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4"/>
  <workbookPr updateLinks="always"/>
  <mc:AlternateContent xmlns:mc="http://schemas.openxmlformats.org/markup-compatibility/2006">
    <mc:Choice Requires="x15">
      <x15ac:absPath xmlns:x15ac="http://schemas.microsoft.com/office/spreadsheetml/2010/11/ac" url="C:\Users\alberto.rommell\Downloads\"/>
    </mc:Choice>
  </mc:AlternateContent>
  <xr:revisionPtr revIDLastSave="0" documentId="8_{06BA1F7F-B511-499A-B952-3686F9B1DAFC}" xr6:coauthVersionLast="47" xr6:coauthVersionMax="47" xr10:uidLastSave="{00000000-0000-0000-0000-000000000000}"/>
  <bookViews>
    <workbookView xWindow="-110" yWindow="-110" windowWidth="38620" windowHeight="21100" firstSheet="8" activeTab="8" xr2:uid="{00000000-000D-0000-FFFF-FFFF00000000}"/>
  </bookViews>
  <sheets>
    <sheet name="Listas de validação" sheetId="4" state="hidden" r:id="rId1"/>
    <sheet name="Linha do tempo Metas" sheetId="5" state="hidden" r:id="rId2"/>
    <sheet name="Responsáveis pelas informações" sheetId="6" r:id="rId3"/>
    <sheet name="Termos de Cooperação" sheetId="9" r:id="rId4"/>
    <sheet name="Termos Aditivos" sheetId="10" r:id="rId5"/>
    <sheet name="Planos de Ação" sheetId="8" r:id="rId6"/>
    <sheet name="Apostilamento" sheetId="11" r:id="rId7"/>
    <sheet name="Plano de Metas" sheetId="3" r:id="rId8"/>
    <sheet name="Planos financeiros" sheetId="7" r:id="rId9"/>
  </sheets>
  <definedNames>
    <definedName name="_xlnm._FilterDatabase" localSheetId="6" hidden="1">Apostilamento!$A$1:$A$26</definedName>
    <definedName name="_xlnm._FilterDatabase" localSheetId="7" hidden="1">'Plano de Metas'!$1:$2194</definedName>
    <definedName name="_xlnm._FilterDatabase" localSheetId="5" hidden="1">'Planos de Ação'!$A$1:$R$105</definedName>
    <definedName name="_xlnm._FilterDatabase" localSheetId="8" hidden="1">'Planos financeiros'!$A$1:$AK$1887</definedName>
    <definedName name="_xlnm._FilterDatabase" localSheetId="2" hidden="1">'Responsáveis pelas informações'!$A$1:$J$104</definedName>
    <definedName name="_xlnm._FilterDatabase" localSheetId="4" hidden="1">'Termos Aditivos'!$A$1:$U$957</definedName>
    <definedName name="_xlnm._FilterDatabase" localSheetId="3" hidden="1">'Termos de Cooperação'!$A$1:$N$104</definedName>
    <definedName name="ResponsaveisUEs" localSheetId="6">Validacao[Responsáveis pelas UEs]</definedName>
    <definedName name="ResponsaveisUEs" localSheetId="5">Validacao[Responsáveis pelas UEs]</definedName>
    <definedName name="ResponsaveisUEs" localSheetId="8">Validacao[Responsáveis pelas UEs]</definedName>
    <definedName name="ResponsaveisUEs" localSheetId="4">Validacao[Responsáveis pelas UEs]</definedName>
    <definedName name="ResponsaveisUEs" localSheetId="3">Validacao[Responsáveis pelas UEs]</definedName>
    <definedName name="ResponsaveisUEs">Validacao[Responsáveis pelas UEs]</definedName>
    <definedName name="Unidades">'Listas de validação'!$A$2:$A$1048576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46" i="7" l="1" a="1"/>
  <c r="D646" i="7"/>
  <c r="D647" i="7" a="1"/>
  <c r="D647" i="7"/>
  <c r="D648" i="7" a="1"/>
  <c r="D648" i="7"/>
  <c r="D649" i="7" a="1"/>
  <c r="D649" i="7"/>
  <c r="D650" i="7" a="1"/>
  <c r="D650" i="7"/>
  <c r="D651" i="7" a="1"/>
  <c r="D651" i="7"/>
  <c r="D652" i="7" a="1"/>
  <c r="D652" i="7"/>
  <c r="D653" i="7" a="1"/>
  <c r="D653" i="7"/>
  <c r="D654" i="7" a="1"/>
  <c r="D654" i="7"/>
  <c r="D655" i="7" a="1"/>
  <c r="D655" i="7" s="1"/>
  <c r="D656" i="7" a="1"/>
  <c r="D656" i="7" s="1"/>
  <c r="D657" i="7" a="1"/>
  <c r="D657" i="7" s="1"/>
  <c r="B79" i="8" a="1"/>
  <c r="B79" i="8" s="1"/>
  <c r="B141" i="10" a="1"/>
  <c r="B141" i="10" s="1"/>
  <c r="C1660" i="3" a="1"/>
  <c r="C1660" i="3" s="1"/>
  <c r="C1659" i="3" a="1"/>
  <c r="C1659" i="3" s="1"/>
  <c r="C1658" i="3" a="1"/>
  <c r="C1658" i="3" s="1"/>
  <c r="C1657" i="3" a="1"/>
  <c r="C1657" i="3" s="1"/>
  <c r="C1656" i="3" a="1"/>
  <c r="C1656" i="3" s="1"/>
  <c r="C1655" i="3" a="1"/>
  <c r="C1655" i="3" s="1"/>
  <c r="C1654" i="3" a="1"/>
  <c r="C1654" i="3" s="1"/>
  <c r="C1653" i="3" a="1"/>
  <c r="C1653" i="3" s="1"/>
  <c r="C1652" i="3" a="1"/>
  <c r="C1652" i="3" s="1"/>
  <c r="C1651" i="3" a="1"/>
  <c r="C1651" i="3" s="1"/>
  <c r="C1650" i="3" a="1"/>
  <c r="C1650" i="3" s="1"/>
  <c r="C1649" i="3" a="1"/>
  <c r="C1649" i="3" s="1"/>
  <c r="B175" i="10" a="1"/>
  <c r="B175" i="10"/>
  <c r="B167" i="10" a="1"/>
  <c r="B167" i="10" s="1"/>
  <c r="B129" i="10" a="1"/>
  <c r="B129" i="10" s="1"/>
  <c r="B122" i="10" a="1"/>
  <c r="B122" i="10" s="1"/>
  <c r="B110" i="10" a="1"/>
  <c r="B110" i="10" s="1"/>
  <c r="B101" i="10" a="1"/>
  <c r="B101" i="10" s="1"/>
  <c r="P1013" i="3"/>
  <c r="B26" i="10" a="1"/>
  <c r="B26" i="10" s="1"/>
  <c r="B87" i="10" a="1"/>
  <c r="B87" i="10" s="1"/>
  <c r="B84" i="10" a="1"/>
  <c r="B84" i="10" s="1"/>
  <c r="Q855" i="3"/>
  <c r="P855" i="3"/>
  <c r="C855" i="3" a="1"/>
  <c r="C855" i="3" s="1"/>
  <c r="B100" i="10" a="1"/>
  <c r="B100" i="10" s="1"/>
  <c r="B92" i="10" a="1"/>
  <c r="B92" i="10" s="1"/>
  <c r="B65" i="10" a="1"/>
  <c r="B65" i="10" s="1"/>
  <c r="B46" i="10" a="1"/>
  <c r="B46" i="10" s="1"/>
  <c r="B104" i="10" a="1"/>
  <c r="B104" i="10" s="1"/>
  <c r="B7" i="10" a="1"/>
  <c r="B7" i="10" s="1"/>
  <c r="C1026" i="3" a="1"/>
  <c r="C1026" i="3" s="1"/>
  <c r="D317" i="7" a="1"/>
  <c r="D317" i="7"/>
  <c r="D316" i="7" a="1"/>
  <c r="D316" i="7" s="1"/>
  <c r="D315" i="7" a="1"/>
  <c r="D315" i="7" s="1"/>
  <c r="D314" i="7" a="1"/>
  <c r="D314" i="7" s="1"/>
  <c r="D313" i="7" a="1"/>
  <c r="D313" i="7" s="1"/>
  <c r="D312" i="7" a="1"/>
  <c r="D312" i="7" s="1"/>
  <c r="D311" i="7" a="1"/>
  <c r="D311" i="7" s="1"/>
  <c r="D310" i="7" a="1"/>
  <c r="D310" i="7" s="1"/>
  <c r="D309" i="7" a="1"/>
  <c r="D309" i="7" s="1"/>
  <c r="D308" i="7" a="1"/>
  <c r="D308" i="7"/>
  <c r="D307" i="7" a="1"/>
  <c r="D307" i="7" s="1"/>
  <c r="D306" i="7" a="1"/>
  <c r="D306" i="7" s="1"/>
  <c r="S313" i="7"/>
  <c r="T313" i="7"/>
  <c r="U313" i="7"/>
  <c r="V313" i="7"/>
  <c r="B12" i="11" a="1"/>
  <c r="B12" i="11" s="1"/>
  <c r="D894" i="7" a="1"/>
  <c r="D894" i="7" s="1"/>
  <c r="D895" i="7" a="1"/>
  <c r="D895" i="7" s="1"/>
  <c r="D896" i="7" a="1"/>
  <c r="D896" i="7" s="1"/>
  <c r="D897" i="7" a="1"/>
  <c r="D897" i="7" s="1"/>
  <c r="D81" i="7" a="1"/>
  <c r="D81" i="7" s="1"/>
  <c r="D80" i="7" a="1"/>
  <c r="D80" i="7" s="1"/>
  <c r="D79" i="7" a="1"/>
  <c r="D79" i="7" s="1"/>
  <c r="D78" i="7" a="1"/>
  <c r="D78" i="7" s="1"/>
  <c r="D77" i="7" a="1"/>
  <c r="D77" i="7" s="1"/>
  <c r="D76" i="7" a="1"/>
  <c r="D76" i="7" s="1"/>
  <c r="D75" i="7" a="1"/>
  <c r="D75" i="7" s="1"/>
  <c r="D74" i="7" a="1"/>
  <c r="D74" i="7" s="1"/>
  <c r="D73" i="7" a="1"/>
  <c r="D73" i="7" s="1"/>
  <c r="D72" i="7" a="1"/>
  <c r="D72" i="7" s="1"/>
  <c r="D71" i="7" a="1"/>
  <c r="D71" i="7" s="1"/>
  <c r="D70" i="7" a="1"/>
  <c r="D70" i="7" s="1"/>
  <c r="C1530" i="3" a="1"/>
  <c r="C1530" i="3" s="1"/>
  <c r="C1529" i="3" a="1"/>
  <c r="C1529" i="3" s="1"/>
  <c r="C1528" i="3" a="1"/>
  <c r="C1528" i="3" s="1"/>
  <c r="C1527" i="3" a="1"/>
  <c r="C1527" i="3" s="1"/>
  <c r="C1526" i="3" a="1"/>
  <c r="C1526" i="3" s="1"/>
  <c r="C1525" i="3" a="1"/>
  <c r="C1525" i="3" s="1"/>
  <c r="C1524" i="3" a="1"/>
  <c r="C1524" i="3" s="1"/>
  <c r="C1769" i="3" a="1"/>
  <c r="C1769" i="3" s="1"/>
  <c r="C1768" i="3" a="1"/>
  <c r="C1768" i="3" s="1"/>
  <c r="C1767" i="3" a="1"/>
  <c r="C1767" i="3" s="1"/>
  <c r="C1766" i="3" a="1"/>
  <c r="C1766" i="3" s="1"/>
  <c r="C1765" i="3" a="1"/>
  <c r="C1765" i="3" s="1"/>
  <c r="C1764" i="3" a="1"/>
  <c r="C1764" i="3" s="1"/>
  <c r="C1763" i="3" a="1"/>
  <c r="C1763" i="3" s="1"/>
  <c r="C1444" i="3" a="1"/>
  <c r="C1444" i="3" s="1"/>
  <c r="C1443" i="3" a="1"/>
  <c r="C1443" i="3" s="1"/>
  <c r="C1442" i="3" a="1"/>
  <c r="C1442" i="3" s="1"/>
  <c r="C1441" i="3" a="1"/>
  <c r="C1441" i="3" s="1"/>
  <c r="C1440" i="3" a="1"/>
  <c r="C1440" i="3" s="1"/>
  <c r="C1439" i="3" a="1"/>
  <c r="C1439" i="3" s="1"/>
  <c r="C1438" i="3" a="1"/>
  <c r="C1438" i="3" s="1"/>
  <c r="C1437" i="3" a="1"/>
  <c r="C1437" i="3" s="1"/>
  <c r="C1436" i="3" a="1"/>
  <c r="C1436" i="3" s="1"/>
  <c r="C1418" i="3" a="1"/>
  <c r="C1418" i="3" s="1"/>
  <c r="R1002" i="3"/>
  <c r="C1002" i="3" a="1"/>
  <c r="C1002" i="3" s="1"/>
  <c r="B132" i="10" a="1"/>
  <c r="B132" i="10" s="1"/>
  <c r="C586" i="3" a="1"/>
  <c r="C586" i="3" s="1"/>
  <c r="D845" i="7" a="1"/>
  <c r="D845" i="7" s="1"/>
  <c r="D844" i="7" a="1"/>
  <c r="D844" i="7" s="1"/>
  <c r="D843" i="7" a="1"/>
  <c r="D843" i="7" s="1"/>
  <c r="D842" i="7" a="1"/>
  <c r="D842" i="7" s="1"/>
  <c r="C1903" i="3" a="1"/>
  <c r="C1903" i="3" s="1"/>
  <c r="C1902" i="3" a="1"/>
  <c r="C1902" i="3" s="1"/>
  <c r="C1901" i="3" a="1"/>
  <c r="C1901" i="3" s="1"/>
  <c r="C1900" i="3" a="1"/>
  <c r="C1900" i="3" s="1"/>
  <c r="C1899" i="3" a="1"/>
  <c r="C1899" i="3" s="1"/>
  <c r="C1898" i="3" a="1"/>
  <c r="C1898" i="3" s="1"/>
  <c r="C1897" i="3" a="1"/>
  <c r="C1897" i="3" s="1"/>
  <c r="C1896" i="3" a="1"/>
  <c r="C1896" i="3" s="1"/>
  <c r="C1895" i="3" a="1"/>
  <c r="C1895" i="3" s="1"/>
  <c r="C1894" i="3" a="1"/>
  <c r="C1894" i="3" s="1"/>
  <c r="C1893" i="3" a="1"/>
  <c r="C1893" i="3" s="1"/>
  <c r="C1892" i="3" a="1"/>
  <c r="C1892" i="3" s="1"/>
  <c r="C138" i="3" a="1"/>
  <c r="C138" i="3" s="1"/>
  <c r="C1289" i="3" a="1"/>
  <c r="C1289" i="3" s="1"/>
  <c r="Q1816" i="3"/>
  <c r="C1816" i="3" a="1"/>
  <c r="C1816" i="3" s="1"/>
  <c r="Q1115" i="3"/>
  <c r="P1115" i="3"/>
  <c r="C1115" i="3" a="1"/>
  <c r="C1115" i="3" s="1"/>
  <c r="C854" i="3" a="1"/>
  <c r="C854" i="3" s="1"/>
  <c r="Q391" i="3"/>
  <c r="P391" i="3"/>
  <c r="C391" i="3" a="1"/>
  <c r="C391" i="3" s="1"/>
  <c r="P230" i="3"/>
  <c r="C230" i="3" a="1"/>
  <c r="C230" i="3" s="1"/>
  <c r="Q128" i="3"/>
  <c r="P128" i="3"/>
  <c r="C128" i="3" a="1"/>
  <c r="C128" i="3" s="1"/>
  <c r="B118" i="10" a="1"/>
  <c r="B118" i="10" s="1"/>
  <c r="D977" i="7" a="1"/>
  <c r="D977" i="7" s="1"/>
  <c r="D976" i="7" a="1"/>
  <c r="D976" i="7" s="1"/>
  <c r="D975" i="7" a="1"/>
  <c r="D975" i="7" s="1"/>
  <c r="D974" i="7" a="1"/>
  <c r="D974" i="7" s="1"/>
  <c r="D973" i="7" a="1"/>
  <c r="D973" i="7" s="1"/>
  <c r="D972" i="7" a="1"/>
  <c r="D972" i="7" s="1"/>
  <c r="D971" i="7" a="1"/>
  <c r="D971" i="7" s="1"/>
  <c r="D970" i="7" a="1"/>
  <c r="D970" i="7" s="1"/>
  <c r="D969" i="7" a="1"/>
  <c r="D969" i="7" s="1"/>
  <c r="D968" i="7" a="1"/>
  <c r="D968" i="7" s="1"/>
  <c r="D967" i="7" a="1"/>
  <c r="D967" i="7" s="1"/>
  <c r="D966" i="7" a="1"/>
  <c r="D966" i="7" s="1"/>
  <c r="D1141" i="7" a="1"/>
  <c r="D1141" i="7" s="1"/>
  <c r="D1140" i="7" a="1"/>
  <c r="D1140" i="7" s="1"/>
  <c r="D1139" i="7" a="1"/>
  <c r="D1139" i="7" s="1"/>
  <c r="D1138" i="7" a="1"/>
  <c r="D1138" i="7" s="1"/>
  <c r="D1137" i="7" a="1"/>
  <c r="D1137" i="7" s="1"/>
  <c r="D1136" i="7" a="1"/>
  <c r="D1136" i="7" s="1"/>
  <c r="D1135" i="7" a="1"/>
  <c r="D1135" i="7" s="1"/>
  <c r="D1134" i="7" a="1"/>
  <c r="D1134" i="7" s="1"/>
  <c r="D1133" i="7" a="1"/>
  <c r="D1133" i="7" s="1"/>
  <c r="D1132" i="7" a="1"/>
  <c r="D1132" i="7" s="1"/>
  <c r="D1131" i="7" a="1"/>
  <c r="D1131" i="7" s="1"/>
  <c r="D1130" i="7" a="1"/>
  <c r="D1130" i="7" s="1"/>
  <c r="D757" i="7" a="1"/>
  <c r="D757" i="7" s="1"/>
  <c r="D756" i="7" a="1"/>
  <c r="D756" i="7" s="1"/>
  <c r="D755" i="7" a="1"/>
  <c r="D755" i="7" s="1"/>
  <c r="D754" i="7" a="1"/>
  <c r="D754" i="7" s="1"/>
  <c r="S753" i="7"/>
  <c r="D753" i="7" a="1"/>
  <c r="D753" i="7" s="1"/>
  <c r="D752" i="7" a="1"/>
  <c r="D752" i="7" s="1"/>
  <c r="D751" i="7" a="1"/>
  <c r="D751" i="7" s="1"/>
  <c r="D750" i="7" a="1"/>
  <c r="D750" i="7" s="1"/>
  <c r="D749" i="7" a="1"/>
  <c r="D749" i="7" s="1"/>
  <c r="D748" i="7" a="1"/>
  <c r="D748" i="7" s="1"/>
  <c r="D747" i="7" a="1"/>
  <c r="D747" i="7" s="1"/>
  <c r="D746" i="7" a="1"/>
  <c r="D746" i="7" s="1"/>
  <c r="C1139" i="3" a="1"/>
  <c r="C1139" i="3" s="1"/>
  <c r="C1138" i="3" a="1"/>
  <c r="C1138" i="3" s="1"/>
  <c r="C1137" i="3" a="1"/>
  <c r="C1137" i="3" s="1"/>
  <c r="C1136" i="3" a="1"/>
  <c r="C1136" i="3" s="1"/>
  <c r="C1135" i="3" a="1"/>
  <c r="C1135" i="3" s="1"/>
  <c r="C1134" i="3" a="1"/>
  <c r="C1134" i="3" s="1"/>
  <c r="C1133" i="3" a="1"/>
  <c r="C1133" i="3" s="1"/>
  <c r="C1132" i="3" a="1"/>
  <c r="C1132" i="3" s="1"/>
  <c r="C1131" i="3" a="1"/>
  <c r="C1131" i="3" s="1"/>
  <c r="C1130" i="3" a="1"/>
  <c r="C1130" i="3" s="1"/>
  <c r="C1129" i="3" a="1"/>
  <c r="C1129" i="3" s="1"/>
  <c r="C1128" i="3" a="1"/>
  <c r="C1128" i="3" s="1"/>
  <c r="B2" i="10" a="1"/>
  <c r="B2" i="10" s="1"/>
  <c r="B2" i="8" a="1"/>
  <c r="B2" i="8" s="1"/>
  <c r="C2194" i="3" a="1"/>
  <c r="C2194" i="3" s="1"/>
  <c r="C574" i="3" a="1"/>
  <c r="C574" i="3" s="1"/>
  <c r="C573" i="3" a="1"/>
  <c r="C573" i="3" s="1"/>
  <c r="C572" i="3" a="1"/>
  <c r="C572" i="3" s="1"/>
  <c r="C571" i="3" a="1"/>
  <c r="C571" i="3" s="1"/>
  <c r="C570" i="3" a="1"/>
  <c r="C570" i="3" s="1"/>
  <c r="C569" i="3" a="1"/>
  <c r="C569" i="3" s="1"/>
  <c r="C568" i="3" a="1"/>
  <c r="C568" i="3" s="1"/>
  <c r="C567" i="3" a="1"/>
  <c r="C567" i="3" s="1"/>
  <c r="C566" i="3" a="1"/>
  <c r="C566" i="3" s="1"/>
  <c r="C565" i="3" a="1"/>
  <c r="C565" i="3" s="1"/>
  <c r="C564" i="3" a="1"/>
  <c r="C564" i="3" s="1"/>
  <c r="D437" i="7" a="1"/>
  <c r="D437" i="7" s="1"/>
  <c r="D436" i="7" a="1"/>
  <c r="D436" i="7" s="1"/>
  <c r="D435" i="7" a="1"/>
  <c r="D435" i="7" s="1"/>
  <c r="D434" i="7" a="1"/>
  <c r="D434" i="7" s="1"/>
  <c r="D620" i="7" a="1"/>
  <c r="D620" i="7" s="1"/>
  <c r="D619" i="7" a="1"/>
  <c r="D619" i="7" s="1"/>
  <c r="D618" i="7" a="1"/>
  <c r="D618" i="7" s="1"/>
  <c r="D617" i="7" a="1"/>
  <c r="D617" i="7" s="1"/>
  <c r="D616" i="7" a="1"/>
  <c r="D616" i="7" s="1"/>
  <c r="D615" i="7" a="1"/>
  <c r="D615" i="7" s="1"/>
  <c r="D614" i="7" a="1"/>
  <c r="D614" i="7" s="1"/>
  <c r="D613" i="7" a="1"/>
  <c r="D613" i="7" s="1"/>
  <c r="D612" i="7" a="1"/>
  <c r="D612" i="7" s="1"/>
  <c r="D611" i="7" a="1"/>
  <c r="D611" i="7" s="1"/>
  <c r="D610" i="7" a="1"/>
  <c r="D610" i="7" s="1"/>
  <c r="D622" i="7" a="1"/>
  <c r="D622" i="7" s="1"/>
  <c r="D608" i="7" a="1"/>
  <c r="D608" i="7" s="1"/>
  <c r="D607" i="7" a="1"/>
  <c r="D607" i="7" s="1"/>
  <c r="D606" i="7" a="1"/>
  <c r="D606" i="7" s="1"/>
  <c r="D605" i="7" a="1"/>
  <c r="D605" i="7" s="1"/>
  <c r="D604" i="7" a="1"/>
  <c r="D604" i="7" s="1"/>
  <c r="D603" i="7" a="1"/>
  <c r="D603" i="7" s="1"/>
  <c r="D602" i="7" a="1"/>
  <c r="D602" i="7" s="1"/>
  <c r="D601" i="7" a="1"/>
  <c r="D601" i="7" s="1"/>
  <c r="D600" i="7" a="1"/>
  <c r="D600" i="7" s="1"/>
  <c r="D599" i="7" a="1"/>
  <c r="D599" i="7" s="1"/>
  <c r="D598" i="7" a="1"/>
  <c r="D598" i="7" s="1"/>
  <c r="D1177" i="7" a="1"/>
  <c r="D1177" i="7" s="1"/>
  <c r="C1625" i="3" a="1"/>
  <c r="C1625" i="3" s="1"/>
  <c r="D1193" i="7" a="1"/>
  <c r="D1193" i="7" s="1"/>
  <c r="D1194" i="7" a="1"/>
  <c r="D1194" i="7" s="1"/>
  <c r="D1195" i="7" a="1"/>
  <c r="D1195" i="7" s="1"/>
  <c r="D1196" i="7" a="1"/>
  <c r="D1196" i="7" s="1"/>
  <c r="D1197" i="7" a="1"/>
  <c r="D1197" i="7" s="1"/>
  <c r="D1189" i="7" a="1"/>
  <c r="D1189" i="7" s="1"/>
  <c r="D232" i="7" a="1"/>
  <c r="D232" i="7" s="1"/>
  <c r="D231" i="7" a="1"/>
  <c r="D231" i="7" s="1"/>
  <c r="D230" i="7" a="1"/>
  <c r="D230" i="7" s="1"/>
  <c r="D229" i="7" a="1"/>
  <c r="D229" i="7" s="1"/>
  <c r="D228" i="7" a="1"/>
  <c r="D228" i="7" s="1"/>
  <c r="D227" i="7" a="1"/>
  <c r="D227" i="7" s="1"/>
  <c r="D226" i="7" a="1"/>
  <c r="D226" i="7" s="1"/>
  <c r="D225" i="7" a="1"/>
  <c r="D225" i="7" s="1"/>
  <c r="D224" i="7" a="1"/>
  <c r="D224" i="7" s="1"/>
  <c r="D223" i="7" a="1"/>
  <c r="D223" i="7" s="1"/>
  <c r="D222" i="7" a="1"/>
  <c r="D222" i="7" s="1"/>
  <c r="D221" i="7" a="1"/>
  <c r="D221" i="7" s="1"/>
  <c r="D1165" i="7" a="1"/>
  <c r="D1165" i="7" s="1"/>
  <c r="D1181" i="7" a="1"/>
  <c r="D1181" i="7" s="1"/>
  <c r="D1169" i="7" a="1"/>
  <c r="D1169" i="7" s="1"/>
  <c r="B173" i="10" a="1"/>
  <c r="B173" i="10" s="1"/>
  <c r="B163" i="10" a="1"/>
  <c r="B163" i="10" s="1"/>
  <c r="B162" i="10" a="1"/>
  <c r="B162" i="10" s="1"/>
  <c r="B63" i="10" a="1"/>
  <c r="B63" i="10" s="1"/>
  <c r="D422" i="7" a="1"/>
  <c r="D422" i="7" s="1"/>
  <c r="D423" i="7" a="1"/>
  <c r="D423" i="7" s="1"/>
  <c r="D424" i="7" a="1"/>
  <c r="D424" i="7" s="1"/>
  <c r="D425" i="7" a="1"/>
  <c r="D425" i="7" s="1"/>
  <c r="D426" i="7" a="1"/>
  <c r="D426" i="7" s="1"/>
  <c r="D427" i="7" a="1"/>
  <c r="D427" i="7" s="1"/>
  <c r="D428" i="7" a="1"/>
  <c r="D428" i="7" s="1"/>
  <c r="D429" i="7" a="1"/>
  <c r="D429" i="7" s="1"/>
  <c r="D176" i="7" a="1"/>
  <c r="D176" i="7" s="1"/>
  <c r="D175" i="7" a="1"/>
  <c r="D175" i="7" s="1"/>
  <c r="D174" i="7" a="1"/>
  <c r="D174" i="7" s="1"/>
  <c r="D173" i="7" a="1"/>
  <c r="D173" i="7" s="1"/>
  <c r="D172" i="7" a="1"/>
  <c r="D172" i="7" s="1"/>
  <c r="D171" i="7" a="1"/>
  <c r="D171" i="7" s="1"/>
  <c r="D170" i="7" a="1"/>
  <c r="D170" i="7" s="1"/>
  <c r="D169" i="7" a="1"/>
  <c r="D169" i="7" s="1"/>
  <c r="D168" i="7" a="1"/>
  <c r="D168" i="7" s="1"/>
  <c r="D167" i="7" a="1"/>
  <c r="D167" i="7" s="1"/>
  <c r="D166" i="7" a="1"/>
  <c r="D166" i="7" s="1"/>
  <c r="D165" i="7" a="1"/>
  <c r="D165" i="7" s="1"/>
  <c r="B135" i="10" a="1"/>
  <c r="B135" i="10" s="1"/>
  <c r="C66" i="3" a="1"/>
  <c r="C66" i="3" s="1"/>
  <c r="C65" i="3" a="1"/>
  <c r="C65" i="3" s="1"/>
  <c r="C64" i="3" a="1"/>
  <c r="C64" i="3" s="1"/>
  <c r="D525" i="7" a="1"/>
  <c r="D525" i="7" s="1"/>
  <c r="D524" i="7" a="1"/>
  <c r="D524" i="7" s="1"/>
  <c r="D523" i="7" a="1"/>
  <c r="D523" i="7" s="1"/>
  <c r="D522" i="7" a="1"/>
  <c r="D522" i="7" s="1"/>
  <c r="D521" i="7" a="1"/>
  <c r="D521" i="7" s="1"/>
  <c r="D520" i="7" a="1"/>
  <c r="D520" i="7" s="1"/>
  <c r="D519" i="7" a="1"/>
  <c r="D519" i="7" s="1"/>
  <c r="D518" i="7" a="1"/>
  <c r="D518" i="7" s="1"/>
  <c r="C752" i="3" a="1"/>
  <c r="C752" i="3" s="1"/>
  <c r="C751" i="3" a="1"/>
  <c r="C751" i="3" s="1"/>
  <c r="C750" i="3" a="1"/>
  <c r="C750" i="3" s="1"/>
  <c r="C749" i="3" a="1"/>
  <c r="C749" i="3" s="1"/>
  <c r="C748" i="3" a="1"/>
  <c r="C748" i="3" s="1"/>
  <c r="C747" i="3" a="1"/>
  <c r="C747" i="3" s="1"/>
  <c r="C746" i="3" a="1"/>
  <c r="C746" i="3" s="1"/>
  <c r="C745" i="3" a="1"/>
  <c r="C745" i="3" s="1"/>
  <c r="C744" i="3" a="1"/>
  <c r="C744" i="3" s="1"/>
  <c r="C743" i="3" a="1"/>
  <c r="C743" i="3" s="1"/>
  <c r="C742" i="3" a="1"/>
  <c r="C742" i="3" s="1"/>
  <c r="C741" i="3" a="1"/>
  <c r="C741" i="3" s="1"/>
  <c r="D721" i="7" a="1"/>
  <c r="D721" i="7" s="1"/>
  <c r="C1512" i="3" a="1"/>
  <c r="C1512" i="3" s="1"/>
  <c r="C1513" i="3" a="1"/>
  <c r="C1513" i="3" s="1"/>
  <c r="C1514" i="3" a="1"/>
  <c r="C1514" i="3" s="1"/>
  <c r="D1172" i="7" a="1"/>
  <c r="D1172" i="7" s="1"/>
  <c r="D1171" i="7" a="1"/>
  <c r="D1171" i="7" s="1"/>
  <c r="D1170" i="7" a="1"/>
  <c r="D1170" i="7" s="1"/>
  <c r="D1168" i="7" a="1"/>
  <c r="D1168" i="7" s="1"/>
  <c r="D1167" i="7" a="1"/>
  <c r="D1167" i="7" s="1"/>
  <c r="D1166" i="7" a="1"/>
  <c r="D1166" i="7" s="1"/>
  <c r="D1164" i="7" a="1"/>
  <c r="D1164" i="7" s="1"/>
  <c r="D1163" i="7" a="1"/>
  <c r="D1163" i="7" s="1"/>
  <c r="D1162" i="7" a="1"/>
  <c r="D1162" i="7" s="1"/>
  <c r="C598" i="3" a="1"/>
  <c r="C598" i="3" s="1"/>
  <c r="C349" i="3" a="1"/>
  <c r="C349" i="3" s="1"/>
  <c r="C350" i="3" a="1"/>
  <c r="C350" i="3" s="1"/>
  <c r="D1184" i="7" a="1"/>
  <c r="D1184" i="7" s="1"/>
  <c r="D1183" i="7" a="1"/>
  <c r="D1183" i="7" s="1"/>
  <c r="D1182" i="7" a="1"/>
  <c r="D1182" i="7" s="1"/>
  <c r="D1180" i="7" a="1"/>
  <c r="D1180" i="7" s="1"/>
  <c r="D1179" i="7" a="1"/>
  <c r="D1179" i="7" s="1"/>
  <c r="D1178" i="7" a="1"/>
  <c r="D1178" i="7" s="1"/>
  <c r="D1176" i="7" a="1"/>
  <c r="D1176" i="7" s="1"/>
  <c r="D1175" i="7" a="1"/>
  <c r="D1175" i="7" s="1"/>
  <c r="D1174" i="7" a="1"/>
  <c r="D1174" i="7" s="1"/>
  <c r="C207" i="3" a="1"/>
  <c r="C207" i="3" s="1"/>
  <c r="C206" i="3" a="1"/>
  <c r="C206" i="3" s="1"/>
  <c r="C205" i="3" a="1"/>
  <c r="C205" i="3" s="1"/>
  <c r="C204" i="3" a="1"/>
  <c r="C204" i="3" s="1"/>
  <c r="B35" i="8" a="1"/>
  <c r="B35" i="8" s="1"/>
  <c r="Q701" i="7"/>
  <c r="P701" i="7"/>
  <c r="T525" i="7"/>
  <c r="U525" i="7"/>
  <c r="T521" i="7"/>
  <c r="U521" i="7"/>
  <c r="D517" i="7" a="1"/>
  <c r="D517" i="7" s="1"/>
  <c r="D516" i="7" a="1"/>
  <c r="D516" i="7" s="1"/>
  <c r="D515" i="7" a="1"/>
  <c r="D515" i="7" s="1"/>
  <c r="D514" i="7" a="1"/>
  <c r="D514" i="7" s="1"/>
  <c r="D528" i="7" a="1"/>
  <c r="D528" i="7" s="1"/>
  <c r="Q509" i="7"/>
  <c r="P509" i="7"/>
  <c r="D905" i="7" a="1"/>
  <c r="D905" i="7" s="1"/>
  <c r="D906" i="7" a="1"/>
  <c r="D906" i="7" s="1"/>
  <c r="D1129" i="7" a="1"/>
  <c r="D1129" i="7" s="1"/>
  <c r="D1128" i="7" a="1"/>
  <c r="D1128" i="7" s="1"/>
  <c r="D1127" i="7" a="1"/>
  <c r="D1127" i="7" s="1"/>
  <c r="D1126" i="7" a="1"/>
  <c r="D1126" i="7" s="1"/>
  <c r="D1200" i="7" a="1"/>
  <c r="D1200" i="7" s="1"/>
  <c r="D1093" i="7" a="1"/>
  <c r="D1093" i="7" s="1"/>
  <c r="D1092" i="7" a="1"/>
  <c r="D1092" i="7" s="1"/>
  <c r="D1091" i="7" a="1"/>
  <c r="D1091" i="7" s="1"/>
  <c r="D1090" i="7" a="1"/>
  <c r="D1090" i="7" s="1"/>
  <c r="D1041" i="7" a="1"/>
  <c r="D1041" i="7" s="1"/>
  <c r="D1040" i="7" a="1"/>
  <c r="D1040" i="7" s="1"/>
  <c r="D1039" i="7" a="1"/>
  <c r="D1039" i="7" s="1"/>
  <c r="D1038" i="7" a="1"/>
  <c r="D1038" i="7" s="1"/>
  <c r="D1037" i="7" a="1"/>
  <c r="D1037" i="7" s="1"/>
  <c r="D1036" i="7" a="1"/>
  <c r="D1036" i="7" s="1"/>
  <c r="D1035" i="7" a="1"/>
  <c r="D1035" i="7" s="1"/>
  <c r="D1034" i="7" a="1"/>
  <c r="D1034" i="7" s="1"/>
  <c r="D1033" i="7" a="1"/>
  <c r="D1033" i="7" s="1"/>
  <c r="D1032" i="7" a="1"/>
  <c r="D1032" i="7" s="1"/>
  <c r="D1031" i="7" a="1"/>
  <c r="D1031" i="7" s="1"/>
  <c r="D1030" i="7" a="1"/>
  <c r="D1030" i="7" s="1"/>
  <c r="D1089" i="7" a="1"/>
  <c r="D1089" i="7" s="1"/>
  <c r="D1088" i="7" a="1"/>
  <c r="D1088" i="7" s="1"/>
  <c r="D1087" i="7" a="1"/>
  <c r="D1087" i="7" s="1"/>
  <c r="D1086" i="7" a="1"/>
  <c r="D1086" i="7" s="1"/>
  <c r="D1097" i="7" a="1"/>
  <c r="D1097" i="7" s="1"/>
  <c r="R1084" i="7"/>
  <c r="T1084" i="7"/>
  <c r="S1084" i="7"/>
  <c r="R1083" i="7"/>
  <c r="D1052" i="7" a="1"/>
  <c r="D1052" i="7" s="1"/>
  <c r="D1085" i="7" a="1"/>
  <c r="D1085" i="7" s="1"/>
  <c r="D1048" i="7" a="1"/>
  <c r="D1048" i="7" s="1"/>
  <c r="D1065" i="7" a="1"/>
  <c r="D1065" i="7" s="1"/>
  <c r="D1064" i="7" a="1"/>
  <c r="D1064" i="7" s="1"/>
  <c r="D1063" i="7" a="1"/>
  <c r="D1063" i="7" s="1"/>
  <c r="D1062" i="7" a="1"/>
  <c r="D1062" i="7" s="1"/>
  <c r="D1073" i="7" a="1"/>
  <c r="D1073" i="7" s="1"/>
  <c r="D1072" i="7" a="1"/>
  <c r="D1072" i="7" s="1"/>
  <c r="D1071" i="7" a="1"/>
  <c r="D1071" i="7" s="1"/>
  <c r="D1070" i="7" a="1"/>
  <c r="D1070" i="7" s="1"/>
  <c r="D1069" i="7" a="1"/>
  <c r="D1069" i="7" s="1"/>
  <c r="D1068" i="7" a="1"/>
  <c r="D1068" i="7" s="1"/>
  <c r="D1067" i="7" a="1"/>
  <c r="D1067" i="7" s="1"/>
  <c r="D1066" i="7" a="1"/>
  <c r="D1066" i="7" s="1"/>
  <c r="D1013" i="7" a="1"/>
  <c r="D1013" i="7" s="1"/>
  <c r="D1012" i="7" a="1"/>
  <c r="D1012" i="7" s="1"/>
  <c r="D1011" i="7" a="1"/>
  <c r="D1011" i="7" s="1"/>
  <c r="D1010" i="7" a="1"/>
  <c r="D1010" i="7" s="1"/>
  <c r="D1009" i="7" a="1"/>
  <c r="D1009" i="7" s="1"/>
  <c r="D1008" i="7" a="1"/>
  <c r="D1008" i="7" s="1"/>
  <c r="D1007" i="7" a="1"/>
  <c r="D1007" i="7" s="1"/>
  <c r="D1006" i="7" a="1"/>
  <c r="D1006" i="7" s="1"/>
  <c r="D1005" i="7" a="1"/>
  <c r="D1005" i="7" s="1"/>
  <c r="D1004" i="7" a="1"/>
  <c r="D1004" i="7" s="1"/>
  <c r="D1003" i="7" a="1"/>
  <c r="D1003" i="7" s="1"/>
  <c r="D1002" i="7" a="1"/>
  <c r="D1002" i="7" s="1"/>
  <c r="D1001" i="7" a="1"/>
  <c r="D1001" i="7" s="1"/>
  <c r="D1044" i="7" a="1"/>
  <c r="D1044" i="7" s="1"/>
  <c r="D1020" i="7" a="1"/>
  <c r="D1020" i="7" s="1"/>
  <c r="D1025" i="7" a="1"/>
  <c r="D1025" i="7" s="1"/>
  <c r="D1024" i="7" a="1"/>
  <c r="D1024" i="7" s="1"/>
  <c r="D1023" i="7" a="1"/>
  <c r="D1023" i="7" s="1"/>
  <c r="D1022" i="7" a="1"/>
  <c r="D1022" i="7" s="1"/>
  <c r="D1021" i="7" a="1"/>
  <c r="D1021" i="7" s="1"/>
  <c r="D1019" i="7" a="1"/>
  <c r="D1019" i="7" s="1"/>
  <c r="D1018" i="7" a="1"/>
  <c r="D1018" i="7" s="1"/>
  <c r="D1017" i="7" a="1"/>
  <c r="D1017" i="7" s="1"/>
  <c r="D1016" i="7" a="1"/>
  <c r="D1016" i="7" s="1"/>
  <c r="D1015" i="7" a="1"/>
  <c r="D1015" i="7" s="1"/>
  <c r="D1014" i="7" a="1"/>
  <c r="D1014" i="7" s="1"/>
  <c r="D709" i="7" a="1"/>
  <c r="D709" i="7" s="1"/>
  <c r="D992" i="7" a="1"/>
  <c r="D992" i="7" s="1"/>
  <c r="D568" i="7" a="1"/>
  <c r="D568" i="7" s="1"/>
  <c r="T721" i="7"/>
  <c r="U721" i="7"/>
  <c r="V721" i="7"/>
  <c r="W721" i="7"/>
  <c r="D717" i="7" a="1"/>
  <c r="D717" i="7" s="1"/>
  <c r="D716" i="7" a="1"/>
  <c r="D716" i="7" s="1"/>
  <c r="D715" i="7" a="1"/>
  <c r="D715" i="7" s="1"/>
  <c r="D714" i="7" a="1"/>
  <c r="D714" i="7" s="1"/>
  <c r="D713" i="7" a="1"/>
  <c r="D713" i="7" s="1"/>
  <c r="D712" i="7" a="1"/>
  <c r="D712" i="7" s="1"/>
  <c r="D711" i="7" a="1"/>
  <c r="D711" i="7" s="1"/>
  <c r="D710" i="7" a="1"/>
  <c r="D710" i="7" s="1"/>
  <c r="D708" i="7" a="1"/>
  <c r="D708" i="7" s="1"/>
  <c r="D707" i="7" a="1"/>
  <c r="D707" i="7" s="1"/>
  <c r="D706" i="7" a="1"/>
  <c r="D706" i="7" s="1"/>
  <c r="D705" i="7" a="1"/>
  <c r="D705" i="7" s="1"/>
  <c r="D704" i="7" a="1"/>
  <c r="D704" i="7" s="1"/>
  <c r="D703" i="7" a="1"/>
  <c r="D703" i="7" s="1"/>
  <c r="D702" i="7" a="1"/>
  <c r="D702" i="7" s="1"/>
  <c r="D701" i="7" a="1"/>
  <c r="D701" i="7" s="1"/>
  <c r="D693" i="7" a="1"/>
  <c r="D693" i="7" s="1"/>
  <c r="D933" i="7" a="1"/>
  <c r="D933" i="7" s="1"/>
  <c r="D932" i="7" a="1"/>
  <c r="D932" i="7" s="1"/>
  <c r="D931" i="7" a="1"/>
  <c r="D931" i="7" s="1"/>
  <c r="D930" i="7" a="1"/>
  <c r="D930" i="7" s="1"/>
  <c r="D929" i="7" a="1"/>
  <c r="D929" i="7" s="1"/>
  <c r="D928" i="7" a="1"/>
  <c r="D928" i="7" s="1"/>
  <c r="D927" i="7" a="1"/>
  <c r="D927" i="7" s="1"/>
  <c r="D926" i="7" a="1"/>
  <c r="D926" i="7" s="1"/>
  <c r="D925" i="7" a="1"/>
  <c r="D925" i="7" s="1"/>
  <c r="D924" i="7" a="1"/>
  <c r="D924" i="7" s="1"/>
  <c r="D923" i="7" a="1"/>
  <c r="D923" i="7" s="1"/>
  <c r="D922" i="7" a="1"/>
  <c r="D922" i="7" s="1"/>
  <c r="D936" i="7" a="1"/>
  <c r="D936" i="7" s="1"/>
  <c r="D940" i="7" a="1"/>
  <c r="D940" i="7" s="1"/>
  <c r="D944" i="7" a="1"/>
  <c r="D944" i="7" s="1"/>
  <c r="D950" i="7" a="1"/>
  <c r="D950" i="7" s="1"/>
  <c r="D953" i="7" a="1"/>
  <c r="D953" i="7" s="1"/>
  <c r="D952" i="7" a="1"/>
  <c r="D952" i="7" s="1"/>
  <c r="D951" i="7" a="1"/>
  <c r="D951" i="7" s="1"/>
  <c r="Q948" i="7"/>
  <c r="V948" i="7"/>
  <c r="U948" i="7"/>
  <c r="T948" i="7"/>
  <c r="S948" i="7"/>
  <c r="R948" i="7"/>
  <c r="P948" i="7"/>
  <c r="D949" i="7" a="1"/>
  <c r="D949" i="7" s="1"/>
  <c r="D948" i="7" a="1"/>
  <c r="D948" i="7" s="1"/>
  <c r="D947" i="7" a="1"/>
  <c r="D947" i="7" s="1"/>
  <c r="D946" i="7" a="1"/>
  <c r="D946" i="7" s="1"/>
  <c r="D892" i="7" a="1"/>
  <c r="D892" i="7" s="1"/>
  <c r="D888" i="7" a="1"/>
  <c r="D888" i="7" s="1"/>
  <c r="D824" i="7" a="1"/>
  <c r="D824" i="7" s="1"/>
  <c r="D772" i="7" a="1"/>
  <c r="D772" i="7" s="1"/>
  <c r="D725" i="7" a="1"/>
  <c r="D725" i="7" s="1"/>
  <c r="D624" i="7" a="1"/>
  <c r="D624" i="7" s="1"/>
  <c r="D565" i="7" a="1"/>
  <c r="D565" i="7" s="1"/>
  <c r="D920" i="7" a="1"/>
  <c r="D920" i="7" s="1"/>
  <c r="D956" i="7" a="1"/>
  <c r="D956" i="7" s="1"/>
  <c r="D964" i="7" a="1"/>
  <c r="D964" i="7" s="1"/>
  <c r="D960" i="7" a="1"/>
  <c r="D960" i="7" s="1"/>
  <c r="D1076" i="7" a="1"/>
  <c r="D1076" i="7" s="1"/>
  <c r="D1108" i="7" a="1"/>
  <c r="D1108" i="7" s="1"/>
  <c r="D1104" i="7" a="1"/>
  <c r="D1104" i="7" s="1"/>
  <c r="D1100" i="7" a="1"/>
  <c r="D1100" i="7" s="1"/>
  <c r="D788" i="7" a="1"/>
  <c r="D788" i="7" s="1"/>
  <c r="D877" i="7" a="1"/>
  <c r="D877" i="7" s="1"/>
  <c r="D876" i="7" a="1"/>
  <c r="D876" i="7" s="1"/>
  <c r="D875" i="7" a="1"/>
  <c r="D875" i="7" s="1"/>
  <c r="D874" i="7" a="1"/>
  <c r="D874" i="7" s="1"/>
  <c r="D881" i="7" a="1"/>
  <c r="D881" i="7" s="1"/>
  <c r="D880" i="7" a="1"/>
  <c r="D880" i="7" s="1"/>
  <c r="D879" i="7" a="1"/>
  <c r="D879" i="7" s="1"/>
  <c r="D878" i="7" a="1"/>
  <c r="D878" i="7" s="1"/>
  <c r="D873" i="7" a="1"/>
  <c r="D873" i="7" s="1"/>
  <c r="D872" i="7" a="1"/>
  <c r="D872" i="7" s="1"/>
  <c r="D871" i="7" a="1"/>
  <c r="D871" i="7" s="1"/>
  <c r="D870" i="7" a="1"/>
  <c r="D870" i="7" s="1"/>
  <c r="D884" i="7" a="1"/>
  <c r="D884" i="7" s="1"/>
  <c r="D1028" i="7" a="1"/>
  <c r="D1028" i="7" s="1"/>
  <c r="D1080" i="7" a="1"/>
  <c r="D1080" i="7" s="1"/>
  <c r="D1220" i="7" a="1"/>
  <c r="D1220" i="7" s="1"/>
  <c r="C1840" i="3" a="1"/>
  <c r="C1840" i="3" s="1"/>
  <c r="C1839" i="3" a="1"/>
  <c r="C1839" i="3" s="1"/>
  <c r="C1838" i="3" a="1"/>
  <c r="C1838" i="3" s="1"/>
  <c r="C1837" i="3" a="1"/>
  <c r="C1837" i="3" s="1"/>
  <c r="C1836" i="3" a="1"/>
  <c r="C1836" i="3" s="1"/>
  <c r="C1835" i="3" a="1"/>
  <c r="C1835" i="3" s="1"/>
  <c r="C1834" i="3" a="1"/>
  <c r="C1834" i="3" s="1"/>
  <c r="C1833" i="3" a="1"/>
  <c r="C1833" i="3" s="1"/>
  <c r="C1832" i="3" a="1"/>
  <c r="C1832" i="3" s="1"/>
  <c r="C1831" i="3" a="1"/>
  <c r="C1831" i="3" s="1"/>
  <c r="C1830" i="3" a="1"/>
  <c r="C1830" i="3" s="1"/>
  <c r="C1829" i="3" a="1"/>
  <c r="C1829" i="3" s="1"/>
  <c r="D1125" i="7" a="1"/>
  <c r="D1125" i="7" s="1"/>
  <c r="D1124" i="7" a="1"/>
  <c r="D1124" i="7" s="1"/>
  <c r="D1123" i="7" a="1"/>
  <c r="D1123" i="7" s="1"/>
  <c r="D1122" i="7" a="1"/>
  <c r="D1122" i="7" s="1"/>
  <c r="D1121" i="7" a="1"/>
  <c r="D1121" i="7" s="1"/>
  <c r="D1120" i="7" a="1"/>
  <c r="D1120" i="7" s="1"/>
  <c r="D1119" i="7" a="1"/>
  <c r="D1119" i="7" s="1"/>
  <c r="D1118" i="7" a="1"/>
  <c r="D1118" i="7" s="1"/>
  <c r="D1117" i="7" a="1"/>
  <c r="D1117" i="7" s="1"/>
  <c r="D1116" i="7" a="1"/>
  <c r="D1116" i="7" s="1"/>
  <c r="D1115" i="7" a="1"/>
  <c r="D1115" i="7" s="1"/>
  <c r="D1114" i="7" a="1"/>
  <c r="D1114" i="7" s="1"/>
  <c r="C1804" i="3" a="1"/>
  <c r="C1804" i="3" s="1"/>
  <c r="D1157" i="7" a="1"/>
  <c r="D1157" i="7" s="1"/>
  <c r="D1156" i="7" a="1"/>
  <c r="D1156" i="7" s="1"/>
  <c r="D1155" i="7" a="1"/>
  <c r="D1155" i="7" s="1"/>
  <c r="D1154" i="7" a="1"/>
  <c r="D1154" i="7" s="1"/>
  <c r="D1153" i="7" a="1"/>
  <c r="D1153" i="7" s="1"/>
  <c r="D1152" i="7" a="1"/>
  <c r="D1152" i="7" s="1"/>
  <c r="D1151" i="7" a="1"/>
  <c r="D1151" i="7" s="1"/>
  <c r="D1150" i="7" a="1"/>
  <c r="D1150" i="7" s="1"/>
  <c r="D1160" i="7" a="1"/>
  <c r="D1160" i="7" s="1"/>
  <c r="S196" i="7"/>
  <c r="T196" i="7"/>
  <c r="U196" i="7"/>
  <c r="V196" i="7"/>
  <c r="D1061" i="7" a="1"/>
  <c r="D1061" i="7" s="1"/>
  <c r="D1060" i="7" a="1"/>
  <c r="D1060" i="7" s="1"/>
  <c r="D1059" i="7" a="1"/>
  <c r="D1059" i="7" s="1"/>
  <c r="D1058" i="7" a="1"/>
  <c r="D1058" i="7" s="1"/>
  <c r="D188" i="7" a="1"/>
  <c r="D188" i="7" s="1"/>
  <c r="D187" i="7" a="1"/>
  <c r="D187" i="7" s="1"/>
  <c r="D186" i="7" a="1"/>
  <c r="D186" i="7" s="1"/>
  <c r="D185" i="7" a="1"/>
  <c r="D185" i="7" s="1"/>
  <c r="D184" i="7" a="1"/>
  <c r="D184" i="7" s="1"/>
  <c r="D183" i="7" a="1"/>
  <c r="D183" i="7" s="1"/>
  <c r="D182" i="7" a="1"/>
  <c r="D182" i="7" s="1"/>
  <c r="D181" i="7" a="1"/>
  <c r="D181" i="7" s="1"/>
  <c r="V180" i="7"/>
  <c r="U180" i="7"/>
  <c r="T180" i="7"/>
  <c r="S180" i="7"/>
  <c r="D180" i="7" a="1"/>
  <c r="D180" i="7" s="1"/>
  <c r="D179" i="7" a="1"/>
  <c r="D179" i="7" s="1"/>
  <c r="D178" i="7" a="1"/>
  <c r="D178" i="7" s="1"/>
  <c r="D177" i="7" a="1"/>
  <c r="D177" i="7" s="1"/>
  <c r="D869" i="7" a="1"/>
  <c r="D869" i="7" s="1"/>
  <c r="C709" i="3" a="1"/>
  <c r="C709" i="3" s="1"/>
  <c r="C708" i="3" a="1"/>
  <c r="C708" i="3" s="1"/>
  <c r="C707" i="3" a="1"/>
  <c r="C707" i="3" s="1"/>
  <c r="C706" i="3" a="1"/>
  <c r="C706" i="3" s="1"/>
  <c r="C728" i="3" a="1"/>
  <c r="C728" i="3" s="1"/>
  <c r="C727" i="3" a="1"/>
  <c r="C727" i="3" s="1"/>
  <c r="C726" i="3" a="1"/>
  <c r="C726" i="3" s="1"/>
  <c r="C725" i="3" a="1"/>
  <c r="C725" i="3" s="1"/>
  <c r="C724" i="3" a="1"/>
  <c r="C724" i="3" s="1"/>
  <c r="C723" i="3" a="1"/>
  <c r="C723" i="3" s="1"/>
  <c r="C722" i="3" a="1"/>
  <c r="C722" i="3" s="1"/>
  <c r="C721" i="3" a="1"/>
  <c r="C721" i="3" s="1"/>
  <c r="C720" i="3" a="1"/>
  <c r="C720" i="3" s="1"/>
  <c r="C719" i="3" a="1"/>
  <c r="C719" i="3" s="1"/>
  <c r="D196" i="7" a="1"/>
  <c r="D196" i="7" s="1"/>
  <c r="D195" i="7" a="1"/>
  <c r="D195" i="7" s="1"/>
  <c r="D194" i="7" a="1"/>
  <c r="D194" i="7" s="1"/>
  <c r="D193" i="7" a="1"/>
  <c r="D193" i="7" s="1"/>
  <c r="D192" i="7" a="1"/>
  <c r="D192" i="7" s="1"/>
  <c r="D191" i="7" a="1"/>
  <c r="D191" i="7" s="1"/>
  <c r="D190" i="7" a="1"/>
  <c r="D190" i="7" s="1"/>
  <c r="D189" i="7" a="1"/>
  <c r="D189" i="7" s="1"/>
  <c r="D199" i="7" a="1"/>
  <c r="D199" i="7" s="1"/>
  <c r="D832" i="7" a="1"/>
  <c r="D832" i="7" s="1"/>
  <c r="D831" i="7" a="1"/>
  <c r="D831" i="7" s="1"/>
  <c r="D830" i="7" a="1"/>
  <c r="D830" i="7" s="1"/>
  <c r="D829" i="7" a="1"/>
  <c r="D829" i="7" s="1"/>
  <c r="D200" i="7" a="1"/>
  <c r="D200" i="7" s="1"/>
  <c r="D198" i="7" a="1"/>
  <c r="D198" i="7" s="1"/>
  <c r="D197" i="7" a="1"/>
  <c r="D197" i="7" s="1"/>
  <c r="D480" i="7" a="1"/>
  <c r="D480" i="7" s="1"/>
  <c r="D163" i="7" a="1"/>
  <c r="D163" i="7" s="1"/>
  <c r="Q229" i="3"/>
  <c r="P229" i="3"/>
  <c r="C228" i="3" a="1"/>
  <c r="C228" i="3" s="1"/>
  <c r="D160" i="7" a="1"/>
  <c r="D160" i="7" s="1"/>
  <c r="D159" i="7" a="1"/>
  <c r="D159" i="7" s="1"/>
  <c r="D158" i="7" a="1"/>
  <c r="D158" i="7" s="1"/>
  <c r="D461" i="7" a="1"/>
  <c r="D461" i="7" s="1"/>
  <c r="D460" i="7" a="1"/>
  <c r="D460" i="7" s="1"/>
  <c r="D459" i="7" a="1"/>
  <c r="D459" i="7" s="1"/>
  <c r="D458" i="7" a="1"/>
  <c r="D458" i="7" s="1"/>
  <c r="D464" i="7" a="1"/>
  <c r="D464" i="7" s="1"/>
  <c r="D456" i="7" a="1"/>
  <c r="D456" i="7" s="1"/>
  <c r="D400" i="7" a="1"/>
  <c r="D400" i="7" s="1"/>
  <c r="S305" i="7"/>
  <c r="T305" i="7"/>
  <c r="U305" i="7"/>
  <c r="V305" i="7"/>
  <c r="D305" i="7" a="1"/>
  <c r="D305" i="7" s="1"/>
  <c r="D304" i="7" a="1"/>
  <c r="D304" i="7" s="1"/>
  <c r="D303" i="7" a="1"/>
  <c r="D303" i="7" s="1"/>
  <c r="D302" i="7" a="1"/>
  <c r="D302" i="7" s="1"/>
  <c r="D301" i="7" a="1"/>
  <c r="D301" i="7" s="1"/>
  <c r="D300" i="7" a="1"/>
  <c r="D300" i="7" s="1"/>
  <c r="D299" i="7" a="1"/>
  <c r="D299" i="7" s="1"/>
  <c r="D298" i="7" a="1"/>
  <c r="D298" i="7" s="1"/>
  <c r="D297" i="7" a="1"/>
  <c r="D297" i="7" s="1"/>
  <c r="D296" i="7" a="1"/>
  <c r="D296" i="7" s="1"/>
  <c r="D295" i="7" a="1"/>
  <c r="D295" i="7" s="1"/>
  <c r="D294" i="7" a="1"/>
  <c r="D294" i="7" s="1"/>
  <c r="D324" i="7" a="1"/>
  <c r="D324" i="7" s="1"/>
  <c r="D320" i="7" a="1"/>
  <c r="D320" i="7" s="1"/>
  <c r="C45" i="3" a="1"/>
  <c r="C45" i="3" s="1"/>
  <c r="D21" i="7" a="1"/>
  <c r="D21" i="7" s="1"/>
  <c r="D20" i="7" a="1"/>
  <c r="D20" i="7" s="1"/>
  <c r="D19" i="7" a="1"/>
  <c r="D19" i="7" s="1"/>
  <c r="D18" i="7" a="1"/>
  <c r="D18" i="7" s="1"/>
  <c r="D24" i="7" a="1"/>
  <c r="D24" i="7" s="1"/>
  <c r="D16" i="7" a="1"/>
  <c r="D16" i="7" s="1"/>
  <c r="D684" i="7" a="1"/>
  <c r="D684" i="7" s="1"/>
  <c r="D685" i="7" a="1"/>
  <c r="D685" i="7" s="1"/>
  <c r="D686" i="7" a="1"/>
  <c r="D686" i="7" s="1"/>
  <c r="D687" i="7" a="1"/>
  <c r="D687" i="7" s="1"/>
  <c r="D688" i="7" a="1"/>
  <c r="D688" i="7" s="1"/>
  <c r="D689" i="7" a="1"/>
  <c r="D689" i="7" s="1"/>
  <c r="D690" i="7" a="1"/>
  <c r="D690" i="7" s="1"/>
  <c r="D691" i="7" a="1"/>
  <c r="D691" i="7" s="1"/>
  <c r="D692" i="7" a="1"/>
  <c r="D692" i="7" s="1"/>
  <c r="D795" i="7" a="1"/>
  <c r="D795" i="7" s="1"/>
  <c r="D794" i="7" a="1"/>
  <c r="D794" i="7" s="1"/>
  <c r="D537" i="7" a="1"/>
  <c r="D537" i="7" s="1"/>
  <c r="D536" i="7" a="1"/>
  <c r="D536" i="7" s="1"/>
  <c r="D535" i="7" a="1"/>
  <c r="D535" i="7" s="1"/>
  <c r="D534" i="7" a="1"/>
  <c r="D534" i="7" s="1"/>
  <c r="D533" i="7" a="1"/>
  <c r="D533" i="7" s="1"/>
  <c r="D509" i="7" a="1"/>
  <c r="D509" i="7" s="1"/>
  <c r="D510" i="7" a="1"/>
  <c r="D510" i="7" s="1"/>
  <c r="D511" i="7" a="1"/>
  <c r="D511" i="7" s="1"/>
  <c r="D512" i="7" a="1"/>
  <c r="D512" i="7" s="1"/>
  <c r="D513" i="7" a="1"/>
  <c r="D513" i="7" s="1"/>
  <c r="D526" i="7" a="1"/>
  <c r="D526" i="7" s="1"/>
  <c r="D527" i="7" a="1"/>
  <c r="D527" i="7" s="1"/>
  <c r="D529" i="7" a="1"/>
  <c r="D529" i="7" s="1"/>
  <c r="D98" i="7" a="1"/>
  <c r="D98" i="7" s="1"/>
  <c r="D99" i="7" a="1"/>
  <c r="D99" i="7" s="1"/>
  <c r="D100" i="7" a="1"/>
  <c r="D100" i="7" s="1"/>
  <c r="D101" i="7" a="1"/>
  <c r="D101" i="7" s="1"/>
  <c r="D364" i="7" a="1"/>
  <c r="D364" i="7" s="1"/>
  <c r="D245" i="7" a="1"/>
  <c r="D245" i="7" s="1"/>
  <c r="D256" i="7" a="1"/>
  <c r="D256" i="7" s="1"/>
  <c r="D249" i="7" a="1"/>
  <c r="D249" i="7" s="1"/>
  <c r="D248" i="7" a="1"/>
  <c r="D248" i="7" s="1"/>
  <c r="D247" i="7" a="1"/>
  <c r="D247" i="7" s="1"/>
  <c r="D246" i="7" a="1"/>
  <c r="D246" i="7" s="1"/>
  <c r="D244" i="7" a="1"/>
  <c r="D244" i="7" s="1"/>
  <c r="D243" i="7" a="1"/>
  <c r="D243" i="7" s="1"/>
  <c r="D242" i="7" a="1"/>
  <c r="D242" i="7" s="1"/>
  <c r="D241" i="7" a="1"/>
  <c r="D241" i="7" s="1"/>
  <c r="D252" i="7" a="1"/>
  <c r="D252" i="7" s="1"/>
  <c r="D8" i="7" a="1"/>
  <c r="D8" i="7" s="1"/>
  <c r="D4" i="7" a="1"/>
  <c r="D4" i="7" s="1"/>
  <c r="D790" i="7" a="1"/>
  <c r="D790" i="7" s="1"/>
  <c r="D785" i="7" a="1"/>
  <c r="D785" i="7" s="1"/>
  <c r="D784" i="7" a="1"/>
  <c r="D784" i="7" s="1"/>
  <c r="D783" i="7" a="1"/>
  <c r="D783" i="7" s="1"/>
  <c r="D782" i="7" a="1"/>
  <c r="D782" i="7" s="1"/>
  <c r="D781" i="7" a="1"/>
  <c r="D781" i="7" s="1"/>
  <c r="D396" i="7" a="1"/>
  <c r="D396" i="7" s="1"/>
  <c r="D389" i="7" a="1"/>
  <c r="D389" i="7" s="1"/>
  <c r="D388" i="7" a="1"/>
  <c r="D388" i="7" s="1"/>
  <c r="D387" i="7" a="1"/>
  <c r="D387" i="7" s="1"/>
  <c r="D386" i="7" a="1"/>
  <c r="D386" i="7" s="1"/>
  <c r="D392" i="7" a="1"/>
  <c r="D392" i="7" s="1"/>
  <c r="D778" i="7" a="1"/>
  <c r="D778" i="7" s="1"/>
  <c r="D777" i="7" a="1"/>
  <c r="D777" i="7" s="1"/>
  <c r="D776" i="7" a="1"/>
  <c r="D776" i="7" s="1"/>
  <c r="D775" i="7" a="1"/>
  <c r="D775" i="7" s="1"/>
  <c r="D774" i="7" a="1"/>
  <c r="D774" i="7" s="1"/>
  <c r="D729" i="7" a="1"/>
  <c r="D729" i="7" s="1"/>
  <c r="D728" i="7" a="1"/>
  <c r="D728" i="7" s="1"/>
  <c r="D727" i="7" a="1"/>
  <c r="D727" i="7" s="1"/>
  <c r="D726" i="7" a="1"/>
  <c r="D726" i="7" s="1"/>
  <c r="D817" i="7" a="1"/>
  <c r="D817" i="7" s="1"/>
  <c r="D816" i="7" a="1"/>
  <c r="D816" i="7" s="1"/>
  <c r="D815" i="7" a="1"/>
  <c r="D815" i="7" s="1"/>
  <c r="D814" i="7" a="1"/>
  <c r="D814" i="7" s="1"/>
  <c r="S816" i="7"/>
  <c r="S815" i="7"/>
  <c r="C529" i="3" a="1"/>
  <c r="C529" i="3" s="1"/>
  <c r="S814" i="7"/>
  <c r="D11" i="7" a="1"/>
  <c r="D11" i="7" s="1"/>
  <c r="D10" i="7" a="1"/>
  <c r="D10" i="7" s="1"/>
  <c r="D1056" i="7" a="1"/>
  <c r="D1056" i="7" s="1"/>
  <c r="D996" i="7" a="1"/>
  <c r="D996" i="7" s="1"/>
  <c r="C1671" i="3" a="1"/>
  <c r="C1671" i="3" s="1"/>
  <c r="D813" i="7" a="1"/>
  <c r="D813" i="7" s="1"/>
  <c r="D812" i="7" a="1"/>
  <c r="D812" i="7" s="1"/>
  <c r="D811" i="7" a="1"/>
  <c r="D811" i="7" s="1"/>
  <c r="D810" i="7" a="1"/>
  <c r="D810" i="7" s="1"/>
  <c r="D545" i="7" a="1"/>
  <c r="D545" i="7" s="1"/>
  <c r="D544" i="7" a="1"/>
  <c r="D544" i="7" s="1"/>
  <c r="D543" i="7" a="1"/>
  <c r="D543" i="7" s="1"/>
  <c r="D542" i="7" a="1"/>
  <c r="D542" i="7" s="1"/>
  <c r="D505" i="7" a="1"/>
  <c r="D505" i="7" s="1"/>
  <c r="D385" i="7" a="1"/>
  <c r="D385" i="7" s="1"/>
  <c r="D384" i="7" a="1"/>
  <c r="D384" i="7" s="1"/>
  <c r="D383" i="7" a="1"/>
  <c r="D383" i="7" s="1"/>
  <c r="D382" i="7" a="1"/>
  <c r="D382" i="7" s="1"/>
  <c r="D681" i="7" a="1"/>
  <c r="D681" i="7" s="1"/>
  <c r="D680" i="7" a="1"/>
  <c r="D680" i="7" s="1"/>
  <c r="D679" i="7" a="1"/>
  <c r="D679" i="7" s="1"/>
  <c r="D678" i="7" a="1"/>
  <c r="D678" i="7" s="1"/>
  <c r="D677" i="7" a="1"/>
  <c r="D677" i="7" s="1"/>
  <c r="D553" i="7" a="1"/>
  <c r="D553" i="7" s="1"/>
  <c r="D552" i="7" a="1"/>
  <c r="D552" i="7" s="1"/>
  <c r="D551" i="7" a="1"/>
  <c r="D551" i="7" s="1"/>
  <c r="D550" i="7" a="1"/>
  <c r="D550" i="7" s="1"/>
  <c r="D549" i="7" a="1"/>
  <c r="D549" i="7" s="1"/>
  <c r="D548" i="7" a="1"/>
  <c r="D548" i="7" s="1"/>
  <c r="D547" i="7" a="1"/>
  <c r="D547" i="7" s="1"/>
  <c r="D546" i="7" a="1"/>
  <c r="D546" i="7" s="1"/>
  <c r="D557" i="7" a="1"/>
  <c r="D557" i="7" s="1"/>
  <c r="D561" i="7" a="1"/>
  <c r="D561" i="7" s="1"/>
  <c r="D541" i="7" a="1"/>
  <c r="D541" i="7" s="1"/>
  <c r="D912" i="7" a="1"/>
  <c r="D912" i="7" s="1"/>
  <c r="D421" i="7" a="1"/>
  <c r="D421" i="7" s="1"/>
  <c r="D420" i="7" a="1"/>
  <c r="D420" i="7" s="1"/>
  <c r="D419" i="7" a="1"/>
  <c r="D419" i="7" s="1"/>
  <c r="D418" i="7" a="1"/>
  <c r="D418" i="7" s="1"/>
  <c r="D417" i="7" a="1"/>
  <c r="D417" i="7" s="1"/>
  <c r="D416" i="7" a="1"/>
  <c r="D416" i="7" s="1"/>
  <c r="D415" i="7" a="1"/>
  <c r="D415" i="7" s="1"/>
  <c r="D414" i="7" a="1"/>
  <c r="D414" i="7" s="1"/>
  <c r="D413" i="7" a="1"/>
  <c r="D413" i="7" s="1"/>
  <c r="D412" i="7" a="1"/>
  <c r="D412" i="7" s="1"/>
  <c r="D411" i="7" a="1"/>
  <c r="D411" i="7" s="1"/>
  <c r="D410" i="7" a="1"/>
  <c r="D410" i="7" s="1"/>
  <c r="C559" i="3" a="1"/>
  <c r="C559" i="3" s="1"/>
  <c r="C558" i="3" a="1"/>
  <c r="C558" i="3" s="1"/>
  <c r="C557" i="3" a="1"/>
  <c r="C557" i="3" s="1"/>
  <c r="C561" i="3" a="1"/>
  <c r="C561" i="3" s="1"/>
  <c r="C560" i="3" a="1"/>
  <c r="C560" i="3" s="1"/>
  <c r="V409" i="7"/>
  <c r="D501" i="7" a="1"/>
  <c r="D501" i="7" s="1"/>
  <c r="D500" i="7" a="1"/>
  <c r="D500" i="7" s="1"/>
  <c r="D499" i="7" a="1"/>
  <c r="D499" i="7" s="1"/>
  <c r="D498" i="7" a="1"/>
  <c r="D498" i="7" s="1"/>
  <c r="D497" i="7" a="1"/>
  <c r="D497" i="7" s="1"/>
  <c r="D496" i="7" a="1"/>
  <c r="D496" i="7" s="1"/>
  <c r="D495" i="7" a="1"/>
  <c r="D495" i="7" s="1"/>
  <c r="D494" i="7" a="1"/>
  <c r="D494" i="7" s="1"/>
  <c r="D493" i="7" a="1"/>
  <c r="D493" i="7" s="1"/>
  <c r="D485" i="7" a="1"/>
  <c r="D485" i="7" s="1"/>
  <c r="D821" i="7" a="1"/>
  <c r="D821" i="7" s="1"/>
  <c r="D809" i="7" a="1"/>
  <c r="D809" i="7" s="1"/>
  <c r="V805" i="7"/>
  <c r="D805" i="7" a="1"/>
  <c r="D805" i="7" s="1"/>
  <c r="D804" i="7" a="1"/>
  <c r="D804" i="7" s="1"/>
  <c r="D803" i="7" a="1"/>
  <c r="D803" i="7" s="1"/>
  <c r="D802" i="7" a="1"/>
  <c r="D802" i="7" s="1"/>
  <c r="D801" i="7" a="1"/>
  <c r="D801" i="7" s="1"/>
  <c r="D800" i="7" a="1"/>
  <c r="D800" i="7" s="1"/>
  <c r="D799" i="7" a="1"/>
  <c r="D799" i="7" s="1"/>
  <c r="D798" i="7" a="1"/>
  <c r="D798" i="7" s="1"/>
  <c r="D797" i="7" a="1"/>
  <c r="D797" i="7" s="1"/>
  <c r="D796" i="7" a="1"/>
  <c r="D796" i="7" s="1"/>
  <c r="D94" i="7" a="1"/>
  <c r="D94" i="7" s="1"/>
  <c r="D95" i="7" a="1"/>
  <c r="D95" i="7" s="1"/>
  <c r="D96" i="7" a="1"/>
  <c r="D96" i="7" s="1"/>
  <c r="D97" i="7" a="1"/>
  <c r="D97" i="7" s="1"/>
  <c r="D110" i="7" a="1"/>
  <c r="D110" i="7" s="1"/>
  <c r="D109" i="7" a="1"/>
  <c r="D109" i="7" s="1"/>
  <c r="D108" i="7" a="1"/>
  <c r="D108" i="7" s="1"/>
  <c r="D107" i="7" a="1"/>
  <c r="D107" i="7" s="1"/>
  <c r="D106" i="7" a="1"/>
  <c r="D106" i="7" s="1"/>
  <c r="D105" i="7" a="1"/>
  <c r="D105" i="7" s="1"/>
  <c r="D104" i="7" a="1"/>
  <c r="D104" i="7" s="1"/>
  <c r="D103" i="7" a="1"/>
  <c r="D103" i="7" s="1"/>
  <c r="D102" i="7" a="1"/>
  <c r="D102" i="7" s="1"/>
  <c r="D697" i="7" a="1"/>
  <c r="D697" i="7" s="1"/>
  <c r="D506" i="7" a="1"/>
  <c r="D506" i="7" s="1"/>
  <c r="D113" i="7" a="1"/>
  <c r="D113" i="7" s="1"/>
  <c r="C549" i="3" a="1"/>
  <c r="C549" i="3" s="1"/>
  <c r="C548" i="3" a="1"/>
  <c r="C548" i="3" s="1"/>
  <c r="C547" i="3" a="1"/>
  <c r="C547" i="3" s="1"/>
  <c r="C546" i="3" a="1"/>
  <c r="C546" i="3" s="1"/>
  <c r="C545" i="3" a="1"/>
  <c r="C545" i="3" s="1"/>
  <c r="C544" i="3" a="1"/>
  <c r="C544" i="3" s="1"/>
  <c r="C543" i="3" a="1"/>
  <c r="C543" i="3" s="1"/>
  <c r="C542" i="3" a="1"/>
  <c r="C542" i="3" s="1"/>
  <c r="C541" i="3" a="1"/>
  <c r="C541" i="3" s="1"/>
  <c r="D683" i="7" a="1"/>
  <c r="D683" i="7" s="1"/>
  <c r="D682" i="7" a="1"/>
  <c r="D682" i="7" s="1"/>
  <c r="D432" i="7" a="1"/>
  <c r="D432" i="7" s="1"/>
  <c r="D407" i="7" a="1"/>
  <c r="D407" i="7" s="1"/>
  <c r="D409" i="7" a="1"/>
  <c r="D409" i="7" s="1"/>
  <c r="D669" i="7" a="1"/>
  <c r="D669" i="7" s="1"/>
  <c r="D668" i="7" a="1"/>
  <c r="D668" i="7" s="1"/>
  <c r="D667" i="7" a="1"/>
  <c r="D667" i="7" s="1"/>
  <c r="D666" i="7" a="1"/>
  <c r="D666" i="7" s="1"/>
  <c r="D404" i="7" a="1"/>
  <c r="D404" i="7" s="1"/>
  <c r="D673" i="7" a="1"/>
  <c r="D673" i="7" s="1"/>
  <c r="C428" i="3" a="1"/>
  <c r="C428" i="3" s="1"/>
  <c r="C427" i="3" a="1"/>
  <c r="C427" i="3" s="1"/>
  <c r="C426" i="3" a="1"/>
  <c r="C426" i="3" s="1"/>
  <c r="C425" i="3" a="1"/>
  <c r="C425" i="3" s="1"/>
  <c r="C429" i="3" a="1"/>
  <c r="C429" i="3" s="1"/>
  <c r="C424" i="3" a="1"/>
  <c r="C424" i="3" s="1"/>
  <c r="C423" i="3" a="1"/>
  <c r="C423" i="3" s="1"/>
  <c r="D662" i="7" a="1"/>
  <c r="D662" i="7" s="1"/>
  <c r="D663" i="7" a="1"/>
  <c r="D663" i="7" s="1"/>
  <c r="D664" i="7" a="1"/>
  <c r="D664" i="7" s="1"/>
  <c r="D665" i="7" a="1"/>
  <c r="D665" i="7" s="1"/>
  <c r="D333" i="7" a="1"/>
  <c r="D333" i="7" s="1"/>
  <c r="D332" i="7" a="1"/>
  <c r="D332" i="7" s="1"/>
  <c r="D331" i="7" a="1"/>
  <c r="D331" i="7" s="1"/>
  <c r="D330" i="7" a="1"/>
  <c r="D330" i="7" s="1"/>
  <c r="D336" i="7" a="1"/>
  <c r="D336" i="7" s="1"/>
  <c r="D292" i="7" a="1"/>
  <c r="D292" i="7" s="1"/>
  <c r="D661" i="7" a="1"/>
  <c r="D661" i="7" s="1"/>
  <c r="D660" i="7" a="1"/>
  <c r="D660" i="7" s="1"/>
  <c r="D659" i="7" a="1"/>
  <c r="D659" i="7" s="1"/>
  <c r="D658" i="7" a="1"/>
  <c r="D658" i="7" s="1"/>
  <c r="C363" i="3" a="1"/>
  <c r="C363" i="3" s="1"/>
  <c r="C362" i="3" a="1"/>
  <c r="C362" i="3" s="1"/>
  <c r="C361" i="3" a="1"/>
  <c r="C361" i="3" s="1"/>
  <c r="C360" i="3" a="1"/>
  <c r="C360" i="3" s="1"/>
  <c r="C367" i="3" a="1"/>
  <c r="C367" i="3" s="1"/>
  <c r="C366" i="3" a="1"/>
  <c r="C366" i="3" s="1"/>
  <c r="C365" i="3" a="1"/>
  <c r="C365" i="3" s="1"/>
  <c r="C364" i="3" a="1"/>
  <c r="C364" i="3" s="1"/>
  <c r="S277" i="7"/>
  <c r="T277" i="7"/>
  <c r="D745" i="7" a="1"/>
  <c r="D745" i="7" s="1"/>
  <c r="D744" i="7" a="1"/>
  <c r="D744" i="7" s="1"/>
  <c r="D743" i="7" a="1"/>
  <c r="D743" i="7" s="1"/>
  <c r="D742" i="7" a="1"/>
  <c r="D742" i="7" s="1"/>
  <c r="D670" i="7" a="1"/>
  <c r="D670" i="7" s="1"/>
  <c r="D769" i="7" a="1"/>
  <c r="D769" i="7" s="1"/>
  <c r="D768" i="7" a="1"/>
  <c r="D768" i="7" s="1"/>
  <c r="D767" i="7" a="1"/>
  <c r="D767" i="7" s="1"/>
  <c r="D766" i="7" a="1"/>
  <c r="D766" i="7" s="1"/>
  <c r="D765" i="7" a="1"/>
  <c r="D765" i="7" s="1"/>
  <c r="D764" i="7" a="1"/>
  <c r="D764" i="7" s="1"/>
  <c r="D763" i="7" a="1"/>
  <c r="D763" i="7" s="1"/>
  <c r="D762" i="7" a="1"/>
  <c r="D762" i="7" s="1"/>
  <c r="D761" i="7" a="1"/>
  <c r="D761" i="7" s="1"/>
  <c r="D630" i="7" a="1"/>
  <c r="D630" i="7" s="1"/>
  <c r="D629" i="7" a="1"/>
  <c r="D629" i="7" s="1"/>
  <c r="D628" i="7" a="1"/>
  <c r="D628" i="7" s="1"/>
  <c r="D627" i="7" a="1"/>
  <c r="D627" i="7" s="1"/>
  <c r="D626" i="7" a="1"/>
  <c r="D626" i="7" s="1"/>
  <c r="D633" i="7" a="1"/>
  <c r="D633" i="7" s="1"/>
  <c r="D632" i="7" a="1"/>
  <c r="D632" i="7" s="1"/>
  <c r="D631" i="7" a="1"/>
  <c r="D631" i="7" s="1"/>
  <c r="X645" i="7"/>
  <c r="T645" i="7"/>
  <c r="D645" i="7" a="1"/>
  <c r="D645" i="7" s="1"/>
  <c r="D644" i="7" a="1"/>
  <c r="D644" i="7" s="1"/>
  <c r="D643" i="7" a="1"/>
  <c r="D643" i="7" s="1"/>
  <c r="D642" i="7" a="1"/>
  <c r="D642" i="7" s="1"/>
  <c r="D641" i="7" a="1"/>
  <c r="D641" i="7" s="1"/>
  <c r="D640" i="7" a="1"/>
  <c r="D640" i="7" s="1"/>
  <c r="D639" i="7" a="1"/>
  <c r="D639" i="7" s="1"/>
  <c r="D638" i="7" a="1"/>
  <c r="D638" i="7" s="1"/>
  <c r="D637" i="7" a="1"/>
  <c r="D637" i="7" s="1"/>
  <c r="D636" i="7" a="1"/>
  <c r="D636" i="7" s="1"/>
  <c r="D273" i="7" a="1"/>
  <c r="D273" i="7" s="1"/>
  <c r="D272" i="7" a="1"/>
  <c r="D272" i="7" s="1"/>
  <c r="D271" i="7" a="1"/>
  <c r="D271" i="7" s="1"/>
  <c r="D267" i="7" a="1"/>
  <c r="D267" i="7" s="1"/>
  <c r="D266" i="7" a="1"/>
  <c r="D266" i="7" s="1"/>
  <c r="D264" i="7" a="1"/>
  <c r="D264" i="7" s="1"/>
  <c r="D277" i="7" a="1"/>
  <c r="D277" i="7" s="1"/>
  <c r="D276" i="7" a="1"/>
  <c r="D276" i="7" s="1"/>
  <c r="D275" i="7" a="1"/>
  <c r="D275" i="7" s="1"/>
  <c r="D274" i="7" a="1"/>
  <c r="D274" i="7" s="1"/>
  <c r="D265" i="7" a="1"/>
  <c r="D265" i="7" s="1"/>
  <c r="D263" i="7" a="1"/>
  <c r="D263" i="7" s="1"/>
  <c r="D262" i="7" a="1"/>
  <c r="D262" i="7" s="1"/>
  <c r="D589" i="7" a="1"/>
  <c r="D589" i="7" s="1"/>
  <c r="D588" i="7" a="1"/>
  <c r="D588" i="7" s="1"/>
  <c r="D587" i="7" a="1"/>
  <c r="D587" i="7" s="1"/>
  <c r="D586" i="7" a="1"/>
  <c r="D586" i="7" s="1"/>
  <c r="D593" i="7" a="1"/>
  <c r="D593" i="7" s="1"/>
  <c r="D592" i="7" a="1"/>
  <c r="D592" i="7" s="1"/>
  <c r="D591" i="7" a="1"/>
  <c r="D591" i="7" s="1"/>
  <c r="D590" i="7" a="1"/>
  <c r="D590" i="7" s="1"/>
  <c r="D280" i="7" a="1"/>
  <c r="D280" i="7" s="1"/>
  <c r="D269" i="7" a="1"/>
  <c r="D269" i="7" s="1"/>
  <c r="D260" i="7" a="1"/>
  <c r="D260" i="7" s="1"/>
  <c r="C1805" i="3" a="1"/>
  <c r="C1805" i="3" s="1"/>
  <c r="D1161" i="7" a="1"/>
  <c r="D1161" i="7" s="1"/>
  <c r="D597" i="7" a="1"/>
  <c r="D597" i="7" s="1"/>
  <c r="D596" i="7" a="1"/>
  <c r="D596" i="7" s="1"/>
  <c r="D595" i="7" a="1"/>
  <c r="D595" i="7" s="1"/>
  <c r="D594" i="7" a="1"/>
  <c r="D594" i="7" s="1"/>
  <c r="C197" i="3" a="1"/>
  <c r="C197" i="3" s="1"/>
  <c r="C196" i="3" a="1"/>
  <c r="C196" i="3" s="1"/>
  <c r="C195" i="3" a="1"/>
  <c r="C195" i="3" s="1"/>
  <c r="C194" i="3" a="1"/>
  <c r="C194" i="3" s="1"/>
  <c r="C193" i="3" a="1"/>
  <c r="C193" i="3" s="1"/>
  <c r="C192" i="3" a="1"/>
  <c r="C192" i="3" s="1"/>
  <c r="C191" i="3" a="1"/>
  <c r="C191" i="3" s="1"/>
  <c r="C190" i="3" a="1"/>
  <c r="C190" i="3" s="1"/>
  <c r="D441" i="7" a="1"/>
  <c r="D441" i="7" s="1"/>
  <c r="C203" i="3" a="1"/>
  <c r="C203" i="3" s="1"/>
  <c r="C188" i="3" a="1"/>
  <c r="C188" i="3" s="1"/>
  <c r="S733" i="7"/>
  <c r="D733" i="7" a="1"/>
  <c r="D733" i="7" s="1"/>
  <c r="D732" i="7" a="1"/>
  <c r="D732" i="7" s="1"/>
  <c r="D731" i="7" a="1"/>
  <c r="D731" i="7" s="1"/>
  <c r="D730" i="7" a="1"/>
  <c r="D730" i="7" s="1"/>
  <c r="C198" i="3" a="1"/>
  <c r="C198" i="3" s="1"/>
  <c r="C189" i="3" a="1"/>
  <c r="C189" i="3" s="1"/>
  <c r="C187" i="3" a="1"/>
  <c r="C187" i="3" s="1"/>
  <c r="C186" i="3" a="1"/>
  <c r="C186" i="3" s="1"/>
  <c r="C185" i="3" a="1"/>
  <c r="C185" i="3" s="1"/>
  <c r="C184" i="3" a="1"/>
  <c r="C184" i="3" s="1"/>
  <c r="C183" i="3" a="1"/>
  <c r="C183" i="3" s="1"/>
  <c r="C182" i="3" a="1"/>
  <c r="C182" i="3" s="1"/>
  <c r="C181" i="3" a="1"/>
  <c r="C181" i="3" s="1"/>
  <c r="C180" i="3" a="1"/>
  <c r="C180" i="3" s="1"/>
  <c r="V585" i="7"/>
  <c r="W585" i="7"/>
  <c r="U585" i="7"/>
  <c r="W581" i="7"/>
  <c r="U581" i="7"/>
  <c r="V581" i="7"/>
  <c r="T581" i="7"/>
  <c r="D585" i="7" a="1"/>
  <c r="D585" i="7" s="1"/>
  <c r="D584" i="7" a="1"/>
  <c r="D584" i="7" s="1"/>
  <c r="D583" i="7" a="1"/>
  <c r="D583" i="7" s="1"/>
  <c r="D582" i="7" a="1"/>
  <c r="D582" i="7" s="1"/>
  <c r="D581" i="7" a="1"/>
  <c r="D581" i="7" s="1"/>
  <c r="D580" i="7" a="1"/>
  <c r="D580" i="7" s="1"/>
  <c r="D579" i="7" a="1"/>
  <c r="D579" i="7" s="1"/>
  <c r="D578" i="7" a="1"/>
  <c r="D578" i="7" s="1"/>
  <c r="P573" i="7"/>
  <c r="Q573" i="7"/>
  <c r="O573" i="7"/>
  <c r="D573" i="7" a="1"/>
  <c r="D573" i="7" s="1"/>
  <c r="D572" i="7" a="1"/>
  <c r="D572" i="7" s="1"/>
  <c r="D571" i="7" a="1"/>
  <c r="D571" i="7" s="1"/>
  <c r="D570" i="7" a="1"/>
  <c r="D570" i="7" s="1"/>
  <c r="D142" i="7" a="1"/>
  <c r="D142" i="7" s="1"/>
  <c r="D146" i="7" a="1"/>
  <c r="D146" i="7" s="1"/>
  <c r="D135" i="7" a="1"/>
  <c r="D135" i="7" s="1"/>
  <c r="D134" i="7" a="1"/>
  <c r="D134" i="7" s="1"/>
  <c r="D133" i="7" a="1"/>
  <c r="D133" i="7" s="1"/>
  <c r="D132" i="7" a="1"/>
  <c r="D132" i="7" s="1"/>
  <c r="D131" i="7" a="1"/>
  <c r="D131" i="7" s="1"/>
  <c r="D136" i="7" a="1"/>
  <c r="D136" i="7" s="1"/>
  <c r="D137" i="7" a="1"/>
  <c r="D137" i="7" s="1"/>
  <c r="D129" i="7" a="1"/>
  <c r="D129" i="7" s="1"/>
  <c r="C687" i="3" a="1"/>
  <c r="C687" i="3" s="1"/>
  <c r="C678" i="3" a="1"/>
  <c r="C678" i="3" s="1"/>
  <c r="C679" i="3" a="1"/>
  <c r="C679" i="3" s="1"/>
  <c r="C680" i="3" a="1"/>
  <c r="C680" i="3" s="1"/>
  <c r="C681" i="3" a="1"/>
  <c r="C681" i="3" s="1"/>
  <c r="C682" i="3" a="1"/>
  <c r="C682" i="3" s="1"/>
  <c r="C683" i="3" a="1"/>
  <c r="C683" i="3" s="1"/>
  <c r="C684" i="3" a="1"/>
  <c r="C684" i="3" s="1"/>
  <c r="C685" i="3" a="1"/>
  <c r="C685" i="3" s="1"/>
  <c r="C686" i="3" a="1"/>
  <c r="C686" i="3" s="1"/>
  <c r="C972" i="3" a="1"/>
  <c r="C972" i="3" s="1"/>
  <c r="C973" i="3" a="1"/>
  <c r="C973" i="3" s="1"/>
  <c r="C974" i="3" a="1"/>
  <c r="C974" i="3" s="1"/>
  <c r="C975" i="3" a="1"/>
  <c r="C975" i="3" s="1"/>
  <c r="C976" i="3" a="1"/>
  <c r="C976" i="3" s="1"/>
  <c r="C977" i="3" a="1"/>
  <c r="C977" i="3" s="1"/>
  <c r="C978" i="3" a="1"/>
  <c r="C978" i="3" s="1"/>
  <c r="C979" i="3" a="1"/>
  <c r="C979" i="3" s="1"/>
  <c r="C980" i="3" a="1"/>
  <c r="C980" i="3" s="1"/>
  <c r="C981" i="3" a="1"/>
  <c r="C981" i="3" s="1"/>
  <c r="C982" i="3" a="1"/>
  <c r="C982" i="3" s="1"/>
  <c r="C983" i="3" a="1"/>
  <c r="C983" i="3" s="1"/>
  <c r="C984" i="3" a="1"/>
  <c r="C984" i="3" s="1"/>
  <c r="C985" i="3" a="1"/>
  <c r="C985" i="3" s="1"/>
  <c r="C986" i="3" a="1"/>
  <c r="C986" i="3" s="1"/>
  <c r="C987" i="3" a="1"/>
  <c r="C987" i="3" s="1"/>
  <c r="C988" i="3" a="1"/>
  <c r="C988" i="3" s="1"/>
  <c r="C989" i="3" a="1"/>
  <c r="C989" i="3" s="1"/>
  <c r="C773" i="3" a="1"/>
  <c r="C773" i="3" s="1"/>
  <c r="C774" i="3" a="1"/>
  <c r="C774" i="3" s="1"/>
  <c r="C775" i="3" a="1"/>
  <c r="C775" i="3" s="1"/>
  <c r="C776" i="3" a="1"/>
  <c r="C776" i="3" s="1"/>
  <c r="C777" i="3" a="1"/>
  <c r="C777" i="3" s="1"/>
  <c r="C778" i="3" a="1"/>
  <c r="C778" i="3" s="1"/>
  <c r="C779" i="3" a="1"/>
  <c r="C779" i="3" s="1"/>
  <c r="C780" i="3" a="1"/>
  <c r="C780" i="3" s="1"/>
  <c r="C772" i="3" a="1"/>
  <c r="C772" i="3" s="1"/>
  <c r="C763" i="3" a="1"/>
  <c r="C763" i="3" s="1"/>
  <c r="C764" i="3" a="1"/>
  <c r="C764" i="3" s="1"/>
  <c r="C765" i="3" a="1"/>
  <c r="C765" i="3" s="1"/>
  <c r="C766" i="3" a="1"/>
  <c r="C766" i="3" s="1"/>
  <c r="C767" i="3" a="1"/>
  <c r="C767" i="3" s="1"/>
  <c r="C768" i="3" a="1"/>
  <c r="C768" i="3" s="1"/>
  <c r="C769" i="3" a="1"/>
  <c r="C769" i="3" s="1"/>
  <c r="C770" i="3" a="1"/>
  <c r="C770" i="3" s="1"/>
  <c r="C771" i="3" a="1"/>
  <c r="C771" i="3" s="1"/>
  <c r="C1270" i="3" a="1"/>
  <c r="C1270" i="3" s="1"/>
  <c r="C1271" i="3" a="1"/>
  <c r="C1271" i="3" s="1"/>
  <c r="C1272" i="3" a="1"/>
  <c r="C1272" i="3" s="1"/>
  <c r="C1269" i="3" a="1"/>
  <c r="C1269" i="3" s="1"/>
  <c r="C1268" i="3" a="1"/>
  <c r="C1268" i="3" s="1"/>
  <c r="C1267" i="3" a="1"/>
  <c r="C1267" i="3" s="1"/>
  <c r="C1266" i="3" a="1"/>
  <c r="C1266" i="3" s="1"/>
  <c r="C1265" i="3" a="1"/>
  <c r="C1265" i="3" s="1"/>
  <c r="C1264" i="3" a="1"/>
  <c r="C1264" i="3" s="1"/>
  <c r="C1263" i="3" a="1"/>
  <c r="C1263" i="3" s="1"/>
  <c r="C1279" i="3" a="1"/>
  <c r="C1279" i="3" s="1"/>
  <c r="C1278" i="3" a="1"/>
  <c r="C1278" i="3" s="1"/>
  <c r="C1277" i="3" a="1"/>
  <c r="C1277" i="3" s="1"/>
  <c r="C1276" i="3" a="1"/>
  <c r="C1276" i="3" s="1"/>
  <c r="C1275" i="3" a="1"/>
  <c r="C1275" i="3" s="1"/>
  <c r="C1274" i="3" a="1"/>
  <c r="C1274" i="3" s="1"/>
  <c r="C1273" i="3" a="1"/>
  <c r="C1273" i="3" s="1"/>
  <c r="C799" i="3" a="1"/>
  <c r="C799" i="3" s="1"/>
  <c r="C800" i="3" a="1"/>
  <c r="C800" i="3" s="1"/>
  <c r="C801" i="3" a="1"/>
  <c r="C801" i="3" s="1"/>
  <c r="C791" i="3" a="1"/>
  <c r="C791" i="3" s="1"/>
  <c r="C792" i="3" a="1"/>
  <c r="C792" i="3" s="1"/>
  <c r="C793" i="3" a="1"/>
  <c r="C793" i="3" s="1"/>
  <c r="C794" i="3" a="1"/>
  <c r="C794" i="3" s="1"/>
  <c r="C795" i="3" a="1"/>
  <c r="C795" i="3" s="1"/>
  <c r="C796" i="3" a="1"/>
  <c r="C796" i="3" s="1"/>
  <c r="C797" i="3" a="1"/>
  <c r="C797" i="3" s="1"/>
  <c r="C798" i="3" a="1"/>
  <c r="C798" i="3" s="1"/>
  <c r="C802" i="3" a="1"/>
  <c r="C802" i="3" s="1"/>
  <c r="C803" i="3" a="1"/>
  <c r="C803" i="3" s="1"/>
  <c r="C804" i="3" a="1"/>
  <c r="C804" i="3" s="1"/>
  <c r="C805" i="3" a="1"/>
  <c r="C805" i="3" s="1"/>
  <c r="C806" i="3" a="1"/>
  <c r="C806" i="3" s="1"/>
  <c r="C807" i="3" a="1"/>
  <c r="C807" i="3" s="1"/>
  <c r="C808" i="3" a="1"/>
  <c r="C808" i="3" s="1"/>
  <c r="C809" i="3" a="1"/>
  <c r="C809" i="3" s="1"/>
  <c r="C810" i="3" a="1"/>
  <c r="C810" i="3" s="1"/>
  <c r="C811" i="3" a="1"/>
  <c r="C811" i="3" s="1"/>
  <c r="C812" i="3" a="1"/>
  <c r="C812" i="3" s="1"/>
  <c r="C813" i="3" a="1"/>
  <c r="C813" i="3" s="1"/>
  <c r="C814" i="3" a="1"/>
  <c r="C814" i="3" s="1"/>
  <c r="C815" i="3" a="1"/>
  <c r="C815" i="3" s="1"/>
  <c r="C816" i="3" a="1"/>
  <c r="C816" i="3" s="1"/>
  <c r="C817" i="3" a="1"/>
  <c r="C817" i="3" s="1"/>
  <c r="C818" i="3" a="1"/>
  <c r="C818" i="3" s="1"/>
  <c r="C819" i="3" a="1"/>
  <c r="C819" i="3" s="1"/>
  <c r="C820" i="3" a="1"/>
  <c r="C820" i="3" s="1"/>
  <c r="C665" i="3" a="1"/>
  <c r="C665" i="3" s="1"/>
  <c r="C655" i="3" a="1"/>
  <c r="C655" i="3" s="1"/>
  <c r="C656" i="3" a="1"/>
  <c r="C656" i="3" s="1"/>
  <c r="C657" i="3" a="1"/>
  <c r="C657" i="3" s="1"/>
  <c r="C658" i="3" a="1"/>
  <c r="C658" i="3" s="1"/>
  <c r="C659" i="3" a="1"/>
  <c r="C659" i="3" s="1"/>
  <c r="C660" i="3" a="1"/>
  <c r="C660" i="3" s="1"/>
  <c r="C661" i="3" a="1"/>
  <c r="C661" i="3" s="1"/>
  <c r="C662" i="3" a="1"/>
  <c r="C662" i="3" s="1"/>
  <c r="C663" i="3" a="1"/>
  <c r="C663" i="3" s="1"/>
  <c r="C664" i="3" a="1"/>
  <c r="C664" i="3" s="1"/>
  <c r="C1161" i="3" a="1"/>
  <c r="C1161" i="3" s="1"/>
  <c r="C1160" i="3" a="1"/>
  <c r="C1160" i="3" s="1"/>
  <c r="C1159" i="3" a="1"/>
  <c r="C1159" i="3" s="1"/>
  <c r="C1158" i="3" a="1"/>
  <c r="C1158" i="3" s="1"/>
  <c r="C1157" i="3" a="1"/>
  <c r="C1157" i="3" s="1"/>
  <c r="C1156" i="3" a="1"/>
  <c r="C1156" i="3" s="1"/>
  <c r="C1155" i="3" a="1"/>
  <c r="C1155" i="3" s="1"/>
  <c r="C1154" i="3" a="1"/>
  <c r="C1154" i="3" s="1"/>
  <c r="C1153" i="3" a="1"/>
  <c r="C1153" i="3" s="1"/>
  <c r="C1152" i="3" a="1"/>
  <c r="C1152" i="3" s="1"/>
  <c r="C1162" i="3" a="1"/>
  <c r="C1162" i="3" s="1"/>
  <c r="C1163" i="3" a="1"/>
  <c r="C1163" i="3" s="1"/>
  <c r="C1164" i="3" a="1"/>
  <c r="C1164" i="3" s="1"/>
  <c r="C1165" i="3" a="1"/>
  <c r="C1165" i="3" s="1"/>
  <c r="C1166" i="3" a="1"/>
  <c r="C1166" i="3" s="1"/>
  <c r="C1167" i="3" a="1"/>
  <c r="C1167" i="3" s="1"/>
  <c r="C1168" i="3" a="1"/>
  <c r="C1168" i="3" s="1"/>
  <c r="J121" i="7"/>
  <c r="D121" i="7" a="1"/>
  <c r="D121" i="7" s="1"/>
  <c r="D120" i="7" a="1"/>
  <c r="D120" i="7" s="1"/>
  <c r="D119" i="7" a="1"/>
  <c r="D119" i="7" s="1"/>
  <c r="D118" i="7" a="1"/>
  <c r="D118" i="7" s="1"/>
  <c r="D125" i="7" a="1"/>
  <c r="D125" i="7" s="1"/>
  <c r="D124" i="7" a="1"/>
  <c r="D124" i="7" s="1"/>
  <c r="D123" i="7" a="1"/>
  <c r="D123" i="7" s="1"/>
  <c r="D122" i="7" a="1"/>
  <c r="D122" i="7" s="1"/>
  <c r="C177" i="3" a="1"/>
  <c r="C177" i="3" s="1"/>
  <c r="C176" i="3" a="1"/>
  <c r="C176" i="3" s="1"/>
  <c r="C175" i="3" a="1"/>
  <c r="C175" i="3" s="1"/>
  <c r="C174" i="3" a="1"/>
  <c r="C174" i="3" s="1"/>
  <c r="C173" i="3" a="1"/>
  <c r="C173" i="3" s="1"/>
  <c r="C172" i="3" a="1"/>
  <c r="C172" i="3" s="1"/>
  <c r="C171" i="3" a="1"/>
  <c r="C171" i="3" s="1"/>
  <c r="C170" i="3" a="1"/>
  <c r="C170" i="3" s="1"/>
  <c r="C169" i="3" a="1"/>
  <c r="C169" i="3" s="1"/>
  <c r="C168" i="3" a="1"/>
  <c r="C168" i="3" s="1"/>
  <c r="C167" i="3" a="1"/>
  <c r="C167" i="3" s="1"/>
  <c r="C166" i="3" a="1"/>
  <c r="C166" i="3" s="1"/>
  <c r="C165" i="3" a="1"/>
  <c r="C165" i="3" s="1"/>
  <c r="C164" i="3" a="1"/>
  <c r="C164" i="3" s="1"/>
  <c r="C163" i="3" a="1"/>
  <c r="C163" i="3" s="1"/>
  <c r="C162" i="3" a="1"/>
  <c r="C162" i="3" s="1"/>
  <c r="C161" i="3" a="1"/>
  <c r="C161" i="3" s="1"/>
  <c r="C160" i="3" a="1"/>
  <c r="C160" i="3" s="1"/>
  <c r="C179" i="3" a="1"/>
  <c r="C179" i="3" s="1"/>
  <c r="C178" i="3" a="1"/>
  <c r="C178" i="3" s="1"/>
  <c r="C103" i="3" a="1"/>
  <c r="C103" i="3" s="1"/>
  <c r="C104" i="3" a="1"/>
  <c r="C104" i="3" s="1"/>
  <c r="C96" i="3" a="1"/>
  <c r="C96" i="3" s="1"/>
  <c r="C95" i="3" a="1"/>
  <c r="C95" i="3" s="1"/>
  <c r="C94" i="3" a="1"/>
  <c r="C94" i="3" s="1"/>
  <c r="S49" i="7"/>
  <c r="T49" i="7"/>
  <c r="Q83" i="3"/>
  <c r="P83" i="3"/>
  <c r="C1189" i="3" a="1"/>
  <c r="C1189" i="3" s="1"/>
  <c r="C1194" i="3" a="1"/>
  <c r="C1194" i="3" s="1"/>
  <c r="C1193" i="3" a="1"/>
  <c r="C1193" i="3" s="1"/>
  <c r="C1192" i="3" a="1"/>
  <c r="C1192" i="3" s="1"/>
  <c r="C1191" i="3" a="1"/>
  <c r="C1191" i="3" s="1"/>
  <c r="C1190" i="3" a="1"/>
  <c r="C1190" i="3" s="1"/>
  <c r="C1188" i="3" a="1"/>
  <c r="C1188" i="3" s="1"/>
  <c r="C1187" i="3" a="1"/>
  <c r="C1187" i="3" s="1"/>
  <c r="D93" i="7" a="1"/>
  <c r="D93" i="7" s="1"/>
  <c r="D92" i="7" a="1"/>
  <c r="D92" i="7" s="1"/>
  <c r="D91" i="7" a="1"/>
  <c r="D91" i="7" s="1"/>
  <c r="D90" i="7" a="1"/>
  <c r="D90" i="7" s="1"/>
  <c r="D89" i="7" a="1"/>
  <c r="D89" i="7" s="1"/>
  <c r="D88" i="7" a="1"/>
  <c r="D88" i="7" s="1"/>
  <c r="D87" i="7" a="1"/>
  <c r="D87" i="7" s="1"/>
  <c r="D86" i="7" a="1"/>
  <c r="D86" i="7" s="1"/>
  <c r="D85" i="7" a="1"/>
  <c r="D85" i="7" s="1"/>
  <c r="D84" i="7" a="1"/>
  <c r="D84" i="7" s="1"/>
  <c r="D83" i="7" a="1"/>
  <c r="D83" i="7" s="1"/>
  <c r="D82" i="7" a="1"/>
  <c r="D82" i="7" s="1"/>
  <c r="D57" i="7" a="1"/>
  <c r="D57" i="7" s="1"/>
  <c r="D56" i="7" a="1"/>
  <c r="D56" i="7" s="1"/>
  <c r="D55" i="7" a="1"/>
  <c r="D55" i="7" s="1"/>
  <c r="D54" i="7" a="1"/>
  <c r="D54" i="7" s="1"/>
  <c r="D53" i="7" a="1"/>
  <c r="D53" i="7" s="1"/>
  <c r="D52" i="7" a="1"/>
  <c r="D52" i="7" s="1"/>
  <c r="D51" i="7" a="1"/>
  <c r="D51" i="7" s="1"/>
  <c r="D50" i="7" a="1"/>
  <c r="D50" i="7" s="1"/>
  <c r="D49" i="7" a="1"/>
  <c r="D49" i="7" s="1"/>
  <c r="D48" i="7" a="1"/>
  <c r="D48" i="7" s="1"/>
  <c r="D47" i="7" a="1"/>
  <c r="D47" i="7" s="1"/>
  <c r="D46" i="7" a="1"/>
  <c r="D46" i="7" s="1"/>
  <c r="D69" i="7" a="1"/>
  <c r="D69" i="7" s="1"/>
  <c r="D45" i="7" a="1"/>
  <c r="D45" i="7" s="1"/>
  <c r="D44" i="7" a="1"/>
  <c r="D44" i="7" s="1"/>
  <c r="D43" i="7" a="1"/>
  <c r="D43" i="7" s="1"/>
  <c r="D42" i="7" a="1"/>
  <c r="D42" i="7" s="1"/>
  <c r="D41" i="7" a="1"/>
  <c r="D41" i="7" s="1"/>
  <c r="D40" i="7" a="1"/>
  <c r="D40" i="7" s="1"/>
  <c r="D39" i="7" a="1"/>
  <c r="D39" i="7" s="1"/>
  <c r="D38" i="7" a="1"/>
  <c r="D38" i="7" s="1"/>
  <c r="D61" i="7" a="1"/>
  <c r="D61" i="7" s="1"/>
  <c r="D60" i="7" a="1"/>
  <c r="D60" i="7" s="1"/>
  <c r="D59" i="7" a="1"/>
  <c r="D59" i="7" s="1"/>
  <c r="D58" i="7" a="1"/>
  <c r="D58" i="7" s="1"/>
  <c r="D37" i="7" a="1"/>
  <c r="D37" i="7" s="1"/>
  <c r="D36" i="7" a="1"/>
  <c r="D36" i="7" s="1"/>
  <c r="D35" i="7" a="1"/>
  <c r="D35" i="7" s="1"/>
  <c r="D34" i="7" a="1"/>
  <c r="D34" i="7" s="1"/>
  <c r="C68" i="3" a="1"/>
  <c r="C68" i="3" s="1"/>
  <c r="C67" i="3" a="1"/>
  <c r="C67" i="3" s="1"/>
  <c r="C63" i="3" a="1"/>
  <c r="C63" i="3" s="1"/>
  <c r="C62" i="3" a="1"/>
  <c r="C62" i="3" s="1"/>
  <c r="C61" i="3" a="1"/>
  <c r="C61" i="3" s="1"/>
  <c r="C60" i="3" a="1"/>
  <c r="C60" i="3" s="1"/>
  <c r="C59" i="3" a="1"/>
  <c r="C59" i="3" s="1"/>
  <c r="C58" i="3" a="1"/>
  <c r="C58" i="3" s="1"/>
  <c r="C57" i="3" a="1"/>
  <c r="C57" i="3" s="1"/>
  <c r="D32" i="7" a="1"/>
  <c r="D32" i="7" s="1"/>
  <c r="C292" i="3" a="1"/>
  <c r="C292" i="3" s="1"/>
  <c r="C291" i="3" a="1"/>
  <c r="C291" i="3" s="1"/>
  <c r="C290" i="3" a="1"/>
  <c r="C290" i="3" s="1"/>
  <c r="C289" i="3" a="1"/>
  <c r="C289" i="3" s="1"/>
  <c r="C296" i="3" a="1"/>
  <c r="C296" i="3" s="1"/>
  <c r="C295" i="3" a="1"/>
  <c r="C295" i="3" s="1"/>
  <c r="C294" i="3" a="1"/>
  <c r="C294" i="3" s="1"/>
  <c r="C293" i="3" a="1"/>
  <c r="C293" i="3" s="1"/>
  <c r="C298" i="3" a="1"/>
  <c r="C298" i="3" s="1"/>
  <c r="C297" i="3" a="1"/>
  <c r="C297" i="3" s="1"/>
  <c r="C300" i="3" a="1"/>
  <c r="C300" i="3" s="1"/>
  <c r="C299" i="3" a="1"/>
  <c r="C299" i="3" s="1"/>
  <c r="C276" i="3" a="1"/>
  <c r="C276" i="3" s="1"/>
  <c r="C275" i="3" a="1"/>
  <c r="C275" i="3" s="1"/>
  <c r="C274" i="3" a="1"/>
  <c r="C274" i="3" s="1"/>
  <c r="C273" i="3" a="1"/>
  <c r="C273" i="3" s="1"/>
  <c r="C272" i="3" a="1"/>
  <c r="C272" i="3" s="1"/>
  <c r="C271" i="3" a="1"/>
  <c r="C271" i="3" s="1"/>
  <c r="C270" i="3" a="1"/>
  <c r="C270" i="3" s="1"/>
  <c r="C269" i="3" a="1"/>
  <c r="C269" i="3" s="1"/>
  <c r="C268" i="3" a="1"/>
  <c r="C268" i="3" s="1"/>
  <c r="C267" i="3" a="1"/>
  <c r="C267" i="3" s="1"/>
  <c r="C266" i="3" a="1"/>
  <c r="C266" i="3" s="1"/>
  <c r="C1253" i="3" a="1"/>
  <c r="C1253" i="3" s="1"/>
  <c r="C1252" i="3" a="1"/>
  <c r="C1252" i="3" s="1"/>
  <c r="C1251" i="3" a="1"/>
  <c r="C1251" i="3" s="1"/>
  <c r="C1250" i="3" a="1"/>
  <c r="C1250" i="3" s="1"/>
  <c r="C1249" i="3" a="1"/>
  <c r="C1249" i="3" s="1"/>
  <c r="C1248" i="3" a="1"/>
  <c r="C1248" i="3" s="1"/>
  <c r="C1247" i="3" a="1"/>
  <c r="C1247" i="3" s="1"/>
  <c r="C1246" i="3" a="1"/>
  <c r="C1246" i="3" s="1"/>
  <c r="C1245" i="3" a="1"/>
  <c r="C1245" i="3" s="1"/>
  <c r="C1244" i="3" a="1"/>
  <c r="C1244" i="3" s="1"/>
  <c r="C265" i="3" a="1"/>
  <c r="C265" i="3" s="1"/>
  <c r="P1231" i="3"/>
  <c r="O1231" i="3"/>
  <c r="C1231" i="3" a="1"/>
  <c r="C1231" i="3" s="1"/>
  <c r="C280" i="3" a="1"/>
  <c r="C280" i="3" s="1"/>
  <c r="C279" i="3" a="1"/>
  <c r="C279" i="3" s="1"/>
  <c r="C278" i="3" a="1"/>
  <c r="C278" i="3" s="1"/>
  <c r="C277" i="3" a="1"/>
  <c r="C277" i="3" s="1"/>
  <c r="C284" i="3" a="1"/>
  <c r="C284" i="3" s="1"/>
  <c r="C283" i="3" a="1"/>
  <c r="C283" i="3" s="1"/>
  <c r="C282" i="3" a="1"/>
  <c r="C282" i="3" s="1"/>
  <c r="C281" i="3" a="1"/>
  <c r="C281" i="3" s="1"/>
  <c r="C288" i="3" a="1"/>
  <c r="C288" i="3" s="1"/>
  <c r="C287" i="3" a="1"/>
  <c r="C287" i="3" s="1"/>
  <c r="C286" i="3" a="1"/>
  <c r="C286" i="3" s="1"/>
  <c r="C285" i="3" a="1"/>
  <c r="C285" i="3" s="1"/>
  <c r="D212" i="7" a="1"/>
  <c r="D212" i="7" s="1"/>
  <c r="D211" i="7" a="1"/>
  <c r="D211" i="7" s="1"/>
  <c r="D210" i="7" a="1"/>
  <c r="D210" i="7" s="1"/>
  <c r="D209" i="7" a="1"/>
  <c r="D209" i="7" s="1"/>
  <c r="D216" i="7" a="1"/>
  <c r="D216" i="7" s="1"/>
  <c r="D215" i="7" a="1"/>
  <c r="D215" i="7" s="1"/>
  <c r="D214" i="7" a="1"/>
  <c r="D214" i="7" s="1"/>
  <c r="D213" i="7" a="1"/>
  <c r="D213" i="7" s="1"/>
  <c r="D220" i="7" a="1"/>
  <c r="D220" i="7" s="1"/>
  <c r="D219" i="7" a="1"/>
  <c r="D219" i="7" s="1"/>
  <c r="D218" i="7" a="1"/>
  <c r="D218" i="7" s="1"/>
  <c r="D217" i="7" a="1"/>
  <c r="D217" i="7" s="1"/>
  <c r="C262" i="3" a="1"/>
  <c r="C262" i="3" s="1"/>
  <c r="C1353" i="3" a="1"/>
  <c r="C1353" i="3" s="1"/>
  <c r="C1352" i="3" a="1"/>
  <c r="C1352" i="3" s="1"/>
  <c r="C1351" i="3" a="1"/>
  <c r="C1351" i="3" s="1"/>
  <c r="C1350" i="3" a="1"/>
  <c r="C1350" i="3" s="1"/>
  <c r="C1349" i="3" a="1"/>
  <c r="C1349" i="3" s="1"/>
  <c r="C1348" i="3" a="1"/>
  <c r="C1348" i="3" s="1"/>
  <c r="C1347" i="3" a="1"/>
  <c r="C1347" i="3" s="1"/>
  <c r="C1346" i="3" a="1"/>
  <c r="C1346" i="3" s="1"/>
  <c r="C1345" i="3" a="1"/>
  <c r="C1345" i="3" s="1"/>
  <c r="C1344" i="3" a="1"/>
  <c r="C1344" i="3" s="1"/>
  <c r="D849" i="7" a="1"/>
  <c r="D849" i="7" s="1"/>
  <c r="D848" i="7" a="1"/>
  <c r="D848" i="7" s="1"/>
  <c r="D847" i="7" a="1"/>
  <c r="D847" i="7" s="1"/>
  <c r="D846" i="7" a="1"/>
  <c r="D846" i="7" s="1"/>
  <c r="D857" i="7" a="1"/>
  <c r="D857" i="7" s="1"/>
  <c r="D856" i="7" a="1"/>
  <c r="D856" i="7" s="1"/>
  <c r="D855" i="7" a="1"/>
  <c r="D855" i="7" s="1"/>
  <c r="D854" i="7" a="1"/>
  <c r="D854" i="7" s="1"/>
  <c r="D853" i="7" a="1"/>
  <c r="D853" i="7" s="1"/>
  <c r="D852" i="7" a="1"/>
  <c r="D852" i="7" s="1"/>
  <c r="D851" i="7" a="1"/>
  <c r="D851" i="7" s="1"/>
  <c r="D850" i="7" a="1"/>
  <c r="D850" i="7" s="1"/>
  <c r="D861" i="7" a="1"/>
  <c r="D861" i="7" s="1"/>
  <c r="D860" i="7" a="1"/>
  <c r="D860" i="7" s="1"/>
  <c r="D859" i="7" a="1"/>
  <c r="D859" i="7" s="1"/>
  <c r="D858" i="7" a="1"/>
  <c r="D858" i="7" s="1"/>
  <c r="S840" i="7"/>
  <c r="S839" i="7"/>
  <c r="S838" i="7"/>
  <c r="R839" i="7"/>
  <c r="R840" i="7"/>
  <c r="R838" i="7"/>
  <c r="D841" i="7" a="1"/>
  <c r="D841" i="7" s="1"/>
  <c r="D840" i="7" a="1"/>
  <c r="D840" i="7" s="1"/>
  <c r="C1536" i="3" a="1"/>
  <c r="C1536" i="3" s="1"/>
  <c r="C1535" i="3" a="1"/>
  <c r="C1535" i="3" s="1"/>
  <c r="C1534" i="3" a="1"/>
  <c r="C1534" i="3" s="1"/>
  <c r="C1533" i="3" a="1"/>
  <c r="C1533" i="3" s="1"/>
  <c r="C1532" i="3" a="1"/>
  <c r="C1532" i="3" s="1"/>
  <c r="C1531" i="3" a="1"/>
  <c r="C1531" i="3" s="1"/>
  <c r="C705" i="3" a="1"/>
  <c r="C705" i="3" s="1"/>
  <c r="C704" i="3" a="1"/>
  <c r="C704" i="3" s="1"/>
  <c r="C703" i="3" a="1"/>
  <c r="C703" i="3" s="1"/>
  <c r="C702" i="3" a="1"/>
  <c r="C702" i="3" s="1"/>
  <c r="C701" i="3" a="1"/>
  <c r="C701" i="3" s="1"/>
  <c r="C700" i="3" a="1"/>
  <c r="C700" i="3" s="1"/>
  <c r="C699" i="3" a="1"/>
  <c r="C699" i="3" s="1"/>
  <c r="C698" i="3" a="1"/>
  <c r="C698" i="3" s="1"/>
  <c r="C137" i="3" a="1"/>
  <c r="C137" i="3" s="1"/>
  <c r="C136" i="3" a="1"/>
  <c r="C136" i="3" s="1"/>
  <c r="C135" i="3" a="1"/>
  <c r="C135" i="3" s="1"/>
  <c r="C134" i="3" a="1"/>
  <c r="C134" i="3" s="1"/>
  <c r="C133" i="3" a="1"/>
  <c r="C133" i="3" s="1"/>
  <c r="C132" i="3" a="1"/>
  <c r="C132" i="3" s="1"/>
  <c r="C131" i="3" a="1"/>
  <c r="C131" i="3" s="1"/>
  <c r="C130" i="3" a="1"/>
  <c r="C130" i="3" s="1"/>
  <c r="C129" i="3" a="1"/>
  <c r="C129" i="3" s="1"/>
  <c r="C1511" i="3" a="1"/>
  <c r="C1511" i="3" s="1"/>
  <c r="C1510" i="3" a="1"/>
  <c r="C1510" i="3" s="1"/>
  <c r="C1509" i="3" a="1"/>
  <c r="C1509" i="3" s="1"/>
  <c r="C1508" i="3" a="1"/>
  <c r="C1508" i="3" s="1"/>
  <c r="C1507" i="3" a="1"/>
  <c r="C1507" i="3" s="1"/>
  <c r="C1506" i="3" a="1"/>
  <c r="C1506" i="3" s="1"/>
  <c r="D353" i="7" a="1"/>
  <c r="D353" i="7" s="1"/>
  <c r="D352" i="7" a="1"/>
  <c r="D352" i="7" s="1"/>
  <c r="D351" i="7" a="1"/>
  <c r="D351" i="7" s="1"/>
  <c r="D350" i="7" a="1"/>
  <c r="D350" i="7" s="1"/>
  <c r="D357" i="7" a="1"/>
  <c r="D357" i="7" s="1"/>
  <c r="D356" i="7" a="1"/>
  <c r="D356" i="7" s="1"/>
  <c r="D355" i="7" a="1"/>
  <c r="D355" i="7" s="1"/>
  <c r="D354" i="7" a="1"/>
  <c r="D354" i="7" s="1"/>
  <c r="D360" i="7" a="1"/>
  <c r="D360" i="7" s="1"/>
  <c r="C1814" i="3" a="1"/>
  <c r="C1814" i="3" s="1"/>
  <c r="C1813" i="3" a="1"/>
  <c r="C1813" i="3" s="1"/>
  <c r="C1812" i="3" a="1"/>
  <c r="C1812" i="3" s="1"/>
  <c r="C1811" i="3" a="1"/>
  <c r="C1811" i="3" s="1"/>
  <c r="C1810" i="3" a="1"/>
  <c r="C1810" i="3" s="1"/>
  <c r="C1809" i="3" a="1"/>
  <c r="C1809" i="3" s="1"/>
  <c r="C1808" i="3" a="1"/>
  <c r="C1808" i="3" s="1"/>
  <c r="C1807" i="3" a="1"/>
  <c r="C1807" i="3" s="1"/>
  <c r="C1806" i="3" a="1"/>
  <c r="C1806" i="3" s="1"/>
  <c r="C1610" i="3" a="1"/>
  <c r="C1610" i="3" s="1"/>
  <c r="C1609" i="3" a="1"/>
  <c r="C1609" i="3" s="1"/>
  <c r="C1608" i="3" a="1"/>
  <c r="C1608" i="3" s="1"/>
  <c r="C1607" i="3" a="1"/>
  <c r="C1607" i="3" s="1"/>
  <c r="C1606" i="3" a="1"/>
  <c r="C1606" i="3" s="1"/>
  <c r="C1605" i="3" a="1"/>
  <c r="C1605" i="3" s="1"/>
  <c r="C1604" i="3" a="1"/>
  <c r="C1604" i="3" s="1"/>
  <c r="C1612" i="3" a="1"/>
  <c r="C1612" i="3" s="1"/>
  <c r="C1611" i="3" a="1"/>
  <c r="C1611" i="3" s="1"/>
  <c r="C1614" i="3" a="1"/>
  <c r="C1614" i="3" s="1"/>
  <c r="C1613" i="3" a="1"/>
  <c r="C1613" i="3" s="1"/>
  <c r="C127" i="3" a="1"/>
  <c r="C127" i="3" s="1"/>
  <c r="C126" i="3" a="1"/>
  <c r="C126" i="3" s="1"/>
  <c r="C125" i="3" a="1"/>
  <c r="C125" i="3" s="1"/>
  <c r="C124" i="3" a="1"/>
  <c r="C124" i="3" s="1"/>
  <c r="C123" i="3" a="1"/>
  <c r="C123" i="3" s="1"/>
  <c r="C122" i="3" a="1"/>
  <c r="C122" i="3" s="1"/>
  <c r="C121" i="3" a="1"/>
  <c r="C121" i="3" s="1"/>
  <c r="C120" i="3" a="1"/>
  <c r="C120" i="3" s="1"/>
  <c r="C119" i="3" a="1"/>
  <c r="C119" i="3" s="1"/>
  <c r="C118" i="3" a="1"/>
  <c r="C118" i="3" s="1"/>
  <c r="C841" i="3" a="1"/>
  <c r="C841" i="3" s="1"/>
  <c r="C840" i="3" a="1"/>
  <c r="C840" i="3" s="1"/>
  <c r="C839" i="3" a="1"/>
  <c r="C839" i="3" s="1"/>
  <c r="C838" i="3" a="1"/>
  <c r="C838" i="3" s="1"/>
  <c r="C837" i="3" a="1"/>
  <c r="C837" i="3" s="1"/>
  <c r="C836" i="3" a="1"/>
  <c r="C836" i="3" s="1"/>
  <c r="C835" i="3" a="1"/>
  <c r="C835" i="3" s="1"/>
  <c r="C834" i="3" a="1"/>
  <c r="C834" i="3" s="1"/>
  <c r="C833" i="3" a="1"/>
  <c r="C833" i="3" s="1"/>
  <c r="C1762" i="3" a="1"/>
  <c r="C1762" i="3" s="1"/>
  <c r="C1761" i="3" a="1"/>
  <c r="C1761" i="3" s="1"/>
  <c r="C1760" i="3" a="1"/>
  <c r="C1760" i="3" s="1"/>
  <c r="C1759" i="3" a="1"/>
  <c r="C1759" i="3" s="1"/>
  <c r="C1758" i="3" a="1"/>
  <c r="C1758" i="3" s="1"/>
  <c r="C1757" i="3" a="1"/>
  <c r="C1757" i="3" s="1"/>
  <c r="C1756" i="3" a="1"/>
  <c r="C1756" i="3" s="1"/>
  <c r="C1755" i="3" a="1"/>
  <c r="C1755" i="3" s="1"/>
  <c r="C1754" i="3" a="1"/>
  <c r="C1754" i="3" s="1"/>
  <c r="C1753" i="3" a="1"/>
  <c r="C1753" i="3" s="1"/>
  <c r="C1752" i="3" a="1"/>
  <c r="C1752" i="3" s="1"/>
  <c r="C1751" i="3" a="1"/>
  <c r="C1751" i="3" s="1"/>
  <c r="C1555" i="3" a="1"/>
  <c r="C1555" i="3" s="1"/>
  <c r="C1554" i="3" a="1"/>
  <c r="C1554" i="3" s="1"/>
  <c r="C1553" i="3" a="1"/>
  <c r="C1553" i="3" s="1"/>
  <c r="C1552" i="3" a="1"/>
  <c r="C1552" i="3" s="1"/>
  <c r="C1551" i="3" a="1"/>
  <c r="C1551" i="3" s="1"/>
  <c r="C1550" i="3" a="1"/>
  <c r="C1550" i="3" s="1"/>
  <c r="C1549" i="3" a="1"/>
  <c r="C1549" i="3" s="1"/>
  <c r="C1562" i="3" a="1"/>
  <c r="C1562" i="3" s="1"/>
  <c r="C1561" i="3" a="1"/>
  <c r="C1561" i="3" s="1"/>
  <c r="C1560" i="3" a="1"/>
  <c r="C1560" i="3" s="1"/>
  <c r="C1559" i="3" a="1"/>
  <c r="C1559" i="3" s="1"/>
  <c r="C1558" i="3" a="1"/>
  <c r="C1558" i="3" s="1"/>
  <c r="C1557" i="3" a="1"/>
  <c r="C1557" i="3" s="1"/>
  <c r="C1556" i="3" a="1"/>
  <c r="C1556" i="3" s="1"/>
  <c r="S349" i="7"/>
  <c r="R349" i="7"/>
  <c r="Q349" i="7"/>
  <c r="P349" i="7"/>
  <c r="D349" i="7" a="1"/>
  <c r="D349" i="7" s="1"/>
  <c r="C1075" i="3" a="1"/>
  <c r="C1075" i="3" s="1"/>
  <c r="C1074" i="3" a="1"/>
  <c r="C1074" i="3" s="1"/>
  <c r="C1073" i="3" a="1"/>
  <c r="C1073" i="3" s="1"/>
  <c r="C1072" i="3" a="1"/>
  <c r="C1072" i="3" s="1"/>
  <c r="C1071" i="3" a="1"/>
  <c r="C1071" i="3" s="1"/>
  <c r="C1070" i="3" a="1"/>
  <c r="C1070" i="3" s="1"/>
  <c r="C1069" i="3" a="1"/>
  <c r="C1069" i="3" s="1"/>
  <c r="C1068" i="3" a="1"/>
  <c r="C1068" i="3" s="1"/>
  <c r="C1067" i="3" a="1"/>
  <c r="C1067" i="3" s="1"/>
  <c r="C1066" i="3" a="1"/>
  <c r="C1066" i="3" s="1"/>
  <c r="C1065" i="3" a="1"/>
  <c r="C1065" i="3" s="1"/>
  <c r="C1064" i="3" a="1"/>
  <c r="C1064" i="3" s="1"/>
  <c r="D345" i="7" a="1"/>
  <c r="D345" i="7" s="1"/>
  <c r="C1850" i="3" a="1"/>
  <c r="C1850" i="3" s="1"/>
  <c r="C1849" i="3" a="1"/>
  <c r="C1849" i="3" s="1"/>
  <c r="C1848" i="3" a="1"/>
  <c r="C1848" i="3" s="1"/>
  <c r="C1847" i="3" a="1"/>
  <c r="C1847" i="3" s="1"/>
  <c r="C1846" i="3" a="1"/>
  <c r="C1846" i="3" s="1"/>
  <c r="C1845" i="3" a="1"/>
  <c r="C1845" i="3" s="1"/>
  <c r="C1844" i="3" a="1"/>
  <c r="C1844" i="3" s="1"/>
  <c r="C1843" i="3" a="1"/>
  <c r="C1843" i="3" s="1"/>
  <c r="C1842" i="3" a="1"/>
  <c r="C1842" i="3" s="1"/>
  <c r="C1841" i="3" a="1"/>
  <c r="C1841" i="3" s="1"/>
  <c r="D341" i="7" a="1"/>
  <c r="D341" i="7" s="1"/>
  <c r="D344" i="7" a="1"/>
  <c r="D344" i="7" s="1"/>
  <c r="D343" i="7" a="1"/>
  <c r="D343" i="7" s="1"/>
  <c r="D342" i="7" a="1"/>
  <c r="D342" i="7" s="1"/>
  <c r="C442" i="3" a="1"/>
  <c r="C442" i="3" s="1"/>
  <c r="C441" i="3" a="1"/>
  <c r="C441" i="3" s="1"/>
  <c r="C440" i="3" a="1"/>
  <c r="C440" i="3" s="1"/>
  <c r="C439" i="3" a="1"/>
  <c r="C439" i="3" s="1"/>
  <c r="C438" i="3" a="1"/>
  <c r="C438" i="3" s="1"/>
  <c r="C437" i="3" a="1"/>
  <c r="C437" i="3" s="1"/>
  <c r="C436" i="3" a="1"/>
  <c r="C436" i="3" s="1"/>
  <c r="C435" i="3" a="1"/>
  <c r="C435" i="3" s="1"/>
  <c r="C434" i="3" a="1"/>
  <c r="C434" i="3" s="1"/>
  <c r="C433" i="3" a="1"/>
  <c r="C433" i="3" s="1"/>
  <c r="C452" i="3" a="1"/>
  <c r="C452" i="3" s="1"/>
  <c r="C451" i="3" a="1"/>
  <c r="C451" i="3" s="1"/>
  <c r="C450" i="3" a="1"/>
  <c r="C450" i="3" s="1"/>
  <c r="C449" i="3" a="1"/>
  <c r="C449" i="3" s="1"/>
  <c r="C448" i="3" a="1"/>
  <c r="C448" i="3" s="1"/>
  <c r="C447" i="3" a="1"/>
  <c r="C447" i="3" s="1"/>
  <c r="C446" i="3" a="1"/>
  <c r="C446" i="3" s="1"/>
  <c r="C445" i="3" a="1"/>
  <c r="C445" i="3" s="1"/>
  <c r="C444" i="3" a="1"/>
  <c r="C444" i="3" s="1"/>
  <c r="C443" i="3" a="1"/>
  <c r="C443" i="3" s="1"/>
  <c r="C1492" i="3" a="1"/>
  <c r="C1492" i="3" s="1"/>
  <c r="C1491" i="3" a="1"/>
  <c r="C1491" i="3" s="1"/>
  <c r="C1490" i="3" a="1"/>
  <c r="C1490" i="3" s="1"/>
  <c r="C1489" i="3" a="1"/>
  <c r="C1489" i="3" s="1"/>
  <c r="C1488" i="3" a="1"/>
  <c r="C1488" i="3" s="1"/>
  <c r="C1487" i="3" a="1"/>
  <c r="C1487" i="3" s="1"/>
  <c r="C1486" i="3" a="1"/>
  <c r="C1486" i="3" s="1"/>
  <c r="C1485" i="3" a="1"/>
  <c r="C1485" i="3" s="1"/>
  <c r="C1484" i="3" a="1"/>
  <c r="C1484" i="3" s="1"/>
  <c r="C1483" i="3" a="1"/>
  <c r="C1483" i="3" s="1"/>
  <c r="C1482" i="3" a="1"/>
  <c r="C1482" i="3" s="1"/>
  <c r="Q1013" i="3"/>
  <c r="C1013" i="3" a="1"/>
  <c r="C1013" i="3" s="1"/>
  <c r="D28" i="7" a="1"/>
  <c r="D28" i="7" s="1"/>
  <c r="D1209" i="7" a="1"/>
  <c r="D1209" i="7" s="1"/>
  <c r="D1208" i="7" a="1"/>
  <c r="D1208" i="7" s="1"/>
  <c r="D1207" i="7" a="1"/>
  <c r="D1207" i="7" s="1"/>
  <c r="D1206" i="7" a="1"/>
  <c r="D1206" i="7" s="1"/>
  <c r="D1205" i="7" a="1"/>
  <c r="D1205" i="7" s="1"/>
  <c r="D1204" i="7" a="1"/>
  <c r="D1204" i="7" s="1"/>
  <c r="D1203" i="7" a="1"/>
  <c r="D1203" i="7" s="1"/>
  <c r="D1202" i="7" a="1"/>
  <c r="D1202" i="7" s="1"/>
  <c r="C1003" i="3" a="1"/>
  <c r="C1003" i="3" s="1"/>
  <c r="C1004" i="3" a="1"/>
  <c r="C1004" i="3" s="1"/>
  <c r="C1005" i="3" a="1"/>
  <c r="C1005" i="3" s="1"/>
  <c r="C1006" i="3" a="1"/>
  <c r="C1006" i="3" s="1"/>
  <c r="C1007" i="3" a="1"/>
  <c r="C1007" i="3" s="1"/>
  <c r="C1008" i="3" a="1"/>
  <c r="C1008" i="3" s="1"/>
  <c r="C1009" i="3" a="1"/>
  <c r="C1009" i="3" s="1"/>
  <c r="C1010" i="3" a="1"/>
  <c r="C1010" i="3" s="1"/>
  <c r="C1011" i="3" a="1"/>
  <c r="C1011" i="3" s="1"/>
  <c r="C1012" i="3" a="1"/>
  <c r="C1012" i="3" s="1"/>
  <c r="C1704" i="3" a="1"/>
  <c r="C1704" i="3" s="1"/>
  <c r="C1703" i="3" a="1"/>
  <c r="C1703" i="3" s="1"/>
  <c r="C1702" i="3" a="1"/>
  <c r="C1702" i="3" s="1"/>
  <c r="C1701" i="3" a="1"/>
  <c r="C1701" i="3" s="1"/>
  <c r="C1700" i="3" a="1"/>
  <c r="C1700" i="3" s="1"/>
  <c r="C1699" i="3" a="1"/>
  <c r="C1699" i="3" s="1"/>
  <c r="C1698" i="3" a="1"/>
  <c r="C1698" i="3" s="1"/>
  <c r="C1697" i="3" a="1"/>
  <c r="C1697" i="3" s="1"/>
  <c r="C1696" i="3" a="1"/>
  <c r="C1696" i="3" s="1"/>
  <c r="C1695" i="3" a="1"/>
  <c r="C1695" i="3" s="1"/>
  <c r="C1694" i="3" a="1"/>
  <c r="C1694" i="3" s="1"/>
  <c r="C1105" i="3" a="1"/>
  <c r="C1105" i="3" s="1"/>
  <c r="C1106" i="3" a="1"/>
  <c r="C1106" i="3" s="1"/>
  <c r="C1107" i="3" a="1"/>
  <c r="C1107" i="3" s="1"/>
  <c r="C1108" i="3" a="1"/>
  <c r="C1108" i="3" s="1"/>
  <c r="C1109" i="3" a="1"/>
  <c r="C1109" i="3" s="1"/>
  <c r="C1110" i="3" a="1"/>
  <c r="C1110" i="3" s="1"/>
  <c r="C1111" i="3" a="1"/>
  <c r="C1111" i="3" s="1"/>
  <c r="C1112" i="3" a="1"/>
  <c r="C1112" i="3" s="1"/>
  <c r="C1113" i="3" a="1"/>
  <c r="C1113" i="3" s="1"/>
  <c r="C1114" i="3" a="1"/>
  <c r="C1114" i="3" s="1"/>
  <c r="C1693" i="3" a="1"/>
  <c r="C1693" i="3" s="1"/>
  <c r="C1692" i="3" a="1"/>
  <c r="C1692" i="3" s="1"/>
  <c r="C1691" i="3" a="1"/>
  <c r="C1691" i="3" s="1"/>
  <c r="C1690" i="3" a="1"/>
  <c r="C1690" i="3" s="1"/>
  <c r="C1689" i="3" a="1"/>
  <c r="C1689" i="3" s="1"/>
  <c r="C1688" i="3" a="1"/>
  <c r="C1688" i="3" s="1"/>
  <c r="C1687" i="3" a="1"/>
  <c r="C1687" i="3" s="1"/>
  <c r="C1686" i="3" a="1"/>
  <c r="C1686" i="3" s="1"/>
  <c r="C1685" i="3" a="1"/>
  <c r="C1685" i="3" s="1"/>
  <c r="C1684" i="3" a="1"/>
  <c r="C1684" i="3" s="1"/>
  <c r="C1683" i="3" a="1"/>
  <c r="C1683" i="3" s="1"/>
  <c r="C1343" i="3" a="1"/>
  <c r="C1343" i="3" s="1"/>
  <c r="C1342" i="3" a="1"/>
  <c r="C1342" i="3" s="1"/>
  <c r="C1341" i="3" a="1"/>
  <c r="C1341" i="3" s="1"/>
  <c r="C1340" i="3" a="1"/>
  <c r="C1340" i="3" s="1"/>
  <c r="C1339" i="3" a="1"/>
  <c r="C1339" i="3" s="1"/>
  <c r="C1338" i="3" a="1"/>
  <c r="C1338" i="3" s="1"/>
  <c r="C1337" i="3" a="1"/>
  <c r="C1337" i="3" s="1"/>
  <c r="C1336" i="3" a="1"/>
  <c r="C1336" i="3" s="1"/>
  <c r="C1335" i="3" a="1"/>
  <c r="C1335" i="3" s="1"/>
  <c r="C1334" i="3" a="1"/>
  <c r="C1334" i="3" s="1"/>
  <c r="C1333" i="3" a="1"/>
  <c r="C1333" i="3" s="1"/>
  <c r="C1332" i="3" a="1"/>
  <c r="C1332" i="3" s="1"/>
  <c r="C1331" i="3" a="1"/>
  <c r="C1331" i="3" s="1"/>
  <c r="D1217" i="7" a="1"/>
  <c r="D1217" i="7" s="1"/>
  <c r="D1213" i="7" a="1"/>
  <c r="D1213" i="7" s="1"/>
  <c r="C1891" i="3" a="1"/>
  <c r="C1891" i="3" s="1"/>
  <c r="C383" i="3" a="1"/>
  <c r="C383" i="3" s="1"/>
  <c r="C888" i="3" a="1"/>
  <c r="C888" i="3" s="1"/>
  <c r="C887" i="3" a="1"/>
  <c r="C887" i="3" s="1"/>
  <c r="C886" i="3" a="1"/>
  <c r="C886" i="3" s="1"/>
  <c r="C885" i="3" a="1"/>
  <c r="C885" i="3" s="1"/>
  <c r="C884" i="3" a="1"/>
  <c r="C884" i="3" s="1"/>
  <c r="C883" i="3" a="1"/>
  <c r="C883" i="3" s="1"/>
  <c r="C882" i="3" a="1"/>
  <c r="C882" i="3" s="1"/>
  <c r="C881" i="3" a="1"/>
  <c r="C881" i="3" s="1"/>
  <c r="C880" i="3" a="1"/>
  <c r="C880" i="3" s="1"/>
  <c r="C879" i="3" a="1"/>
  <c r="C879" i="3" s="1"/>
  <c r="C878" i="3" a="1"/>
  <c r="C878" i="3" s="1"/>
  <c r="C877" i="3" a="1"/>
  <c r="C877" i="3" s="1"/>
  <c r="D285" i="7" a="1"/>
  <c r="D285" i="7" s="1"/>
  <c r="D284" i="7" a="1"/>
  <c r="D284" i="7" s="1"/>
  <c r="D283" i="7" a="1"/>
  <c r="D283" i="7" s="1"/>
  <c r="D282" i="7" a="1"/>
  <c r="D282" i="7" s="1"/>
  <c r="C1793" i="3" a="1"/>
  <c r="C1793" i="3" s="1"/>
  <c r="C866" i="3" a="1"/>
  <c r="C866" i="3" s="1"/>
  <c r="C865" i="3" a="1"/>
  <c r="C865" i="3" s="1"/>
  <c r="C864" i="3" a="1"/>
  <c r="C864" i="3" s="1"/>
  <c r="C863" i="3" a="1"/>
  <c r="C863" i="3" s="1"/>
  <c r="C862" i="3" a="1"/>
  <c r="C862" i="3" s="1"/>
  <c r="C861" i="3" a="1"/>
  <c r="C861" i="3" s="1"/>
  <c r="C860" i="3" a="1"/>
  <c r="C860" i="3" s="1"/>
  <c r="C859" i="3" a="1"/>
  <c r="C859" i="3" s="1"/>
  <c r="C858" i="3" a="1"/>
  <c r="C858" i="3" s="1"/>
  <c r="C857" i="3" a="1"/>
  <c r="C857" i="3" s="1"/>
  <c r="C487" i="3" a="1"/>
  <c r="C487" i="3" s="1"/>
  <c r="C486" i="3" a="1"/>
  <c r="C486" i="3" s="1"/>
  <c r="C485" i="3" a="1"/>
  <c r="C485" i="3" s="1"/>
  <c r="C484" i="3" a="1"/>
  <c r="C484" i="3" s="1"/>
  <c r="C483" i="3" a="1"/>
  <c r="C483" i="3" s="1"/>
  <c r="C482" i="3" a="1"/>
  <c r="C482" i="3" s="1"/>
  <c r="C481" i="3" a="1"/>
  <c r="C481" i="3" s="1"/>
  <c r="D373" i="7" a="1"/>
  <c r="D373" i="7" s="1"/>
  <c r="D372" i="7" a="1"/>
  <c r="D372" i="7" s="1"/>
  <c r="D371" i="7" a="1"/>
  <c r="D371" i="7" s="1"/>
  <c r="D370" i="7" a="1"/>
  <c r="D370" i="7" s="1"/>
  <c r="C907" i="3" a="1"/>
  <c r="C907" i="3" s="1"/>
  <c r="C906" i="3" a="1"/>
  <c r="C906" i="3" s="1"/>
  <c r="C905" i="3" a="1"/>
  <c r="C905" i="3" s="1"/>
  <c r="C904" i="3" a="1"/>
  <c r="C904" i="3" s="1"/>
  <c r="C903" i="3" a="1"/>
  <c r="C903" i="3" s="1"/>
  <c r="C902" i="3" a="1"/>
  <c r="C902" i="3" s="1"/>
  <c r="C901" i="3" a="1"/>
  <c r="C901" i="3" s="1"/>
  <c r="C900" i="3" a="1"/>
  <c r="C900" i="3" s="1"/>
  <c r="C899" i="3" a="1"/>
  <c r="C899" i="3" s="1"/>
  <c r="C898" i="3" a="1"/>
  <c r="C898" i="3" s="1"/>
  <c r="C897" i="3" a="1"/>
  <c r="C897" i="3" s="1"/>
  <c r="C896" i="3" a="1"/>
  <c r="C896" i="3" s="1"/>
  <c r="C895" i="3" a="1"/>
  <c r="C895" i="3" s="1"/>
  <c r="M366" i="7"/>
  <c r="M367" i="7"/>
  <c r="M368" i="7"/>
  <c r="C944" i="3" a="1"/>
  <c r="C944" i="3" s="1"/>
  <c r="C943" i="3" a="1"/>
  <c r="C943" i="3" s="1"/>
  <c r="D369" i="7" a="1"/>
  <c r="D369" i="7" s="1"/>
  <c r="D368" i="7" a="1"/>
  <c r="D368" i="7" s="1"/>
  <c r="D367" i="7" a="1"/>
  <c r="D367" i="7" s="1"/>
  <c r="D366" i="7" a="1"/>
  <c r="D366" i="7" s="1"/>
  <c r="C947" i="3" a="1"/>
  <c r="C947" i="3" s="1"/>
  <c r="C946" i="3" a="1"/>
  <c r="C946" i="3" s="1"/>
  <c r="C945" i="3" a="1"/>
  <c r="C945" i="3" s="1"/>
  <c r="C942" i="3" a="1"/>
  <c r="C942" i="3" s="1"/>
  <c r="C941" i="3" a="1"/>
  <c r="C941" i="3" s="1"/>
  <c r="C940" i="3" a="1"/>
  <c r="C940" i="3" s="1"/>
  <c r="C939" i="3" a="1"/>
  <c r="C939" i="3" s="1"/>
  <c r="C938" i="3" a="1"/>
  <c r="C938" i="3" s="1"/>
  <c r="C480" i="3" a="1"/>
  <c r="C480" i="3" s="1"/>
  <c r="C479" i="3" a="1"/>
  <c r="C479" i="3" s="1"/>
  <c r="C478" i="3" a="1"/>
  <c r="C478" i="3" s="1"/>
  <c r="C477" i="3" a="1"/>
  <c r="C477" i="3" s="1"/>
  <c r="C476" i="3" a="1"/>
  <c r="C476" i="3" s="1"/>
  <c r="C475" i="3" a="1"/>
  <c r="C475" i="3" s="1"/>
  <c r="C474" i="3" a="1"/>
  <c r="C474" i="3" s="1"/>
  <c r="C937" i="3" a="1"/>
  <c r="C937" i="3" s="1"/>
  <c r="C936" i="3" a="1"/>
  <c r="C936" i="3" s="1"/>
  <c r="C935" i="3" a="1"/>
  <c r="C935" i="3" s="1"/>
  <c r="C934" i="3" a="1"/>
  <c r="C934" i="3" s="1"/>
  <c r="C933" i="3" a="1"/>
  <c r="C933" i="3" s="1"/>
  <c r="C932" i="3" a="1"/>
  <c r="C932" i="3" s="1"/>
  <c r="C931" i="3" a="1"/>
  <c r="C931" i="3" s="1"/>
  <c r="C930" i="3" a="1"/>
  <c r="C930" i="3" s="1"/>
  <c r="C212" i="3" a="1"/>
  <c r="C212" i="3" s="1"/>
  <c r="C211" i="3" a="1"/>
  <c r="C211" i="3" s="1"/>
  <c r="C210" i="3" a="1"/>
  <c r="C210" i="3" s="1"/>
  <c r="Q907" i="3"/>
  <c r="P907" i="3"/>
  <c r="C894" i="3" a="1"/>
  <c r="C894" i="3" s="1"/>
  <c r="C893" i="3" a="1"/>
  <c r="C893" i="3" s="1"/>
  <c r="C892" i="3" a="1"/>
  <c r="C892" i="3" s="1"/>
  <c r="C891" i="3" a="1"/>
  <c r="C891" i="3" s="1"/>
  <c r="C890" i="3" a="1"/>
  <c r="C890" i="3" s="1"/>
  <c r="C889" i="3" a="1"/>
  <c r="C889" i="3" s="1"/>
  <c r="D236" i="7" a="1"/>
  <c r="D236" i="7" s="1"/>
  <c r="D235" i="7" a="1"/>
  <c r="D235" i="7" s="1"/>
  <c r="D234" i="7" a="1"/>
  <c r="D234" i="7" s="1"/>
  <c r="D233" i="7" a="1"/>
  <c r="D233" i="7" s="1"/>
  <c r="C310" i="3" a="1"/>
  <c r="C310" i="3" s="1"/>
  <c r="C308" i="3" a="1"/>
  <c r="C308" i="3" s="1"/>
  <c r="C307" i="3" a="1"/>
  <c r="C307" i="3" s="1"/>
  <c r="C306" i="3" a="1"/>
  <c r="C306" i="3" s="1"/>
  <c r="C305" i="3" a="1"/>
  <c r="C305" i="3" s="1"/>
  <c r="C304" i="3" a="1"/>
  <c r="C304" i="3" s="1"/>
  <c r="C303" i="3" a="1"/>
  <c r="C303" i="3" s="1"/>
  <c r="C302" i="3" a="1"/>
  <c r="C302" i="3" s="1"/>
  <c r="C301" i="3" a="1"/>
  <c r="C301" i="3" s="1"/>
  <c r="D155" i="7" a="1"/>
  <c r="D155" i="7" s="1"/>
  <c r="D154" i="7" a="1"/>
  <c r="D154" i="7" s="1"/>
  <c r="D153" i="7" a="1"/>
  <c r="D153" i="7" s="1"/>
  <c r="D152" i="7" a="1"/>
  <c r="D152" i="7" s="1"/>
  <c r="T3" i="7"/>
  <c r="B33" i="8" a="1"/>
  <c r="B33" i="8" s="1"/>
  <c r="B21" i="9" a="1"/>
  <c r="B21" i="9" s="1"/>
  <c r="D1784" i="7" a="1"/>
  <c r="D1784" i="7" s="1"/>
  <c r="D1783" i="7" a="1"/>
  <c r="D1783" i="7" s="1"/>
  <c r="D1782" i="7" a="1"/>
  <c r="D1782" i="7" s="1"/>
  <c r="D1781" i="7" a="1"/>
  <c r="D1781" i="7" s="1"/>
  <c r="D1780" i="7" a="1"/>
  <c r="D1780" i="7" s="1"/>
  <c r="D1779" i="7" a="1"/>
  <c r="D1779" i="7" s="1"/>
  <c r="D1778" i="7" a="1"/>
  <c r="D1778" i="7" s="1"/>
  <c r="D1777" i="7" a="1"/>
  <c r="D1777" i="7" s="1"/>
  <c r="D1776" i="7" a="1"/>
  <c r="D1776" i="7" s="1"/>
  <c r="D1775" i="7" a="1"/>
  <c r="D1775" i="7" s="1"/>
  <c r="D1774" i="7" a="1"/>
  <c r="D1774" i="7" s="1"/>
  <c r="D1773" i="7" a="1"/>
  <c r="D1773" i="7" s="1"/>
  <c r="D1772" i="7" a="1"/>
  <c r="D1772" i="7" s="1"/>
  <c r="D1771" i="7" a="1"/>
  <c r="D1771" i="7" s="1"/>
  <c r="D1770" i="7" a="1"/>
  <c r="D1770" i="7" s="1"/>
  <c r="D1769" i="7" a="1"/>
  <c r="D1769" i="7" s="1"/>
  <c r="D1768" i="7" a="1"/>
  <c r="D1768" i="7" s="1"/>
  <c r="D1767" i="7" a="1"/>
  <c r="D1767" i="7" s="1"/>
  <c r="D1766" i="7" a="1"/>
  <c r="D1766" i="7" s="1"/>
  <c r="D1765" i="7" a="1"/>
  <c r="D1765" i="7" s="1"/>
  <c r="D1764" i="7" a="1"/>
  <c r="D1764" i="7" s="1"/>
  <c r="D1763" i="7" a="1"/>
  <c r="D1763" i="7" s="1"/>
  <c r="D1762" i="7" a="1"/>
  <c r="D1762" i="7" s="1"/>
  <c r="D1761" i="7" a="1"/>
  <c r="D1761" i="7" s="1"/>
  <c r="D1760" i="7" a="1"/>
  <c r="D1760" i="7" s="1"/>
  <c r="D1759" i="7" a="1"/>
  <c r="D1759" i="7" s="1"/>
  <c r="D1758" i="7" a="1"/>
  <c r="D1758" i="7" s="1"/>
  <c r="D1757" i="7" a="1"/>
  <c r="D1757" i="7" s="1"/>
  <c r="D1756" i="7" a="1"/>
  <c r="D1756" i="7" s="1"/>
  <c r="D1755" i="7" a="1"/>
  <c r="D1755" i="7" s="1"/>
  <c r="D1754" i="7" a="1"/>
  <c r="D1754" i="7" s="1"/>
  <c r="D1753" i="7" a="1"/>
  <c r="D1753" i="7" s="1"/>
  <c r="D1752" i="7" a="1"/>
  <c r="D1752" i="7" s="1"/>
  <c r="D1751" i="7" a="1"/>
  <c r="D1751" i="7" s="1"/>
  <c r="D1750" i="7" a="1"/>
  <c r="D1750" i="7" s="1"/>
  <c r="D1749" i="7" a="1"/>
  <c r="D1749" i="7" s="1"/>
  <c r="D1748" i="7" a="1"/>
  <c r="D1748" i="7" s="1"/>
  <c r="D1747" i="7" a="1"/>
  <c r="D1747" i="7" s="1"/>
  <c r="D1746" i="7" a="1"/>
  <c r="D1746" i="7" s="1"/>
  <c r="D1745" i="7" a="1"/>
  <c r="D1745" i="7" s="1"/>
  <c r="D1744" i="7" a="1"/>
  <c r="D1744" i="7" s="1"/>
  <c r="D1743" i="7" a="1"/>
  <c r="D1743" i="7" s="1"/>
  <c r="D1742" i="7" a="1"/>
  <c r="D1742" i="7" s="1"/>
  <c r="D1741" i="7" a="1"/>
  <c r="D1741" i="7" s="1"/>
  <c r="D1740" i="7" a="1"/>
  <c r="D1740" i="7" s="1"/>
  <c r="D1739" i="7" a="1"/>
  <c r="D1739" i="7" s="1"/>
  <c r="D1738" i="7" a="1"/>
  <c r="D1738" i="7" s="1"/>
  <c r="D1737" i="7" a="1"/>
  <c r="D1737" i="7" s="1"/>
  <c r="D1736" i="7" a="1"/>
  <c r="D1736" i="7" s="1"/>
  <c r="D1735" i="7" a="1"/>
  <c r="D1735" i="7" s="1"/>
  <c r="D1734" i="7" a="1"/>
  <c r="D1734" i="7" s="1"/>
  <c r="D1733" i="7" a="1"/>
  <c r="D1733" i="7" s="1"/>
  <c r="D1732" i="7" a="1"/>
  <c r="D1732" i="7" s="1"/>
  <c r="D1731" i="7" a="1"/>
  <c r="D1731" i="7" s="1"/>
  <c r="D1730" i="7" a="1"/>
  <c r="D1730" i="7" s="1"/>
  <c r="D1729" i="7" a="1"/>
  <c r="D1729" i="7" s="1"/>
  <c r="D1728" i="7" a="1"/>
  <c r="D1728" i="7" s="1"/>
  <c r="D1727" i="7" a="1"/>
  <c r="D1727" i="7" s="1"/>
  <c r="D1726" i="7" a="1"/>
  <c r="D1726" i="7" s="1"/>
  <c r="D1725" i="7" a="1"/>
  <c r="D1725" i="7" s="1"/>
  <c r="D1724" i="7" a="1"/>
  <c r="D1724" i="7" s="1"/>
  <c r="D1723" i="7" a="1"/>
  <c r="D1723" i="7" s="1"/>
  <c r="D1722" i="7" a="1"/>
  <c r="D1722" i="7" s="1"/>
  <c r="D1721" i="7" a="1"/>
  <c r="D1721" i="7" s="1"/>
  <c r="D1720" i="7" a="1"/>
  <c r="D1720" i="7" s="1"/>
  <c r="D1719" i="7" a="1"/>
  <c r="D1719" i="7" s="1"/>
  <c r="D1718" i="7" a="1"/>
  <c r="D1718" i="7" s="1"/>
  <c r="D1717" i="7" a="1"/>
  <c r="D1717" i="7" s="1"/>
  <c r="D1716" i="7" a="1"/>
  <c r="D1716" i="7" s="1"/>
  <c r="D1715" i="7" a="1"/>
  <c r="D1715" i="7" s="1"/>
  <c r="D1714" i="7" a="1"/>
  <c r="D1714" i="7" s="1"/>
  <c r="D1713" i="7" a="1"/>
  <c r="D1713" i="7" s="1"/>
  <c r="D1712" i="7" a="1"/>
  <c r="D1712" i="7" s="1"/>
  <c r="D1711" i="7" a="1"/>
  <c r="D1711" i="7" s="1"/>
  <c r="D1710" i="7" a="1"/>
  <c r="D1710" i="7" s="1"/>
  <c r="D1709" i="7" a="1"/>
  <c r="D1709" i="7" s="1"/>
  <c r="D1708" i="7" a="1"/>
  <c r="D1708" i="7" s="1"/>
  <c r="D1707" i="7" a="1"/>
  <c r="D1707" i="7" s="1"/>
  <c r="D1706" i="7" a="1"/>
  <c r="D1706" i="7" s="1"/>
  <c r="D1705" i="7" a="1"/>
  <c r="D1705" i="7" s="1"/>
  <c r="D1704" i="7" a="1"/>
  <c r="D1704" i="7" s="1"/>
  <c r="D1703" i="7" a="1"/>
  <c r="D1703" i="7" s="1"/>
  <c r="D1702" i="7" a="1"/>
  <c r="D1702" i="7" s="1"/>
  <c r="D1701" i="7" a="1"/>
  <c r="D1701" i="7" s="1"/>
  <c r="D1700" i="7" a="1"/>
  <c r="D1700" i="7" s="1"/>
  <c r="D1699" i="7" a="1"/>
  <c r="D1699" i="7" s="1"/>
  <c r="D1698" i="7" a="1"/>
  <c r="D1698" i="7" s="1"/>
  <c r="D1697" i="7" a="1"/>
  <c r="D1697" i="7" s="1"/>
  <c r="D1696" i="7" a="1"/>
  <c r="D1696" i="7" s="1"/>
  <c r="D1695" i="7" a="1"/>
  <c r="D1695" i="7" s="1"/>
  <c r="D1694" i="7" a="1"/>
  <c r="D1694" i="7" s="1"/>
  <c r="D1693" i="7" a="1"/>
  <c r="D1693" i="7" s="1"/>
  <c r="D1692" i="7" a="1"/>
  <c r="D1692" i="7" s="1"/>
  <c r="D1691" i="7" a="1"/>
  <c r="D1691" i="7" s="1"/>
  <c r="D1690" i="7" a="1"/>
  <c r="D1690" i="7" s="1"/>
  <c r="D1689" i="7" a="1"/>
  <c r="D1689" i="7" s="1"/>
  <c r="D1688" i="7" a="1"/>
  <c r="D1688" i="7" s="1"/>
  <c r="D1687" i="7" a="1"/>
  <c r="D1687" i="7" s="1"/>
  <c r="D1686" i="7" a="1"/>
  <c r="D1686" i="7" s="1"/>
  <c r="D1685" i="7" a="1"/>
  <c r="D1685" i="7" s="1"/>
  <c r="D1684" i="7" a="1"/>
  <c r="D1684" i="7" s="1"/>
  <c r="D1683" i="7" a="1"/>
  <c r="D1683" i="7" s="1"/>
  <c r="D1682" i="7" a="1"/>
  <c r="D1682" i="7" s="1"/>
  <c r="D1681" i="7" a="1"/>
  <c r="D1681" i="7" s="1"/>
  <c r="D1680" i="7" a="1"/>
  <c r="D1680" i="7" s="1"/>
  <c r="D1679" i="7" a="1"/>
  <c r="D1679" i="7" s="1"/>
  <c r="D1678" i="7" a="1"/>
  <c r="D1678" i="7" s="1"/>
  <c r="D1677" i="7" a="1"/>
  <c r="D1677" i="7" s="1"/>
  <c r="D1676" i="7" a="1"/>
  <c r="D1676" i="7" s="1"/>
  <c r="D1675" i="7" a="1"/>
  <c r="D1675" i="7" s="1"/>
  <c r="D1674" i="7" a="1"/>
  <c r="D1674" i="7" s="1"/>
  <c r="D1673" i="7" a="1"/>
  <c r="D1673" i="7" s="1"/>
  <c r="D1672" i="7" a="1"/>
  <c r="D1672" i="7" s="1"/>
  <c r="D1671" i="7" a="1"/>
  <c r="D1671" i="7" s="1"/>
  <c r="D1670" i="7" a="1"/>
  <c r="D1670" i="7" s="1"/>
  <c r="D1669" i="7" a="1"/>
  <c r="D1669" i="7" s="1"/>
  <c r="D1668" i="7" a="1"/>
  <c r="D1668" i="7" s="1"/>
  <c r="D1667" i="7" a="1"/>
  <c r="D1667" i="7" s="1"/>
  <c r="D1666" i="7" a="1"/>
  <c r="D1666" i="7" s="1"/>
  <c r="D1665" i="7" a="1"/>
  <c r="D1665" i="7" s="1"/>
  <c r="D1664" i="7" a="1"/>
  <c r="D1664" i="7" s="1"/>
  <c r="D1663" i="7" a="1"/>
  <c r="D1663" i="7" s="1"/>
  <c r="D1662" i="7" a="1"/>
  <c r="D1662" i="7" s="1"/>
  <c r="D1661" i="7" a="1"/>
  <c r="D1661" i="7" s="1"/>
  <c r="D1660" i="7" a="1"/>
  <c r="D1660" i="7" s="1"/>
  <c r="D1659" i="7" a="1"/>
  <c r="D1659" i="7" s="1"/>
  <c r="D1658" i="7" a="1"/>
  <c r="D1658" i="7" s="1"/>
  <c r="D1657" i="7" a="1"/>
  <c r="D1657" i="7" s="1"/>
  <c r="D1656" i="7" a="1"/>
  <c r="D1656" i="7" s="1"/>
  <c r="D1655" i="7" a="1"/>
  <c r="D1655" i="7" s="1"/>
  <c r="D1654" i="7" a="1"/>
  <c r="D1654" i="7" s="1"/>
  <c r="D1653" i="7" a="1"/>
  <c r="D1653" i="7" s="1"/>
  <c r="D1652" i="7" a="1"/>
  <c r="D1652" i="7" s="1"/>
  <c r="D1651" i="7" a="1"/>
  <c r="D1651" i="7" s="1"/>
  <c r="D1650" i="7" a="1"/>
  <c r="D1650" i="7" s="1"/>
  <c r="D1649" i="7" a="1"/>
  <c r="D1649" i="7" s="1"/>
  <c r="D1648" i="7" a="1"/>
  <c r="D1648" i="7" s="1"/>
  <c r="D1647" i="7" a="1"/>
  <c r="D1647" i="7" s="1"/>
  <c r="D1646" i="7" a="1"/>
  <c r="D1646" i="7" s="1"/>
  <c r="D1645" i="7" a="1"/>
  <c r="D1645" i="7" s="1"/>
  <c r="D1644" i="7" a="1"/>
  <c r="D1644" i="7" s="1"/>
  <c r="D1643" i="7" a="1"/>
  <c r="D1643" i="7" s="1"/>
  <c r="D1642" i="7" a="1"/>
  <c r="D1642" i="7" s="1"/>
  <c r="D1641" i="7" a="1"/>
  <c r="D1641" i="7" s="1"/>
  <c r="D1640" i="7" a="1"/>
  <c r="D1640" i="7" s="1"/>
  <c r="D1639" i="7" a="1"/>
  <c r="D1639" i="7" s="1"/>
  <c r="D1638" i="7" a="1"/>
  <c r="D1638" i="7" s="1"/>
  <c r="D1637" i="7" a="1"/>
  <c r="D1637" i="7" s="1"/>
  <c r="D1636" i="7" a="1"/>
  <c r="D1636" i="7" s="1"/>
  <c r="D1635" i="7" a="1"/>
  <c r="D1635" i="7" s="1"/>
  <c r="D1634" i="7" a="1"/>
  <c r="D1634" i="7" s="1"/>
  <c r="D1633" i="7" a="1"/>
  <c r="D1633" i="7" s="1"/>
  <c r="D1632" i="7" a="1"/>
  <c r="D1632" i="7" s="1"/>
  <c r="D1631" i="7" a="1"/>
  <c r="D1631" i="7" s="1"/>
  <c r="D1630" i="7" a="1"/>
  <c r="D1630" i="7" s="1"/>
  <c r="D1629" i="7" a="1"/>
  <c r="D1629" i="7" s="1"/>
  <c r="D1628" i="7" a="1"/>
  <c r="D1628" i="7" s="1"/>
  <c r="D1627" i="7" a="1"/>
  <c r="D1627" i="7" s="1"/>
  <c r="D1626" i="7" a="1"/>
  <c r="D1626" i="7" s="1"/>
  <c r="D1625" i="7" a="1"/>
  <c r="D1625" i="7" s="1"/>
  <c r="D1624" i="7" a="1"/>
  <c r="D1624" i="7" s="1"/>
  <c r="D1623" i="7" a="1"/>
  <c r="D1623" i="7" s="1"/>
  <c r="D1622" i="7" a="1"/>
  <c r="D1622" i="7" s="1"/>
  <c r="D1621" i="7" a="1"/>
  <c r="D1621" i="7" s="1"/>
  <c r="D1620" i="7" a="1"/>
  <c r="D1620" i="7" s="1"/>
  <c r="D1619" i="7" a="1"/>
  <c r="D1619" i="7" s="1"/>
  <c r="D1618" i="7" a="1"/>
  <c r="D1618" i="7" s="1"/>
  <c r="D1617" i="7" a="1"/>
  <c r="D1617" i="7" s="1"/>
  <c r="D1616" i="7" a="1"/>
  <c r="D1616" i="7" s="1"/>
  <c r="D1615" i="7" a="1"/>
  <c r="D1615" i="7" s="1"/>
  <c r="D1614" i="7" a="1"/>
  <c r="D1614" i="7" s="1"/>
  <c r="D1613" i="7" a="1"/>
  <c r="D1613" i="7" s="1"/>
  <c r="D1612" i="7" a="1"/>
  <c r="D1612" i="7" s="1"/>
  <c r="D1611" i="7" a="1"/>
  <c r="D1611" i="7" s="1"/>
  <c r="D1610" i="7" a="1"/>
  <c r="D1610" i="7" s="1"/>
  <c r="D1609" i="7" a="1"/>
  <c r="D1609" i="7" s="1"/>
  <c r="D1608" i="7" a="1"/>
  <c r="D1608" i="7" s="1"/>
  <c r="D1607" i="7" a="1"/>
  <c r="D1607" i="7" s="1"/>
  <c r="D1606" i="7" a="1"/>
  <c r="D1606" i="7" s="1"/>
  <c r="D1605" i="7" a="1"/>
  <c r="D1605" i="7" s="1"/>
  <c r="D1604" i="7" a="1"/>
  <c r="D1604" i="7" s="1"/>
  <c r="D1603" i="7" a="1"/>
  <c r="D1603" i="7" s="1"/>
  <c r="D1602" i="7" a="1"/>
  <c r="D1602" i="7" s="1"/>
  <c r="D1601" i="7" a="1"/>
  <c r="D1601" i="7" s="1"/>
  <c r="D1600" i="7" a="1"/>
  <c r="D1600" i="7" s="1"/>
  <c r="D1599" i="7" a="1"/>
  <c r="D1599" i="7" s="1"/>
  <c r="D1598" i="7" a="1"/>
  <c r="D1598" i="7" s="1"/>
  <c r="D1597" i="7" a="1"/>
  <c r="D1597" i="7" s="1"/>
  <c r="D1596" i="7" a="1"/>
  <c r="D1596" i="7" s="1"/>
  <c r="D1595" i="7" a="1"/>
  <c r="D1595" i="7" s="1"/>
  <c r="D1594" i="7" a="1"/>
  <c r="D1594" i="7" s="1"/>
  <c r="D1593" i="7" a="1"/>
  <c r="D1593" i="7" s="1"/>
  <c r="D1592" i="7" a="1"/>
  <c r="D1592" i="7" s="1"/>
  <c r="D1591" i="7" a="1"/>
  <c r="D1591" i="7" s="1"/>
  <c r="D1590" i="7" a="1"/>
  <c r="D1590" i="7" s="1"/>
  <c r="D1589" i="7" a="1"/>
  <c r="D1589" i="7" s="1"/>
  <c r="D1588" i="7" a="1"/>
  <c r="D1588" i="7" s="1"/>
  <c r="D1587" i="7" a="1"/>
  <c r="D1587" i="7" s="1"/>
  <c r="D1586" i="7" a="1"/>
  <c r="D1586" i="7" s="1"/>
  <c r="D1585" i="7" a="1"/>
  <c r="D1585" i="7" s="1"/>
  <c r="D1584" i="7" a="1"/>
  <c r="D1584" i="7" s="1"/>
  <c r="D1583" i="7" a="1"/>
  <c r="D1583" i="7" s="1"/>
  <c r="D1582" i="7" a="1"/>
  <c r="D1582" i="7" s="1"/>
  <c r="D1581" i="7" a="1"/>
  <c r="D1581" i="7" s="1"/>
  <c r="D1580" i="7" a="1"/>
  <c r="D1580" i="7" s="1"/>
  <c r="D1579" i="7" a="1"/>
  <c r="D1579" i="7" s="1"/>
  <c r="D1578" i="7" a="1"/>
  <c r="D1578" i="7" s="1"/>
  <c r="D1577" i="7" a="1"/>
  <c r="D1577" i="7" s="1"/>
  <c r="D1576" i="7" a="1"/>
  <c r="D1576" i="7" s="1"/>
  <c r="D1575" i="7" a="1"/>
  <c r="D1575" i="7" s="1"/>
  <c r="D1574" i="7" a="1"/>
  <c r="D1574" i="7" s="1"/>
  <c r="D1573" i="7" a="1"/>
  <c r="D1573" i="7" s="1"/>
  <c r="D1572" i="7" a="1"/>
  <c r="D1572" i="7" s="1"/>
  <c r="D1571" i="7" a="1"/>
  <c r="D1571" i="7" s="1"/>
  <c r="D1570" i="7" a="1"/>
  <c r="D1570" i="7" s="1"/>
  <c r="D1569" i="7" a="1"/>
  <c r="D1569" i="7" s="1"/>
  <c r="D1568" i="7" a="1"/>
  <c r="D1568" i="7" s="1"/>
  <c r="D1567" i="7" a="1"/>
  <c r="D1567" i="7" s="1"/>
  <c r="D1566" i="7" a="1"/>
  <c r="D1566" i="7" s="1"/>
  <c r="D1565" i="7" a="1"/>
  <c r="D1565" i="7" s="1"/>
  <c r="D1564" i="7" a="1"/>
  <c r="D1564" i="7" s="1"/>
  <c r="D1563" i="7" a="1"/>
  <c r="D1563" i="7" s="1"/>
  <c r="D1562" i="7" a="1"/>
  <c r="D1562" i="7" s="1"/>
  <c r="D1561" i="7" a="1"/>
  <c r="D1561" i="7" s="1"/>
  <c r="D1560" i="7" a="1"/>
  <c r="D1560" i="7" s="1"/>
  <c r="D1559" i="7" a="1"/>
  <c r="D1559" i="7" s="1"/>
  <c r="D1558" i="7" a="1"/>
  <c r="D1558" i="7" s="1"/>
  <c r="D1557" i="7" a="1"/>
  <c r="D1557" i="7" s="1"/>
  <c r="D1556" i="7" a="1"/>
  <c r="D1556" i="7" s="1"/>
  <c r="D1555" i="7" a="1"/>
  <c r="D1555" i="7" s="1"/>
  <c r="D1554" i="7" a="1"/>
  <c r="D1554" i="7" s="1"/>
  <c r="D1553" i="7" a="1"/>
  <c r="D1553" i="7" s="1"/>
  <c r="D1552" i="7" a="1"/>
  <c r="D1552" i="7" s="1"/>
  <c r="D1551" i="7" a="1"/>
  <c r="D1551" i="7" s="1"/>
  <c r="D1550" i="7" a="1"/>
  <c r="D1550" i="7" s="1"/>
  <c r="D1549" i="7" a="1"/>
  <c r="D1549" i="7" s="1"/>
  <c r="D1548" i="7" a="1"/>
  <c r="D1548" i="7" s="1"/>
  <c r="D1547" i="7" a="1"/>
  <c r="D1547" i="7" s="1"/>
  <c r="D1546" i="7" a="1"/>
  <c r="D1546" i="7" s="1"/>
  <c r="D1545" i="7" a="1"/>
  <c r="D1545" i="7" s="1"/>
  <c r="D1544" i="7" a="1"/>
  <c r="D1544" i="7" s="1"/>
  <c r="D1543" i="7" a="1"/>
  <c r="D1543" i="7" s="1"/>
  <c r="D1542" i="7" a="1"/>
  <c r="D1542" i="7" s="1"/>
  <c r="D1541" i="7" a="1"/>
  <c r="D1541" i="7" s="1"/>
  <c r="D1540" i="7" a="1"/>
  <c r="D1540" i="7" s="1"/>
  <c r="D1539" i="7" a="1"/>
  <c r="D1539" i="7" s="1"/>
  <c r="D1538" i="7" a="1"/>
  <c r="D1538" i="7" s="1"/>
  <c r="D1537" i="7" a="1"/>
  <c r="D1537" i="7" s="1"/>
  <c r="D1536" i="7" a="1"/>
  <c r="D1536" i="7" s="1"/>
  <c r="D1535" i="7" a="1"/>
  <c r="D1535" i="7" s="1"/>
  <c r="D1534" i="7" a="1"/>
  <c r="D1534" i="7" s="1"/>
  <c r="D1533" i="7" a="1"/>
  <c r="D1533" i="7" s="1"/>
  <c r="D1532" i="7" a="1"/>
  <c r="D1532" i="7" s="1"/>
  <c r="D1531" i="7" a="1"/>
  <c r="D1531" i="7" s="1"/>
  <c r="D1530" i="7" a="1"/>
  <c r="D1530" i="7" s="1"/>
  <c r="D1529" i="7" a="1"/>
  <c r="D1529" i="7" s="1"/>
  <c r="D1528" i="7" a="1"/>
  <c r="D1528" i="7" s="1"/>
  <c r="D1527" i="7" a="1"/>
  <c r="D1527" i="7" s="1"/>
  <c r="D1526" i="7" a="1"/>
  <c r="D1526" i="7" s="1"/>
  <c r="D1525" i="7" a="1"/>
  <c r="D1525" i="7" s="1"/>
  <c r="D1524" i="7" a="1"/>
  <c r="D1524" i="7" s="1"/>
  <c r="D1523" i="7" a="1"/>
  <c r="D1523" i="7" s="1"/>
  <c r="D1522" i="7" a="1"/>
  <c r="D1522" i="7" s="1"/>
  <c r="D1521" i="7" a="1"/>
  <c r="D1521" i="7" s="1"/>
  <c r="D1520" i="7" a="1"/>
  <c r="D1520" i="7" s="1"/>
  <c r="D1519" i="7" a="1"/>
  <c r="D1519" i="7" s="1"/>
  <c r="D1518" i="7" a="1"/>
  <c r="D1518" i="7" s="1"/>
  <c r="D1517" i="7" a="1"/>
  <c r="D1517" i="7" s="1"/>
  <c r="D1516" i="7" a="1"/>
  <c r="D1516" i="7" s="1"/>
  <c r="D1515" i="7" a="1"/>
  <c r="D1515" i="7" s="1"/>
  <c r="D1514" i="7" a="1"/>
  <c r="D1514" i="7" s="1"/>
  <c r="D1513" i="7" a="1"/>
  <c r="D1513" i="7" s="1"/>
  <c r="D1512" i="7" a="1"/>
  <c r="D1512" i="7" s="1"/>
  <c r="D1511" i="7" a="1"/>
  <c r="D1511" i="7" s="1"/>
  <c r="D1510" i="7" a="1"/>
  <c r="D1510" i="7" s="1"/>
  <c r="D1509" i="7" a="1"/>
  <c r="D1509" i="7" s="1"/>
  <c r="D1508" i="7" a="1"/>
  <c r="D1508" i="7" s="1"/>
  <c r="D1507" i="7" a="1"/>
  <c r="D1507" i="7" s="1"/>
  <c r="D1506" i="7" a="1"/>
  <c r="D1506" i="7" s="1"/>
  <c r="D1505" i="7" a="1"/>
  <c r="D1505" i="7" s="1"/>
  <c r="D1504" i="7" a="1"/>
  <c r="D1504" i="7" s="1"/>
  <c r="D1503" i="7" a="1"/>
  <c r="D1503" i="7" s="1"/>
  <c r="D1502" i="7" a="1"/>
  <c r="D1502" i="7" s="1"/>
  <c r="D1501" i="7" a="1"/>
  <c r="D1501" i="7" s="1"/>
  <c r="D1500" i="7" a="1"/>
  <c r="D1500" i="7" s="1"/>
  <c r="D1499" i="7" a="1"/>
  <c r="D1499" i="7" s="1"/>
  <c r="D1498" i="7" a="1"/>
  <c r="D1498" i="7" s="1"/>
  <c r="D1497" i="7" a="1"/>
  <c r="D1497" i="7" s="1"/>
  <c r="D1496" i="7" a="1"/>
  <c r="D1496" i="7" s="1"/>
  <c r="D1495" i="7" a="1"/>
  <c r="D1495" i="7" s="1"/>
  <c r="D1494" i="7" a="1"/>
  <c r="D1494" i="7" s="1"/>
  <c r="D1493" i="7" a="1"/>
  <c r="D1493" i="7" s="1"/>
  <c r="D1492" i="7" a="1"/>
  <c r="D1492" i="7" s="1"/>
  <c r="D1491" i="7" a="1"/>
  <c r="D1491" i="7" s="1"/>
  <c r="D1490" i="7" a="1"/>
  <c r="D1490" i="7" s="1"/>
  <c r="D1489" i="7" a="1"/>
  <c r="D1489" i="7" s="1"/>
  <c r="D1488" i="7" a="1"/>
  <c r="D1488" i="7" s="1"/>
  <c r="D1487" i="7" a="1"/>
  <c r="D1487" i="7" s="1"/>
  <c r="D1486" i="7" a="1"/>
  <c r="D1486" i="7" s="1"/>
  <c r="D1485" i="7" a="1"/>
  <c r="D1485" i="7" s="1"/>
  <c r="D1484" i="7" a="1"/>
  <c r="D1484" i="7" s="1"/>
  <c r="D1483" i="7" a="1"/>
  <c r="D1483" i="7" s="1"/>
  <c r="D1482" i="7" a="1"/>
  <c r="D1482" i="7" s="1"/>
  <c r="D1481" i="7" a="1"/>
  <c r="D1481" i="7" s="1"/>
  <c r="D1480" i="7" a="1"/>
  <c r="D1480" i="7" s="1"/>
  <c r="D1479" i="7" a="1"/>
  <c r="D1479" i="7" s="1"/>
  <c r="D1478" i="7" a="1"/>
  <c r="D1478" i="7" s="1"/>
  <c r="D1477" i="7" a="1"/>
  <c r="D1477" i="7" s="1"/>
  <c r="D1476" i="7" a="1"/>
  <c r="D1476" i="7" s="1"/>
  <c r="D1475" i="7" a="1"/>
  <c r="D1475" i="7" s="1"/>
  <c r="D1474" i="7" a="1"/>
  <c r="D1474" i="7" s="1"/>
  <c r="D1473" i="7" a="1"/>
  <c r="D1473" i="7" s="1"/>
  <c r="D1472" i="7" a="1"/>
  <c r="D1472" i="7" s="1"/>
  <c r="D1471" i="7" a="1"/>
  <c r="D1471" i="7" s="1"/>
  <c r="D1470" i="7" a="1"/>
  <c r="D1470" i="7" s="1"/>
  <c r="D1469" i="7" a="1"/>
  <c r="D1469" i="7" s="1"/>
  <c r="D1468" i="7" a="1"/>
  <c r="D1468" i="7" s="1"/>
  <c r="D1467" i="7" a="1"/>
  <c r="D1467" i="7" s="1"/>
  <c r="D1466" i="7" a="1"/>
  <c r="D1466" i="7" s="1"/>
  <c r="D1465" i="7" a="1"/>
  <c r="D1465" i="7" s="1"/>
  <c r="D1464" i="7" a="1"/>
  <c r="D1464" i="7" s="1"/>
  <c r="D1463" i="7" a="1"/>
  <c r="D1463" i="7" s="1"/>
  <c r="D1462" i="7" a="1"/>
  <c r="D1462" i="7" s="1"/>
  <c r="D1461" i="7" a="1"/>
  <c r="D1461" i="7" s="1"/>
  <c r="D1460" i="7" a="1"/>
  <c r="D1460" i="7" s="1"/>
  <c r="D1459" i="7" a="1"/>
  <c r="D1459" i="7" s="1"/>
  <c r="D1458" i="7" a="1"/>
  <c r="D1458" i="7" s="1"/>
  <c r="D1457" i="7" a="1"/>
  <c r="D1457" i="7" s="1"/>
  <c r="D1456" i="7" a="1"/>
  <c r="D1456" i="7" s="1"/>
  <c r="D1455" i="7" a="1"/>
  <c r="D1455" i="7" s="1"/>
  <c r="D1454" i="7" a="1"/>
  <c r="D1454" i="7" s="1"/>
  <c r="D1453" i="7" a="1"/>
  <c r="D1453" i="7" s="1"/>
  <c r="D1452" i="7" a="1"/>
  <c r="D1452" i="7" s="1"/>
  <c r="D1451" i="7" a="1"/>
  <c r="D1451" i="7" s="1"/>
  <c r="D1450" i="7" a="1"/>
  <c r="D1450" i="7" s="1"/>
  <c r="D1449" i="7" a="1"/>
  <c r="D1449" i="7" s="1"/>
  <c r="D1448" i="7" a="1"/>
  <c r="D1448" i="7" s="1"/>
  <c r="D1447" i="7" a="1"/>
  <c r="D1447" i="7" s="1"/>
  <c r="D1446" i="7" a="1"/>
  <c r="D1446" i="7" s="1"/>
  <c r="D1445" i="7" a="1"/>
  <c r="D1445" i="7" s="1"/>
  <c r="D1444" i="7" a="1"/>
  <c r="D1444" i="7" s="1"/>
  <c r="D1443" i="7" a="1"/>
  <c r="D1443" i="7" s="1"/>
  <c r="D1442" i="7" a="1"/>
  <c r="D1442" i="7" s="1"/>
  <c r="D1441" i="7" a="1"/>
  <c r="D1441" i="7" s="1"/>
  <c r="D1440" i="7" a="1"/>
  <c r="D1440" i="7" s="1"/>
  <c r="D1439" i="7" a="1"/>
  <c r="D1439" i="7" s="1"/>
  <c r="D1438" i="7" a="1"/>
  <c r="D1438" i="7" s="1"/>
  <c r="D1437" i="7" a="1"/>
  <c r="D1437" i="7" s="1"/>
  <c r="D1436" i="7" a="1"/>
  <c r="D1436" i="7" s="1"/>
  <c r="D1435" i="7" a="1"/>
  <c r="D1435" i="7" s="1"/>
  <c r="D1434" i="7" a="1"/>
  <c r="D1434" i="7" s="1"/>
  <c r="D1433" i="7" a="1"/>
  <c r="D1433" i="7" s="1"/>
  <c r="D1432" i="7" a="1"/>
  <c r="D1432" i="7" s="1"/>
  <c r="D1431" i="7" a="1"/>
  <c r="D1431" i="7" s="1"/>
  <c r="D1430" i="7" a="1"/>
  <c r="D1430" i="7" s="1"/>
  <c r="D1429" i="7" a="1"/>
  <c r="D1429" i="7" s="1"/>
  <c r="D1428" i="7" a="1"/>
  <c r="D1428" i="7" s="1"/>
  <c r="D1427" i="7" a="1"/>
  <c r="D1427" i="7" s="1"/>
  <c r="D1426" i="7" a="1"/>
  <c r="D1426" i="7" s="1"/>
  <c r="D1425" i="7" a="1"/>
  <c r="D1425" i="7" s="1"/>
  <c r="D1424" i="7" a="1"/>
  <c r="D1424" i="7" s="1"/>
  <c r="D1423" i="7" a="1"/>
  <c r="D1423" i="7" s="1"/>
  <c r="D1422" i="7" a="1"/>
  <c r="D1422" i="7" s="1"/>
  <c r="D1421" i="7" a="1"/>
  <c r="D1421" i="7" s="1"/>
  <c r="D1420" i="7" a="1"/>
  <c r="D1420" i="7" s="1"/>
  <c r="D1419" i="7" a="1"/>
  <c r="D1419" i="7" s="1"/>
  <c r="D1418" i="7" a="1"/>
  <c r="D1418" i="7" s="1"/>
  <c r="D1417" i="7" a="1"/>
  <c r="D1417" i="7" s="1"/>
  <c r="D1416" i="7" a="1"/>
  <c r="D1416" i="7" s="1"/>
  <c r="D1415" i="7" a="1"/>
  <c r="D1415" i="7" s="1"/>
  <c r="D1414" i="7" a="1"/>
  <c r="D1414" i="7" s="1"/>
  <c r="D1413" i="7" a="1"/>
  <c r="D1413" i="7" s="1"/>
  <c r="D1412" i="7" a="1"/>
  <c r="D1412" i="7" s="1"/>
  <c r="D1411" i="7" a="1"/>
  <c r="D1411" i="7" s="1"/>
  <c r="D1410" i="7" a="1"/>
  <c r="D1410" i="7" s="1"/>
  <c r="D1409" i="7" a="1"/>
  <c r="D1409" i="7" s="1"/>
  <c r="D1408" i="7" a="1"/>
  <c r="D1408" i="7" s="1"/>
  <c r="D1407" i="7" a="1"/>
  <c r="D1407" i="7" s="1"/>
  <c r="D1406" i="7" a="1"/>
  <c r="D1406" i="7" s="1"/>
  <c r="D1405" i="7" a="1"/>
  <c r="D1405" i="7" s="1"/>
  <c r="D1404" i="7" a="1"/>
  <c r="D1404" i="7" s="1"/>
  <c r="D1403" i="7" a="1"/>
  <c r="D1403" i="7" s="1"/>
  <c r="D1402" i="7" a="1"/>
  <c r="D1402" i="7" s="1"/>
  <c r="D1401" i="7" a="1"/>
  <c r="D1401" i="7" s="1"/>
  <c r="D1400" i="7" a="1"/>
  <c r="D1400" i="7" s="1"/>
  <c r="D1399" i="7" a="1"/>
  <c r="D1399" i="7" s="1"/>
  <c r="D1398" i="7" a="1"/>
  <c r="D1398" i="7" s="1"/>
  <c r="D1397" i="7" a="1"/>
  <c r="D1397" i="7" s="1"/>
  <c r="D1396" i="7" a="1"/>
  <c r="D1396" i="7" s="1"/>
  <c r="D1395" i="7" a="1"/>
  <c r="D1395" i="7" s="1"/>
  <c r="D1394" i="7" a="1"/>
  <c r="D1394" i="7" s="1"/>
  <c r="D1393" i="7" a="1"/>
  <c r="D1393" i="7" s="1"/>
  <c r="D1392" i="7" a="1"/>
  <c r="D1392" i="7" s="1"/>
  <c r="D1391" i="7" a="1"/>
  <c r="D1391" i="7" s="1"/>
  <c r="D1390" i="7" a="1"/>
  <c r="D1390" i="7" s="1"/>
  <c r="D1389" i="7" a="1"/>
  <c r="D1389" i="7" s="1"/>
  <c r="D1388" i="7" a="1"/>
  <c r="D1388" i="7" s="1"/>
  <c r="D1387" i="7" a="1"/>
  <c r="D1387" i="7" s="1"/>
  <c r="D1386" i="7" a="1"/>
  <c r="D1386" i="7" s="1"/>
  <c r="D1385" i="7" a="1"/>
  <c r="D1385" i="7" s="1"/>
  <c r="D1384" i="7" a="1"/>
  <c r="D1384" i="7" s="1"/>
  <c r="D1383" i="7" a="1"/>
  <c r="D1383" i="7" s="1"/>
  <c r="D1382" i="7" a="1"/>
  <c r="D1382" i="7" s="1"/>
  <c r="D1381" i="7" a="1"/>
  <c r="D1381" i="7" s="1"/>
  <c r="D1380" i="7" a="1"/>
  <c r="D1380" i="7" s="1"/>
  <c r="D1379" i="7" a="1"/>
  <c r="D1379" i="7" s="1"/>
  <c r="D1378" i="7" a="1"/>
  <c r="D1378" i="7" s="1"/>
  <c r="D1377" i="7" a="1"/>
  <c r="D1377" i="7" s="1"/>
  <c r="D1376" i="7" a="1"/>
  <c r="D1376" i="7" s="1"/>
  <c r="D1375" i="7" a="1"/>
  <c r="D1375" i="7" s="1"/>
  <c r="D1374" i="7" a="1"/>
  <c r="D1374" i="7" s="1"/>
  <c r="D1373" i="7" a="1"/>
  <c r="D1373" i="7" s="1"/>
  <c r="D1372" i="7" a="1"/>
  <c r="D1372" i="7" s="1"/>
  <c r="D1371" i="7" a="1"/>
  <c r="D1371" i="7" s="1"/>
  <c r="D1370" i="7" a="1"/>
  <c r="D1370" i="7" s="1"/>
  <c r="D1369" i="7" a="1"/>
  <c r="D1369" i="7" s="1"/>
  <c r="D1368" i="7" a="1"/>
  <c r="D1368" i="7" s="1"/>
  <c r="D1367" i="7" a="1"/>
  <c r="D1367" i="7" s="1"/>
  <c r="D1366" i="7" a="1"/>
  <c r="D1366" i="7" s="1"/>
  <c r="D1365" i="7" a="1"/>
  <c r="D1365" i="7" s="1"/>
  <c r="D1364" i="7" a="1"/>
  <c r="D1364" i="7" s="1"/>
  <c r="D1363" i="7" a="1"/>
  <c r="D1363" i="7" s="1"/>
  <c r="D1362" i="7" a="1"/>
  <c r="D1362" i="7" s="1"/>
  <c r="D1361" i="7" a="1"/>
  <c r="D1361" i="7" s="1"/>
  <c r="D1360" i="7" a="1"/>
  <c r="D1360" i="7" s="1"/>
  <c r="D1359" i="7" a="1"/>
  <c r="D1359" i="7" s="1"/>
  <c r="D1358" i="7" a="1"/>
  <c r="D1358" i="7" s="1"/>
  <c r="D1357" i="7" a="1"/>
  <c r="D1357" i="7" s="1"/>
  <c r="D1356" i="7" a="1"/>
  <c r="D1356" i="7" s="1"/>
  <c r="D1355" i="7" a="1"/>
  <c r="D1355" i="7" s="1"/>
  <c r="D1354" i="7" a="1"/>
  <c r="D1354" i="7" s="1"/>
  <c r="D1353" i="7" a="1"/>
  <c r="D1353" i="7" s="1"/>
  <c r="D1352" i="7" a="1"/>
  <c r="D1352" i="7" s="1"/>
  <c r="D1351" i="7" a="1"/>
  <c r="D1351" i="7" s="1"/>
  <c r="D1350" i="7" a="1"/>
  <c r="D1350" i="7" s="1"/>
  <c r="D1349" i="7" a="1"/>
  <c r="D1349" i="7" s="1"/>
  <c r="D1348" i="7" a="1"/>
  <c r="D1348" i="7" s="1"/>
  <c r="D1347" i="7" a="1"/>
  <c r="D1347" i="7" s="1"/>
  <c r="D1346" i="7" a="1"/>
  <c r="D1346" i="7" s="1"/>
  <c r="D1345" i="7" a="1"/>
  <c r="D1345" i="7" s="1"/>
  <c r="D1344" i="7" a="1"/>
  <c r="D1344" i="7" s="1"/>
  <c r="D1343" i="7" a="1"/>
  <c r="D1343" i="7" s="1"/>
  <c r="D1342" i="7" a="1"/>
  <c r="D1342" i="7" s="1"/>
  <c r="D1341" i="7" a="1"/>
  <c r="D1341" i="7" s="1"/>
  <c r="D1340" i="7" a="1"/>
  <c r="D1340" i="7" s="1"/>
  <c r="D1339" i="7" a="1"/>
  <c r="D1339" i="7" s="1"/>
  <c r="D1338" i="7" a="1"/>
  <c r="D1338" i="7" s="1"/>
  <c r="D1337" i="7" a="1"/>
  <c r="D1337" i="7" s="1"/>
  <c r="D1336" i="7" a="1"/>
  <c r="D1336" i="7" s="1"/>
  <c r="D1335" i="7" a="1"/>
  <c r="D1335" i="7" s="1"/>
  <c r="D1334" i="7" a="1"/>
  <c r="D1334" i="7" s="1"/>
  <c r="D1333" i="7" a="1"/>
  <c r="D1333" i="7" s="1"/>
  <c r="D1332" i="7" a="1"/>
  <c r="D1332" i="7" s="1"/>
  <c r="D1331" i="7" a="1"/>
  <c r="D1331" i="7" s="1"/>
  <c r="D1330" i="7" a="1"/>
  <c r="D1330" i="7" s="1"/>
  <c r="D1329" i="7" a="1"/>
  <c r="D1329" i="7" s="1"/>
  <c r="D1328" i="7" a="1"/>
  <c r="D1328" i="7" s="1"/>
  <c r="D1327" i="7" a="1"/>
  <c r="D1327" i="7" s="1"/>
  <c r="D1326" i="7" a="1"/>
  <c r="D1326" i="7" s="1"/>
  <c r="D1325" i="7" a="1"/>
  <c r="D1325" i="7" s="1"/>
  <c r="D1324" i="7" a="1"/>
  <c r="D1324" i="7" s="1"/>
  <c r="D1323" i="7" a="1"/>
  <c r="D1323" i="7" s="1"/>
  <c r="D1322" i="7" a="1"/>
  <c r="D1322" i="7" s="1"/>
  <c r="D1321" i="7" a="1"/>
  <c r="D1321" i="7" s="1"/>
  <c r="D1320" i="7" a="1"/>
  <c r="D1320" i="7" s="1"/>
  <c r="D1319" i="7" a="1"/>
  <c r="D1319" i="7" s="1"/>
  <c r="D1318" i="7" a="1"/>
  <c r="D1318" i="7" s="1"/>
  <c r="D1317" i="7" a="1"/>
  <c r="D1317" i="7" s="1"/>
  <c r="D1316" i="7" a="1"/>
  <c r="D1316" i="7" s="1"/>
  <c r="D1315" i="7" a="1"/>
  <c r="D1315" i="7" s="1"/>
  <c r="D1314" i="7" a="1"/>
  <c r="D1314" i="7" s="1"/>
  <c r="D1313" i="7" a="1"/>
  <c r="D1313" i="7" s="1"/>
  <c r="D1312" i="7" a="1"/>
  <c r="D1312" i="7" s="1"/>
  <c r="D1311" i="7" a="1"/>
  <c r="D1311" i="7" s="1"/>
  <c r="D1310" i="7" a="1"/>
  <c r="D1310" i="7" s="1"/>
  <c r="D1309" i="7" a="1"/>
  <c r="D1309" i="7" s="1"/>
  <c r="D1308" i="7" a="1"/>
  <c r="D1308" i="7" s="1"/>
  <c r="D1307" i="7" a="1"/>
  <c r="D1307" i="7" s="1"/>
  <c r="D1306" i="7" a="1"/>
  <c r="D1306" i="7" s="1"/>
  <c r="D1305" i="7" a="1"/>
  <c r="D1305" i="7" s="1"/>
  <c r="D1304" i="7" a="1"/>
  <c r="D1304" i="7" s="1"/>
  <c r="D1303" i="7" a="1"/>
  <c r="D1303" i="7" s="1"/>
  <c r="D1302" i="7" a="1"/>
  <c r="D1302" i="7" s="1"/>
  <c r="D1301" i="7" a="1"/>
  <c r="D1301" i="7" s="1"/>
  <c r="D1300" i="7" a="1"/>
  <c r="D1300" i="7" s="1"/>
  <c r="D1299" i="7" a="1"/>
  <c r="D1299" i="7" s="1"/>
  <c r="D1298" i="7" a="1"/>
  <c r="D1298" i="7" s="1"/>
  <c r="D1297" i="7" a="1"/>
  <c r="D1297" i="7" s="1"/>
  <c r="D1296" i="7" a="1"/>
  <c r="D1296" i="7" s="1"/>
  <c r="D1295" i="7" a="1"/>
  <c r="D1295" i="7" s="1"/>
  <c r="D1294" i="7" a="1"/>
  <c r="D1294" i="7" s="1"/>
  <c r="D1293" i="7" a="1"/>
  <c r="D1293" i="7" s="1"/>
  <c r="D1292" i="7" a="1"/>
  <c r="D1292" i="7" s="1"/>
  <c r="D1291" i="7" a="1"/>
  <c r="D1291" i="7" s="1"/>
  <c r="D1290" i="7" a="1"/>
  <c r="D1290" i="7" s="1"/>
  <c r="D1289" i="7" a="1"/>
  <c r="D1289" i="7" s="1"/>
  <c r="D1288" i="7" a="1"/>
  <c r="D1288" i="7" s="1"/>
  <c r="D1287" i="7" a="1"/>
  <c r="D1287" i="7" s="1"/>
  <c r="D1286" i="7" a="1"/>
  <c r="D1286" i="7" s="1"/>
  <c r="D1285" i="7" a="1"/>
  <c r="D1285" i="7" s="1"/>
  <c r="D1284" i="7" a="1"/>
  <c r="D1284" i="7" s="1"/>
  <c r="D1283" i="7" a="1"/>
  <c r="D1283" i="7" s="1"/>
  <c r="D1282" i="7" a="1"/>
  <c r="D1282" i="7" s="1"/>
  <c r="D1281" i="7" a="1"/>
  <c r="D1281" i="7" s="1"/>
  <c r="D1280" i="7" a="1"/>
  <c r="D1280" i="7" s="1"/>
  <c r="D1279" i="7" a="1"/>
  <c r="D1279" i="7" s="1"/>
  <c r="D1278" i="7" a="1"/>
  <c r="D1278" i="7" s="1"/>
  <c r="D1277" i="7" a="1"/>
  <c r="D1277" i="7" s="1"/>
  <c r="D1276" i="7" a="1"/>
  <c r="D1276" i="7" s="1"/>
  <c r="D1275" i="7" a="1"/>
  <c r="D1275" i="7" s="1"/>
  <c r="D1274" i="7" a="1"/>
  <c r="D1274" i="7" s="1"/>
  <c r="D1273" i="7" a="1"/>
  <c r="D1273" i="7" s="1"/>
  <c r="D1272" i="7" a="1"/>
  <c r="D1272" i="7" s="1"/>
  <c r="D1271" i="7" a="1"/>
  <c r="D1271" i="7" s="1"/>
  <c r="D1270" i="7" a="1"/>
  <c r="D1270" i="7" s="1"/>
  <c r="D1269" i="7" a="1"/>
  <c r="D1269" i="7" s="1"/>
  <c r="D1268" i="7" a="1"/>
  <c r="D1268" i="7" s="1"/>
  <c r="D1267" i="7" a="1"/>
  <c r="D1267" i="7" s="1"/>
  <c r="D1266" i="7" a="1"/>
  <c r="D1266" i="7" s="1"/>
  <c r="D1265" i="7" a="1"/>
  <c r="D1265" i="7" s="1"/>
  <c r="D1264" i="7" a="1"/>
  <c r="D1264" i="7" s="1"/>
  <c r="D1263" i="7" a="1"/>
  <c r="D1263" i="7" s="1"/>
  <c r="D1262" i="7" a="1"/>
  <c r="D1262" i="7" s="1"/>
  <c r="D1261" i="7" a="1"/>
  <c r="D1261" i="7" s="1"/>
  <c r="D1260" i="7" a="1"/>
  <c r="D1260" i="7" s="1"/>
  <c r="D1259" i="7" a="1"/>
  <c r="D1259" i="7" s="1"/>
  <c r="D1258" i="7" a="1"/>
  <c r="D1258" i="7" s="1"/>
  <c r="D1257" i="7" a="1"/>
  <c r="D1257" i="7" s="1"/>
  <c r="D1256" i="7" a="1"/>
  <c r="D1256" i="7" s="1"/>
  <c r="D1255" i="7" a="1"/>
  <c r="D1255" i="7" s="1"/>
  <c r="D1254" i="7" a="1"/>
  <c r="D1254" i="7" s="1"/>
  <c r="D1253" i="7" a="1"/>
  <c r="D1253" i="7" s="1"/>
  <c r="D1252" i="7" a="1"/>
  <c r="D1252" i="7" s="1"/>
  <c r="D1251" i="7" a="1"/>
  <c r="D1251" i="7" s="1"/>
  <c r="D1250" i="7" a="1"/>
  <c r="D1250" i="7" s="1"/>
  <c r="D1249" i="7" a="1"/>
  <c r="D1249" i="7" s="1"/>
  <c r="D793" i="7" a="1"/>
  <c r="D793" i="7" s="1"/>
  <c r="D1248" i="7" a="1"/>
  <c r="D1248" i="7" s="1"/>
  <c r="D1247" i="7" a="1"/>
  <c r="D1247" i="7" s="1"/>
  <c r="D1246" i="7" a="1"/>
  <c r="D1246" i="7" s="1"/>
  <c r="D1245" i="7" a="1"/>
  <c r="D1245" i="7" s="1"/>
  <c r="D1244" i="7" a="1"/>
  <c r="D1244" i="7" s="1"/>
  <c r="D1243" i="7" a="1"/>
  <c r="D1243" i="7" s="1"/>
  <c r="D1242" i="7" a="1"/>
  <c r="D1242" i="7" s="1"/>
  <c r="D1241" i="7" a="1"/>
  <c r="D1241" i="7" s="1"/>
  <c r="D1240" i="7" a="1"/>
  <c r="D1240" i="7" s="1"/>
  <c r="D1239" i="7" a="1"/>
  <c r="D1239" i="7" s="1"/>
  <c r="D1238" i="7" a="1"/>
  <c r="D1238" i="7" s="1"/>
  <c r="D1237" i="7" a="1"/>
  <c r="D1237" i="7" s="1"/>
  <c r="D1236" i="7" a="1"/>
  <c r="D1236" i="7" s="1"/>
  <c r="D1235" i="7" a="1"/>
  <c r="D1235" i="7" s="1"/>
  <c r="D1234" i="7" a="1"/>
  <c r="D1234" i="7" s="1"/>
  <c r="D1233" i="7" a="1"/>
  <c r="D1233" i="7" s="1"/>
  <c r="D1232" i="7" a="1"/>
  <c r="D1232" i="7" s="1"/>
  <c r="D1231" i="7" a="1"/>
  <c r="D1231" i="7" s="1"/>
  <c r="D1230" i="7" a="1"/>
  <c r="D1230" i="7" s="1"/>
  <c r="D1229" i="7" a="1"/>
  <c r="D1229" i="7" s="1"/>
  <c r="D1228" i="7" a="1"/>
  <c r="D1228" i="7" s="1"/>
  <c r="D1227" i="7" a="1"/>
  <c r="D1227" i="7" s="1"/>
  <c r="D1226" i="7" a="1"/>
  <c r="D1226" i="7" s="1"/>
  <c r="D1225" i="7" a="1"/>
  <c r="D1225" i="7" s="1"/>
  <c r="D1224" i="7" a="1"/>
  <c r="D1224" i="7" s="1"/>
  <c r="D1223" i="7" a="1"/>
  <c r="D1223" i="7" s="1"/>
  <c r="D1222" i="7" a="1"/>
  <c r="D1222" i="7" s="1"/>
  <c r="D1159" i="7" a="1"/>
  <c r="D1159" i="7" s="1"/>
  <c r="D1158" i="7" a="1"/>
  <c r="D1158" i="7" s="1"/>
  <c r="D1221" i="7" a="1"/>
  <c r="D1221" i="7" s="1"/>
  <c r="D1219" i="7" a="1"/>
  <c r="D1219" i="7" s="1"/>
  <c r="D1218" i="7" a="1"/>
  <c r="D1218" i="7" s="1"/>
  <c r="D908" i="7" a="1"/>
  <c r="D908" i="7" s="1"/>
  <c r="D907" i="7" a="1"/>
  <c r="D907" i="7" s="1"/>
  <c r="D904" i="7" a="1"/>
  <c r="D904" i="7" s="1"/>
  <c r="D903" i="7" a="1"/>
  <c r="D903" i="7" s="1"/>
  <c r="D902" i="7" a="1"/>
  <c r="D902" i="7" s="1"/>
  <c r="D792" i="7" a="1"/>
  <c r="D792" i="7" s="1"/>
  <c r="D791" i="7" a="1"/>
  <c r="D791" i="7" s="1"/>
  <c r="D1081" i="7" a="1"/>
  <c r="D1081" i="7" s="1"/>
  <c r="D1079" i="7" a="1"/>
  <c r="D1079" i="7" s="1"/>
  <c r="D1078" i="7" a="1"/>
  <c r="D1078" i="7" s="1"/>
  <c r="D1029" i="7" a="1"/>
  <c r="D1029" i="7" s="1"/>
  <c r="D1027" i="7" a="1"/>
  <c r="D1027" i="7" s="1"/>
  <c r="D1026" i="7" a="1"/>
  <c r="D1026" i="7" s="1"/>
  <c r="D885" i="7" a="1"/>
  <c r="D885" i="7" s="1"/>
  <c r="D883" i="7" a="1"/>
  <c r="D883" i="7" s="1"/>
  <c r="D882" i="7" a="1"/>
  <c r="D882" i="7" s="1"/>
  <c r="D789" i="7" a="1"/>
  <c r="D789" i="7" s="1"/>
  <c r="D787" i="7" a="1"/>
  <c r="D787" i="7" s="1"/>
  <c r="D786" i="7" a="1"/>
  <c r="D786" i="7" s="1"/>
  <c r="D780" i="7" a="1"/>
  <c r="D780" i="7" s="1"/>
  <c r="D779" i="7" a="1"/>
  <c r="D779" i="7" s="1"/>
  <c r="D1109" i="7" a="1"/>
  <c r="D1109" i="7" s="1"/>
  <c r="D1107" i="7" a="1"/>
  <c r="D1107" i="7" s="1"/>
  <c r="D1106" i="7" a="1"/>
  <c r="D1106" i="7" s="1"/>
  <c r="D1105" i="7" a="1"/>
  <c r="D1105" i="7" s="1"/>
  <c r="D1103" i="7" a="1"/>
  <c r="D1103" i="7" s="1"/>
  <c r="D1102" i="7" a="1"/>
  <c r="D1102" i="7" s="1"/>
  <c r="D1101" i="7" a="1"/>
  <c r="D1101" i="7" s="1"/>
  <c r="D1099" i="7" a="1"/>
  <c r="D1099" i="7" s="1"/>
  <c r="D1098" i="7" a="1"/>
  <c r="D1098" i="7" s="1"/>
  <c r="D1077" i="7" a="1"/>
  <c r="D1077" i="7" s="1"/>
  <c r="D1075" i="7" a="1"/>
  <c r="D1075" i="7" s="1"/>
  <c r="D1074" i="7" a="1"/>
  <c r="D1074" i="7" s="1"/>
  <c r="D965" i="7" a="1"/>
  <c r="D965" i="7" s="1"/>
  <c r="D963" i="7" a="1"/>
  <c r="D963" i="7" s="1"/>
  <c r="D962" i="7" a="1"/>
  <c r="D962" i="7" s="1"/>
  <c r="D961" i="7" a="1"/>
  <c r="D961" i="7" s="1"/>
  <c r="D959" i="7" a="1"/>
  <c r="D959" i="7" s="1"/>
  <c r="D958" i="7" a="1"/>
  <c r="D958" i="7" s="1"/>
  <c r="D957" i="7" a="1"/>
  <c r="D957" i="7" s="1"/>
  <c r="D955" i="7" a="1"/>
  <c r="D955" i="7" s="1"/>
  <c r="D954" i="7" a="1"/>
  <c r="D954" i="7" s="1"/>
  <c r="D481" i="7" a="1"/>
  <c r="D481" i="7" s="1"/>
  <c r="D479" i="7" a="1"/>
  <c r="D479" i="7" s="1"/>
  <c r="D478" i="7" a="1"/>
  <c r="D478" i="7" s="1"/>
  <c r="D164" i="7" a="1"/>
  <c r="D164" i="7" s="1"/>
  <c r="D162" i="7" a="1"/>
  <c r="D162" i="7" s="1"/>
  <c r="D161" i="7" a="1"/>
  <c r="D161" i="7" s="1"/>
  <c r="D157" i="7" a="1"/>
  <c r="D157" i="7" s="1"/>
  <c r="D156" i="7" a="1"/>
  <c r="D156" i="7" s="1"/>
  <c r="D921" i="7" a="1"/>
  <c r="D921" i="7" s="1"/>
  <c r="D919" i="7" a="1"/>
  <c r="D919" i="7" s="1"/>
  <c r="D918" i="7" a="1"/>
  <c r="D918" i="7" s="1"/>
  <c r="D893" i="7" a="1"/>
  <c r="D893" i="7" s="1"/>
  <c r="D891" i="7" a="1"/>
  <c r="D891" i="7" s="1"/>
  <c r="D890" i="7" a="1"/>
  <c r="D890" i="7" s="1"/>
  <c r="D625" i="7" a="1"/>
  <c r="D625" i="7" s="1"/>
  <c r="D623" i="7" a="1"/>
  <c r="D623" i="7" s="1"/>
  <c r="D465" i="7" a="1"/>
  <c r="D465" i="7" s="1"/>
  <c r="D463" i="7" a="1"/>
  <c r="D463" i="7" s="1"/>
  <c r="D462" i="7" a="1"/>
  <c r="D462" i="7" s="1"/>
  <c r="D457" i="7" a="1"/>
  <c r="D457" i="7" s="1"/>
  <c r="D455" i="7" a="1"/>
  <c r="D455" i="7" s="1"/>
  <c r="D454" i="7" a="1"/>
  <c r="D454" i="7" s="1"/>
  <c r="D401" i="7" a="1"/>
  <c r="D401" i="7" s="1"/>
  <c r="D399" i="7" a="1"/>
  <c r="D399" i="7" s="1"/>
  <c r="D398" i="7" a="1"/>
  <c r="D398" i="7" s="1"/>
  <c r="D325" i="7" a="1"/>
  <c r="D325" i="7" s="1"/>
  <c r="D323" i="7" a="1"/>
  <c r="D323" i="7" s="1"/>
  <c r="D322" i="7" a="1"/>
  <c r="D322" i="7" s="1"/>
  <c r="D321" i="7" a="1"/>
  <c r="D321" i="7" s="1"/>
  <c r="D319" i="7" a="1"/>
  <c r="D319" i="7" s="1"/>
  <c r="D318" i="7" a="1"/>
  <c r="D318" i="7" s="1"/>
  <c r="D25" i="7" a="1"/>
  <c r="D25" i="7" s="1"/>
  <c r="D23" i="7" a="1"/>
  <c r="D23" i="7" s="1"/>
  <c r="D22" i="7" a="1"/>
  <c r="D22" i="7" s="1"/>
  <c r="D17" i="7" a="1"/>
  <c r="D17" i="7" s="1"/>
  <c r="D15" i="7" a="1"/>
  <c r="D15" i="7" s="1"/>
  <c r="D14" i="7" a="1"/>
  <c r="D14" i="7" s="1"/>
  <c r="D1084" i="7" a="1"/>
  <c r="D1084" i="7" s="1"/>
  <c r="D1083" i="7" a="1"/>
  <c r="D1083" i="7" s="1"/>
  <c r="D1082" i="7" a="1"/>
  <c r="D1082" i="7" s="1"/>
  <c r="D569" i="7" a="1"/>
  <c r="D569" i="7" s="1"/>
  <c r="D567" i="7" a="1"/>
  <c r="D567" i="7" s="1"/>
  <c r="D566" i="7" a="1"/>
  <c r="D566" i="7" s="1"/>
  <c r="D564" i="7" a="1"/>
  <c r="D564" i="7" s="1"/>
  <c r="D563" i="7" a="1"/>
  <c r="D563" i="7" s="1"/>
  <c r="D562" i="7" a="1"/>
  <c r="D562" i="7" s="1"/>
  <c r="D504" i="7" a="1"/>
  <c r="D504" i="7" s="1"/>
  <c r="D503" i="7" a="1"/>
  <c r="D503" i="7" s="1"/>
  <c r="D502" i="7" a="1"/>
  <c r="D502" i="7" s="1"/>
  <c r="D365" i="7" a="1"/>
  <c r="D365" i="7" s="1"/>
  <c r="D363" i="7" a="1"/>
  <c r="D363" i="7" s="1"/>
  <c r="D362" i="7" a="1"/>
  <c r="D362" i="7" s="1"/>
  <c r="D257" i="7" a="1"/>
  <c r="D257" i="7" s="1"/>
  <c r="D255" i="7" a="1"/>
  <c r="D255" i="7" s="1"/>
  <c r="D254" i="7" a="1"/>
  <c r="D254" i="7" s="1"/>
  <c r="D253" i="7" a="1"/>
  <c r="D253" i="7" s="1"/>
  <c r="D251" i="7" a="1"/>
  <c r="D251" i="7" s="1"/>
  <c r="D250" i="7" a="1"/>
  <c r="D250" i="7" s="1"/>
  <c r="D9" i="7" a="1"/>
  <c r="D9" i="7" s="1"/>
  <c r="D7" i="7" a="1"/>
  <c r="D7" i="7" s="1"/>
  <c r="D6" i="7" a="1"/>
  <c r="D6" i="7" s="1"/>
  <c r="D5" i="7" a="1"/>
  <c r="D5" i="7" s="1"/>
  <c r="D3" i="7" a="1"/>
  <c r="D3" i="7" s="1"/>
  <c r="D2" i="7" a="1"/>
  <c r="D2" i="7" s="1"/>
  <c r="D676" i="7" a="1"/>
  <c r="D676" i="7" s="1"/>
  <c r="D675" i="7" a="1"/>
  <c r="D675" i="7" s="1"/>
  <c r="D674" i="7" a="1"/>
  <c r="D674" i="7" s="1"/>
  <c r="D560" i="7" a="1"/>
  <c r="D560" i="7" s="1"/>
  <c r="D559" i="7" a="1"/>
  <c r="D559" i="7" s="1"/>
  <c r="D558" i="7" a="1"/>
  <c r="D558" i="7" s="1"/>
  <c r="D556" i="7" a="1"/>
  <c r="D556" i="7" s="1"/>
  <c r="D555" i="7" a="1"/>
  <c r="D555" i="7" s="1"/>
  <c r="D554" i="7" a="1"/>
  <c r="D554" i="7" s="1"/>
  <c r="D540" i="7" a="1"/>
  <c r="D540" i="7" s="1"/>
  <c r="D539" i="7" a="1"/>
  <c r="D539" i="7" s="1"/>
  <c r="D538" i="7" a="1"/>
  <c r="D538" i="7" s="1"/>
  <c r="D397" i="7" a="1"/>
  <c r="D397" i="7" s="1"/>
  <c r="D395" i="7" a="1"/>
  <c r="D395" i="7" s="1"/>
  <c r="D394" i="7" a="1"/>
  <c r="D394" i="7" s="1"/>
  <c r="D393" i="7" a="1"/>
  <c r="D393" i="7" s="1"/>
  <c r="D391" i="7" a="1"/>
  <c r="D391" i="7" s="1"/>
  <c r="D390" i="7" a="1"/>
  <c r="D390" i="7" s="1"/>
  <c r="D13" i="7" a="1"/>
  <c r="D13" i="7" s="1"/>
  <c r="D12" i="7" a="1"/>
  <c r="D12" i="7" s="1"/>
  <c r="D1057" i="7" a="1"/>
  <c r="D1057" i="7" s="1"/>
  <c r="D1055" i="7" a="1"/>
  <c r="D1055" i="7" s="1"/>
  <c r="D1054" i="7" a="1"/>
  <c r="D1054" i="7" s="1"/>
  <c r="D1000" i="7" a="1"/>
  <c r="D1000" i="7" s="1"/>
  <c r="D999" i="7" a="1"/>
  <c r="D999" i="7" s="1"/>
  <c r="D998" i="7" a="1"/>
  <c r="D998" i="7" s="1"/>
  <c r="D997" i="7" a="1"/>
  <c r="D997" i="7" s="1"/>
  <c r="D995" i="7" a="1"/>
  <c r="D995" i="7" s="1"/>
  <c r="D994" i="7" a="1"/>
  <c r="D994" i="7" s="1"/>
  <c r="D700" i="7" a="1"/>
  <c r="D700" i="7" s="1"/>
  <c r="D699" i="7" a="1"/>
  <c r="D699" i="7" s="1"/>
  <c r="D698" i="7" a="1"/>
  <c r="D698" i="7" s="1"/>
  <c r="D913" i="7" a="1"/>
  <c r="D913" i="7" s="1"/>
  <c r="D911" i="7" a="1"/>
  <c r="D911" i="7" s="1"/>
  <c r="D910" i="7" a="1"/>
  <c r="D910" i="7" s="1"/>
  <c r="D889" i="7" a="1"/>
  <c r="D889" i="7" s="1"/>
  <c r="D887" i="7" a="1"/>
  <c r="D887" i="7" s="1"/>
  <c r="D886" i="7" a="1"/>
  <c r="D886" i="7" s="1"/>
  <c r="D825" i="7" a="1"/>
  <c r="D825" i="7" s="1"/>
  <c r="D823" i="7" a="1"/>
  <c r="D823" i="7" s="1"/>
  <c r="D822" i="7" a="1"/>
  <c r="D822" i="7" s="1"/>
  <c r="D492" i="7" a="1"/>
  <c r="D492" i="7" s="1"/>
  <c r="D491" i="7" a="1"/>
  <c r="D491" i="7" s="1"/>
  <c r="D490" i="7" a="1"/>
  <c r="D490" i="7" s="1"/>
  <c r="D484" i="7" a="1"/>
  <c r="D484" i="7" s="1"/>
  <c r="D483" i="7" a="1"/>
  <c r="D483" i="7" s="1"/>
  <c r="D482" i="7" a="1"/>
  <c r="D482" i="7" s="1"/>
  <c r="D433" i="7" a="1"/>
  <c r="D433" i="7" s="1"/>
  <c r="D431" i="7" a="1"/>
  <c r="D431" i="7" s="1"/>
  <c r="D430" i="7" a="1"/>
  <c r="D430" i="7" s="1"/>
  <c r="D408" i="7" a="1"/>
  <c r="D408" i="7" s="1"/>
  <c r="D406" i="7" a="1"/>
  <c r="D406" i="7" s="1"/>
  <c r="D405" i="7" a="1"/>
  <c r="D405" i="7" s="1"/>
  <c r="D403" i="7" a="1"/>
  <c r="D403" i="7" s="1"/>
  <c r="D402" i="7" a="1"/>
  <c r="D402" i="7" s="1"/>
  <c r="D1201" i="7" a="1"/>
  <c r="D1201" i="7" s="1"/>
  <c r="D1199" i="7" a="1"/>
  <c r="D1199" i="7" s="1"/>
  <c r="D1198" i="7" a="1"/>
  <c r="D1198" i="7" s="1"/>
  <c r="D1096" i="7" a="1"/>
  <c r="D1096" i="7" s="1"/>
  <c r="D1095" i="7" a="1"/>
  <c r="D1095" i="7" s="1"/>
  <c r="D1094" i="7" a="1"/>
  <c r="D1094" i="7" s="1"/>
  <c r="D1053" i="7" a="1"/>
  <c r="D1053" i="7" s="1"/>
  <c r="D1051" i="7" a="1"/>
  <c r="D1051" i="7" s="1"/>
  <c r="D1050" i="7" a="1"/>
  <c r="D1050" i="7" s="1"/>
  <c r="D1049" i="7" a="1"/>
  <c r="D1049" i="7" s="1"/>
  <c r="D1047" i="7" a="1"/>
  <c r="D1047" i="7" s="1"/>
  <c r="D1046" i="7" a="1"/>
  <c r="D1046" i="7" s="1"/>
  <c r="D1045" i="7" a="1"/>
  <c r="D1045" i="7" s="1"/>
  <c r="D1043" i="7" a="1"/>
  <c r="D1043" i="7" s="1"/>
  <c r="D1042" i="7" a="1"/>
  <c r="D1042" i="7" s="1"/>
  <c r="D993" i="7" a="1"/>
  <c r="D993" i="7" s="1"/>
  <c r="D991" i="7" a="1"/>
  <c r="D991" i="7" s="1"/>
  <c r="D990" i="7" a="1"/>
  <c r="D990" i="7" s="1"/>
  <c r="D820" i="7" a="1"/>
  <c r="D820" i="7" s="1"/>
  <c r="D819" i="7" a="1"/>
  <c r="D819" i="7" s="1"/>
  <c r="D818" i="7" a="1"/>
  <c r="D818" i="7" s="1"/>
  <c r="D808" i="7" a="1"/>
  <c r="D808" i="7" s="1"/>
  <c r="D807" i="7" a="1"/>
  <c r="D807" i="7" s="1"/>
  <c r="D806" i="7" a="1"/>
  <c r="D806" i="7" s="1"/>
  <c r="D773" i="7" a="1"/>
  <c r="D773" i="7" s="1"/>
  <c r="D771" i="7" a="1"/>
  <c r="D771" i="7" s="1"/>
  <c r="D770" i="7" a="1"/>
  <c r="D770" i="7" s="1"/>
  <c r="D724" i="7" a="1"/>
  <c r="D724" i="7" s="1"/>
  <c r="D723" i="7" a="1"/>
  <c r="D723" i="7" s="1"/>
  <c r="D722" i="7" a="1"/>
  <c r="D722" i="7" s="1"/>
  <c r="D720" i="7" a="1"/>
  <c r="D720" i="7" s="1"/>
  <c r="D719" i="7" a="1"/>
  <c r="D719" i="7" s="1"/>
  <c r="D718" i="7" a="1"/>
  <c r="D718" i="7" s="1"/>
  <c r="D532" i="7" a="1"/>
  <c r="D532" i="7" s="1"/>
  <c r="D531" i="7" a="1"/>
  <c r="D531" i="7" s="1"/>
  <c r="D530" i="7" a="1"/>
  <c r="D530" i="7" s="1"/>
  <c r="D508" i="7" a="1"/>
  <c r="D508" i="7" s="1"/>
  <c r="D507" i="7" a="1"/>
  <c r="D507" i="7" s="1"/>
  <c r="D337" i="7" a="1"/>
  <c r="D337" i="7" s="1"/>
  <c r="D335" i="7" a="1"/>
  <c r="D335" i="7" s="1"/>
  <c r="D334" i="7" a="1"/>
  <c r="D334" i="7" s="1"/>
  <c r="D293" i="7" a="1"/>
  <c r="D293" i="7" s="1"/>
  <c r="D291" i="7" a="1"/>
  <c r="D291" i="7" s="1"/>
  <c r="D290" i="7" a="1"/>
  <c r="D290" i="7" s="1"/>
  <c r="D281" i="7" a="1"/>
  <c r="D281" i="7" s="1"/>
  <c r="D279" i="7" a="1"/>
  <c r="D279" i="7" s="1"/>
  <c r="D278" i="7" a="1"/>
  <c r="D278" i="7" s="1"/>
  <c r="D270" i="7" a="1"/>
  <c r="D270" i="7" s="1"/>
  <c r="D268" i="7" a="1"/>
  <c r="D268" i="7" s="1"/>
  <c r="D261" i="7" a="1"/>
  <c r="D261" i="7" s="1"/>
  <c r="D259" i="7" a="1"/>
  <c r="D259" i="7" s="1"/>
  <c r="D258" i="7" a="1"/>
  <c r="D258" i="7" s="1"/>
  <c r="D147" i="7" a="1"/>
  <c r="D147" i="7" s="1"/>
  <c r="D145" i="7" a="1"/>
  <c r="D145" i="7" s="1"/>
  <c r="D144" i="7" a="1"/>
  <c r="D144" i="7" s="1"/>
  <c r="D143" i="7" a="1"/>
  <c r="D143" i="7" s="1"/>
  <c r="D141" i="7" a="1"/>
  <c r="D141" i="7" s="1"/>
  <c r="D140" i="7" a="1"/>
  <c r="D140" i="7" s="1"/>
  <c r="D139" i="7" a="1"/>
  <c r="D139" i="7" s="1"/>
  <c r="D138" i="7" a="1"/>
  <c r="D138" i="7" s="1"/>
  <c r="D130" i="7" a="1"/>
  <c r="D130" i="7" s="1"/>
  <c r="D128" i="7" a="1"/>
  <c r="D128" i="7" s="1"/>
  <c r="D127" i="7" a="1"/>
  <c r="D127" i="7" s="1"/>
  <c r="D126" i="7" a="1"/>
  <c r="D126" i="7" s="1"/>
  <c r="D112" i="7" a="1"/>
  <c r="D112" i="7" s="1"/>
  <c r="D111" i="7" a="1"/>
  <c r="D111" i="7" s="1"/>
  <c r="D68" i="7" a="1"/>
  <c r="D68" i="7" s="1"/>
  <c r="D67" i="7" a="1"/>
  <c r="D67" i="7" s="1"/>
  <c r="D66" i="7" a="1"/>
  <c r="D66" i="7" s="1"/>
  <c r="D65" i="7" a="1"/>
  <c r="D65" i="7" s="1"/>
  <c r="D64" i="7" a="1"/>
  <c r="D64" i="7" s="1"/>
  <c r="D63" i="7" a="1"/>
  <c r="D63" i="7" s="1"/>
  <c r="D62" i="7" a="1"/>
  <c r="D62" i="7" s="1"/>
  <c r="D33" i="7" a="1"/>
  <c r="D33" i="7" s="1"/>
  <c r="D31" i="7" a="1"/>
  <c r="D31" i="7" s="1"/>
  <c r="D30" i="7" a="1"/>
  <c r="D30" i="7" s="1"/>
  <c r="D1192" i="7" a="1"/>
  <c r="D1192" i="7" s="1"/>
  <c r="D1191" i="7" a="1"/>
  <c r="D1191" i="7" s="1"/>
  <c r="D1190" i="7" a="1"/>
  <c r="D1190" i="7" s="1"/>
  <c r="D1188" i="7" a="1"/>
  <c r="D1188" i="7" s="1"/>
  <c r="D1187" i="7" a="1"/>
  <c r="D1187" i="7" s="1"/>
  <c r="D1186" i="7" a="1"/>
  <c r="D1186" i="7" s="1"/>
  <c r="D945" i="7" a="1"/>
  <c r="D945" i="7" s="1"/>
  <c r="D943" i="7" a="1"/>
  <c r="D943" i="7" s="1"/>
  <c r="D942" i="7" a="1"/>
  <c r="D942" i="7" s="1"/>
  <c r="D941" i="7" a="1"/>
  <c r="D941" i="7" s="1"/>
  <c r="D939" i="7" a="1"/>
  <c r="D939" i="7" s="1"/>
  <c r="D938" i="7" a="1"/>
  <c r="D938" i="7" s="1"/>
  <c r="D937" i="7" a="1"/>
  <c r="D937" i="7" s="1"/>
  <c r="D935" i="7" a="1"/>
  <c r="D935" i="7" s="1"/>
  <c r="D934" i="7" a="1"/>
  <c r="D934" i="7" s="1"/>
  <c r="D696" i="7" a="1"/>
  <c r="D696" i="7" s="1"/>
  <c r="D695" i="7" a="1"/>
  <c r="D695" i="7" s="1"/>
  <c r="D694" i="7" a="1"/>
  <c r="D694" i="7" s="1"/>
  <c r="D672" i="7" a="1"/>
  <c r="D672" i="7" s="1"/>
  <c r="D671" i="7" a="1"/>
  <c r="D671" i="7" s="1"/>
  <c r="D208" i="7" a="1"/>
  <c r="D208" i="7" s="1"/>
  <c r="D207" i="7" a="1"/>
  <c r="D207" i="7" s="1"/>
  <c r="D206" i="7" a="1"/>
  <c r="D206" i="7" s="1"/>
  <c r="D205" i="7" a="1"/>
  <c r="D205" i="7" s="1"/>
  <c r="D868" i="7" a="1"/>
  <c r="D868" i="7" s="1"/>
  <c r="D867" i="7" a="1"/>
  <c r="D867" i="7" s="1"/>
  <c r="D866" i="7" a="1"/>
  <c r="D866" i="7" s="1"/>
  <c r="D865" i="7" a="1"/>
  <c r="D865" i="7" s="1"/>
  <c r="D864" i="7" a="1"/>
  <c r="D864" i="7" s="1"/>
  <c r="D863" i="7" a="1"/>
  <c r="D863" i="7" s="1"/>
  <c r="D862" i="7" a="1"/>
  <c r="D862" i="7" s="1"/>
  <c r="D839" i="7" a="1"/>
  <c r="D839" i="7" s="1"/>
  <c r="D838" i="7" a="1"/>
  <c r="D838" i="7" s="1"/>
  <c r="D836" i="7" a="1"/>
  <c r="D836" i="7" s="1"/>
  <c r="D835" i="7" a="1"/>
  <c r="D835" i="7" s="1"/>
  <c r="D834" i="7" a="1"/>
  <c r="D834" i="7" s="1"/>
  <c r="D828" i="7" a="1"/>
  <c r="D828" i="7" s="1"/>
  <c r="D827" i="7" a="1"/>
  <c r="D827" i="7" s="1"/>
  <c r="D826" i="7" a="1"/>
  <c r="D826" i="7" s="1"/>
  <c r="D760" i="7" a="1"/>
  <c r="D760" i="7" s="1"/>
  <c r="D759" i="7" a="1"/>
  <c r="D759" i="7" s="1"/>
  <c r="D758" i="7" a="1"/>
  <c r="D758" i="7" s="1"/>
  <c r="D635" i="7" a="1"/>
  <c r="D635" i="7" s="1"/>
  <c r="D634" i="7" a="1"/>
  <c r="D634" i="7" s="1"/>
  <c r="D440" i="7" a="1"/>
  <c r="D440" i="7" s="1"/>
  <c r="D439" i="7" a="1"/>
  <c r="D439" i="7" s="1"/>
  <c r="D438" i="7" a="1"/>
  <c r="D438" i="7" s="1"/>
  <c r="D361" i="7" a="1"/>
  <c r="D361" i="7" s="1"/>
  <c r="D359" i="7" a="1"/>
  <c r="D359" i="7" s="1"/>
  <c r="D358" i="7" a="1"/>
  <c r="D358" i="7" s="1"/>
  <c r="D348" i="7" a="1"/>
  <c r="D348" i="7" s="1"/>
  <c r="D347" i="7" a="1"/>
  <c r="D347" i="7" s="1"/>
  <c r="D346" i="7" a="1"/>
  <c r="D346" i="7" s="1"/>
  <c r="D340" i="7" a="1"/>
  <c r="D340" i="7" s="1"/>
  <c r="D339" i="7" a="1"/>
  <c r="D339" i="7" s="1"/>
  <c r="D338" i="7" a="1"/>
  <c r="D338" i="7" s="1"/>
  <c r="D29" i="7" a="1"/>
  <c r="D29" i="7" s="1"/>
  <c r="D27" i="7" a="1"/>
  <c r="D27" i="7" s="1"/>
  <c r="D26" i="7" a="1"/>
  <c r="D26" i="7" s="1"/>
  <c r="D1216" i="7" a="1"/>
  <c r="D1216" i="7" s="1"/>
  <c r="D1215" i="7" a="1"/>
  <c r="D1215" i="7" s="1"/>
  <c r="D1214" i="7" a="1"/>
  <c r="D1214" i="7" s="1"/>
  <c r="D1212" i="7" a="1"/>
  <c r="D1212" i="7" s="1"/>
  <c r="D1211" i="7" a="1"/>
  <c r="D1211" i="7" s="1"/>
  <c r="D1210" i="7" a="1"/>
  <c r="D1210" i="7" s="1"/>
  <c r="D329" i="7" a="1"/>
  <c r="D329" i="7" s="1"/>
  <c r="D328" i="7" a="1"/>
  <c r="D328" i="7" s="1"/>
  <c r="D327" i="7" a="1"/>
  <c r="D327" i="7" s="1"/>
  <c r="D326" i="7" a="1"/>
  <c r="D326" i="7" s="1"/>
  <c r="D289" i="7" a="1"/>
  <c r="D289" i="7" s="1"/>
  <c r="D288" i="7" a="1"/>
  <c r="D288" i="7" s="1"/>
  <c r="D287" i="7" a="1"/>
  <c r="D287" i="7" s="1"/>
  <c r="D286" i="7" a="1"/>
  <c r="D286" i="7" s="1"/>
  <c r="D1113" i="7" a="1"/>
  <c r="D1113" i="7" s="1"/>
  <c r="D1112" i="7" a="1"/>
  <c r="D1112" i="7" s="1"/>
  <c r="D1111" i="7" a="1"/>
  <c r="D1111" i="7" s="1"/>
  <c r="D1110" i="7" a="1"/>
  <c r="D1110" i="7" s="1"/>
  <c r="D453" i="7" a="1"/>
  <c r="D453" i="7" s="1"/>
  <c r="D452" i="7" a="1"/>
  <c r="D452" i="7" s="1"/>
  <c r="D451" i="7" a="1"/>
  <c r="D451" i="7" s="1"/>
  <c r="D450" i="7" a="1"/>
  <c r="D450" i="7" s="1"/>
  <c r="D737" i="7" a="1"/>
  <c r="D737" i="7" s="1"/>
  <c r="D736" i="7" a="1"/>
  <c r="D736" i="7" s="1"/>
  <c r="D735" i="7" a="1"/>
  <c r="D735" i="7" s="1"/>
  <c r="D734" i="7" a="1"/>
  <c r="D734" i="7" s="1"/>
  <c r="D445" i="7" a="1"/>
  <c r="D445" i="7" s="1"/>
  <c r="D444" i="7" a="1"/>
  <c r="D444" i="7" s="1"/>
  <c r="D443" i="7" a="1"/>
  <c r="D443" i="7" s="1"/>
  <c r="D442" i="7" a="1"/>
  <c r="D442" i="7" s="1"/>
  <c r="D381" i="7" a="1"/>
  <c r="D381" i="7" s="1"/>
  <c r="D380" i="7" a="1"/>
  <c r="D380" i="7" s="1"/>
  <c r="D379" i="7" a="1"/>
  <c r="D379" i="7" s="1"/>
  <c r="D378" i="7" a="1"/>
  <c r="D378" i="7" s="1"/>
  <c r="D377" i="7" a="1"/>
  <c r="D377" i="7" s="1"/>
  <c r="D376" i="7" a="1"/>
  <c r="D376" i="7" s="1"/>
  <c r="D375" i="7" a="1"/>
  <c r="D375" i="7" s="1"/>
  <c r="D374" i="7" a="1"/>
  <c r="D374" i="7" s="1"/>
  <c r="D577" i="7" a="1"/>
  <c r="D577" i="7" s="1"/>
  <c r="D576" i="7" a="1"/>
  <c r="D576" i="7" s="1"/>
  <c r="D575" i="7" a="1"/>
  <c r="D575" i="7" s="1"/>
  <c r="D574" i="7" a="1"/>
  <c r="D574" i="7" s="1"/>
  <c r="D449" i="7" a="1"/>
  <c r="D449" i="7" s="1"/>
  <c r="D448" i="7" a="1"/>
  <c r="D448" i="7" s="1"/>
  <c r="D447" i="7" a="1"/>
  <c r="D447" i="7" s="1"/>
  <c r="D446" i="7" a="1"/>
  <c r="D446" i="7" s="1"/>
  <c r="D489" i="7" a="1"/>
  <c r="D489" i="7" s="1"/>
  <c r="D488" i="7" a="1"/>
  <c r="D488" i="7" s="1"/>
  <c r="D487" i="7" a="1"/>
  <c r="D487" i="7" s="1"/>
  <c r="D486" i="7" a="1"/>
  <c r="D486" i="7" s="1"/>
  <c r="D240" i="7" a="1"/>
  <c r="D240" i="7" s="1"/>
  <c r="D239" i="7" a="1"/>
  <c r="D239" i="7" s="1"/>
  <c r="D238" i="7" a="1"/>
  <c r="D238" i="7" s="1"/>
  <c r="D237" i="7" a="1"/>
  <c r="D237" i="7" s="1"/>
  <c r="D151" i="7" a="1"/>
  <c r="D151" i="7" s="1"/>
  <c r="D150" i="7" a="1"/>
  <c r="D150" i="7" s="1"/>
  <c r="D149" i="7" a="1"/>
  <c r="D149" i="7" s="1"/>
  <c r="D148" i="7" a="1"/>
  <c r="D148" i="7" s="1"/>
  <c r="D117" i="7" a="1"/>
  <c r="D117" i="7" s="1"/>
  <c r="D116" i="7" a="1"/>
  <c r="D116" i="7" s="1"/>
  <c r="D115" i="7" a="1"/>
  <c r="D115" i="7" s="1"/>
  <c r="D114" i="7" a="1"/>
  <c r="D114" i="7" s="1"/>
  <c r="D741" i="7" a="1"/>
  <c r="D741" i="7" s="1"/>
  <c r="D740" i="7" a="1"/>
  <c r="D740" i="7" s="1"/>
  <c r="D739" i="7" a="1"/>
  <c r="D739" i="7" s="1"/>
  <c r="D738" i="7" a="1"/>
  <c r="D738" i="7" s="1"/>
  <c r="C1987" i="3" a="1"/>
  <c r="C1987" i="3" s="1"/>
  <c r="C1986" i="3" a="1"/>
  <c r="C1986" i="3" s="1"/>
  <c r="C1985" i="3" a="1"/>
  <c r="C1985" i="3" s="1"/>
  <c r="C1984" i="3" a="1"/>
  <c r="C1984" i="3" s="1"/>
  <c r="C1983" i="3" a="1"/>
  <c r="C1983" i="3" s="1"/>
  <c r="C1982" i="3" a="1"/>
  <c r="C1982" i="3" s="1"/>
  <c r="C1981" i="3" a="1"/>
  <c r="C1981" i="3" s="1"/>
  <c r="C1980" i="3" a="1"/>
  <c r="C1980" i="3" s="1"/>
  <c r="C1979" i="3" a="1"/>
  <c r="C1979" i="3" s="1"/>
  <c r="C1978" i="3" a="1"/>
  <c r="C1978" i="3" s="1"/>
  <c r="C1977" i="3" a="1"/>
  <c r="C1977" i="3" s="1"/>
  <c r="C1434" i="3" a="1"/>
  <c r="C1434" i="3" s="1"/>
  <c r="C1433" i="3" a="1"/>
  <c r="C1433" i="3" s="1"/>
  <c r="C1432" i="3" a="1"/>
  <c r="C1432" i="3" s="1"/>
  <c r="C1431" i="3" a="1"/>
  <c r="C1431" i="3" s="1"/>
  <c r="C1430" i="3" a="1"/>
  <c r="C1430" i="3" s="1"/>
  <c r="C1429" i="3" a="1"/>
  <c r="C1429" i="3" s="1"/>
  <c r="C1428" i="3" a="1"/>
  <c r="C1428" i="3" s="1"/>
  <c r="C1803" i="3" a="1"/>
  <c r="C1803" i="3" s="1"/>
  <c r="C1802" i="3" a="1"/>
  <c r="C1802" i="3" s="1"/>
  <c r="C1801" i="3" a="1"/>
  <c r="C1801" i="3" s="1"/>
  <c r="C1800" i="3" a="1"/>
  <c r="C1800" i="3" s="1"/>
  <c r="C1799" i="3" a="1"/>
  <c r="C1799" i="3" s="1"/>
  <c r="C1798" i="3" a="1"/>
  <c r="C1798" i="3" s="1"/>
  <c r="C1797" i="3" a="1"/>
  <c r="C1797" i="3" s="1"/>
  <c r="C1796" i="3" a="1"/>
  <c r="C1796" i="3" s="1"/>
  <c r="C1795" i="3" a="1"/>
  <c r="C1795" i="3" s="1"/>
  <c r="C1794" i="3" a="1"/>
  <c r="C1794" i="3" s="1"/>
  <c r="C1913" i="3" a="1"/>
  <c r="C1913" i="3" s="1"/>
  <c r="C1912" i="3" a="1"/>
  <c r="C1912" i="3" s="1"/>
  <c r="C1911" i="3" a="1"/>
  <c r="C1911" i="3" s="1"/>
  <c r="C1910" i="3" a="1"/>
  <c r="C1910" i="3" s="1"/>
  <c r="C1909" i="3" a="1"/>
  <c r="C1909" i="3" s="1"/>
  <c r="C1908" i="3" a="1"/>
  <c r="C1908" i="3" s="1"/>
  <c r="C1907" i="3" a="1"/>
  <c r="C1907" i="3" s="1"/>
  <c r="C1906" i="3" a="1"/>
  <c r="C1906" i="3" s="1"/>
  <c r="C1905" i="3" a="1"/>
  <c r="C1905" i="3" s="1"/>
  <c r="C1904" i="3" a="1"/>
  <c r="C1904" i="3" s="1"/>
  <c r="C1455" i="3" a="1"/>
  <c r="C1455" i="3" s="1"/>
  <c r="C1454" i="3" a="1"/>
  <c r="C1454" i="3" s="1"/>
  <c r="C1453" i="3" a="1"/>
  <c r="C1453" i="3" s="1"/>
  <c r="C1452" i="3" a="1"/>
  <c r="C1452" i="3" s="1"/>
  <c r="C1451" i="3" a="1"/>
  <c r="C1451" i="3" s="1"/>
  <c r="C1450" i="3" a="1"/>
  <c r="C1450" i="3" s="1"/>
  <c r="C1449" i="3" a="1"/>
  <c r="C1449" i="3" s="1"/>
  <c r="C1448" i="3" a="1"/>
  <c r="C1448" i="3" s="1"/>
  <c r="C1447" i="3" a="1"/>
  <c r="C1447" i="3" s="1"/>
  <c r="C1446" i="3" a="1"/>
  <c r="C1446" i="3" s="1"/>
  <c r="C1445" i="3" a="1"/>
  <c r="C1445" i="3" s="1"/>
  <c r="C1223" i="3" a="1"/>
  <c r="C1223" i="3" s="1"/>
  <c r="C1222" i="3" a="1"/>
  <c r="C1222" i="3" s="1"/>
  <c r="C1221" i="3" a="1"/>
  <c r="C1221" i="3" s="1"/>
  <c r="C1220" i="3" a="1"/>
  <c r="C1220" i="3" s="1"/>
  <c r="C1219" i="3" a="1"/>
  <c r="C1219" i="3" s="1"/>
  <c r="C1218" i="3" a="1"/>
  <c r="C1218" i="3" s="1"/>
  <c r="C1217" i="3" a="1"/>
  <c r="C1217" i="3" s="1"/>
  <c r="C1216" i="3" a="1"/>
  <c r="C1216" i="3" s="1"/>
  <c r="C1215" i="3" a="1"/>
  <c r="C1215" i="3" s="1"/>
  <c r="C1214" i="3" a="1"/>
  <c r="C1214" i="3" s="1"/>
  <c r="C1230" i="3" a="1"/>
  <c r="C1230" i="3" s="1"/>
  <c r="C1229" i="3" a="1"/>
  <c r="C1229" i="3" s="1"/>
  <c r="C1228" i="3" a="1"/>
  <c r="C1228" i="3" s="1"/>
  <c r="C1227" i="3" a="1"/>
  <c r="C1227" i="3" s="1"/>
  <c r="C1226" i="3" a="1"/>
  <c r="C1226" i="3" s="1"/>
  <c r="C1225" i="3" a="1"/>
  <c r="C1225" i="3" s="1"/>
  <c r="C1224" i="3" a="1"/>
  <c r="C1224" i="3" s="1"/>
  <c r="C1724" i="3" a="1"/>
  <c r="C1724" i="3" s="1"/>
  <c r="C1723" i="3" a="1"/>
  <c r="C1723" i="3" s="1"/>
  <c r="C1722" i="3" a="1"/>
  <c r="C1722" i="3" s="1"/>
  <c r="C1721" i="3" a="1"/>
  <c r="C1721" i="3" s="1"/>
  <c r="C1720" i="3" a="1"/>
  <c r="C1720" i="3" s="1"/>
  <c r="C1719" i="3" a="1"/>
  <c r="C1719" i="3" s="1"/>
  <c r="C1718" i="3" a="1"/>
  <c r="C1718" i="3" s="1"/>
  <c r="C1717" i="3" a="1"/>
  <c r="C1717" i="3" s="1"/>
  <c r="C1716" i="3" a="1"/>
  <c r="C1716" i="3" s="1"/>
  <c r="C1715" i="3" a="1"/>
  <c r="C1715" i="3" s="1"/>
  <c r="C1635" i="3" a="1"/>
  <c r="C1635" i="3" s="1"/>
  <c r="C1634" i="3" a="1"/>
  <c r="C1634" i="3" s="1"/>
  <c r="C1633" i="3" a="1"/>
  <c r="C1633" i="3" s="1"/>
  <c r="C1632" i="3" a="1"/>
  <c r="C1632" i="3" s="1"/>
  <c r="C1631" i="3" a="1"/>
  <c r="C1631" i="3" s="1"/>
  <c r="C1630" i="3" a="1"/>
  <c r="C1630" i="3" s="1"/>
  <c r="C1629" i="3" a="1"/>
  <c r="C1629" i="3" s="1"/>
  <c r="C1628" i="3" a="1"/>
  <c r="C1628" i="3" s="1"/>
  <c r="C1627" i="3" a="1"/>
  <c r="C1627" i="3" s="1"/>
  <c r="C1399" i="3" a="1"/>
  <c r="C1399" i="3" s="1"/>
  <c r="C1398" i="3" a="1"/>
  <c r="C1398" i="3" s="1"/>
  <c r="C1397" i="3" a="1"/>
  <c r="C1397" i="3" s="1"/>
  <c r="C1396" i="3" a="1"/>
  <c r="C1396" i="3" s="1"/>
  <c r="C1395" i="3" a="1"/>
  <c r="C1395" i="3" s="1"/>
  <c r="C1394" i="3" a="1"/>
  <c r="C1394" i="3" s="1"/>
  <c r="C1393" i="3" a="1"/>
  <c r="C1393" i="3" s="1"/>
  <c r="C1392" i="3" a="1"/>
  <c r="C1392" i="3" s="1"/>
  <c r="C1391" i="3" a="1"/>
  <c r="C1391" i="3" s="1"/>
  <c r="C1390" i="3" a="1"/>
  <c r="C1390" i="3" s="1"/>
  <c r="C1389" i="3" a="1"/>
  <c r="C1389" i="3" s="1"/>
  <c r="C1388" i="3" a="1"/>
  <c r="C1388" i="3" s="1"/>
  <c r="C1387" i="3" a="1"/>
  <c r="C1387" i="3" s="1"/>
  <c r="C1386" i="3" a="1"/>
  <c r="C1386" i="3" s="1"/>
  <c r="C1385" i="3" a="1"/>
  <c r="C1385" i="3" s="1"/>
  <c r="C1384" i="3" a="1"/>
  <c r="C1384" i="3" s="1"/>
  <c r="C1383" i="3" a="1"/>
  <c r="C1383" i="3" s="1"/>
  <c r="C1382" i="3" a="1"/>
  <c r="C1382" i="3" s="1"/>
  <c r="C1381" i="3" a="1"/>
  <c r="C1381" i="3" s="1"/>
  <c r="C1380" i="3" a="1"/>
  <c r="C1380" i="3" s="1"/>
  <c r="C1213" i="3" a="1"/>
  <c r="C1213" i="3" s="1"/>
  <c r="C1212" i="3" a="1"/>
  <c r="C1212" i="3" s="1"/>
  <c r="C1211" i="3" a="1"/>
  <c r="C1211" i="3" s="1"/>
  <c r="C1210" i="3" a="1"/>
  <c r="C1210" i="3" s="1"/>
  <c r="C1209" i="3" a="1"/>
  <c r="C1209" i="3" s="1"/>
  <c r="C1208" i="3" a="1"/>
  <c r="C1208" i="3" s="1"/>
  <c r="C1207" i="3" a="1"/>
  <c r="C1207" i="3" s="1"/>
  <c r="C1206" i="3" a="1"/>
  <c r="C1206" i="3" s="1"/>
  <c r="C1205" i="3" a="1"/>
  <c r="C1205" i="3" s="1"/>
  <c r="C1204" i="3" a="1"/>
  <c r="C1204" i="3" s="1"/>
  <c r="C1203" i="3" a="1"/>
  <c r="C1203" i="3" s="1"/>
  <c r="C1202" i="3" a="1"/>
  <c r="C1202" i="3" s="1"/>
  <c r="C1201" i="3" a="1"/>
  <c r="C1201" i="3" s="1"/>
  <c r="C1200" i="3" a="1"/>
  <c r="C1200" i="3" s="1"/>
  <c r="C1199" i="3" a="1"/>
  <c r="C1199" i="3" s="1"/>
  <c r="C1198" i="3" a="1"/>
  <c r="C1198" i="3" s="1"/>
  <c r="C1197" i="3" a="1"/>
  <c r="C1197" i="3" s="1"/>
  <c r="C1196" i="3" a="1"/>
  <c r="C1196" i="3" s="1"/>
  <c r="C1195" i="3" a="1"/>
  <c r="C1195" i="3" s="1"/>
  <c r="C1186" i="3" a="1"/>
  <c r="C1186" i="3" s="1"/>
  <c r="C1185" i="3" a="1"/>
  <c r="C1185" i="3" s="1"/>
  <c r="C1184" i="3" a="1"/>
  <c r="C1184" i="3" s="1"/>
  <c r="C1183" i="3" a="1"/>
  <c r="C1183" i="3" s="1"/>
  <c r="C1182" i="3" a="1"/>
  <c r="C1182" i="3" s="1"/>
  <c r="C1181" i="3" a="1"/>
  <c r="C1181" i="3" s="1"/>
  <c r="C1180" i="3" a="1"/>
  <c r="C1180" i="3" s="1"/>
  <c r="C1179" i="3" a="1"/>
  <c r="C1179" i="3" s="1"/>
  <c r="C1178" i="3" a="1"/>
  <c r="C1178" i="3" s="1"/>
  <c r="C1177" i="3" a="1"/>
  <c r="C1177" i="3" s="1"/>
  <c r="C1176" i="3" a="1"/>
  <c r="C1176" i="3" s="1"/>
  <c r="C1175" i="3" a="1"/>
  <c r="C1175" i="3" s="1"/>
  <c r="C1174" i="3" a="1"/>
  <c r="C1174" i="3" s="1"/>
  <c r="C1173" i="3" a="1"/>
  <c r="C1173" i="3" s="1"/>
  <c r="C1172" i="3" a="1"/>
  <c r="C1172" i="3" s="1"/>
  <c r="C1171" i="3" a="1"/>
  <c r="C1171" i="3" s="1"/>
  <c r="C1170" i="3" a="1"/>
  <c r="C1170" i="3" s="1"/>
  <c r="C1169" i="3" a="1"/>
  <c r="C1169" i="3" s="1"/>
  <c r="C1085" i="3" a="1"/>
  <c r="C1085" i="3" s="1"/>
  <c r="C1084" i="3" a="1"/>
  <c r="C1084" i="3" s="1"/>
  <c r="C1083" i="3" a="1"/>
  <c r="C1083" i="3" s="1"/>
  <c r="C1082" i="3" a="1"/>
  <c r="C1082" i="3" s="1"/>
  <c r="C1081" i="3" a="1"/>
  <c r="C1081" i="3" s="1"/>
  <c r="C1080" i="3" a="1"/>
  <c r="C1080" i="3" s="1"/>
  <c r="C1079" i="3" a="1"/>
  <c r="C1079" i="3" s="1"/>
  <c r="C1078" i="3" a="1"/>
  <c r="C1078" i="3" s="1"/>
  <c r="C1077" i="3" a="1"/>
  <c r="C1077" i="3" s="1"/>
  <c r="C1076" i="3" a="1"/>
  <c r="C1076" i="3" s="1"/>
  <c r="C242" i="3" a="1"/>
  <c r="C242" i="3" s="1"/>
  <c r="C241" i="3" a="1"/>
  <c r="C241" i="3" s="1"/>
  <c r="C240" i="3" a="1"/>
  <c r="C240" i="3" s="1"/>
  <c r="C239" i="3" a="1"/>
  <c r="C239" i="3" s="1"/>
  <c r="C238" i="3" a="1"/>
  <c r="C238" i="3" s="1"/>
  <c r="C237" i="3" a="1"/>
  <c r="C237" i="3" s="1"/>
  <c r="C236" i="3" a="1"/>
  <c r="C236" i="3" s="1"/>
  <c r="C235" i="3" a="1"/>
  <c r="C235" i="3" s="1"/>
  <c r="C234" i="3" a="1"/>
  <c r="C234" i="3" s="1"/>
  <c r="C233" i="3" a="1"/>
  <c r="C233" i="3" s="1"/>
  <c r="C232" i="3" a="1"/>
  <c r="C232" i="3" s="1"/>
  <c r="C231" i="3" a="1"/>
  <c r="C231" i="3" s="1"/>
  <c r="C1780" i="3" a="1"/>
  <c r="C1780" i="3" s="1"/>
  <c r="C1779" i="3" a="1"/>
  <c r="C1779" i="3" s="1"/>
  <c r="C1778" i="3" a="1"/>
  <c r="C1778" i="3" s="1"/>
  <c r="C1777" i="3" a="1"/>
  <c r="C1777" i="3" s="1"/>
  <c r="C1776" i="3" a="1"/>
  <c r="C1776" i="3" s="1"/>
  <c r="C1775" i="3" a="1"/>
  <c r="C1775" i="3" s="1"/>
  <c r="C1774" i="3" a="1"/>
  <c r="C1774" i="3" s="1"/>
  <c r="C1773" i="3" a="1"/>
  <c r="C1773" i="3" s="1"/>
  <c r="C1772" i="3" a="1"/>
  <c r="C1772" i="3" s="1"/>
  <c r="C1771" i="3" a="1"/>
  <c r="C1771" i="3" s="1"/>
  <c r="C1770" i="3" a="1"/>
  <c r="C1770" i="3" s="1"/>
  <c r="C1714" i="3" a="1"/>
  <c r="C1714" i="3" s="1"/>
  <c r="C1713" i="3" a="1"/>
  <c r="C1713" i="3" s="1"/>
  <c r="C1712" i="3" a="1"/>
  <c r="C1712" i="3" s="1"/>
  <c r="C1711" i="3" a="1"/>
  <c r="C1711" i="3" s="1"/>
  <c r="C1710" i="3" a="1"/>
  <c r="C1710" i="3" s="1"/>
  <c r="C1709" i="3" a="1"/>
  <c r="C1709" i="3" s="1"/>
  <c r="C1708" i="3" a="1"/>
  <c r="C1708" i="3" s="1"/>
  <c r="C1707" i="3" a="1"/>
  <c r="C1707" i="3" s="1"/>
  <c r="C1706" i="3" a="1"/>
  <c r="C1706" i="3" s="1"/>
  <c r="C1547" i="3" a="1"/>
  <c r="C1547" i="3" s="1"/>
  <c r="C1546" i="3" a="1"/>
  <c r="C1546" i="3" s="1"/>
  <c r="C1545" i="3" a="1"/>
  <c r="C1545" i="3" s="1"/>
  <c r="C1544" i="3" a="1"/>
  <c r="C1544" i="3" s="1"/>
  <c r="C1543" i="3" a="1"/>
  <c r="C1543" i="3" s="1"/>
  <c r="C1542" i="3" a="1"/>
  <c r="C1542" i="3" s="1"/>
  <c r="C1541" i="3" a="1"/>
  <c r="C1541" i="3" s="1"/>
  <c r="C1540" i="3" a="1"/>
  <c r="C1540" i="3" s="1"/>
  <c r="C1539" i="3" a="1"/>
  <c r="C1539" i="3" s="1"/>
  <c r="C1538" i="3" a="1"/>
  <c r="C1538" i="3" s="1"/>
  <c r="C1537" i="3" a="1"/>
  <c r="C1537" i="3" s="1"/>
  <c r="C1523" i="3" a="1"/>
  <c r="C1523" i="3" s="1"/>
  <c r="C1522" i="3" a="1"/>
  <c r="C1522" i="3" s="1"/>
  <c r="C1521" i="3" a="1"/>
  <c r="C1521" i="3" s="1"/>
  <c r="C1520" i="3" a="1"/>
  <c r="C1520" i="3" s="1"/>
  <c r="C1519" i="3" a="1"/>
  <c r="C1519" i="3" s="1"/>
  <c r="C1518" i="3" a="1"/>
  <c r="C1518" i="3" s="1"/>
  <c r="C1517" i="3" a="1"/>
  <c r="C1517" i="3" s="1"/>
  <c r="C634" i="3" a="1"/>
  <c r="C634" i="3" s="1"/>
  <c r="C633" i="3" a="1"/>
  <c r="C633" i="3" s="1"/>
  <c r="C632" i="3" a="1"/>
  <c r="C632" i="3" s="1"/>
  <c r="C229" i="3" a="1"/>
  <c r="C229" i="3" s="1"/>
  <c r="C227" i="3" a="1"/>
  <c r="C227" i="3" s="1"/>
  <c r="C226" i="3" a="1"/>
  <c r="C226" i="3" s="1"/>
  <c r="C225" i="3" a="1"/>
  <c r="C225" i="3" s="1"/>
  <c r="C224" i="3" a="1"/>
  <c r="C224" i="3" s="1"/>
  <c r="C223" i="3" a="1"/>
  <c r="C223" i="3" s="1"/>
  <c r="C222" i="3" a="1"/>
  <c r="C222" i="3" s="1"/>
  <c r="C1474" i="3" a="1"/>
  <c r="C1474" i="3" s="1"/>
  <c r="C1473" i="3" a="1"/>
  <c r="C1473" i="3" s="1"/>
  <c r="C1472" i="3" a="1"/>
  <c r="C1472" i="3" s="1"/>
  <c r="C1471" i="3" a="1"/>
  <c r="C1471" i="3" s="1"/>
  <c r="C1470" i="3" a="1"/>
  <c r="C1470" i="3" s="1"/>
  <c r="C1469" i="3" a="1"/>
  <c r="C1469" i="3" s="1"/>
  <c r="C1468" i="3" a="1"/>
  <c r="C1468" i="3" s="1"/>
  <c r="C1828" i="3" a="1"/>
  <c r="C1828" i="3" s="1"/>
  <c r="C1827" i="3" a="1"/>
  <c r="C1827" i="3" s="1"/>
  <c r="C1826" i="3" a="1"/>
  <c r="C1826" i="3" s="1"/>
  <c r="C1825" i="3" a="1"/>
  <c r="C1825" i="3" s="1"/>
  <c r="C1824" i="3" a="1"/>
  <c r="C1824" i="3" s="1"/>
  <c r="C1823" i="3" a="1"/>
  <c r="C1823" i="3" s="1"/>
  <c r="C1822" i="3" a="1"/>
  <c r="C1822" i="3" s="1"/>
  <c r="C1821" i="3" a="1"/>
  <c r="C1821" i="3" s="1"/>
  <c r="C1820" i="3" a="1"/>
  <c r="C1820" i="3" s="1"/>
  <c r="C1819" i="3" a="1"/>
  <c r="C1819" i="3" s="1"/>
  <c r="C1818" i="3" a="1"/>
  <c r="C1818" i="3" s="1"/>
  <c r="C1817" i="3" a="1"/>
  <c r="C1817" i="3" s="1"/>
  <c r="C1626" i="3" a="1"/>
  <c r="C1626" i="3" s="1"/>
  <c r="C1624" i="3" a="1"/>
  <c r="C1624" i="3" s="1"/>
  <c r="C1623" i="3" a="1"/>
  <c r="C1623" i="3" s="1"/>
  <c r="C1622" i="3" a="1"/>
  <c r="C1622" i="3" s="1"/>
  <c r="C1621" i="3" a="1"/>
  <c r="C1621" i="3" s="1"/>
  <c r="C1620" i="3" a="1"/>
  <c r="C1620" i="3" s="1"/>
  <c r="C1619" i="3" a="1"/>
  <c r="C1619" i="3" s="1"/>
  <c r="C1618" i="3" a="1"/>
  <c r="C1618" i="3" s="1"/>
  <c r="C1617" i="3" a="1"/>
  <c r="C1617" i="3" s="1"/>
  <c r="C1616" i="3" a="1"/>
  <c r="C1616" i="3" s="1"/>
  <c r="C1615" i="3" a="1"/>
  <c r="C1615" i="3" s="1"/>
  <c r="C1427" i="3" a="1"/>
  <c r="C1427" i="3" s="1"/>
  <c r="C1426" i="3" a="1"/>
  <c r="C1426" i="3" s="1"/>
  <c r="C1425" i="3" a="1"/>
  <c r="C1425" i="3" s="1"/>
  <c r="C1424" i="3" a="1"/>
  <c r="C1424" i="3" s="1"/>
  <c r="C1423" i="3" a="1"/>
  <c r="C1423" i="3" s="1"/>
  <c r="C1422" i="3" a="1"/>
  <c r="C1422" i="3" s="1"/>
  <c r="C1421" i="3" a="1"/>
  <c r="C1421" i="3" s="1"/>
  <c r="C1420" i="3" a="1"/>
  <c r="C1420" i="3" s="1"/>
  <c r="C1419" i="3" a="1"/>
  <c r="C1419" i="3" s="1"/>
  <c r="C1288" i="3" a="1"/>
  <c r="C1288" i="3" s="1"/>
  <c r="C1287" i="3" a="1"/>
  <c r="C1287" i="3" s="1"/>
  <c r="C1286" i="3" a="1"/>
  <c r="C1286" i="3" s="1"/>
  <c r="C1285" i="3" a="1"/>
  <c r="C1285" i="3" s="1"/>
  <c r="C1284" i="3" a="1"/>
  <c r="C1284" i="3" s="1"/>
  <c r="C1283" i="3" a="1"/>
  <c r="C1283" i="3" s="1"/>
  <c r="C1282" i="3" a="1"/>
  <c r="C1282" i="3" s="1"/>
  <c r="C1281" i="3" a="1"/>
  <c r="C1281" i="3" s="1"/>
  <c r="C1280" i="3" a="1"/>
  <c r="C1280" i="3" s="1"/>
  <c r="C929" i="3" a="1"/>
  <c r="C929" i="3" s="1"/>
  <c r="C928" i="3" a="1"/>
  <c r="C928" i="3" s="1"/>
  <c r="C927" i="3" a="1"/>
  <c r="C927" i="3" s="1"/>
  <c r="C926" i="3" a="1"/>
  <c r="C926" i="3" s="1"/>
  <c r="C925" i="3" a="1"/>
  <c r="C925" i="3" s="1"/>
  <c r="C924" i="3" a="1"/>
  <c r="C924" i="3" s="1"/>
  <c r="C923" i="3" a="1"/>
  <c r="C923" i="3" s="1"/>
  <c r="C922" i="3" a="1"/>
  <c r="C922" i="3" s="1"/>
  <c r="C921" i="3" a="1"/>
  <c r="C921" i="3" s="1"/>
  <c r="C920" i="3" a="1"/>
  <c r="C920" i="3" s="1"/>
  <c r="C631" i="3" a="1"/>
  <c r="C631" i="3" s="1"/>
  <c r="C630" i="3" a="1"/>
  <c r="C630" i="3" s="1"/>
  <c r="C629" i="3" a="1"/>
  <c r="C629" i="3" s="1"/>
  <c r="C628" i="3" a="1"/>
  <c r="C628" i="3" s="1"/>
  <c r="C627" i="3" a="1"/>
  <c r="C627" i="3" s="1"/>
  <c r="C626" i="3" a="1"/>
  <c r="C626" i="3" s="1"/>
  <c r="C625" i="3" a="1"/>
  <c r="C625" i="3" s="1"/>
  <c r="C624" i="3" a="1"/>
  <c r="C624" i="3" s="1"/>
  <c r="C623" i="3" a="1"/>
  <c r="C623" i="3" s="1"/>
  <c r="C622" i="3" a="1"/>
  <c r="C622" i="3" s="1"/>
  <c r="C621" i="3" a="1"/>
  <c r="C621" i="3" s="1"/>
  <c r="C620" i="3" a="1"/>
  <c r="C620" i="3" s="1"/>
  <c r="C540" i="3" a="1"/>
  <c r="C540" i="3" s="1"/>
  <c r="C539" i="3" a="1"/>
  <c r="C539" i="3" s="1"/>
  <c r="C538" i="3" a="1"/>
  <c r="C538" i="3" s="1"/>
  <c r="C537" i="3" a="1"/>
  <c r="C537" i="3" s="1"/>
  <c r="C536" i="3" a="1"/>
  <c r="C536" i="3" s="1"/>
  <c r="C535" i="3" a="1"/>
  <c r="C535" i="3" s="1"/>
  <c r="C534" i="3" a="1"/>
  <c r="C534" i="3" s="1"/>
  <c r="C533" i="3" a="1"/>
  <c r="C533" i="3" s="1"/>
  <c r="C532" i="3" a="1"/>
  <c r="C532" i="3" s="1"/>
  <c r="C531" i="3" a="1"/>
  <c r="C531" i="3" s="1"/>
  <c r="C403" i="3" a="1"/>
  <c r="C403" i="3" s="1"/>
  <c r="C402" i="3" a="1"/>
  <c r="C402" i="3" s="1"/>
  <c r="C401" i="3" a="1"/>
  <c r="C401" i="3" s="1"/>
  <c r="C400" i="3" a="1"/>
  <c r="C400" i="3" s="1"/>
  <c r="C399" i="3" a="1"/>
  <c r="C399" i="3" s="1"/>
  <c r="C398" i="3" a="1"/>
  <c r="C398" i="3" s="1"/>
  <c r="C397" i="3" a="1"/>
  <c r="C397" i="3" s="1"/>
  <c r="C396" i="3" a="1"/>
  <c r="C396" i="3" s="1"/>
  <c r="C395" i="3" a="1"/>
  <c r="C395" i="3" s="1"/>
  <c r="C394" i="3" a="1"/>
  <c r="C394" i="3" s="1"/>
  <c r="C393" i="3" a="1"/>
  <c r="C393" i="3" s="1"/>
  <c r="C392" i="3" a="1"/>
  <c r="C392" i="3" s="1"/>
  <c r="C46" i="3" a="1"/>
  <c r="C46" i="3" s="1"/>
  <c r="C44" i="3" a="1"/>
  <c r="C44" i="3" s="1"/>
  <c r="C43" i="3" a="1"/>
  <c r="C43" i="3" s="1"/>
  <c r="C42" i="3" a="1"/>
  <c r="C42" i="3" s="1"/>
  <c r="C41" i="3" a="1"/>
  <c r="C41" i="3" s="1"/>
  <c r="C40" i="3" a="1"/>
  <c r="C40" i="3" s="1"/>
  <c r="C39" i="3" a="1"/>
  <c r="C39" i="3" s="1"/>
  <c r="C38" i="3" a="1"/>
  <c r="C38" i="3" s="1"/>
  <c r="C37" i="3" a="1"/>
  <c r="C37" i="3" s="1"/>
  <c r="C36" i="3" a="1"/>
  <c r="C36" i="3" s="1"/>
  <c r="C35" i="3" a="1"/>
  <c r="C35" i="3" s="1"/>
  <c r="C1734" i="3" a="1"/>
  <c r="C1734" i="3" s="1"/>
  <c r="C1733" i="3" a="1"/>
  <c r="C1733" i="3" s="1"/>
  <c r="C1732" i="3" a="1"/>
  <c r="C1732" i="3" s="1"/>
  <c r="C1731" i="3" a="1"/>
  <c r="C1731" i="3" s="1"/>
  <c r="C1730" i="3" a="1"/>
  <c r="C1730" i="3" s="1"/>
  <c r="C1729" i="3" a="1"/>
  <c r="C1729" i="3" s="1"/>
  <c r="C1728" i="3" a="1"/>
  <c r="C1728" i="3" s="1"/>
  <c r="C1727" i="3" a="1"/>
  <c r="C1727" i="3" s="1"/>
  <c r="C1726" i="3" a="1"/>
  <c r="C1726" i="3" s="1"/>
  <c r="C1725" i="3" a="1"/>
  <c r="C1725" i="3" s="1"/>
  <c r="C856" i="3" a="1"/>
  <c r="C856" i="3" s="1"/>
  <c r="C853" i="3" a="1"/>
  <c r="C853" i="3" s="1"/>
  <c r="C852" i="3" a="1"/>
  <c r="C852" i="3" s="1"/>
  <c r="C851" i="3" a="1"/>
  <c r="C851" i="3" s="1"/>
  <c r="C850" i="3" a="1"/>
  <c r="C850" i="3" s="1"/>
  <c r="C849" i="3" a="1"/>
  <c r="C849" i="3" s="1"/>
  <c r="C848" i="3" a="1"/>
  <c r="C848" i="3" s="1"/>
  <c r="C847" i="3" a="1"/>
  <c r="C847" i="3" s="1"/>
  <c r="C846" i="3" a="1"/>
  <c r="C846" i="3" s="1"/>
  <c r="C845" i="3" a="1"/>
  <c r="C845" i="3" s="1"/>
  <c r="C844" i="3" a="1"/>
  <c r="C844" i="3" s="1"/>
  <c r="C843" i="3" a="1"/>
  <c r="C843" i="3" s="1"/>
  <c r="C790" i="3" a="1"/>
  <c r="C790" i="3" s="1"/>
  <c r="C789" i="3" a="1"/>
  <c r="C789" i="3" s="1"/>
  <c r="C788" i="3" a="1"/>
  <c r="C788" i="3" s="1"/>
  <c r="C787" i="3" a="1"/>
  <c r="C787" i="3" s="1"/>
  <c r="C786" i="3" a="1"/>
  <c r="C786" i="3" s="1"/>
  <c r="C785" i="3" a="1"/>
  <c r="C785" i="3" s="1"/>
  <c r="C784" i="3" a="1"/>
  <c r="C784" i="3" s="1"/>
  <c r="C783" i="3" a="1"/>
  <c r="C783" i="3" s="1"/>
  <c r="C782" i="3" a="1"/>
  <c r="C782" i="3" s="1"/>
  <c r="C781" i="3" a="1"/>
  <c r="C781" i="3" s="1"/>
  <c r="C697" i="3" a="1"/>
  <c r="C697" i="3" s="1"/>
  <c r="C696" i="3" a="1"/>
  <c r="C696" i="3" s="1"/>
  <c r="C695" i="3" a="1"/>
  <c r="C695" i="3" s="1"/>
  <c r="C694" i="3" a="1"/>
  <c r="C694" i="3" s="1"/>
  <c r="C693" i="3" a="1"/>
  <c r="C693" i="3" s="1"/>
  <c r="C692" i="3" a="1"/>
  <c r="C692" i="3" s="1"/>
  <c r="C691" i="3" a="1"/>
  <c r="C691" i="3" s="1"/>
  <c r="C690" i="3" a="1"/>
  <c r="C690" i="3" s="1"/>
  <c r="C689" i="3" a="1"/>
  <c r="C689" i="3" s="1"/>
  <c r="C688" i="3" a="1"/>
  <c r="C688" i="3" s="1"/>
  <c r="C473" i="3" a="1"/>
  <c r="C473" i="3" s="1"/>
  <c r="C472" i="3" a="1"/>
  <c r="C472" i="3" s="1"/>
  <c r="C471" i="3" a="1"/>
  <c r="C471" i="3" s="1"/>
  <c r="C470" i="3" a="1"/>
  <c r="C470" i="3" s="1"/>
  <c r="C469" i="3" a="1"/>
  <c r="C469" i="3" s="1"/>
  <c r="C468" i="3" a="1"/>
  <c r="C468" i="3" s="1"/>
  <c r="C467" i="3" a="1"/>
  <c r="C467" i="3" s="1"/>
  <c r="C466" i="3" a="1"/>
  <c r="C466" i="3" s="1"/>
  <c r="C465" i="3" a="1"/>
  <c r="C465" i="3" s="1"/>
  <c r="C518" i="3" a="1"/>
  <c r="C518" i="3" s="1"/>
  <c r="C517" i="3" a="1"/>
  <c r="C517" i="3" s="1"/>
  <c r="C516" i="3" a="1"/>
  <c r="C516" i="3" s="1"/>
  <c r="C515" i="3" a="1"/>
  <c r="C515" i="3" s="1"/>
  <c r="C514" i="3" a="1"/>
  <c r="C514" i="3" s="1"/>
  <c r="C513" i="3" a="1"/>
  <c r="C513" i="3" s="1"/>
  <c r="C512" i="3" a="1"/>
  <c r="C512" i="3" s="1"/>
  <c r="C511" i="3" a="1"/>
  <c r="C511" i="3" s="1"/>
  <c r="C510" i="3" a="1"/>
  <c r="C510" i="3" s="1"/>
  <c r="C509" i="3" a="1"/>
  <c r="C509" i="3" s="1"/>
  <c r="C508" i="3" a="1"/>
  <c r="C508" i="3" s="1"/>
  <c r="C340" i="3" a="1"/>
  <c r="C340" i="3" s="1"/>
  <c r="C339" i="3" a="1"/>
  <c r="C339" i="3" s="1"/>
  <c r="C338" i="3" a="1"/>
  <c r="C338" i="3" s="1"/>
  <c r="C337" i="3" a="1"/>
  <c r="C337" i="3" s="1"/>
  <c r="C336" i="3" a="1"/>
  <c r="C336" i="3" s="1"/>
  <c r="C335" i="3" a="1"/>
  <c r="C335" i="3" s="1"/>
  <c r="C334" i="3" a="1"/>
  <c r="C334" i="3" s="1"/>
  <c r="C333" i="3" a="1"/>
  <c r="C333" i="3" s="1"/>
  <c r="C332" i="3" a="1"/>
  <c r="C332" i="3" s="1"/>
  <c r="C331" i="3" a="1"/>
  <c r="C331" i="3" s="1"/>
  <c r="C330" i="3" a="1"/>
  <c r="C330" i="3" s="1"/>
  <c r="C329" i="3" a="1"/>
  <c r="C329" i="3" s="1"/>
  <c r="C328" i="3" a="1"/>
  <c r="C328" i="3" s="1"/>
  <c r="C327" i="3" a="1"/>
  <c r="C327" i="3" s="1"/>
  <c r="C326" i="3" a="1"/>
  <c r="C326" i="3" s="1"/>
  <c r="C325" i="3" a="1"/>
  <c r="C325" i="3" s="1"/>
  <c r="C324" i="3" a="1"/>
  <c r="C324" i="3" s="1"/>
  <c r="C323" i="3" a="1"/>
  <c r="C323" i="3" s="1"/>
  <c r="C322" i="3" a="1"/>
  <c r="C322" i="3" s="1"/>
  <c r="C321" i="3" a="1"/>
  <c r="C321" i="3" s="1"/>
  <c r="C320" i="3" a="1"/>
  <c r="C320" i="3" s="1"/>
  <c r="C23" i="3" a="1"/>
  <c r="C23" i="3" s="1"/>
  <c r="C22" i="3" a="1"/>
  <c r="C22" i="3" s="1"/>
  <c r="C21" i="3" a="1"/>
  <c r="C21" i="3" s="1"/>
  <c r="C20" i="3" a="1"/>
  <c r="C20" i="3" s="1"/>
  <c r="C19" i="3" a="1"/>
  <c r="C19" i="3" s="1"/>
  <c r="C18" i="3" a="1"/>
  <c r="C18" i="3" s="1"/>
  <c r="C17" i="3" a="1"/>
  <c r="C17" i="3" s="1"/>
  <c r="C16" i="3" a="1"/>
  <c r="C16" i="3" s="1"/>
  <c r="C15" i="3" a="1"/>
  <c r="C15" i="3" s="1"/>
  <c r="C14" i="3" a="1"/>
  <c r="C14" i="3" s="1"/>
  <c r="C13" i="3" a="1"/>
  <c r="C13" i="3" s="1"/>
  <c r="C12" i="3" a="1"/>
  <c r="C12" i="3" s="1"/>
  <c r="C11" i="3" a="1"/>
  <c r="C11" i="3" s="1"/>
  <c r="C10" i="3" a="1"/>
  <c r="C10" i="3" s="1"/>
  <c r="C9" i="3" a="1"/>
  <c r="C9" i="3" s="1"/>
  <c r="C8" i="3" a="1"/>
  <c r="C8" i="3" s="1"/>
  <c r="C7" i="3" a="1"/>
  <c r="C7" i="3" s="1"/>
  <c r="C6" i="3" a="1"/>
  <c r="C6" i="3" s="1"/>
  <c r="C5" i="3" a="1"/>
  <c r="C5" i="3" s="1"/>
  <c r="C4" i="3" a="1"/>
  <c r="C4" i="3" s="1"/>
  <c r="C3" i="3" a="1"/>
  <c r="C3" i="3" s="1"/>
  <c r="C2" i="3" a="1"/>
  <c r="C2" i="3" s="1"/>
  <c r="C1001" i="3" a="1"/>
  <c r="C1001" i="3" s="1"/>
  <c r="C1000" i="3" a="1"/>
  <c r="C1000" i="3" s="1"/>
  <c r="C999" i="3" a="1"/>
  <c r="C999" i="3" s="1"/>
  <c r="C998" i="3" a="1"/>
  <c r="C998" i="3" s="1"/>
  <c r="C997" i="3" a="1"/>
  <c r="C997" i="3" s="1"/>
  <c r="C996" i="3" a="1"/>
  <c r="C996" i="3" s="1"/>
  <c r="C995" i="3" a="1"/>
  <c r="C995" i="3" s="1"/>
  <c r="C994" i="3" a="1"/>
  <c r="C994" i="3" s="1"/>
  <c r="C993" i="3" a="1"/>
  <c r="C993" i="3" s="1"/>
  <c r="C992" i="3" a="1"/>
  <c r="C992" i="3" s="1"/>
  <c r="C991" i="3" a="1"/>
  <c r="C991" i="3" s="1"/>
  <c r="C990" i="3" a="1"/>
  <c r="C990" i="3" s="1"/>
  <c r="C832" i="3" a="1"/>
  <c r="C832" i="3" s="1"/>
  <c r="C831" i="3" a="1"/>
  <c r="C831" i="3" s="1"/>
  <c r="C830" i="3" a="1"/>
  <c r="C830" i="3" s="1"/>
  <c r="C829" i="3" a="1"/>
  <c r="C829" i="3" s="1"/>
  <c r="C828" i="3" a="1"/>
  <c r="C828" i="3" s="1"/>
  <c r="C827" i="3" a="1"/>
  <c r="C827" i="3" s="1"/>
  <c r="C826" i="3" a="1"/>
  <c r="C826" i="3" s="1"/>
  <c r="C825" i="3" a="1"/>
  <c r="C825" i="3" s="1"/>
  <c r="C824" i="3" a="1"/>
  <c r="C824" i="3" s="1"/>
  <c r="C823" i="3" a="1"/>
  <c r="C823" i="3" s="1"/>
  <c r="C822" i="3" a="1"/>
  <c r="C822" i="3" s="1"/>
  <c r="C821" i="3" a="1"/>
  <c r="C821" i="3" s="1"/>
  <c r="C762" i="3" a="1"/>
  <c r="C762" i="3" s="1"/>
  <c r="C761" i="3" a="1"/>
  <c r="C761" i="3" s="1"/>
  <c r="C760" i="3" a="1"/>
  <c r="C760" i="3" s="1"/>
  <c r="C759" i="3" a="1"/>
  <c r="C759" i="3" s="1"/>
  <c r="C758" i="3" a="1"/>
  <c r="C758" i="3" s="1"/>
  <c r="C757" i="3" a="1"/>
  <c r="C757" i="3" s="1"/>
  <c r="C756" i="3" a="1"/>
  <c r="C756" i="3" s="1"/>
  <c r="C755" i="3" a="1"/>
  <c r="C755" i="3" s="1"/>
  <c r="C754" i="3" a="1"/>
  <c r="C754" i="3" s="1"/>
  <c r="C753" i="3" a="1"/>
  <c r="C753" i="3" s="1"/>
  <c r="C530" i="3" a="1"/>
  <c r="C530" i="3" s="1"/>
  <c r="C528" i="3" a="1"/>
  <c r="C528" i="3" s="1"/>
  <c r="C527" i="3" a="1"/>
  <c r="C527" i="3" s="1"/>
  <c r="C526" i="3" a="1"/>
  <c r="C526" i="3" s="1"/>
  <c r="C525" i="3" a="1"/>
  <c r="C525" i="3" s="1"/>
  <c r="C524" i="3" a="1"/>
  <c r="C524" i="3" s="1"/>
  <c r="C523" i="3" a="1"/>
  <c r="C523" i="3" s="1"/>
  <c r="C522" i="3" a="1"/>
  <c r="C522" i="3" s="1"/>
  <c r="C521" i="3" a="1"/>
  <c r="C521" i="3" s="1"/>
  <c r="C520" i="3" a="1"/>
  <c r="C520" i="3" s="1"/>
  <c r="C519" i="3" a="1"/>
  <c r="C519" i="3" s="1"/>
  <c r="C34" i="3" a="1"/>
  <c r="C34" i="3" s="1"/>
  <c r="C33" i="3" a="1"/>
  <c r="C33" i="3" s="1"/>
  <c r="C32" i="3" a="1"/>
  <c r="C32" i="3" s="1"/>
  <c r="C31" i="3" a="1"/>
  <c r="C31" i="3" s="1"/>
  <c r="C30" i="3" a="1"/>
  <c r="C30" i="3" s="1"/>
  <c r="C29" i="3" a="1"/>
  <c r="C29" i="3" s="1"/>
  <c r="C28" i="3" a="1"/>
  <c r="C28" i="3" s="1"/>
  <c r="C27" i="3" a="1"/>
  <c r="C27" i="3" s="1"/>
  <c r="C26" i="3" a="1"/>
  <c r="C26" i="3" s="1"/>
  <c r="C25" i="3" a="1"/>
  <c r="C25" i="3" s="1"/>
  <c r="C24" i="3" a="1"/>
  <c r="C24" i="3" s="1"/>
  <c r="C1672" i="3" a="1"/>
  <c r="C1672" i="3" s="1"/>
  <c r="C1670" i="3" a="1"/>
  <c r="C1670" i="3" s="1"/>
  <c r="C1669" i="3" a="1"/>
  <c r="C1669" i="3" s="1"/>
  <c r="C1668" i="3" a="1"/>
  <c r="C1668" i="3" s="1"/>
  <c r="C1667" i="3" a="1"/>
  <c r="C1667" i="3" s="1"/>
  <c r="C1666" i="3" a="1"/>
  <c r="C1666" i="3" s="1"/>
  <c r="C1665" i="3" a="1"/>
  <c r="C1665" i="3" s="1"/>
  <c r="C1664" i="3" a="1"/>
  <c r="C1664" i="3" s="1"/>
  <c r="C1663" i="3" a="1"/>
  <c r="C1663" i="3" s="1"/>
  <c r="C1662" i="3" a="1"/>
  <c r="C1662" i="3" s="1"/>
  <c r="C1661" i="3" a="1"/>
  <c r="C1661" i="3" s="1"/>
  <c r="C1603" i="3" a="1"/>
  <c r="C1603" i="3" s="1"/>
  <c r="C1602" i="3" a="1"/>
  <c r="C1602" i="3" s="1"/>
  <c r="C1601" i="3" a="1"/>
  <c r="C1601" i="3" s="1"/>
  <c r="C1600" i="3" a="1"/>
  <c r="C1600" i="3" s="1"/>
  <c r="C1599" i="3" a="1"/>
  <c r="C1599" i="3" s="1"/>
  <c r="C1598" i="3" a="1"/>
  <c r="C1598" i="3" s="1"/>
  <c r="C1597" i="3" a="1"/>
  <c r="C1597" i="3" s="1"/>
  <c r="C1596" i="3" a="1"/>
  <c r="C1596" i="3" s="1"/>
  <c r="C1595" i="3" a="1"/>
  <c r="C1595" i="3" s="1"/>
  <c r="C1583" i="3" a="1"/>
  <c r="C1583" i="3" s="1"/>
  <c r="C1582" i="3" a="1"/>
  <c r="C1582" i="3" s="1"/>
  <c r="C1581" i="3" a="1"/>
  <c r="C1581" i="3" s="1"/>
  <c r="C1580" i="3" a="1"/>
  <c r="C1580" i="3" s="1"/>
  <c r="C1579" i="3" a="1"/>
  <c r="C1579" i="3" s="1"/>
  <c r="C1578" i="3" a="1"/>
  <c r="C1578" i="3" s="1"/>
  <c r="C1577" i="3" a="1"/>
  <c r="C1577" i="3" s="1"/>
  <c r="C1576" i="3" a="1"/>
  <c r="C1576" i="3" s="1"/>
  <c r="C1575" i="3" a="1"/>
  <c r="C1575" i="3" s="1"/>
  <c r="C1574" i="3" a="1"/>
  <c r="C1574" i="3" s="1"/>
  <c r="C1573" i="3" a="1"/>
  <c r="C1573" i="3" s="1"/>
  <c r="C1035" i="3" a="1"/>
  <c r="C1035" i="3" s="1"/>
  <c r="C1034" i="3" a="1"/>
  <c r="C1034" i="3" s="1"/>
  <c r="C1033" i="3" a="1"/>
  <c r="C1033" i="3" s="1"/>
  <c r="C1032" i="3" a="1"/>
  <c r="C1032" i="3" s="1"/>
  <c r="C1031" i="3" a="1"/>
  <c r="C1031" i="3" s="1"/>
  <c r="C1030" i="3" a="1"/>
  <c r="C1030" i="3" s="1"/>
  <c r="C1029" i="3" a="1"/>
  <c r="C1029" i="3" s="1"/>
  <c r="C1028" i="3" a="1"/>
  <c r="C1028" i="3" s="1"/>
  <c r="C1027" i="3" a="1"/>
  <c r="C1027" i="3" s="1"/>
  <c r="C1465" i="3" a="1"/>
  <c r="C1465" i="3" s="1"/>
  <c r="C1464" i="3" a="1"/>
  <c r="C1464" i="3" s="1"/>
  <c r="C1463" i="3" a="1"/>
  <c r="C1463" i="3" s="1"/>
  <c r="C1462" i="3" a="1"/>
  <c r="C1462" i="3" s="1"/>
  <c r="C1461" i="3" a="1"/>
  <c r="C1461" i="3" s="1"/>
  <c r="C1460" i="3" a="1"/>
  <c r="C1460" i="3" s="1"/>
  <c r="C1459" i="3" a="1"/>
  <c r="C1459" i="3" s="1"/>
  <c r="C1458" i="3" a="1"/>
  <c r="C1458" i="3" s="1"/>
  <c r="C1457" i="3" a="1"/>
  <c r="C1457" i="3" s="1"/>
  <c r="C1456" i="3" a="1"/>
  <c r="C1456" i="3" s="1"/>
  <c r="C1417" i="3" a="1"/>
  <c r="C1417" i="3" s="1"/>
  <c r="C1416" i="3" a="1"/>
  <c r="C1416" i="3" s="1"/>
  <c r="C1415" i="3" a="1"/>
  <c r="C1415" i="3" s="1"/>
  <c r="C1414" i="3" a="1"/>
  <c r="C1414" i="3" s="1"/>
  <c r="C1413" i="3" a="1"/>
  <c r="C1413" i="3" s="1"/>
  <c r="C1412" i="3" a="1"/>
  <c r="C1412" i="3" s="1"/>
  <c r="C1411" i="3" a="1"/>
  <c r="C1411" i="3" s="1"/>
  <c r="C1410" i="3" a="1"/>
  <c r="C1410" i="3" s="1"/>
  <c r="C1310" i="3" a="1"/>
  <c r="C1310" i="3" s="1"/>
  <c r="C1309" i="3" a="1"/>
  <c r="C1309" i="3" s="1"/>
  <c r="C1308" i="3" a="1"/>
  <c r="C1308" i="3" s="1"/>
  <c r="C1307" i="3" a="1"/>
  <c r="C1307" i="3" s="1"/>
  <c r="C1306" i="3" a="1"/>
  <c r="C1306" i="3" s="1"/>
  <c r="C1305" i="3" a="1"/>
  <c r="C1305" i="3" s="1"/>
  <c r="C1304" i="3" a="1"/>
  <c r="C1304" i="3" s="1"/>
  <c r="C1303" i="3" a="1"/>
  <c r="C1303" i="3" s="1"/>
  <c r="C1302" i="3" a="1"/>
  <c r="C1302" i="3" s="1"/>
  <c r="C1301" i="3" a="1"/>
  <c r="C1301" i="3" s="1"/>
  <c r="C1300" i="3" a="1"/>
  <c r="C1300" i="3" s="1"/>
  <c r="C677" i="3" a="1"/>
  <c r="C677" i="3" s="1"/>
  <c r="C676" i="3" a="1"/>
  <c r="C676" i="3" s="1"/>
  <c r="C675" i="3" a="1"/>
  <c r="C675" i="3" s="1"/>
  <c r="C674" i="3" a="1"/>
  <c r="C674" i="3" s="1"/>
  <c r="C673" i="3" a="1"/>
  <c r="C673" i="3" s="1"/>
  <c r="C672" i="3" a="1"/>
  <c r="C672" i="3" s="1"/>
  <c r="C671" i="3" a="1"/>
  <c r="C671" i="3" s="1"/>
  <c r="C670" i="3" a="1"/>
  <c r="C670" i="3" s="1"/>
  <c r="C669" i="3" a="1"/>
  <c r="C669" i="3" s="1"/>
  <c r="C668" i="3" a="1"/>
  <c r="C668" i="3" s="1"/>
  <c r="C667" i="3" a="1"/>
  <c r="C667" i="3" s="1"/>
  <c r="C666" i="3" a="1"/>
  <c r="C666" i="3" s="1"/>
  <c r="C645" i="3" a="1"/>
  <c r="C645" i="3" s="1"/>
  <c r="C644" i="3" a="1"/>
  <c r="C644" i="3" s="1"/>
  <c r="C643" i="3" a="1"/>
  <c r="C643" i="3" s="1"/>
  <c r="C642" i="3" a="1"/>
  <c r="C642" i="3" s="1"/>
  <c r="C641" i="3" a="1"/>
  <c r="C641" i="3" s="1"/>
  <c r="C640" i="3" a="1"/>
  <c r="C640" i="3" s="1"/>
  <c r="C639" i="3" a="1"/>
  <c r="C639" i="3" s="1"/>
  <c r="C638" i="3" a="1"/>
  <c r="C638" i="3" s="1"/>
  <c r="C637" i="3" a="1"/>
  <c r="C637" i="3" s="1"/>
  <c r="C636" i="3" a="1"/>
  <c r="C636" i="3" s="1"/>
  <c r="C635" i="3" a="1"/>
  <c r="C635" i="3" s="1"/>
  <c r="C563" i="3" a="1"/>
  <c r="C563" i="3" s="1"/>
  <c r="C562" i="3" a="1"/>
  <c r="C562" i="3" s="1"/>
  <c r="C556" i="3" a="1"/>
  <c r="C556" i="3" s="1"/>
  <c r="C555" i="3" a="1"/>
  <c r="C555" i="3" s="1"/>
  <c r="C554" i="3" a="1"/>
  <c r="C554" i="3" s="1"/>
  <c r="C553" i="3" a="1"/>
  <c r="C553" i="3" s="1"/>
  <c r="C552" i="3" a="1"/>
  <c r="C552" i="3" s="1"/>
  <c r="C551" i="3" a="1"/>
  <c r="C551" i="3" s="1"/>
  <c r="C550" i="3" a="1"/>
  <c r="C550" i="3" s="1"/>
  <c r="C1879" i="3" a="1"/>
  <c r="C1879" i="3" s="1"/>
  <c r="C1878" i="3" a="1"/>
  <c r="C1878" i="3" s="1"/>
  <c r="C1877" i="3" a="1"/>
  <c r="C1877" i="3" s="1"/>
  <c r="C1876" i="3" a="1"/>
  <c r="C1876" i="3" s="1"/>
  <c r="C1875" i="3" a="1"/>
  <c r="C1875" i="3" s="1"/>
  <c r="C1874" i="3" a="1"/>
  <c r="C1874" i="3" s="1"/>
  <c r="C1873" i="3" a="1"/>
  <c r="C1873" i="3" s="1"/>
  <c r="C1872" i="3" a="1"/>
  <c r="C1872" i="3" s="1"/>
  <c r="C1871" i="3" a="1"/>
  <c r="C1871" i="3" s="1"/>
  <c r="C1870" i="3" a="1"/>
  <c r="C1870" i="3" s="1"/>
  <c r="C1750" i="3" a="1"/>
  <c r="C1750" i="3" s="1"/>
  <c r="C1749" i="3" a="1"/>
  <c r="C1749" i="3" s="1"/>
  <c r="C1748" i="3" a="1"/>
  <c r="C1748" i="3" s="1"/>
  <c r="C1747" i="3" a="1"/>
  <c r="C1747" i="3" s="1"/>
  <c r="C1746" i="3" a="1"/>
  <c r="C1746" i="3" s="1"/>
  <c r="C1745" i="3" a="1"/>
  <c r="C1745" i="3" s="1"/>
  <c r="C1744" i="3" a="1"/>
  <c r="C1744" i="3" s="1"/>
  <c r="C1743" i="3" a="1"/>
  <c r="C1743" i="3" s="1"/>
  <c r="C1742" i="3" a="1"/>
  <c r="C1742" i="3" s="1"/>
  <c r="C1648" i="3" a="1"/>
  <c r="C1648" i="3" s="1"/>
  <c r="C1647" i="3" a="1"/>
  <c r="C1647" i="3" s="1"/>
  <c r="C1646" i="3" a="1"/>
  <c r="C1646" i="3" s="1"/>
  <c r="C1645" i="3" a="1"/>
  <c r="C1645" i="3" s="1"/>
  <c r="C1644" i="3" a="1"/>
  <c r="C1644" i="3" s="1"/>
  <c r="C1643" i="3" a="1"/>
  <c r="C1643" i="3" s="1"/>
  <c r="C1642" i="3" a="1"/>
  <c r="C1642" i="3" s="1"/>
  <c r="C1641" i="3" a="1"/>
  <c r="C1641" i="3" s="1"/>
  <c r="C1640" i="3" a="1"/>
  <c r="C1640" i="3" s="1"/>
  <c r="C1639" i="3" a="1"/>
  <c r="C1639" i="3" s="1"/>
  <c r="C1638" i="3" a="1"/>
  <c r="C1638" i="3" s="1"/>
  <c r="C1637" i="3" a="1"/>
  <c r="C1637" i="3" s="1"/>
  <c r="C1572" i="3" a="1"/>
  <c r="C1572" i="3" s="1"/>
  <c r="C1571" i="3" a="1"/>
  <c r="C1571" i="3" s="1"/>
  <c r="C1570" i="3" a="1"/>
  <c r="C1570" i="3" s="1"/>
  <c r="C1569" i="3" a="1"/>
  <c r="C1569" i="3" s="1"/>
  <c r="C1568" i="3" a="1"/>
  <c r="C1568" i="3" s="1"/>
  <c r="C1567" i="3" a="1"/>
  <c r="C1567" i="3" s="1"/>
  <c r="C1566" i="3" a="1"/>
  <c r="C1566" i="3" s="1"/>
  <c r="C1565" i="3" a="1"/>
  <c r="C1565" i="3" s="1"/>
  <c r="C1564" i="3" a="1"/>
  <c r="C1564" i="3" s="1"/>
  <c r="C1563" i="3" a="1"/>
  <c r="C1563" i="3" s="1"/>
  <c r="C1299" i="3" a="1"/>
  <c r="C1299" i="3" s="1"/>
  <c r="C1298" i="3" a="1"/>
  <c r="C1298" i="3" s="1"/>
  <c r="C1297" i="3" a="1"/>
  <c r="C1297" i="3" s="1"/>
  <c r="C1296" i="3" a="1"/>
  <c r="C1296" i="3" s="1"/>
  <c r="C1295" i="3" a="1"/>
  <c r="C1295" i="3" s="1"/>
  <c r="C1294" i="3" a="1"/>
  <c r="C1294" i="3" s="1"/>
  <c r="C1293" i="3" a="1"/>
  <c r="C1293" i="3" s="1"/>
  <c r="C1292" i="3" a="1"/>
  <c r="C1292" i="3" s="1"/>
  <c r="C1291" i="3" a="1"/>
  <c r="C1291" i="3" s="1"/>
  <c r="C1290" i="3" a="1"/>
  <c r="C1290" i="3" s="1"/>
  <c r="C1262" i="3" a="1"/>
  <c r="C1262" i="3" s="1"/>
  <c r="C1261" i="3" a="1"/>
  <c r="C1261" i="3" s="1"/>
  <c r="C1260" i="3" a="1"/>
  <c r="C1260" i="3" s="1"/>
  <c r="C1259" i="3" a="1"/>
  <c r="C1259" i="3" s="1"/>
  <c r="C1258" i="3" a="1"/>
  <c r="C1258" i="3" s="1"/>
  <c r="C1257" i="3" a="1"/>
  <c r="C1257" i="3" s="1"/>
  <c r="C1256" i="3" a="1"/>
  <c r="C1256" i="3" s="1"/>
  <c r="C1255" i="3" a="1"/>
  <c r="C1255" i="3" s="1"/>
  <c r="C1254" i="3" a="1"/>
  <c r="C1254" i="3" s="1"/>
  <c r="C1243" i="3" a="1"/>
  <c r="C1243" i="3" s="1"/>
  <c r="C1242" i="3" a="1"/>
  <c r="C1242" i="3" s="1"/>
  <c r="C1241" i="3" a="1"/>
  <c r="C1241" i="3" s="1"/>
  <c r="C1240" i="3" a="1"/>
  <c r="C1240" i="3" s="1"/>
  <c r="C1239" i="3" a="1"/>
  <c r="C1239" i="3" s="1"/>
  <c r="C1238" i="3" a="1"/>
  <c r="C1238" i="3" s="1"/>
  <c r="C1237" i="3" a="1"/>
  <c r="C1237" i="3" s="1"/>
  <c r="C1236" i="3" a="1"/>
  <c r="C1236" i="3" s="1"/>
  <c r="C1235" i="3" a="1"/>
  <c r="C1235" i="3" s="1"/>
  <c r="C1234" i="3" a="1"/>
  <c r="C1234" i="3" s="1"/>
  <c r="C1233" i="3" a="1"/>
  <c r="C1233" i="3" s="1"/>
  <c r="C1232" i="3" a="1"/>
  <c r="C1232" i="3" s="1"/>
  <c r="C1151" i="3" a="1"/>
  <c r="C1151" i="3" s="1"/>
  <c r="C1150" i="3" a="1"/>
  <c r="C1150" i="3" s="1"/>
  <c r="C1149" i="3" a="1"/>
  <c r="C1149" i="3" s="1"/>
  <c r="C1148" i="3" a="1"/>
  <c r="C1148" i="3" s="1"/>
  <c r="C1147" i="3" a="1"/>
  <c r="C1147" i="3" s="1"/>
  <c r="C1146" i="3" a="1"/>
  <c r="C1146" i="3" s="1"/>
  <c r="C1145" i="3" a="1"/>
  <c r="C1145" i="3" s="1"/>
  <c r="C1144" i="3" a="1"/>
  <c r="C1144" i="3" s="1"/>
  <c r="C1143" i="3" a="1"/>
  <c r="C1143" i="3" s="1"/>
  <c r="C1142" i="3" a="1"/>
  <c r="C1142" i="3" s="1"/>
  <c r="C1141" i="3" a="1"/>
  <c r="C1141" i="3" s="1"/>
  <c r="C1140" i="3" a="1"/>
  <c r="C1140" i="3" s="1"/>
  <c r="C1063" i="3" a="1"/>
  <c r="C1063" i="3" s="1"/>
  <c r="C1062" i="3" a="1"/>
  <c r="C1062" i="3" s="1"/>
  <c r="C1061" i="3" a="1"/>
  <c r="C1061" i="3" s="1"/>
  <c r="C1060" i="3" a="1"/>
  <c r="C1060" i="3" s="1"/>
  <c r="C1059" i="3" a="1"/>
  <c r="C1059" i="3" s="1"/>
  <c r="C1058" i="3" a="1"/>
  <c r="C1058" i="3" s="1"/>
  <c r="C1057" i="3" a="1"/>
  <c r="C1057" i="3" s="1"/>
  <c r="C1056" i="3" a="1"/>
  <c r="C1056" i="3" s="1"/>
  <c r="C1055" i="3" a="1"/>
  <c r="C1055" i="3" s="1"/>
  <c r="C1054" i="3" a="1"/>
  <c r="C1054" i="3" s="1"/>
  <c r="C1053" i="3" a="1"/>
  <c r="C1053" i="3" s="1"/>
  <c r="C1052" i="3" a="1"/>
  <c r="C1052" i="3" s="1"/>
  <c r="C1051" i="3" a="1"/>
  <c r="C1051" i="3" s="1"/>
  <c r="C1050" i="3" a="1"/>
  <c r="C1050" i="3" s="1"/>
  <c r="C1049" i="3" a="1"/>
  <c r="C1049" i="3" s="1"/>
  <c r="C1048" i="3" a="1"/>
  <c r="C1048" i="3" s="1"/>
  <c r="C1047" i="3" a="1"/>
  <c r="C1047" i="3" s="1"/>
  <c r="C1046" i="3" a="1"/>
  <c r="C1046" i="3" s="1"/>
  <c r="C1045" i="3" a="1"/>
  <c r="C1045" i="3" s="1"/>
  <c r="C1044" i="3" a="1"/>
  <c r="C1044" i="3" s="1"/>
  <c r="C1043" i="3" a="1"/>
  <c r="C1043" i="3" s="1"/>
  <c r="C740" i="3" a="1"/>
  <c r="C740" i="3" s="1"/>
  <c r="C739" i="3" a="1"/>
  <c r="C739" i="3" s="1"/>
  <c r="C738" i="3" a="1"/>
  <c r="C738" i="3" s="1"/>
  <c r="C737" i="3" a="1"/>
  <c r="C737" i="3" s="1"/>
  <c r="C736" i="3" a="1"/>
  <c r="C736" i="3" s="1"/>
  <c r="C735" i="3" a="1"/>
  <c r="C735" i="3" s="1"/>
  <c r="C734" i="3" a="1"/>
  <c r="C734" i="3" s="1"/>
  <c r="C733" i="3" a="1"/>
  <c r="C733" i="3" s="1"/>
  <c r="C732" i="3" a="1"/>
  <c r="C732" i="3" s="1"/>
  <c r="C731" i="3" a="1"/>
  <c r="C731" i="3" s="1"/>
  <c r="C730" i="3" a="1"/>
  <c r="C730" i="3" s="1"/>
  <c r="C729" i="3" a="1"/>
  <c r="C729" i="3" s="1"/>
  <c r="C718" i="3" a="1"/>
  <c r="C718" i="3" s="1"/>
  <c r="C717" i="3" a="1"/>
  <c r="C717" i="3" s="1"/>
  <c r="C716" i="3" a="1"/>
  <c r="C716" i="3" s="1"/>
  <c r="C715" i="3" a="1"/>
  <c r="C715" i="3" s="1"/>
  <c r="C714" i="3" a="1"/>
  <c r="C714" i="3" s="1"/>
  <c r="C713" i="3" a="1"/>
  <c r="C713" i="3" s="1"/>
  <c r="C712" i="3" a="1"/>
  <c r="C712" i="3" s="1"/>
  <c r="C711" i="3" a="1"/>
  <c r="C711" i="3" s="1"/>
  <c r="C710" i="3" a="1"/>
  <c r="C710" i="3" s="1"/>
  <c r="C432" i="3" a="1"/>
  <c r="C432" i="3" s="1"/>
  <c r="C431" i="3" a="1"/>
  <c r="C431" i="3" s="1"/>
  <c r="C430" i="3" a="1"/>
  <c r="C430" i="3" s="1"/>
  <c r="C422" i="3" a="1"/>
  <c r="C422" i="3" s="1"/>
  <c r="C421" i="3" a="1"/>
  <c r="C421" i="3" s="1"/>
  <c r="C420" i="3" a="1"/>
  <c r="C420" i="3" s="1"/>
  <c r="C419" i="3" a="1"/>
  <c r="C419" i="3" s="1"/>
  <c r="C418" i="3" a="1"/>
  <c r="C418" i="3" s="1"/>
  <c r="C417" i="3" a="1"/>
  <c r="C417" i="3" s="1"/>
  <c r="C416" i="3" a="1"/>
  <c r="C416" i="3" s="1"/>
  <c r="C390" i="3" a="1"/>
  <c r="C390" i="3" s="1"/>
  <c r="C389" i="3" a="1"/>
  <c r="C389" i="3" s="1"/>
  <c r="C388" i="3" a="1"/>
  <c r="C388" i="3" s="1"/>
  <c r="C387" i="3" a="1"/>
  <c r="C387" i="3" s="1"/>
  <c r="C386" i="3" a="1"/>
  <c r="C386" i="3" s="1"/>
  <c r="C385" i="3" a="1"/>
  <c r="C385" i="3" s="1"/>
  <c r="C384" i="3" a="1"/>
  <c r="C384" i="3" s="1"/>
  <c r="C371" i="3" a="1"/>
  <c r="C371" i="3" s="1"/>
  <c r="C370" i="3" a="1"/>
  <c r="C370" i="3" s="1"/>
  <c r="C369" i="3" a="1"/>
  <c r="C369" i="3" s="1"/>
  <c r="C368" i="3" a="1"/>
  <c r="C368" i="3" s="1"/>
  <c r="C359" i="3" a="1"/>
  <c r="C359" i="3" s="1"/>
  <c r="C358" i="3" a="1"/>
  <c r="C358" i="3" s="1"/>
  <c r="C357" i="3" a="1"/>
  <c r="C357" i="3" s="1"/>
  <c r="C356" i="3" a="1"/>
  <c r="C356" i="3" s="1"/>
  <c r="C355" i="3" a="1"/>
  <c r="C355" i="3" s="1"/>
  <c r="C354" i="3" a="1"/>
  <c r="C354" i="3" s="1"/>
  <c r="C353" i="3" a="1"/>
  <c r="C353" i="3" s="1"/>
  <c r="C352" i="3" a="1"/>
  <c r="C352" i="3" s="1"/>
  <c r="C351" i="3" a="1"/>
  <c r="C351" i="3" s="1"/>
  <c r="C348" i="3" a="1"/>
  <c r="C348" i="3" s="1"/>
  <c r="C347" i="3" a="1"/>
  <c r="C347" i="3" s="1"/>
  <c r="C346" i="3" a="1"/>
  <c r="C346" i="3" s="1"/>
  <c r="C345" i="3" a="1"/>
  <c r="C345" i="3" s="1"/>
  <c r="C344" i="3" a="1"/>
  <c r="C344" i="3" s="1"/>
  <c r="C343" i="3" a="1"/>
  <c r="C343" i="3" s="1"/>
  <c r="C342" i="3" a="1"/>
  <c r="C342" i="3" s="1"/>
  <c r="C341" i="3" a="1"/>
  <c r="C341" i="3" s="1"/>
  <c r="C209" i="3" a="1"/>
  <c r="C209" i="3" s="1"/>
  <c r="C208" i="3" a="1"/>
  <c r="C208" i="3" s="1"/>
  <c r="C202" i="3" a="1"/>
  <c r="C202" i="3" s="1"/>
  <c r="C201" i="3" a="1"/>
  <c r="C201" i="3" s="1"/>
  <c r="C200" i="3" a="1"/>
  <c r="C200" i="3" s="1"/>
  <c r="C199" i="3" a="1"/>
  <c r="C199" i="3" s="1"/>
  <c r="C150" i="3" a="1"/>
  <c r="C150" i="3" s="1"/>
  <c r="C149" i="3" a="1"/>
  <c r="C149" i="3" s="1"/>
  <c r="C148" i="3" a="1"/>
  <c r="C148" i="3" s="1"/>
  <c r="C147" i="3" a="1"/>
  <c r="C147" i="3" s="1"/>
  <c r="C146" i="3" a="1"/>
  <c r="C146" i="3" s="1"/>
  <c r="C145" i="3" a="1"/>
  <c r="C145" i="3" s="1"/>
  <c r="C144" i="3" a="1"/>
  <c r="C144" i="3" s="1"/>
  <c r="C143" i="3" a="1"/>
  <c r="C143" i="3" s="1"/>
  <c r="C142" i="3" a="1"/>
  <c r="C142" i="3" s="1"/>
  <c r="C141" i="3" a="1"/>
  <c r="C141" i="3" s="1"/>
  <c r="C140" i="3" a="1"/>
  <c r="C140" i="3" s="1"/>
  <c r="C139" i="3" a="1"/>
  <c r="C139" i="3" s="1"/>
  <c r="C105" i="3" a="1"/>
  <c r="C105" i="3" s="1"/>
  <c r="C102" i="3" a="1"/>
  <c r="C102" i="3" s="1"/>
  <c r="C101" i="3" a="1"/>
  <c r="C101" i="3" s="1"/>
  <c r="C100" i="3" a="1"/>
  <c r="C100" i="3" s="1"/>
  <c r="C99" i="3" a="1"/>
  <c r="C99" i="3" s="1"/>
  <c r="C98" i="3" a="1"/>
  <c r="C98" i="3" s="1"/>
  <c r="C97" i="3" a="1"/>
  <c r="C97" i="3" s="1"/>
  <c r="C93" i="3" a="1"/>
  <c r="C93" i="3" s="1"/>
  <c r="C92" i="3" a="1"/>
  <c r="C92" i="3" s="1"/>
  <c r="C91" i="3" a="1"/>
  <c r="C91" i="3" s="1"/>
  <c r="C90" i="3" a="1"/>
  <c r="C90" i="3" s="1"/>
  <c r="C89" i="3" a="1"/>
  <c r="C89" i="3" s="1"/>
  <c r="C88" i="3" a="1"/>
  <c r="C88" i="3" s="1"/>
  <c r="C87" i="3" a="1"/>
  <c r="C87" i="3" s="1"/>
  <c r="C86" i="3" a="1"/>
  <c r="C86" i="3" s="1"/>
  <c r="C85" i="3" a="1"/>
  <c r="C85" i="3" s="1"/>
  <c r="C84" i="3" a="1"/>
  <c r="C84" i="3" s="1"/>
  <c r="C83" i="3" a="1"/>
  <c r="C83" i="3" s="1"/>
  <c r="C82" i="3" a="1"/>
  <c r="C82" i="3" s="1"/>
  <c r="C81" i="3" a="1"/>
  <c r="C81" i="3" s="1"/>
  <c r="C80" i="3" a="1"/>
  <c r="C80" i="3" s="1"/>
  <c r="C79" i="3" a="1"/>
  <c r="C79" i="3" s="1"/>
  <c r="C78" i="3" a="1"/>
  <c r="C78" i="3" s="1"/>
  <c r="C77" i="3" a="1"/>
  <c r="C77" i="3" s="1"/>
  <c r="C76" i="3" a="1"/>
  <c r="C76" i="3" s="1"/>
  <c r="C75" i="3" a="1"/>
  <c r="C75" i="3" s="1"/>
  <c r="C74" i="3" a="1"/>
  <c r="C74" i="3" s="1"/>
  <c r="C73" i="3" a="1"/>
  <c r="C73" i="3" s="1"/>
  <c r="C72" i="3" a="1"/>
  <c r="C72" i="3" s="1"/>
  <c r="C71" i="3" a="1"/>
  <c r="C71" i="3" s="1"/>
  <c r="C70" i="3" a="1"/>
  <c r="C70" i="3" s="1"/>
  <c r="C69" i="3" a="1"/>
  <c r="C69" i="3" s="1"/>
  <c r="C1862" i="3" a="1"/>
  <c r="C1862" i="3" s="1"/>
  <c r="C1861" i="3" a="1"/>
  <c r="C1861" i="3" s="1"/>
  <c r="C1860" i="3" a="1"/>
  <c r="C1860" i="3" s="1"/>
  <c r="C1859" i="3" a="1"/>
  <c r="C1859" i="3" s="1"/>
  <c r="C1858" i="3" a="1"/>
  <c r="C1858" i="3" s="1"/>
  <c r="C1857" i="3" a="1"/>
  <c r="C1857" i="3" s="1"/>
  <c r="C1856" i="3" a="1"/>
  <c r="C1856" i="3" s="1"/>
  <c r="C1855" i="3" a="1"/>
  <c r="C1855" i="3" s="1"/>
  <c r="C1854" i="3" a="1"/>
  <c r="C1854" i="3" s="1"/>
  <c r="C1853" i="3" a="1"/>
  <c r="C1853" i="3" s="1"/>
  <c r="C1852" i="3" a="1"/>
  <c r="C1852" i="3" s="1"/>
  <c r="C1851" i="3" a="1"/>
  <c r="C1851" i="3" s="1"/>
  <c r="C1504" i="3" a="1"/>
  <c r="C1504" i="3" s="1"/>
  <c r="C1503" i="3" a="1"/>
  <c r="C1503" i="3" s="1"/>
  <c r="C1502" i="3" a="1"/>
  <c r="C1502" i="3" s="1"/>
  <c r="C1501" i="3" a="1"/>
  <c r="C1501" i="3" s="1"/>
  <c r="C1500" i="3" a="1"/>
  <c r="C1500" i="3" s="1"/>
  <c r="C1499" i="3" a="1"/>
  <c r="C1499" i="3" s="1"/>
  <c r="C1498" i="3" a="1"/>
  <c r="C1498" i="3" s="1"/>
  <c r="C1497" i="3" a="1"/>
  <c r="C1497" i="3" s="1"/>
  <c r="C1496" i="3" a="1"/>
  <c r="C1496" i="3" s="1"/>
  <c r="C1495" i="3" a="1"/>
  <c r="C1495" i="3" s="1"/>
  <c r="C1494" i="3" a="1"/>
  <c r="C1494" i="3" s="1"/>
  <c r="C1025" i="3" a="1"/>
  <c r="C1025" i="3" s="1"/>
  <c r="C1024" i="3" a="1"/>
  <c r="C1024" i="3" s="1"/>
  <c r="C1023" i="3" a="1"/>
  <c r="C1023" i="3" s="1"/>
  <c r="C1022" i="3" a="1"/>
  <c r="C1022" i="3" s="1"/>
  <c r="C1021" i="3" a="1"/>
  <c r="C1021" i="3" s="1"/>
  <c r="C1020" i="3" a="1"/>
  <c r="C1020" i="3" s="1"/>
  <c r="C1019" i="3" a="1"/>
  <c r="C1019" i="3" s="1"/>
  <c r="C1018" i="3" a="1"/>
  <c r="C1018" i="3" s="1"/>
  <c r="C1017" i="3" a="1"/>
  <c r="C1017" i="3" s="1"/>
  <c r="C1016" i="3" a="1"/>
  <c r="C1016" i="3" s="1"/>
  <c r="C1015" i="3" a="1"/>
  <c r="C1015" i="3" s="1"/>
  <c r="C1014" i="3" a="1"/>
  <c r="C1014" i="3" s="1"/>
  <c r="C971" i="3" a="1"/>
  <c r="C971" i="3" s="1"/>
  <c r="C970" i="3" a="1"/>
  <c r="C970" i="3" s="1"/>
  <c r="C969" i="3" a="1"/>
  <c r="C969" i="3" s="1"/>
  <c r="C968" i="3" a="1"/>
  <c r="C968" i="3" s="1"/>
  <c r="C967" i="3" a="1"/>
  <c r="C967" i="3" s="1"/>
  <c r="C966" i="3" a="1"/>
  <c r="C966" i="3" s="1"/>
  <c r="C965" i="3" a="1"/>
  <c r="C965" i="3" s="1"/>
  <c r="C964" i="3" a="1"/>
  <c r="C964" i="3" s="1"/>
  <c r="C963" i="3" a="1"/>
  <c r="C963" i="3" s="1"/>
  <c r="C962" i="3" a="1"/>
  <c r="C962" i="3" s="1"/>
  <c r="C961" i="3" a="1"/>
  <c r="C961" i="3" s="1"/>
  <c r="C960" i="3" a="1"/>
  <c r="C960" i="3" s="1"/>
  <c r="C264" i="3" a="1"/>
  <c r="C264" i="3" s="1"/>
  <c r="C263" i="3" a="1"/>
  <c r="C263" i="3" s="1"/>
  <c r="C261" i="3" a="1"/>
  <c r="C261" i="3" s="1"/>
  <c r="C260" i="3" a="1"/>
  <c r="C260" i="3" s="1"/>
  <c r="C259" i="3" a="1"/>
  <c r="C259" i="3" s="1"/>
  <c r="C258" i="3" a="1"/>
  <c r="C258" i="3" s="1"/>
  <c r="C257" i="3" a="1"/>
  <c r="C257" i="3" s="1"/>
  <c r="C256" i="3" a="1"/>
  <c r="C256" i="3" s="1"/>
  <c r="C255" i="3" a="1"/>
  <c r="C255" i="3" s="1"/>
  <c r="C1682" i="3" a="1"/>
  <c r="C1682" i="3" s="1"/>
  <c r="C1681" i="3" a="1"/>
  <c r="C1681" i="3" s="1"/>
  <c r="C1680" i="3" a="1"/>
  <c r="C1680" i="3" s="1"/>
  <c r="C1679" i="3" a="1"/>
  <c r="C1679" i="3" s="1"/>
  <c r="C1678" i="3" a="1"/>
  <c r="C1678" i="3" s="1"/>
  <c r="C1677" i="3" a="1"/>
  <c r="C1677" i="3" s="1"/>
  <c r="C1676" i="3" a="1"/>
  <c r="C1676" i="3" s="1"/>
  <c r="C1675" i="3" a="1"/>
  <c r="C1675" i="3" s="1"/>
  <c r="C1674" i="3" a="1"/>
  <c r="C1674" i="3" s="1"/>
  <c r="C1673" i="3" a="1"/>
  <c r="C1673" i="3" s="1"/>
  <c r="C1369" i="3" a="1"/>
  <c r="C1369" i="3" s="1"/>
  <c r="C1368" i="3" a="1"/>
  <c r="C1368" i="3" s="1"/>
  <c r="C1367" i="3" a="1"/>
  <c r="C1367" i="3" s="1"/>
  <c r="C1366" i="3" a="1"/>
  <c r="C1366" i="3" s="1"/>
  <c r="C1365" i="3" a="1"/>
  <c r="C1365" i="3" s="1"/>
  <c r="C1364" i="3" a="1"/>
  <c r="C1364" i="3" s="1"/>
  <c r="C1363" i="3" a="1"/>
  <c r="C1363" i="3" s="1"/>
  <c r="C1362" i="3" a="1"/>
  <c r="C1362" i="3" s="1"/>
  <c r="C1361" i="3" a="1"/>
  <c r="C1361" i="3" s="1"/>
  <c r="C1360" i="3" a="1"/>
  <c r="C1360" i="3" s="1"/>
  <c r="C1359" i="3" a="1"/>
  <c r="C1359" i="3" s="1"/>
  <c r="C1358" i="3" a="1"/>
  <c r="C1358" i="3" s="1"/>
  <c r="C1357" i="3" a="1"/>
  <c r="C1357" i="3" s="1"/>
  <c r="C1356" i="3" a="1"/>
  <c r="C1356" i="3" s="1"/>
  <c r="C1355" i="3" a="1"/>
  <c r="C1355" i="3" s="1"/>
  <c r="C1354" i="3" a="1"/>
  <c r="C1354" i="3" s="1"/>
  <c r="C1330" i="3" a="1"/>
  <c r="C1330" i="3" s="1"/>
  <c r="C1329" i="3" a="1"/>
  <c r="C1329" i="3" s="1"/>
  <c r="C1328" i="3" a="1"/>
  <c r="C1328" i="3" s="1"/>
  <c r="C1327" i="3" a="1"/>
  <c r="C1327" i="3" s="1"/>
  <c r="C1326" i="3" a="1"/>
  <c r="C1326" i="3" s="1"/>
  <c r="C1325" i="3" a="1"/>
  <c r="C1325" i="3" s="1"/>
  <c r="C1324" i="3" a="1"/>
  <c r="C1324" i="3" s="1"/>
  <c r="C1323" i="3" a="1"/>
  <c r="C1323" i="3" s="1"/>
  <c r="C1322" i="3" a="1"/>
  <c r="C1322" i="3" s="1"/>
  <c r="C1321" i="3" a="1"/>
  <c r="C1321" i="3" s="1"/>
  <c r="C1320" i="3" a="1"/>
  <c r="C1320" i="3" s="1"/>
  <c r="C1319" i="3" a="1"/>
  <c r="C1319" i="3" s="1"/>
  <c r="C1318" i="3" a="1"/>
  <c r="C1318" i="3" s="1"/>
  <c r="C1317" i="3" a="1"/>
  <c r="C1317" i="3" s="1"/>
  <c r="C1316" i="3" a="1"/>
  <c r="C1316" i="3" s="1"/>
  <c r="C1315" i="3" a="1"/>
  <c r="C1315" i="3" s="1"/>
  <c r="C1314" i="3" a="1"/>
  <c r="C1314" i="3" s="1"/>
  <c r="C1313" i="3" a="1"/>
  <c r="C1313" i="3" s="1"/>
  <c r="C1312" i="3" a="1"/>
  <c r="C1312" i="3" s="1"/>
  <c r="C1311" i="3" a="1"/>
  <c r="C1311" i="3" s="1"/>
  <c r="C1127" i="3" a="1"/>
  <c r="C1127" i="3" s="1"/>
  <c r="C1126" i="3" a="1"/>
  <c r="C1126" i="3" s="1"/>
  <c r="C1125" i="3" a="1"/>
  <c r="C1125" i="3" s="1"/>
  <c r="C1124" i="3" a="1"/>
  <c r="C1124" i="3" s="1"/>
  <c r="C1123" i="3" a="1"/>
  <c r="C1123" i="3" s="1"/>
  <c r="C1122" i="3" a="1"/>
  <c r="C1122" i="3" s="1"/>
  <c r="C1121" i="3" a="1"/>
  <c r="C1121" i="3" s="1"/>
  <c r="C1120" i="3" a="1"/>
  <c r="C1120" i="3" s="1"/>
  <c r="C1119" i="3" a="1"/>
  <c r="C1119" i="3" s="1"/>
  <c r="C1118" i="3" a="1"/>
  <c r="C1118" i="3" s="1"/>
  <c r="C1117" i="3" a="1"/>
  <c r="C1117" i="3" s="1"/>
  <c r="C1116" i="3" a="1"/>
  <c r="C1116" i="3" s="1"/>
  <c r="C959" i="3" a="1"/>
  <c r="C959" i="3" s="1"/>
  <c r="C958" i="3" a="1"/>
  <c r="C958" i="3" s="1"/>
  <c r="C957" i="3" a="1"/>
  <c r="C957" i="3" s="1"/>
  <c r="C956" i="3" a="1"/>
  <c r="C956" i="3" s="1"/>
  <c r="C955" i="3" a="1"/>
  <c r="C955" i="3" s="1"/>
  <c r="C954" i="3" a="1"/>
  <c r="C954" i="3" s="1"/>
  <c r="C953" i="3" a="1"/>
  <c r="C953" i="3" s="1"/>
  <c r="C952" i="3" a="1"/>
  <c r="C952" i="3" s="1"/>
  <c r="C951" i="3" a="1"/>
  <c r="C951" i="3" s="1"/>
  <c r="C950" i="3" a="1"/>
  <c r="C950" i="3" s="1"/>
  <c r="C949" i="3" a="1"/>
  <c r="C949" i="3" s="1"/>
  <c r="C948" i="3" a="1"/>
  <c r="C948" i="3" s="1"/>
  <c r="C919" i="3" a="1"/>
  <c r="C919" i="3" s="1"/>
  <c r="C918" i="3" a="1"/>
  <c r="C918" i="3" s="1"/>
  <c r="C917" i="3" a="1"/>
  <c r="C917" i="3" s="1"/>
  <c r="C916" i="3" a="1"/>
  <c r="C916" i="3" s="1"/>
  <c r="C915" i="3" a="1"/>
  <c r="C915" i="3" s="1"/>
  <c r="C914" i="3" a="1"/>
  <c r="C914" i="3" s="1"/>
  <c r="C913" i="3" a="1"/>
  <c r="C913" i="3" s="1"/>
  <c r="C912" i="3" a="1"/>
  <c r="C912" i="3" s="1"/>
  <c r="C911" i="3" a="1"/>
  <c r="C911" i="3" s="1"/>
  <c r="C910" i="3" a="1"/>
  <c r="C910" i="3" s="1"/>
  <c r="C909" i="3" a="1"/>
  <c r="C909" i="3" s="1"/>
  <c r="C908" i="3" a="1"/>
  <c r="C908" i="3" s="1"/>
  <c r="C585" i="3" a="1"/>
  <c r="C585" i="3" s="1"/>
  <c r="C584" i="3" a="1"/>
  <c r="C584" i="3" s="1"/>
  <c r="C583" i="3" a="1"/>
  <c r="C583" i="3" s="1"/>
  <c r="C582" i="3" a="1"/>
  <c r="C582" i="3" s="1"/>
  <c r="C581" i="3" a="1"/>
  <c r="C581" i="3" s="1"/>
  <c r="C580" i="3" a="1"/>
  <c r="C580" i="3" s="1"/>
  <c r="C579" i="3" a="1"/>
  <c r="C579" i="3" s="1"/>
  <c r="C578" i="3" a="1"/>
  <c r="C578" i="3" s="1"/>
  <c r="C577" i="3" a="1"/>
  <c r="C577" i="3" s="1"/>
  <c r="C576" i="3" a="1"/>
  <c r="C576" i="3" s="1"/>
  <c r="C575" i="3" a="1"/>
  <c r="C575" i="3" s="1"/>
  <c r="C464" i="3" a="1"/>
  <c r="C464" i="3" s="1"/>
  <c r="C463" i="3" a="1"/>
  <c r="C463" i="3" s="1"/>
  <c r="C462" i="3" a="1"/>
  <c r="C462" i="3" s="1"/>
  <c r="C461" i="3" a="1"/>
  <c r="C461" i="3" s="1"/>
  <c r="C460" i="3" a="1"/>
  <c r="C460" i="3" s="1"/>
  <c r="C459" i="3" a="1"/>
  <c r="C459" i="3" s="1"/>
  <c r="C458" i="3" a="1"/>
  <c r="C458" i="3" s="1"/>
  <c r="C457" i="3" a="1"/>
  <c r="C457" i="3" s="1"/>
  <c r="C456" i="3" a="1"/>
  <c r="C456" i="3" s="1"/>
  <c r="C455" i="3" a="1"/>
  <c r="C455" i="3" s="1"/>
  <c r="C454" i="3" a="1"/>
  <c r="C454" i="3" s="1"/>
  <c r="C453" i="3" a="1"/>
  <c r="C453" i="3" s="1"/>
  <c r="C56" i="3" a="1"/>
  <c r="C56" i="3" s="1"/>
  <c r="C55" i="3" a="1"/>
  <c r="C55" i="3" s="1"/>
  <c r="C54" i="3" a="1"/>
  <c r="C54" i="3" s="1"/>
  <c r="C53" i="3" a="1"/>
  <c r="C53" i="3" s="1"/>
  <c r="C52" i="3" a="1"/>
  <c r="C52" i="3" s="1"/>
  <c r="C51" i="3" a="1"/>
  <c r="C51" i="3" s="1"/>
  <c r="C50" i="3" a="1"/>
  <c r="C50" i="3" s="1"/>
  <c r="C49" i="3" a="1"/>
  <c r="C49" i="3" s="1"/>
  <c r="C48" i="3" a="1"/>
  <c r="C48" i="3" s="1"/>
  <c r="C47" i="3" a="1"/>
  <c r="C47" i="3" s="1"/>
  <c r="C1890" i="3" a="1"/>
  <c r="C1890" i="3" s="1"/>
  <c r="C1889" i="3" a="1"/>
  <c r="C1889" i="3" s="1"/>
  <c r="C1888" i="3" a="1"/>
  <c r="C1888" i="3" s="1"/>
  <c r="C1887" i="3" a="1"/>
  <c r="C1887" i="3" s="1"/>
  <c r="C1886" i="3" a="1"/>
  <c r="C1886" i="3" s="1"/>
  <c r="C1885" i="3" a="1"/>
  <c r="C1885" i="3" s="1"/>
  <c r="C1884" i="3" a="1"/>
  <c r="C1884" i="3" s="1"/>
  <c r="C1883" i="3" a="1"/>
  <c r="C1883" i="3" s="1"/>
  <c r="C1882" i="3" a="1"/>
  <c r="C1882" i="3" s="1"/>
  <c r="C1881" i="3" a="1"/>
  <c r="C1881" i="3" s="1"/>
  <c r="C1880" i="3" a="1"/>
  <c r="C1880" i="3" s="1"/>
  <c r="C415" i="3" a="1"/>
  <c r="C415" i="3" s="1"/>
  <c r="C414" i="3" a="1"/>
  <c r="C414" i="3" s="1"/>
  <c r="C413" i="3" a="1"/>
  <c r="C413" i="3" s="1"/>
  <c r="C412" i="3" a="1"/>
  <c r="C412" i="3" s="1"/>
  <c r="C411" i="3" a="1"/>
  <c r="C411" i="3" s="1"/>
  <c r="C410" i="3" a="1"/>
  <c r="C410" i="3" s="1"/>
  <c r="C409" i="3" a="1"/>
  <c r="C409" i="3" s="1"/>
  <c r="C408" i="3" a="1"/>
  <c r="C408" i="3" s="1"/>
  <c r="C407" i="3" a="1"/>
  <c r="C407" i="3" s="1"/>
  <c r="C406" i="3" a="1"/>
  <c r="C406" i="3" s="1"/>
  <c r="C405" i="3" a="1"/>
  <c r="C405" i="3" s="1"/>
  <c r="C404" i="3" a="1"/>
  <c r="C404" i="3" s="1"/>
  <c r="C382" i="3" a="1"/>
  <c r="C382" i="3" s="1"/>
  <c r="C381" i="3" a="1"/>
  <c r="C381" i="3" s="1"/>
  <c r="C380" i="3" a="1"/>
  <c r="C380" i="3" s="1"/>
  <c r="C379" i="3" a="1"/>
  <c r="C379" i="3" s="1"/>
  <c r="C378" i="3" a="1"/>
  <c r="C378" i="3" s="1"/>
  <c r="C377" i="3" a="1"/>
  <c r="C377" i="3" s="1"/>
  <c r="C376" i="3" a="1"/>
  <c r="C376" i="3" s="1"/>
  <c r="C375" i="3" a="1"/>
  <c r="C375" i="3" s="1"/>
  <c r="C374" i="3" a="1"/>
  <c r="C374" i="3" s="1"/>
  <c r="C373" i="3" a="1"/>
  <c r="C373" i="3" s="1"/>
  <c r="C372" i="3" a="1"/>
  <c r="C372" i="3" s="1"/>
  <c r="C1792" i="3" a="1"/>
  <c r="C1792" i="3" s="1"/>
  <c r="C1791" i="3" a="1"/>
  <c r="C1791" i="3" s="1"/>
  <c r="C1790" i="3" a="1"/>
  <c r="C1790" i="3" s="1"/>
  <c r="C1789" i="3" a="1"/>
  <c r="C1789" i="3" s="1"/>
  <c r="C1788" i="3" a="1"/>
  <c r="C1788" i="3" s="1"/>
  <c r="C1787" i="3" a="1"/>
  <c r="C1787" i="3" s="1"/>
  <c r="C1786" i="3" a="1"/>
  <c r="C1786" i="3" s="1"/>
  <c r="C1785" i="3" a="1"/>
  <c r="C1785" i="3" s="1"/>
  <c r="C1784" i="3" a="1"/>
  <c r="C1784" i="3" s="1"/>
  <c r="C1783" i="3" a="1"/>
  <c r="C1783" i="3" s="1"/>
  <c r="C1782" i="3" a="1"/>
  <c r="C1782" i="3" s="1"/>
  <c r="C619" i="3" a="1"/>
  <c r="C619" i="3" s="1"/>
  <c r="C618" i="3" a="1"/>
  <c r="C618" i="3" s="1"/>
  <c r="C617" i="3" a="1"/>
  <c r="C617" i="3" s="1"/>
  <c r="C616" i="3" a="1"/>
  <c r="C616" i="3" s="1"/>
  <c r="C615" i="3" a="1"/>
  <c r="C615" i="3" s="1"/>
  <c r="C614" i="3" a="1"/>
  <c r="C614" i="3" s="1"/>
  <c r="C613" i="3" a="1"/>
  <c r="C613" i="3" s="1"/>
  <c r="C612" i="3" a="1"/>
  <c r="C612" i="3" s="1"/>
  <c r="C611" i="3" a="1"/>
  <c r="C611" i="3" s="1"/>
  <c r="C610" i="3" a="1"/>
  <c r="C610" i="3" s="1"/>
  <c r="C609" i="3" a="1"/>
  <c r="C609" i="3" s="1"/>
  <c r="C608" i="3" a="1"/>
  <c r="C608" i="3" s="1"/>
  <c r="C1095" i="3" a="1"/>
  <c r="C1095" i="3" s="1"/>
  <c r="C1094" i="3" a="1"/>
  <c r="C1094" i="3" s="1"/>
  <c r="C1093" i="3" a="1"/>
  <c r="C1093" i="3" s="1"/>
  <c r="C1092" i="3" a="1"/>
  <c r="C1092" i="3" s="1"/>
  <c r="C1091" i="3" a="1"/>
  <c r="C1091" i="3" s="1"/>
  <c r="C1090" i="3" a="1"/>
  <c r="C1090" i="3" s="1"/>
  <c r="C1089" i="3" a="1"/>
  <c r="C1089" i="3" s="1"/>
  <c r="C1088" i="3" a="1"/>
  <c r="C1088" i="3" s="1"/>
  <c r="C1087" i="3" a="1"/>
  <c r="C1087" i="3" s="1"/>
  <c r="C1086" i="3" a="1"/>
  <c r="C1086" i="3" s="1"/>
  <c r="C597" i="3" a="1"/>
  <c r="C597" i="3" s="1"/>
  <c r="C596" i="3" a="1"/>
  <c r="C596" i="3" s="1"/>
  <c r="C595" i="3" a="1"/>
  <c r="C595" i="3" s="1"/>
  <c r="C594" i="3" a="1"/>
  <c r="C594" i="3" s="1"/>
  <c r="C593" i="3" a="1"/>
  <c r="C593" i="3" s="1"/>
  <c r="C592" i="3" a="1"/>
  <c r="C592" i="3" s="1"/>
  <c r="C591" i="3" a="1"/>
  <c r="C591" i="3" s="1"/>
  <c r="C590" i="3" a="1"/>
  <c r="C590" i="3" s="1"/>
  <c r="C589" i="3" a="1"/>
  <c r="C589" i="3" s="1"/>
  <c r="C588" i="3" a="1"/>
  <c r="C588" i="3" s="1"/>
  <c r="C587" i="3" a="1"/>
  <c r="C587" i="3" s="1"/>
  <c r="C507" i="3" a="1"/>
  <c r="C507" i="3" s="1"/>
  <c r="C506" i="3" a="1"/>
  <c r="C506" i="3" s="1"/>
  <c r="C505" i="3" a="1"/>
  <c r="C505" i="3" s="1"/>
  <c r="C504" i="3" a="1"/>
  <c r="C504" i="3" s="1"/>
  <c r="C503" i="3" a="1"/>
  <c r="C503" i="3" s="1"/>
  <c r="C502" i="3" a="1"/>
  <c r="C502" i="3" s="1"/>
  <c r="C501" i="3" a="1"/>
  <c r="C501" i="3" s="1"/>
  <c r="C500" i="3" a="1"/>
  <c r="C500" i="3" s="1"/>
  <c r="C499" i="3" a="1"/>
  <c r="C499" i="3" s="1"/>
  <c r="C498" i="3" a="1"/>
  <c r="C498" i="3" s="1"/>
  <c r="C497" i="3" a="1"/>
  <c r="C497" i="3" s="1"/>
  <c r="C496" i="3" a="1"/>
  <c r="C496" i="3" s="1"/>
  <c r="C495" i="3" a="1"/>
  <c r="C495" i="3" s="1"/>
  <c r="C494" i="3" a="1"/>
  <c r="C494" i="3" s="1"/>
  <c r="C493" i="3" a="1"/>
  <c r="C493" i="3" s="1"/>
  <c r="C492" i="3" a="1"/>
  <c r="C492" i="3" s="1"/>
  <c r="C491" i="3" a="1"/>
  <c r="C491" i="3" s="1"/>
  <c r="C490" i="3" a="1"/>
  <c r="C490" i="3" s="1"/>
  <c r="C489" i="3" a="1"/>
  <c r="C489" i="3" s="1"/>
  <c r="C488" i="3" a="1"/>
  <c r="C488" i="3" s="1"/>
  <c r="C876" i="3" a="1"/>
  <c r="C876" i="3" s="1"/>
  <c r="C875" i="3" a="1"/>
  <c r="C875" i="3" s="1"/>
  <c r="C874" i="3" a="1"/>
  <c r="C874" i="3" s="1"/>
  <c r="C873" i="3" a="1"/>
  <c r="C873" i="3" s="1"/>
  <c r="C872" i="3" a="1"/>
  <c r="C872" i="3" s="1"/>
  <c r="C871" i="3" a="1"/>
  <c r="C871" i="3" s="1"/>
  <c r="C870" i="3" a="1"/>
  <c r="C870" i="3" s="1"/>
  <c r="C869" i="3" a="1"/>
  <c r="C869" i="3" s="1"/>
  <c r="C868" i="3" a="1"/>
  <c r="C868" i="3" s="1"/>
  <c r="C867" i="3" a="1"/>
  <c r="C867" i="3" s="1"/>
  <c r="C607" i="3" a="1"/>
  <c r="C607" i="3" s="1"/>
  <c r="C606" i="3" a="1"/>
  <c r="C606" i="3" s="1"/>
  <c r="C605" i="3" a="1"/>
  <c r="C605" i="3" s="1"/>
  <c r="C604" i="3" a="1"/>
  <c r="C604" i="3" s="1"/>
  <c r="C603" i="3" a="1"/>
  <c r="C603" i="3" s="1"/>
  <c r="C602" i="3" a="1"/>
  <c r="C602" i="3" s="1"/>
  <c r="C601" i="3" a="1"/>
  <c r="C601" i="3" s="1"/>
  <c r="C600" i="3" a="1"/>
  <c r="C600" i="3" s="1"/>
  <c r="C599" i="3" a="1"/>
  <c r="C599" i="3" s="1"/>
  <c r="C654" i="3" a="1"/>
  <c r="C654" i="3" s="1"/>
  <c r="C653" i="3" a="1"/>
  <c r="C653" i="3" s="1"/>
  <c r="C652" i="3" a="1"/>
  <c r="C652" i="3" s="1"/>
  <c r="C651" i="3" a="1"/>
  <c r="C651" i="3" s="1"/>
  <c r="C650" i="3" a="1"/>
  <c r="C650" i="3" s="1"/>
  <c r="C649" i="3" a="1"/>
  <c r="C649" i="3" s="1"/>
  <c r="C648" i="3" a="1"/>
  <c r="C648" i="3" s="1"/>
  <c r="C647" i="3" a="1"/>
  <c r="C647" i="3" s="1"/>
  <c r="C646" i="3" a="1"/>
  <c r="C646" i="3" s="1"/>
  <c r="C319" i="3" a="1"/>
  <c r="C319" i="3" s="1"/>
  <c r="C318" i="3" a="1"/>
  <c r="C318" i="3" s="1"/>
  <c r="C317" i="3" a="1"/>
  <c r="C317" i="3" s="1"/>
  <c r="C316" i="3" a="1"/>
  <c r="C316" i="3" s="1"/>
  <c r="C315" i="3" a="1"/>
  <c r="C315" i="3" s="1"/>
  <c r="C314" i="3" a="1"/>
  <c r="C314" i="3" s="1"/>
  <c r="C313" i="3" a="1"/>
  <c r="C313" i="3" s="1"/>
  <c r="C312" i="3" a="1"/>
  <c r="C312" i="3" s="1"/>
  <c r="C311" i="3" a="1"/>
  <c r="C311" i="3" s="1"/>
  <c r="C221" i="3" a="1"/>
  <c r="C221" i="3" s="1"/>
  <c r="C220" i="3" a="1"/>
  <c r="C220" i="3" s="1"/>
  <c r="C219" i="3" a="1"/>
  <c r="C219" i="3" s="1"/>
  <c r="C218" i="3" a="1"/>
  <c r="C218" i="3" s="1"/>
  <c r="C217" i="3" a="1"/>
  <c r="C217" i="3" s="1"/>
  <c r="C216" i="3" a="1"/>
  <c r="C216" i="3" s="1"/>
  <c r="C215" i="3" a="1"/>
  <c r="C215" i="3" s="1"/>
  <c r="C214" i="3" a="1"/>
  <c r="C214" i="3" s="1"/>
  <c r="C213" i="3" a="1"/>
  <c r="C213" i="3" s="1"/>
  <c r="C159" i="3" a="1"/>
  <c r="C159" i="3" s="1"/>
  <c r="C158" i="3" a="1"/>
  <c r="C158" i="3" s="1"/>
  <c r="C157" i="3" a="1"/>
  <c r="C157" i="3" s="1"/>
  <c r="C156" i="3" a="1"/>
  <c r="C156" i="3" s="1"/>
  <c r="C155" i="3" a="1"/>
  <c r="C155" i="3" s="1"/>
  <c r="C154" i="3" a="1"/>
  <c r="C154" i="3" s="1"/>
  <c r="C153" i="3" a="1"/>
  <c r="C153" i="3" s="1"/>
  <c r="C152" i="3" a="1"/>
  <c r="C152" i="3" s="1"/>
  <c r="C151" i="3" a="1"/>
  <c r="C151" i="3" s="1"/>
  <c r="C1104" i="3" a="1"/>
  <c r="C1104" i="3" s="1"/>
  <c r="C1103" i="3" a="1"/>
  <c r="C1103" i="3" s="1"/>
  <c r="C1102" i="3" a="1"/>
  <c r="C1102" i="3" s="1"/>
  <c r="C1101" i="3" a="1"/>
  <c r="C1101" i="3" s="1"/>
  <c r="C1100" i="3" a="1"/>
  <c r="C1100" i="3" s="1"/>
  <c r="C1099" i="3" a="1"/>
  <c r="C1099" i="3" s="1"/>
  <c r="C1098" i="3" a="1"/>
  <c r="C1098" i="3" s="1"/>
  <c r="C1097" i="3" a="1"/>
  <c r="C1097" i="3" s="1"/>
  <c r="C1096" i="3" a="1"/>
  <c r="C1096" i="3" s="1"/>
  <c r="B105" i="8" a="1"/>
  <c r="B105" i="8" s="1"/>
  <c r="B104" i="8" a="1"/>
  <c r="B104" i="8" s="1"/>
  <c r="B103" i="8" a="1"/>
  <c r="B103" i="8" s="1"/>
  <c r="B102" i="8" a="1"/>
  <c r="B102" i="8" s="1"/>
  <c r="B100" i="8" a="1"/>
  <c r="B100" i="8" s="1"/>
  <c r="B99" i="8" a="1"/>
  <c r="B99" i="8" s="1"/>
  <c r="B98" i="8" a="1"/>
  <c r="B98" i="8" s="1"/>
  <c r="B97" i="8" a="1"/>
  <c r="B97" i="8" s="1"/>
  <c r="B96" i="8" a="1"/>
  <c r="B96" i="8" s="1"/>
  <c r="B95" i="8" a="1"/>
  <c r="B95" i="8" s="1"/>
  <c r="B94" i="8" a="1"/>
  <c r="B94" i="8" s="1"/>
  <c r="B93" i="8" a="1"/>
  <c r="B93" i="8" s="1"/>
  <c r="B92" i="8" a="1"/>
  <c r="B92" i="8" s="1"/>
  <c r="B91" i="8" a="1"/>
  <c r="B91" i="8" s="1"/>
  <c r="B90" i="8" a="1"/>
  <c r="B90" i="8" s="1"/>
  <c r="B89" i="8" a="1"/>
  <c r="B89" i="8" s="1"/>
  <c r="B88" i="8" a="1"/>
  <c r="B88" i="8" s="1"/>
  <c r="B87" i="8" a="1"/>
  <c r="B87" i="8" s="1"/>
  <c r="B86" i="8" a="1"/>
  <c r="B86" i="8" s="1"/>
  <c r="B85" i="8" a="1"/>
  <c r="B85" i="8" s="1"/>
  <c r="B84" i="8" a="1"/>
  <c r="B84" i="8" s="1"/>
  <c r="B83" i="8" a="1"/>
  <c r="B83" i="8" s="1"/>
  <c r="B82" i="8" a="1"/>
  <c r="B82" i="8" s="1"/>
  <c r="B81" i="8" a="1"/>
  <c r="B81" i="8" s="1"/>
  <c r="B80" i="8" a="1"/>
  <c r="B80" i="8" s="1"/>
  <c r="B78" i="8" a="1"/>
  <c r="B78" i="8" s="1"/>
  <c r="B77" i="8" a="1"/>
  <c r="B77" i="8" s="1"/>
  <c r="B76" i="8" a="1"/>
  <c r="B76" i="8" s="1"/>
  <c r="B74" i="8" a="1"/>
  <c r="B74" i="8" s="1"/>
  <c r="B75" i="8" a="1"/>
  <c r="B75" i="8" s="1"/>
  <c r="B73" i="8" a="1"/>
  <c r="B73" i="8" s="1"/>
  <c r="B72" i="8" a="1"/>
  <c r="B72" i="8" s="1"/>
  <c r="B71" i="8" a="1"/>
  <c r="B71" i="8" s="1"/>
  <c r="B70" i="8" a="1"/>
  <c r="B70" i="8" s="1"/>
  <c r="B69" i="8" a="1"/>
  <c r="B69" i="8" s="1"/>
  <c r="B68" i="8" a="1"/>
  <c r="B68" i="8" s="1"/>
  <c r="B67" i="8" a="1"/>
  <c r="B67" i="8" s="1"/>
  <c r="B66" i="8" a="1"/>
  <c r="B66" i="8" s="1"/>
  <c r="B65" i="8" a="1"/>
  <c r="B65" i="8" s="1"/>
  <c r="B64" i="8" a="1"/>
  <c r="B64" i="8" s="1"/>
  <c r="B63" i="8" a="1"/>
  <c r="B63" i="8" s="1"/>
  <c r="B62" i="8" a="1"/>
  <c r="B62" i="8" s="1"/>
  <c r="B61" i="8" a="1"/>
  <c r="B61" i="8" s="1"/>
  <c r="B60" i="8" a="1"/>
  <c r="B60" i="8" s="1"/>
  <c r="B59" i="8" a="1"/>
  <c r="B59" i="8" s="1"/>
  <c r="B58" i="8" a="1"/>
  <c r="B58" i="8" s="1"/>
  <c r="B57" i="8" a="1"/>
  <c r="B57" i="8" s="1"/>
  <c r="B56" i="8" a="1"/>
  <c r="B56" i="8" s="1"/>
  <c r="B55" i="8" a="1"/>
  <c r="B55" i="8" s="1"/>
  <c r="B54" i="8" a="1"/>
  <c r="B54" i="8" s="1"/>
  <c r="B53" i="8" a="1"/>
  <c r="B53" i="8" s="1"/>
  <c r="B52" i="8" a="1"/>
  <c r="B52" i="8" s="1"/>
  <c r="B51" i="8" a="1"/>
  <c r="B51" i="8" s="1"/>
  <c r="B50" i="8" a="1"/>
  <c r="B50" i="8" s="1"/>
  <c r="B49" i="8" a="1"/>
  <c r="B49" i="8" s="1"/>
  <c r="B48" i="8" a="1"/>
  <c r="B48" i="8" s="1"/>
  <c r="B47" i="8" a="1"/>
  <c r="B47" i="8" s="1"/>
  <c r="B46" i="8" a="1"/>
  <c r="B46" i="8" s="1"/>
  <c r="B45" i="8" a="1"/>
  <c r="B45" i="8" s="1"/>
  <c r="B44" i="8" a="1"/>
  <c r="B44" i="8" s="1"/>
  <c r="B43" i="8" a="1"/>
  <c r="B43" i="8" s="1"/>
  <c r="B42" i="8" a="1"/>
  <c r="B42" i="8" s="1"/>
  <c r="B41" i="8" a="1"/>
  <c r="B41" i="8" s="1"/>
  <c r="B40" i="8" a="1"/>
  <c r="B40" i="8" s="1"/>
  <c r="B39" i="8" a="1"/>
  <c r="B39" i="8" s="1"/>
  <c r="B38" i="8" a="1"/>
  <c r="B38" i="8" s="1"/>
  <c r="B37" i="8" a="1"/>
  <c r="B37" i="8" s="1"/>
  <c r="B36" i="8" a="1"/>
  <c r="B36" i="8" s="1"/>
  <c r="B34" i="8" a="1"/>
  <c r="B34" i="8" s="1"/>
  <c r="B32" i="8" a="1"/>
  <c r="B32" i="8" s="1"/>
  <c r="B31" i="8" a="1"/>
  <c r="B31" i="8" s="1"/>
  <c r="B30" i="8" a="1"/>
  <c r="B30" i="8" s="1"/>
  <c r="B29" i="8" a="1"/>
  <c r="B29" i="8" s="1"/>
  <c r="B28" i="8" a="1"/>
  <c r="B28" i="8" s="1"/>
  <c r="B26" i="8" a="1"/>
  <c r="B26" i="8" s="1"/>
  <c r="B25" i="8" a="1"/>
  <c r="B25" i="8" s="1"/>
  <c r="B24" i="8" a="1"/>
  <c r="B24" i="8" s="1"/>
  <c r="B23" i="8" a="1"/>
  <c r="B23" i="8" s="1"/>
  <c r="B27" i="8" a="1"/>
  <c r="B27" i="8" s="1"/>
  <c r="B22" i="8" a="1"/>
  <c r="B22" i="8" s="1"/>
  <c r="B21" i="8" a="1"/>
  <c r="B21" i="8" s="1"/>
  <c r="B20" i="8" a="1"/>
  <c r="B20" i="8" s="1"/>
  <c r="B19" i="8" a="1"/>
  <c r="B19" i="8" s="1"/>
  <c r="B18" i="8" a="1"/>
  <c r="B18" i="8" s="1"/>
  <c r="B17" i="8" a="1"/>
  <c r="B17" i="8" s="1"/>
  <c r="B16" i="8" a="1"/>
  <c r="B16" i="8" s="1"/>
  <c r="B15" i="8" a="1"/>
  <c r="B15" i="8" s="1"/>
  <c r="B14" i="8" a="1"/>
  <c r="B14" i="8" s="1"/>
  <c r="B12" i="8" a="1"/>
  <c r="B12" i="8" s="1"/>
  <c r="B13" i="8" a="1"/>
  <c r="B13" i="8" s="1"/>
  <c r="B11" i="8" a="1"/>
  <c r="B11" i="8" s="1"/>
  <c r="B10" i="8" a="1"/>
  <c r="B10" i="8" s="1"/>
  <c r="B9" i="8" a="1"/>
  <c r="B9" i="8" s="1"/>
  <c r="B8" i="8" a="1"/>
  <c r="B8" i="8" s="1"/>
  <c r="B7" i="8" a="1"/>
  <c r="B7" i="8" s="1"/>
  <c r="B5" i="8" a="1"/>
  <c r="B5" i="8" s="1"/>
  <c r="B4" i="8" a="1"/>
  <c r="B4" i="8" s="1"/>
  <c r="B3" i="8" a="1"/>
  <c r="B3" i="8" s="1"/>
  <c r="B101" i="8" a="1"/>
  <c r="B101" i="8" s="1"/>
  <c r="B17" i="11" a="1"/>
  <c r="B17" i="11" s="1"/>
  <c r="B16" i="11" a="1"/>
  <c r="B16" i="11" s="1"/>
  <c r="B14" i="11" a="1"/>
  <c r="B14" i="11" s="1"/>
  <c r="B13" i="11" a="1"/>
  <c r="B13" i="11" s="1"/>
  <c r="B11" i="11" a="1"/>
  <c r="B11" i="11" s="1"/>
  <c r="B9" i="11" a="1"/>
  <c r="B9" i="11" s="1"/>
  <c r="B8" i="11" a="1"/>
  <c r="B8" i="11" s="1"/>
  <c r="B7" i="11" a="1"/>
  <c r="B7" i="11" s="1"/>
  <c r="B6" i="11" a="1"/>
  <c r="B6" i="11" s="1"/>
  <c r="B5" i="11" a="1"/>
  <c r="B5" i="11" s="1"/>
  <c r="B4" i="11" a="1"/>
  <c r="B4" i="11" s="1"/>
  <c r="B3" i="11" a="1"/>
  <c r="B3" i="11" s="1"/>
  <c r="B2" i="11" a="1"/>
  <c r="B2" i="11" s="1"/>
  <c r="B27" i="10" a="1"/>
  <c r="B27" i="10" s="1"/>
  <c r="B76" i="10" a="1"/>
  <c r="B76" i="10" s="1"/>
  <c r="B104" i="9" a="1"/>
  <c r="B104" i="9" s="1"/>
  <c r="B103" i="9" a="1"/>
  <c r="B103" i="9" s="1"/>
  <c r="B102" i="9" a="1"/>
  <c r="B102" i="9" s="1"/>
  <c r="B101" i="9" a="1"/>
  <c r="B101" i="9" s="1"/>
  <c r="B100" i="9" a="1"/>
  <c r="B100" i="9" s="1"/>
  <c r="B99" i="9" a="1"/>
  <c r="B99" i="9" s="1"/>
  <c r="B98" i="9" a="1"/>
  <c r="B98" i="9" s="1"/>
  <c r="B97" i="9" a="1"/>
  <c r="B97" i="9" s="1"/>
  <c r="B96" i="9" a="1"/>
  <c r="B96" i="9" s="1"/>
  <c r="B95" i="9" a="1"/>
  <c r="B95" i="9" s="1"/>
  <c r="B94" i="9" a="1"/>
  <c r="B94" i="9" s="1"/>
  <c r="B93" i="9" a="1"/>
  <c r="B93" i="9" s="1"/>
  <c r="B92" i="9" a="1"/>
  <c r="B92" i="9" s="1"/>
  <c r="B91" i="9" a="1"/>
  <c r="B91" i="9" s="1"/>
  <c r="B90" i="9" a="1"/>
  <c r="B90" i="9" s="1"/>
  <c r="B89" i="9" a="1"/>
  <c r="B89" i="9" s="1"/>
  <c r="B88" i="9" a="1"/>
  <c r="B88" i="9" s="1"/>
  <c r="B87" i="9" a="1"/>
  <c r="B87" i="9" s="1"/>
  <c r="B86" i="9" a="1"/>
  <c r="B86" i="9" s="1"/>
  <c r="B85" i="9" a="1"/>
  <c r="B85" i="9" s="1"/>
  <c r="B84" i="9" a="1"/>
  <c r="B84" i="9" s="1"/>
  <c r="B83" i="9" a="1"/>
  <c r="B83" i="9" s="1"/>
  <c r="B82" i="9" a="1"/>
  <c r="B82" i="9" s="1"/>
  <c r="B81" i="9" a="1"/>
  <c r="B81" i="9" s="1"/>
  <c r="B80" i="9" a="1"/>
  <c r="B80" i="9" s="1"/>
  <c r="B79" i="9" a="1"/>
  <c r="B79" i="9" s="1"/>
  <c r="B78" i="9" a="1"/>
  <c r="B78" i="9" s="1"/>
  <c r="B77" i="9" a="1"/>
  <c r="B77" i="9" s="1"/>
  <c r="B76" i="9" a="1"/>
  <c r="B76" i="9" s="1"/>
  <c r="B75" i="9" a="1"/>
  <c r="B75" i="9" s="1"/>
  <c r="B74" i="9" a="1"/>
  <c r="B74" i="9" s="1"/>
  <c r="B73" i="9" a="1"/>
  <c r="B73" i="9" s="1"/>
  <c r="B72" i="9" a="1"/>
  <c r="B72" i="9" s="1"/>
  <c r="B71" i="9" a="1"/>
  <c r="B71" i="9" s="1"/>
  <c r="B70" i="9" a="1"/>
  <c r="B70" i="9" s="1"/>
  <c r="B69" i="9" a="1"/>
  <c r="B69" i="9" s="1"/>
  <c r="B68" i="9" a="1"/>
  <c r="B68" i="9" s="1"/>
  <c r="B67" i="9" a="1"/>
  <c r="B67" i="9" s="1"/>
  <c r="B66" i="9" a="1"/>
  <c r="B66" i="9" s="1"/>
  <c r="B65" i="9" a="1"/>
  <c r="B65" i="9" s="1"/>
  <c r="B64" i="9" a="1"/>
  <c r="B64" i="9" s="1"/>
  <c r="B63" i="9" a="1"/>
  <c r="B63" i="9" s="1"/>
  <c r="B62" i="9" a="1"/>
  <c r="B62" i="9" s="1"/>
  <c r="B61" i="9" a="1"/>
  <c r="B61" i="9" s="1"/>
  <c r="B60" i="9" a="1"/>
  <c r="B60" i="9" s="1"/>
  <c r="B59" i="9" a="1"/>
  <c r="B59" i="9" s="1"/>
  <c r="B58" i="9" a="1"/>
  <c r="B58" i="9" s="1"/>
  <c r="B57" i="9" a="1"/>
  <c r="B57" i="9" s="1"/>
  <c r="B56" i="9" a="1"/>
  <c r="B56" i="9" s="1"/>
  <c r="B55" i="9" a="1"/>
  <c r="B55" i="9" s="1"/>
  <c r="B54" i="9" a="1"/>
  <c r="B54" i="9" s="1"/>
  <c r="B53" i="9" a="1"/>
  <c r="B53" i="9" s="1"/>
  <c r="B52" i="9" a="1"/>
  <c r="B52" i="9" s="1"/>
  <c r="B51" i="9" a="1"/>
  <c r="B51" i="9" s="1"/>
  <c r="B50" i="9" a="1"/>
  <c r="B50" i="9" s="1"/>
  <c r="B49" i="9" a="1"/>
  <c r="B49" i="9" s="1"/>
  <c r="B48" i="9" a="1"/>
  <c r="B48" i="9" s="1"/>
  <c r="B47" i="9" a="1"/>
  <c r="B47" i="9" s="1"/>
  <c r="B46" i="9" a="1"/>
  <c r="B46" i="9" s="1"/>
  <c r="B45" i="9" a="1"/>
  <c r="B45" i="9" s="1"/>
  <c r="B44" i="9" a="1"/>
  <c r="B44" i="9" s="1"/>
  <c r="B43" i="9" a="1"/>
  <c r="B43" i="9" s="1"/>
  <c r="B42" i="9" a="1"/>
  <c r="B42" i="9" s="1"/>
  <c r="B41" i="9" a="1"/>
  <c r="B41" i="9" s="1"/>
  <c r="B40" i="9" a="1"/>
  <c r="B40" i="9" s="1"/>
  <c r="B39" i="9" a="1"/>
  <c r="B39" i="9" s="1"/>
  <c r="B38" i="9" a="1"/>
  <c r="B38" i="9" s="1"/>
  <c r="B37" i="9" a="1"/>
  <c r="B37" i="9" s="1"/>
  <c r="B36" i="9" a="1"/>
  <c r="B36" i="9" s="1"/>
  <c r="B35" i="9" a="1"/>
  <c r="B35" i="9" s="1"/>
  <c r="B34" i="9" a="1"/>
  <c r="B34" i="9" s="1"/>
  <c r="B33" i="9" a="1"/>
  <c r="B33" i="9" s="1"/>
  <c r="B32" i="9" a="1"/>
  <c r="B32" i="9" s="1"/>
  <c r="B31" i="9" a="1"/>
  <c r="B31" i="9" s="1"/>
  <c r="B30" i="9" a="1"/>
  <c r="B30" i="9" s="1"/>
  <c r="B29" i="9" a="1"/>
  <c r="B29" i="9" s="1"/>
  <c r="B28" i="9" a="1"/>
  <c r="B28" i="9" s="1"/>
  <c r="B27" i="9" a="1"/>
  <c r="B27" i="9" s="1"/>
  <c r="B26" i="9" a="1"/>
  <c r="B26" i="9" s="1"/>
  <c r="B25" i="9" a="1"/>
  <c r="B25" i="9" s="1"/>
  <c r="B24" i="9" a="1"/>
  <c r="B24" i="9" s="1"/>
  <c r="B23" i="9" a="1"/>
  <c r="B23" i="9" s="1"/>
  <c r="B22" i="9" a="1"/>
  <c r="B22" i="9" s="1"/>
  <c r="B20" i="9" a="1"/>
  <c r="B20" i="9" s="1"/>
  <c r="B19" i="9" a="1"/>
  <c r="B19" i="9" s="1"/>
  <c r="B18" i="9" a="1"/>
  <c r="B18" i="9" s="1"/>
  <c r="B17" i="9" a="1"/>
  <c r="B17" i="9" s="1"/>
  <c r="B16" i="9" a="1"/>
  <c r="B16" i="9" s="1"/>
  <c r="B15" i="9" a="1"/>
  <c r="B15" i="9" s="1"/>
  <c r="B14" i="9" a="1"/>
  <c r="B14" i="9" s="1"/>
  <c r="B13" i="9" a="1"/>
  <c r="B13" i="9" s="1"/>
  <c r="B12" i="9" a="1"/>
  <c r="B12" i="9" s="1"/>
  <c r="B11" i="9" a="1"/>
  <c r="B11" i="9" s="1"/>
  <c r="B10" i="9" a="1"/>
  <c r="B10" i="9" s="1"/>
  <c r="B9" i="9" a="1"/>
  <c r="B9" i="9" s="1"/>
  <c r="B8" i="9" a="1"/>
  <c r="B8" i="9" s="1"/>
  <c r="B7" i="9" a="1"/>
  <c r="B7" i="9" s="1"/>
  <c r="B6" i="9" a="1"/>
  <c r="B6" i="9" s="1"/>
  <c r="B5" i="9" a="1"/>
  <c r="B5" i="9" s="1"/>
  <c r="B4" i="9" a="1"/>
  <c r="B4" i="9" s="1"/>
  <c r="B3" i="9" a="1"/>
  <c r="B3" i="9" s="1"/>
  <c r="B2" i="9" a="1"/>
  <c r="B2" i="9" s="1"/>
  <c r="B114" i="10" a="1"/>
  <c r="B114" i="10" s="1"/>
  <c r="B90" i="10" a="1"/>
  <c r="B90" i="10" s="1"/>
  <c r="B108" i="10" a="1"/>
  <c r="B108" i="10" s="1"/>
  <c r="B160" i="10" a="1"/>
  <c r="B160" i="10" s="1"/>
  <c r="B140" i="10" a="1"/>
  <c r="B140" i="10" s="1"/>
  <c r="B61" i="10" a="1"/>
  <c r="B61" i="10" s="1"/>
  <c r="B4" i="10" a="1"/>
  <c r="B4" i="10" s="1"/>
  <c r="B40" i="10" a="1"/>
  <c r="B40" i="10" s="1"/>
  <c r="B35" i="10" a="1"/>
  <c r="B35" i="10" s="1"/>
  <c r="B134" i="10" a="1"/>
  <c r="B134" i="10" s="1"/>
  <c r="B172" i="10" a="1"/>
  <c r="B172" i="10" s="1"/>
  <c r="B131" i="10" a="1"/>
  <c r="B131" i="10" s="1"/>
  <c r="B156" i="10" a="1"/>
  <c r="B156" i="10" s="1"/>
  <c r="B43" i="10" a="1"/>
  <c r="B43" i="10" s="1"/>
  <c r="B67" i="10" a="1"/>
  <c r="B67" i="10" s="1"/>
  <c r="B86" i="10" a="1"/>
  <c r="B86" i="10" s="1"/>
  <c r="B109" i="10" a="1"/>
  <c r="B109" i="10" s="1"/>
  <c r="B144" i="10" a="1"/>
  <c r="B144" i="10" s="1"/>
  <c r="B83" i="10" a="1"/>
  <c r="B83" i="10" s="1"/>
  <c r="B96" i="10" a="1"/>
  <c r="B96" i="10" s="1"/>
  <c r="B94" i="10" a="1"/>
  <c r="B94" i="10" s="1"/>
  <c r="B16" i="10" a="1"/>
  <c r="B16" i="10" s="1"/>
  <c r="B97" i="10" a="1"/>
  <c r="B97" i="10" s="1"/>
  <c r="B155" i="10" a="1"/>
  <c r="B155" i="10" s="1"/>
  <c r="B10" i="10" a="1"/>
  <c r="B10" i="10" s="1"/>
  <c r="B103" i="10" a="1"/>
  <c r="B103" i="10" s="1"/>
  <c r="B34" i="10" a="1"/>
  <c r="B34" i="10" s="1"/>
  <c r="B66" i="10" a="1"/>
  <c r="B66" i="10" s="1"/>
  <c r="B72" i="10" a="1"/>
  <c r="B72" i="10" s="1"/>
  <c r="B59" i="10" a="1"/>
  <c r="B59" i="10" s="1"/>
  <c r="B166" i="10" a="1"/>
  <c r="B166" i="10" s="1"/>
  <c r="B147" i="10" a="1"/>
  <c r="B147" i="10" s="1"/>
  <c r="B85" i="10" a="1"/>
  <c r="B85" i="10" s="1"/>
  <c r="B159" i="10" a="1"/>
  <c r="B159" i="10" s="1"/>
  <c r="B99" i="10" a="1"/>
  <c r="B99" i="10" s="1"/>
  <c r="B44" i="10" a="1"/>
  <c r="B44" i="10" s="1"/>
  <c r="B170" i="10" a="1"/>
  <c r="B170" i="10" s="1"/>
  <c r="B142" i="10" a="1"/>
  <c r="B142" i="10" s="1"/>
  <c r="B33" i="10" a="1"/>
  <c r="B33" i="10" s="1"/>
  <c r="B111" i="10" a="1"/>
  <c r="B111" i="10" s="1"/>
  <c r="B174" i="10" a="1"/>
  <c r="B174" i="10" s="1"/>
  <c r="B169" i="10" a="1"/>
  <c r="B169" i="10" s="1"/>
  <c r="B31" i="10" a="1"/>
  <c r="B31" i="10" s="1"/>
  <c r="B47" i="10" a="1"/>
  <c r="B47" i="10" s="1"/>
  <c r="B3" i="10" a="1"/>
  <c r="B3" i="10" s="1"/>
  <c r="B124" i="10" a="1"/>
  <c r="B124" i="10" s="1"/>
  <c r="B130" i="10" a="1"/>
  <c r="B130" i="10" s="1"/>
  <c r="B107" i="10" a="1"/>
  <c r="B107" i="10" s="1"/>
  <c r="B146" i="10" a="1"/>
  <c r="B146" i="10" s="1"/>
  <c r="B56" i="10" a="1"/>
  <c r="B56" i="10" s="1"/>
  <c r="B51" i="10" a="1"/>
  <c r="B51" i="10" s="1"/>
  <c r="B9" i="10" a="1"/>
  <c r="B9" i="10" s="1"/>
  <c r="B20" i="10" a="1"/>
  <c r="B20" i="10" s="1"/>
  <c r="B50" i="10" a="1"/>
  <c r="B50" i="10" s="1"/>
  <c r="B82" i="10" a="1"/>
  <c r="B82" i="10" s="1"/>
  <c r="B71" i="10" a="1"/>
  <c r="B71" i="10" s="1"/>
  <c r="B30" i="10" a="1"/>
  <c r="B30" i="10" s="1"/>
  <c r="B165" i="10" a="1"/>
  <c r="B165" i="10" s="1"/>
  <c r="B93" i="10" a="1"/>
  <c r="B93" i="10" s="1"/>
  <c r="B171" i="10" a="1"/>
  <c r="B171" i="10" s="1"/>
  <c r="B168" i="10" a="1"/>
  <c r="B168" i="10" s="1"/>
  <c r="B102" i="10" a="1"/>
  <c r="B102" i="10" s="1"/>
  <c r="B15" i="10" a="1"/>
  <c r="B15" i="10" s="1"/>
  <c r="B145" i="10" a="1"/>
  <c r="B145" i="10" s="1"/>
  <c r="B60" i="10" a="1"/>
  <c r="B60" i="10" s="1"/>
  <c r="B123" i="10" a="1"/>
  <c r="B123" i="10" s="1"/>
  <c r="B152" i="10" a="1"/>
  <c r="B152" i="10" s="1"/>
  <c r="B137" i="10" a="1"/>
  <c r="B137" i="10" s="1"/>
  <c r="B22" i="10" a="1"/>
  <c r="B22" i="10" s="1"/>
  <c r="B154" i="10" a="1"/>
  <c r="B154" i="10" s="1"/>
  <c r="B19" i="10" a="1"/>
  <c r="B19" i="10" s="1"/>
  <c r="B48" i="10" a="1"/>
  <c r="B48" i="10" s="1"/>
  <c r="B106" i="10" a="1"/>
  <c r="B106" i="10" s="1"/>
  <c r="B143" i="10" a="1"/>
  <c r="B143" i="10" s="1"/>
  <c r="B150" i="10" a="1"/>
  <c r="B150" i="10" s="1"/>
  <c r="B158" i="10" a="1"/>
  <c r="B158" i="10" s="1"/>
  <c r="B64" i="10" a="1"/>
  <c r="B64" i="10" s="1"/>
  <c r="B45" i="10" a="1"/>
  <c r="B45" i="10" s="1"/>
  <c r="B157" i="10" a="1"/>
  <c r="B157" i="10" s="1"/>
  <c r="B62" i="10" a="1"/>
  <c r="B62" i="10" s="1"/>
  <c r="B49" i="10" a="1"/>
  <c r="B49" i="10" s="1"/>
  <c r="B116" i="10" a="1"/>
  <c r="B116" i="10" s="1"/>
  <c r="B13" i="10" a="1"/>
  <c r="B13" i="10" s="1"/>
  <c r="B69" i="10" a="1"/>
  <c r="B69" i="10" s="1"/>
  <c r="B78" i="10" a="1"/>
  <c r="B78" i="10" s="1"/>
  <c r="B121" i="10" a="1"/>
  <c r="B121" i="10" s="1"/>
  <c r="B89" i="10" a="1"/>
  <c r="B89" i="10" s="1"/>
  <c r="B81" i="10" a="1"/>
  <c r="B81" i="10" s="1"/>
  <c r="B74" i="10" a="1"/>
  <c r="B74" i="10" s="1"/>
  <c r="B53" i="10" a="1"/>
  <c r="B53" i="10" s="1"/>
  <c r="B55" i="10" a="1"/>
  <c r="B55" i="10" s="1"/>
  <c r="B153" i="10" a="1"/>
  <c r="B153" i="10" s="1"/>
  <c r="B21" i="10" a="1"/>
  <c r="B21" i="10" s="1"/>
  <c r="B149" i="10" a="1"/>
  <c r="B149" i="10" s="1"/>
  <c r="B12" i="10" a="1"/>
  <c r="B12" i="10" s="1"/>
  <c r="B58" i="10" a="1"/>
  <c r="B58" i="10" s="1"/>
  <c r="B161" i="10" a="1"/>
  <c r="B161" i="10" s="1"/>
  <c r="B105" i="10" a="1"/>
  <c r="B105" i="10" s="1"/>
  <c r="B164" i="10" a="1"/>
  <c r="B164" i="10" s="1"/>
  <c r="B95" i="10" a="1"/>
  <c r="B95" i="10" s="1"/>
  <c r="B136" i="10" a="1"/>
  <c r="B136" i="10" s="1"/>
  <c r="B98" i="10" a="1"/>
  <c r="B98" i="10" s="1"/>
  <c r="B91" i="10" a="1"/>
  <c r="B91" i="10" s="1"/>
  <c r="B80" i="10" a="1"/>
  <c r="B80" i="10" s="1"/>
  <c r="B139" i="10" a="1"/>
  <c r="B139" i="10" s="1"/>
  <c r="B128" i="10" a="1"/>
  <c r="B128" i="10" s="1"/>
  <c r="B54" i="10" a="1"/>
  <c r="B54" i="10" s="1"/>
  <c r="B70" i="10" a="1"/>
  <c r="B70" i="10" s="1"/>
  <c r="B52" i="10" a="1"/>
  <c r="B52" i="10" s="1"/>
  <c r="B113" i="10" a="1"/>
  <c r="B113" i="10" s="1"/>
  <c r="B37" i="10" a="1"/>
  <c r="B37" i="10" s="1"/>
  <c r="B39" i="10" a="1"/>
  <c r="B39" i="10" s="1"/>
  <c r="B18" i="10" a="1"/>
  <c r="B18" i="10" s="1"/>
  <c r="B57" i="10" a="1"/>
  <c r="B57" i="10" s="1"/>
  <c r="B133" i="10" a="1"/>
  <c r="B133" i="10" s="1"/>
  <c r="B151" i="10" a="1"/>
  <c r="B151" i="10" s="1"/>
  <c r="B148" i="10" a="1"/>
  <c r="B148" i="10" s="1"/>
  <c r="B42" i="10" a="1"/>
  <c r="B42" i="10" s="1"/>
  <c r="B8" i="10" a="1"/>
  <c r="B8" i="10" s="1"/>
  <c r="B126" i="10" a="1"/>
  <c r="B126" i="10" s="1"/>
  <c r="B79" i="10" a="1"/>
  <c r="B79" i="10" s="1"/>
  <c r="B88" i="10" a="1"/>
  <c r="B88" i="10" s="1"/>
  <c r="B77" i="10" a="1"/>
  <c r="B77" i="10" s="1"/>
  <c r="B119" i="10" a="1"/>
  <c r="B119" i="10" s="1"/>
  <c r="B115" i="10" a="1"/>
  <c r="B115" i="10" s="1"/>
  <c r="B73" i="10" a="1"/>
  <c r="B73" i="10" s="1"/>
  <c r="B68" i="10" a="1"/>
  <c r="B68" i="10" s="1"/>
  <c r="B6" i="10" a="1"/>
  <c r="B6" i="10" s="1"/>
  <c r="B25" i="10" a="1"/>
  <c r="B25" i="10" s="1"/>
  <c r="B24" i="10" a="1"/>
  <c r="B24" i="10" s="1"/>
  <c r="B75" i="10" a="1"/>
  <c r="B75" i="10" s="1"/>
  <c r="B138" i="10" a="1"/>
  <c r="B138" i="10" s="1"/>
  <c r="B127" i="10" a="1"/>
  <c r="B127" i="10" s="1"/>
  <c r="B38" i="10" a="1"/>
  <c r="B38" i="10" s="1"/>
  <c r="B120" i="10" a="1"/>
  <c r="B120" i="10" s="1"/>
  <c r="B117" i="10" a="1"/>
  <c r="B117" i="10" s="1"/>
  <c r="B112" i="10" a="1"/>
  <c r="B112" i="10" s="1"/>
  <c r="B125" i="10" a="1"/>
  <c r="B125" i="10" s="1"/>
  <c r="B17" i="10" a="1"/>
  <c r="B17" i="10" s="1"/>
  <c r="B5" i="10" a="1"/>
  <c r="B5" i="10" s="1"/>
  <c r="B41" i="10" a="1"/>
  <c r="B41" i="10" s="1"/>
  <c r="B23" i="10" a="1"/>
  <c r="B23" i="10" s="1"/>
  <c r="B36" i="10" a="1"/>
  <c r="B36" i="10" s="1"/>
  <c r="B957" i="10" a="1"/>
  <c r="B957" i="10" s="1"/>
  <c r="B956" i="10" a="1"/>
  <c r="B956" i="10" s="1"/>
  <c r="B955" i="10" a="1"/>
  <c r="B955" i="10" s="1"/>
  <c r="B954" i="10" a="1"/>
  <c r="B954" i="10" s="1"/>
  <c r="B953" i="10" a="1"/>
  <c r="B953" i="10" s="1"/>
  <c r="B952" i="10" a="1"/>
  <c r="B952" i="10" s="1"/>
  <c r="B951" i="10" a="1"/>
  <c r="B951" i="10" s="1"/>
  <c r="B950" i="10" a="1"/>
  <c r="B950" i="10" s="1"/>
  <c r="B949" i="10" a="1"/>
  <c r="B949" i="10" s="1"/>
  <c r="B948" i="10" a="1"/>
  <c r="B948" i="10" s="1"/>
  <c r="B947" i="10" a="1"/>
  <c r="B947" i="10" s="1"/>
  <c r="B946" i="10" a="1"/>
  <c r="B946" i="10" s="1"/>
  <c r="B945" i="10" a="1"/>
  <c r="B945" i="10" s="1"/>
  <c r="B944" i="10" a="1"/>
  <c r="B944" i="10" s="1"/>
  <c r="B943" i="10" a="1"/>
  <c r="B943" i="10" s="1"/>
  <c r="B942" i="10" a="1"/>
  <c r="B942" i="10" s="1"/>
  <c r="B941" i="10" a="1"/>
  <c r="B941" i="10" s="1"/>
  <c r="B940" i="10" a="1"/>
  <c r="B940" i="10" s="1"/>
  <c r="B939" i="10" a="1"/>
  <c r="B939" i="10" s="1"/>
  <c r="B938" i="10" a="1"/>
  <c r="B938" i="10" s="1"/>
  <c r="B937" i="10" a="1"/>
  <c r="B937" i="10" s="1"/>
  <c r="B936" i="10" a="1"/>
  <c r="B936" i="10" s="1"/>
  <c r="B935" i="10" a="1"/>
  <c r="B935" i="10" s="1"/>
  <c r="B934" i="10" a="1"/>
  <c r="B934" i="10" s="1"/>
  <c r="B933" i="10" a="1"/>
  <c r="B933" i="10" s="1"/>
  <c r="B932" i="10" a="1"/>
  <c r="B932" i="10" s="1"/>
  <c r="B931" i="10" a="1"/>
  <c r="B931" i="10" s="1"/>
  <c r="B930" i="10" a="1"/>
  <c r="B930" i="10" s="1"/>
  <c r="B929" i="10" a="1"/>
  <c r="B929" i="10" s="1"/>
  <c r="B928" i="10" a="1"/>
  <c r="B928" i="10" s="1"/>
  <c r="B927" i="10" a="1"/>
  <c r="B927" i="10" s="1"/>
  <c r="B926" i="10" a="1"/>
  <c r="B926" i="10" s="1"/>
  <c r="B925" i="10" a="1"/>
  <c r="B925" i="10" s="1"/>
  <c r="B924" i="10" a="1"/>
  <c r="B924" i="10" s="1"/>
  <c r="B923" i="10" a="1"/>
  <c r="B923" i="10" s="1"/>
  <c r="B922" i="10" a="1"/>
  <c r="B922" i="10" s="1"/>
  <c r="B921" i="10" a="1"/>
  <c r="B921" i="10" s="1"/>
  <c r="B920" i="10" a="1"/>
  <c r="B920" i="10" s="1"/>
  <c r="B919" i="10" a="1"/>
  <c r="B919" i="10" s="1"/>
  <c r="B918" i="10" a="1"/>
  <c r="B918" i="10" s="1"/>
  <c r="B917" i="10" a="1"/>
  <c r="B917" i="10" s="1"/>
  <c r="B916" i="10" a="1"/>
  <c r="B916" i="10" s="1"/>
  <c r="B915" i="10" a="1"/>
  <c r="B915" i="10" s="1"/>
  <c r="B914" i="10" a="1"/>
  <c r="B914" i="10" s="1"/>
  <c r="B913" i="10" a="1"/>
  <c r="B913" i="10" s="1"/>
  <c r="B912" i="10" a="1"/>
  <c r="B912" i="10" s="1"/>
  <c r="B911" i="10" a="1"/>
  <c r="B911" i="10" s="1"/>
  <c r="B910" i="10" a="1"/>
  <c r="B910" i="10" s="1"/>
  <c r="B909" i="10" a="1"/>
  <c r="B909" i="10" s="1"/>
  <c r="B908" i="10" a="1"/>
  <c r="B908" i="10" s="1"/>
  <c r="B907" i="10" a="1"/>
  <c r="B907" i="10" s="1"/>
  <c r="B906" i="10" a="1"/>
  <c r="B906" i="10" s="1"/>
  <c r="B905" i="10" a="1"/>
  <c r="B905" i="10" s="1"/>
  <c r="B904" i="10" a="1"/>
  <c r="B904" i="10" s="1"/>
  <c r="B903" i="10" a="1"/>
  <c r="B903" i="10" s="1"/>
  <c r="B902" i="10" a="1"/>
  <c r="B902" i="10" s="1"/>
  <c r="B901" i="10" a="1"/>
  <c r="B901" i="10" s="1"/>
  <c r="B900" i="10" a="1"/>
  <c r="B900" i="10" s="1"/>
  <c r="B899" i="10" a="1"/>
  <c r="B899" i="10" s="1"/>
  <c r="B898" i="10" a="1"/>
  <c r="B898" i="10" s="1"/>
  <c r="B897" i="10" a="1"/>
  <c r="B897" i="10" s="1"/>
  <c r="B896" i="10" a="1"/>
  <c r="B896" i="10" s="1"/>
  <c r="B895" i="10" a="1"/>
  <c r="B895" i="10" s="1"/>
  <c r="B894" i="10" a="1"/>
  <c r="B894" i="10" s="1"/>
  <c r="B893" i="10" a="1"/>
  <c r="B893" i="10" s="1"/>
  <c r="B892" i="10" a="1"/>
  <c r="B892" i="10" s="1"/>
  <c r="B891" i="10" a="1"/>
  <c r="B891" i="10" s="1"/>
  <c r="B890" i="10" a="1"/>
  <c r="B890" i="10" s="1"/>
  <c r="B889" i="10" a="1"/>
  <c r="B889" i="10" s="1"/>
  <c r="B888" i="10" a="1"/>
  <c r="B888" i="10" s="1"/>
  <c r="B887" i="10" a="1"/>
  <c r="B887" i="10" s="1"/>
  <c r="B886" i="10" a="1"/>
  <c r="B886" i="10" s="1"/>
  <c r="B885" i="10" a="1"/>
  <c r="B885" i="10" s="1"/>
  <c r="B884" i="10" a="1"/>
  <c r="B884" i="10" s="1"/>
  <c r="B883" i="10" a="1"/>
  <c r="B883" i="10" s="1"/>
  <c r="B882" i="10" a="1"/>
  <c r="B882" i="10" s="1"/>
  <c r="B881" i="10" a="1"/>
  <c r="B881" i="10" s="1"/>
  <c r="B880" i="10" a="1"/>
  <c r="B880" i="10" s="1"/>
  <c r="B879" i="10" a="1"/>
  <c r="B879" i="10" s="1"/>
  <c r="B878" i="10" a="1"/>
  <c r="B878" i="10" s="1"/>
  <c r="B877" i="10" a="1"/>
  <c r="B877" i="10" s="1"/>
  <c r="B876" i="10" a="1"/>
  <c r="B876" i="10" s="1"/>
  <c r="B875" i="10" a="1"/>
  <c r="B875" i="10" s="1"/>
  <c r="B874" i="10" a="1"/>
  <c r="B874" i="10" s="1"/>
  <c r="B873" i="10" a="1"/>
  <c r="B873" i="10" s="1"/>
  <c r="B872" i="10" a="1"/>
  <c r="B872" i="10" s="1"/>
  <c r="B871" i="10" a="1"/>
  <c r="B871" i="10" s="1"/>
  <c r="B870" i="10" a="1"/>
  <c r="B870" i="10" s="1"/>
  <c r="B869" i="10" a="1"/>
  <c r="B869" i="10" s="1"/>
  <c r="B868" i="10" a="1"/>
  <c r="B868" i="10" s="1"/>
  <c r="B867" i="10" a="1"/>
  <c r="B867" i="10" s="1"/>
  <c r="B866" i="10" a="1"/>
  <c r="B866" i="10" s="1"/>
  <c r="B865" i="10" a="1"/>
  <c r="B865" i="10" s="1"/>
  <c r="B864" i="10" a="1"/>
  <c r="B864" i="10" s="1"/>
  <c r="B863" i="10" a="1"/>
  <c r="B863" i="10" s="1"/>
  <c r="B862" i="10" a="1"/>
  <c r="B862" i="10" s="1"/>
  <c r="B861" i="10" a="1"/>
  <c r="B861" i="10" s="1"/>
  <c r="B860" i="10" a="1"/>
  <c r="B860" i="10" s="1"/>
  <c r="B859" i="10" a="1"/>
  <c r="B859" i="10" s="1"/>
  <c r="B858" i="10" a="1"/>
  <c r="B858" i="10" s="1"/>
  <c r="B857" i="10" a="1"/>
  <c r="B857" i="10" s="1"/>
  <c r="B856" i="10" a="1"/>
  <c r="B856" i="10" s="1"/>
  <c r="B855" i="10" a="1"/>
  <c r="B855" i="10" s="1"/>
  <c r="B854" i="10" a="1"/>
  <c r="B854" i="10" s="1"/>
  <c r="B853" i="10" a="1"/>
  <c r="B853" i="10" s="1"/>
  <c r="B852" i="10" a="1"/>
  <c r="B852" i="10" s="1"/>
  <c r="B851" i="10" a="1"/>
  <c r="B851" i="10" s="1"/>
  <c r="B850" i="10" a="1"/>
  <c r="B850" i="10" s="1"/>
  <c r="B849" i="10" a="1"/>
  <c r="B849" i="10" s="1"/>
  <c r="B848" i="10" a="1"/>
  <c r="B848" i="10" s="1"/>
  <c r="B847" i="10" a="1"/>
  <c r="B847" i="10" s="1"/>
  <c r="B846" i="10" a="1"/>
  <c r="B846" i="10" s="1"/>
  <c r="B845" i="10" a="1"/>
  <c r="B845" i="10" s="1"/>
  <c r="B844" i="10" a="1"/>
  <c r="B844" i="10" s="1"/>
  <c r="B843" i="10" a="1"/>
  <c r="B843" i="10" s="1"/>
  <c r="B842" i="10" a="1"/>
  <c r="B842" i="10" s="1"/>
  <c r="B841" i="10" a="1"/>
  <c r="B841" i="10" s="1"/>
  <c r="B840" i="10" a="1"/>
  <c r="B840" i="10" s="1"/>
  <c r="B839" i="10" a="1"/>
  <c r="B839" i="10" s="1"/>
  <c r="B838" i="10" a="1"/>
  <c r="B838" i="10" s="1"/>
  <c r="B837" i="10" a="1"/>
  <c r="B837" i="10" s="1"/>
  <c r="B836" i="10" a="1"/>
  <c r="B836" i="10" s="1"/>
  <c r="B835" i="10" a="1"/>
  <c r="B835" i="10" s="1"/>
  <c r="B834" i="10" a="1"/>
  <c r="B834" i="10" s="1"/>
  <c r="B833" i="10" a="1"/>
  <c r="B833" i="10" s="1"/>
  <c r="B832" i="10" a="1"/>
  <c r="B832" i="10" s="1"/>
  <c r="B831" i="10" a="1"/>
  <c r="B831" i="10" s="1"/>
  <c r="B830" i="10" a="1"/>
  <c r="B830" i="10" s="1"/>
  <c r="B829" i="10" a="1"/>
  <c r="B829" i="10" s="1"/>
  <c r="B828" i="10" a="1"/>
  <c r="B828" i="10" s="1"/>
  <c r="B827" i="10" a="1"/>
  <c r="B827" i="10" s="1"/>
  <c r="B826" i="10" a="1"/>
  <c r="B826" i="10" s="1"/>
  <c r="B825" i="10" a="1"/>
  <c r="B825" i="10" s="1"/>
  <c r="B824" i="10" a="1"/>
  <c r="B824" i="10" s="1"/>
  <c r="B823" i="10" a="1"/>
  <c r="B823" i="10" s="1"/>
  <c r="B822" i="10" a="1"/>
  <c r="B822" i="10" s="1"/>
  <c r="B821" i="10" a="1"/>
  <c r="B821" i="10" s="1"/>
  <c r="B820" i="10" a="1"/>
  <c r="B820" i="10" s="1"/>
  <c r="B819" i="10" a="1"/>
  <c r="B819" i="10" s="1"/>
  <c r="B818" i="10" a="1"/>
  <c r="B818" i="10" s="1"/>
  <c r="B817" i="10" a="1"/>
  <c r="B817" i="10" s="1"/>
  <c r="B816" i="10" a="1"/>
  <c r="B816" i="10" s="1"/>
  <c r="B815" i="10" a="1"/>
  <c r="B815" i="10" s="1"/>
  <c r="B814" i="10" a="1"/>
  <c r="B814" i="10" s="1"/>
  <c r="B813" i="10" a="1"/>
  <c r="B813" i="10" s="1"/>
  <c r="B812" i="10" a="1"/>
  <c r="B812" i="10" s="1"/>
  <c r="B811" i="10" a="1"/>
  <c r="B811" i="10" s="1"/>
  <c r="B810" i="10" a="1"/>
  <c r="B810" i="10" s="1"/>
  <c r="B809" i="10" a="1"/>
  <c r="B809" i="10" s="1"/>
  <c r="B808" i="10" a="1"/>
  <c r="B808" i="10" s="1"/>
  <c r="B807" i="10" a="1"/>
  <c r="B807" i="10" s="1"/>
  <c r="B806" i="10" a="1"/>
  <c r="B806" i="10" s="1"/>
  <c r="B805" i="10" a="1"/>
  <c r="B805" i="10" s="1"/>
  <c r="B804" i="10" a="1"/>
  <c r="B804" i="10" s="1"/>
  <c r="B803" i="10" a="1"/>
  <c r="B803" i="10" s="1"/>
  <c r="B802" i="10" a="1"/>
  <c r="B802" i="10" s="1"/>
  <c r="B801" i="10" a="1"/>
  <c r="B801" i="10" s="1"/>
  <c r="B800" i="10" a="1"/>
  <c r="B800" i="10" s="1"/>
  <c r="B799" i="10" a="1"/>
  <c r="B799" i="10" s="1"/>
  <c r="B798" i="10" a="1"/>
  <c r="B798" i="10" s="1"/>
  <c r="B797" i="10" a="1"/>
  <c r="B797" i="10" s="1"/>
  <c r="B796" i="10" a="1"/>
  <c r="B796" i="10" s="1"/>
  <c r="B795" i="10" a="1"/>
  <c r="B795" i="10" s="1"/>
  <c r="B794" i="10" a="1"/>
  <c r="B794" i="10" s="1"/>
  <c r="B793" i="10" a="1"/>
  <c r="B793" i="10" s="1"/>
  <c r="B792" i="10" a="1"/>
  <c r="B792" i="10" s="1"/>
  <c r="B791" i="10" a="1"/>
  <c r="B791" i="10" s="1"/>
  <c r="B790" i="10" a="1"/>
  <c r="B790" i="10" s="1"/>
  <c r="B789" i="10" a="1"/>
  <c r="B789" i="10" s="1"/>
  <c r="B788" i="10" a="1"/>
  <c r="B788" i="10" s="1"/>
  <c r="B787" i="10" a="1"/>
  <c r="B787" i="10" s="1"/>
  <c r="B786" i="10" a="1"/>
  <c r="B786" i="10" s="1"/>
  <c r="B785" i="10" a="1"/>
  <c r="B785" i="10" s="1"/>
  <c r="B784" i="10" a="1"/>
  <c r="B784" i="10" s="1"/>
  <c r="B783" i="10" a="1"/>
  <c r="B783" i="10" s="1"/>
  <c r="B782" i="10" a="1"/>
  <c r="B782" i="10" s="1"/>
  <c r="B781" i="10" a="1"/>
  <c r="B781" i="10" s="1"/>
  <c r="B780" i="10" a="1"/>
  <c r="B780" i="10" s="1"/>
  <c r="B779" i="10" a="1"/>
  <c r="B779" i="10" s="1"/>
  <c r="B778" i="10" a="1"/>
  <c r="B778" i="10" s="1"/>
  <c r="B777" i="10" a="1"/>
  <c r="B777" i="10" s="1"/>
  <c r="B776" i="10" a="1"/>
  <c r="B776" i="10" s="1"/>
  <c r="B775" i="10" a="1"/>
  <c r="B775" i="10" s="1"/>
  <c r="B774" i="10" a="1"/>
  <c r="B774" i="10" s="1"/>
  <c r="B773" i="10" a="1"/>
  <c r="B773" i="10" s="1"/>
  <c r="B772" i="10" a="1"/>
  <c r="B772" i="10" s="1"/>
  <c r="B771" i="10" a="1"/>
  <c r="B771" i="10" s="1"/>
  <c r="B770" i="10" a="1"/>
  <c r="B770" i="10" s="1"/>
  <c r="B769" i="10" a="1"/>
  <c r="B769" i="10" s="1"/>
  <c r="B768" i="10" a="1"/>
  <c r="B768" i="10" s="1"/>
  <c r="B767" i="10" a="1"/>
  <c r="B767" i="10" s="1"/>
  <c r="B766" i="10" a="1"/>
  <c r="B766" i="10" s="1"/>
  <c r="B765" i="10" a="1"/>
  <c r="B765" i="10" s="1"/>
  <c r="B764" i="10" a="1"/>
  <c r="B764" i="10" s="1"/>
  <c r="B763" i="10" a="1"/>
  <c r="B763" i="10" s="1"/>
  <c r="B762" i="10" a="1"/>
  <c r="B762" i="10" s="1"/>
  <c r="B761" i="10" a="1"/>
  <c r="B761" i="10" s="1"/>
  <c r="B760" i="10" a="1"/>
  <c r="B760" i="10" s="1"/>
  <c r="B759" i="10" a="1"/>
  <c r="B759" i="10" s="1"/>
  <c r="B758" i="10" a="1"/>
  <c r="B758" i="10" s="1"/>
  <c r="B757" i="10" a="1"/>
  <c r="B757" i="10" s="1"/>
  <c r="B756" i="10" a="1"/>
  <c r="B756" i="10" s="1"/>
  <c r="B755" i="10" a="1"/>
  <c r="B755" i="10" s="1"/>
  <c r="B754" i="10" a="1"/>
  <c r="B754" i="10" s="1"/>
  <c r="B753" i="10" a="1"/>
  <c r="B753" i="10" s="1"/>
  <c r="B752" i="10" a="1"/>
  <c r="B752" i="10" s="1"/>
  <c r="B751" i="10" a="1"/>
  <c r="B751" i="10" s="1"/>
  <c r="B750" i="10" a="1"/>
  <c r="B750" i="10" s="1"/>
  <c r="B749" i="10" a="1"/>
  <c r="B749" i="10" s="1"/>
  <c r="B748" i="10" a="1"/>
  <c r="B748" i="10" s="1"/>
  <c r="B747" i="10" a="1"/>
  <c r="B747" i="10" s="1"/>
  <c r="B746" i="10" a="1"/>
  <c r="B746" i="10" s="1"/>
  <c r="B745" i="10" a="1"/>
  <c r="B745" i="10" s="1"/>
  <c r="B744" i="10" a="1"/>
  <c r="B744" i="10" s="1"/>
  <c r="B743" i="10" a="1"/>
  <c r="B743" i="10" s="1"/>
  <c r="B742" i="10" a="1"/>
  <c r="B742" i="10" s="1"/>
  <c r="B741" i="10" a="1"/>
  <c r="B741" i="10" s="1"/>
  <c r="B740" i="10" a="1"/>
  <c r="B740" i="10" s="1"/>
  <c r="B739" i="10" a="1"/>
  <c r="B739" i="10" s="1"/>
  <c r="B738" i="10" a="1"/>
  <c r="B738" i="10" s="1"/>
  <c r="B737" i="10" a="1"/>
  <c r="B737" i="10" s="1"/>
  <c r="B736" i="10" a="1"/>
  <c r="B736" i="10" s="1"/>
  <c r="B735" i="10" a="1"/>
  <c r="B735" i="10" s="1"/>
  <c r="B734" i="10" a="1"/>
  <c r="B734" i="10" s="1"/>
  <c r="B733" i="10" a="1"/>
  <c r="B733" i="10" s="1"/>
  <c r="B732" i="10" a="1"/>
  <c r="B732" i="10" s="1"/>
  <c r="B731" i="10" a="1"/>
  <c r="B731" i="10" s="1"/>
  <c r="B730" i="10" a="1"/>
  <c r="B730" i="10" s="1"/>
  <c r="B729" i="10" a="1"/>
  <c r="B729" i="10" s="1"/>
  <c r="B728" i="10" a="1"/>
  <c r="B728" i="10" s="1"/>
  <c r="B727" i="10" a="1"/>
  <c r="B727" i="10" s="1"/>
  <c r="B726" i="10" a="1"/>
  <c r="B726" i="10" s="1"/>
  <c r="B725" i="10" a="1"/>
  <c r="B725" i="10" s="1"/>
  <c r="B724" i="10" a="1"/>
  <c r="B724" i="10" s="1"/>
  <c r="B723" i="10" a="1"/>
  <c r="B723" i="10" s="1"/>
  <c r="B722" i="10" a="1"/>
  <c r="B722" i="10" s="1"/>
  <c r="B721" i="10" a="1"/>
  <c r="B721" i="10" s="1"/>
  <c r="B720" i="10" a="1"/>
  <c r="B720" i="10" s="1"/>
  <c r="B719" i="10" a="1"/>
  <c r="B719" i="10" s="1"/>
  <c r="B718" i="10" a="1"/>
  <c r="B718" i="10" s="1"/>
  <c r="B717" i="10" a="1"/>
  <c r="B717" i="10" s="1"/>
  <c r="B716" i="10" a="1"/>
  <c r="B716" i="10" s="1"/>
  <c r="B715" i="10" a="1"/>
  <c r="B715" i="10" s="1"/>
  <c r="B714" i="10" a="1"/>
  <c r="B714" i="10" s="1"/>
  <c r="B713" i="10" a="1"/>
  <c r="B713" i="10" s="1"/>
  <c r="B712" i="10" a="1"/>
  <c r="B712" i="10" s="1"/>
  <c r="B711" i="10" a="1"/>
  <c r="B711" i="10" s="1"/>
  <c r="B710" i="10" a="1"/>
  <c r="B710" i="10" s="1"/>
  <c r="B709" i="10" a="1"/>
  <c r="B709" i="10" s="1"/>
  <c r="B708" i="10" a="1"/>
  <c r="B708" i="10" s="1"/>
  <c r="B707" i="10" a="1"/>
  <c r="B707" i="10" s="1"/>
  <c r="B706" i="10" a="1"/>
  <c r="B706" i="10" s="1"/>
  <c r="B705" i="10" a="1"/>
  <c r="B705" i="10" s="1"/>
  <c r="B704" i="10" a="1"/>
  <c r="B704" i="10" s="1"/>
  <c r="B703" i="10" a="1"/>
  <c r="B703" i="10" s="1"/>
  <c r="B702" i="10" a="1"/>
  <c r="B702" i="10" s="1"/>
  <c r="B701" i="10" a="1"/>
  <c r="B701" i="10" s="1"/>
  <c r="B700" i="10" a="1"/>
  <c r="B700" i="10" s="1"/>
  <c r="B699" i="10" a="1"/>
  <c r="B699" i="10" s="1"/>
  <c r="B698" i="10" a="1"/>
  <c r="B698" i="10" s="1"/>
  <c r="B697" i="10" a="1"/>
  <c r="B697" i="10" s="1"/>
  <c r="B696" i="10" a="1"/>
  <c r="B696" i="10" s="1"/>
  <c r="B695" i="10" a="1"/>
  <c r="B695" i="10" s="1"/>
  <c r="B694" i="10" a="1"/>
  <c r="B694" i="10" s="1"/>
  <c r="B693" i="10" a="1"/>
  <c r="B693" i="10" s="1"/>
  <c r="B692" i="10" a="1"/>
  <c r="B692" i="10" s="1"/>
  <c r="B691" i="10" a="1"/>
  <c r="B691" i="10" s="1"/>
  <c r="B690" i="10" a="1"/>
  <c r="B690" i="10" s="1"/>
  <c r="B689" i="10" a="1"/>
  <c r="B689" i="10" s="1"/>
  <c r="B688" i="10" a="1"/>
  <c r="B688" i="10" s="1"/>
  <c r="B687" i="10" a="1"/>
  <c r="B687" i="10" s="1"/>
  <c r="B686" i="10" a="1"/>
  <c r="B686" i="10" s="1"/>
  <c r="B685" i="10" a="1"/>
  <c r="B685" i="10" s="1"/>
  <c r="B684" i="10" a="1"/>
  <c r="B684" i="10" s="1"/>
  <c r="B683" i="10" a="1"/>
  <c r="B683" i="10" s="1"/>
  <c r="B682" i="10" a="1"/>
  <c r="B682" i="10" s="1"/>
  <c r="B681" i="10" a="1"/>
  <c r="B681" i="10" s="1"/>
  <c r="B680" i="10" a="1"/>
  <c r="B680" i="10" s="1"/>
  <c r="B679" i="10" a="1"/>
  <c r="B679" i="10" s="1"/>
  <c r="B678" i="10" a="1"/>
  <c r="B678" i="10" s="1"/>
  <c r="B677" i="10" a="1"/>
  <c r="B677" i="10" s="1"/>
  <c r="B676" i="10" a="1"/>
  <c r="B676" i="10" s="1"/>
  <c r="B675" i="10" a="1"/>
  <c r="B675" i="10" s="1"/>
  <c r="B674" i="10" a="1"/>
  <c r="B674" i="10" s="1"/>
  <c r="B673" i="10" a="1"/>
  <c r="B673" i="10" s="1"/>
  <c r="B672" i="10" a="1"/>
  <c r="B672" i="10" s="1"/>
  <c r="B671" i="10" a="1"/>
  <c r="B671" i="10" s="1"/>
  <c r="B670" i="10" a="1"/>
  <c r="B670" i="10" s="1"/>
  <c r="B669" i="10" a="1"/>
  <c r="B669" i="10" s="1"/>
  <c r="B668" i="10" a="1"/>
  <c r="B668" i="10" s="1"/>
  <c r="B667" i="10" a="1"/>
  <c r="B667" i="10" s="1"/>
  <c r="B666" i="10" a="1"/>
  <c r="B666" i="10" s="1"/>
  <c r="B665" i="10" a="1"/>
  <c r="B665" i="10" s="1"/>
  <c r="B664" i="10" a="1"/>
  <c r="B664" i="10" s="1"/>
  <c r="B663" i="10" a="1"/>
  <c r="B663" i="10" s="1"/>
  <c r="B662" i="10" a="1"/>
  <c r="B662" i="10" s="1"/>
  <c r="B661" i="10" a="1"/>
  <c r="B661" i="10" s="1"/>
  <c r="B660" i="10" a="1"/>
  <c r="B660" i="10" s="1"/>
  <c r="B659" i="10" a="1"/>
  <c r="B659" i="10" s="1"/>
  <c r="B658" i="10" a="1"/>
  <c r="B658" i="10" s="1"/>
  <c r="B657" i="10" a="1"/>
  <c r="B657" i="10" s="1"/>
  <c r="B656" i="10" a="1"/>
  <c r="B656" i="10" s="1"/>
  <c r="B655" i="10" a="1"/>
  <c r="B655" i="10" s="1"/>
  <c r="B654" i="10" a="1"/>
  <c r="B654" i="10" s="1"/>
  <c r="B653" i="10" a="1"/>
  <c r="B653" i="10" s="1"/>
  <c r="B652" i="10" a="1"/>
  <c r="B652" i="10" s="1"/>
  <c r="B651" i="10" a="1"/>
  <c r="B651" i="10" s="1"/>
  <c r="B650" i="10" a="1"/>
  <c r="B650" i="10" s="1"/>
  <c r="B649" i="10" a="1"/>
  <c r="B649" i="10" s="1"/>
  <c r="B648" i="10" a="1"/>
  <c r="B648" i="10" s="1"/>
  <c r="B647" i="10" a="1"/>
  <c r="B647" i="10" s="1"/>
  <c r="B646" i="10" a="1"/>
  <c r="B646" i="10" s="1"/>
  <c r="B645" i="10" a="1"/>
  <c r="B645" i="10" s="1"/>
  <c r="B644" i="10" a="1"/>
  <c r="B644" i="10" s="1"/>
  <c r="B643" i="10" a="1"/>
  <c r="B643" i="10" s="1"/>
  <c r="B642" i="10" a="1"/>
  <c r="B642" i="10" s="1"/>
  <c r="B641" i="10" a="1"/>
  <c r="B641" i="10" s="1"/>
  <c r="B640" i="10" a="1"/>
  <c r="B640" i="10" s="1"/>
  <c r="B639" i="10" a="1"/>
  <c r="B639" i="10" s="1"/>
  <c r="B638" i="10" a="1"/>
  <c r="B638" i="10" s="1"/>
  <c r="B637" i="10" a="1"/>
  <c r="B637" i="10" s="1"/>
  <c r="B636" i="10" a="1"/>
  <c r="B636" i="10" s="1"/>
  <c r="B635" i="10" a="1"/>
  <c r="B635" i="10" s="1"/>
  <c r="B634" i="10" a="1"/>
  <c r="B634" i="10" s="1"/>
  <c r="B633" i="10" a="1"/>
  <c r="B633" i="10" s="1"/>
  <c r="B632" i="10" a="1"/>
  <c r="B632" i="10" s="1"/>
  <c r="B631" i="10" a="1"/>
  <c r="B631" i="10" s="1"/>
  <c r="B630" i="10" a="1"/>
  <c r="B630" i="10" s="1"/>
  <c r="B629" i="10" a="1"/>
  <c r="B629" i="10" s="1"/>
  <c r="B628" i="10" a="1"/>
  <c r="B628" i="10" s="1"/>
  <c r="B627" i="10" a="1"/>
  <c r="B627" i="10" s="1"/>
  <c r="B626" i="10" a="1"/>
  <c r="B626" i="10" s="1"/>
  <c r="B625" i="10" a="1"/>
  <c r="B625" i="10" s="1"/>
  <c r="B624" i="10" a="1"/>
  <c r="B624" i="10" s="1"/>
  <c r="B623" i="10" a="1"/>
  <c r="B623" i="10" s="1"/>
  <c r="B622" i="10" a="1"/>
  <c r="B622" i="10" s="1"/>
  <c r="B621" i="10" a="1"/>
  <c r="B621" i="10" s="1"/>
  <c r="B620" i="10" a="1"/>
  <c r="B620" i="10" s="1"/>
  <c r="B619" i="10" a="1"/>
  <c r="B619" i="10" s="1"/>
  <c r="B618" i="10" a="1"/>
  <c r="B618" i="10" s="1"/>
  <c r="B617" i="10" a="1"/>
  <c r="B617" i="10" s="1"/>
  <c r="B616" i="10" a="1"/>
  <c r="B616" i="10" s="1"/>
  <c r="B615" i="10" a="1"/>
  <c r="B615" i="10" s="1"/>
  <c r="B614" i="10" a="1"/>
  <c r="B614" i="10" s="1"/>
  <c r="B613" i="10" a="1"/>
  <c r="B613" i="10" s="1"/>
  <c r="B612" i="10" a="1"/>
  <c r="B612" i="10" s="1"/>
  <c r="B611" i="10" a="1"/>
  <c r="B611" i="10" s="1"/>
  <c r="B610" i="10" a="1"/>
  <c r="B610" i="10" s="1"/>
  <c r="B609" i="10" a="1"/>
  <c r="B609" i="10" s="1"/>
  <c r="B608" i="10" a="1"/>
  <c r="B608" i="10" s="1"/>
  <c r="B607" i="10" a="1"/>
  <c r="B607" i="10" s="1"/>
  <c r="B606" i="10" a="1"/>
  <c r="B606" i="10" s="1"/>
  <c r="B605" i="10" a="1"/>
  <c r="B605" i="10" s="1"/>
  <c r="B604" i="10" a="1"/>
  <c r="B604" i="10" s="1"/>
  <c r="B603" i="10" a="1"/>
  <c r="B603" i="10" s="1"/>
  <c r="B602" i="10" a="1"/>
  <c r="B602" i="10" s="1"/>
  <c r="B601" i="10" a="1"/>
  <c r="B601" i="10" s="1"/>
  <c r="B600" i="10" a="1"/>
  <c r="B600" i="10" s="1"/>
  <c r="B599" i="10" a="1"/>
  <c r="B599" i="10" s="1"/>
  <c r="B598" i="10" a="1"/>
  <c r="B598" i="10" s="1"/>
  <c r="B597" i="10" a="1"/>
  <c r="B597" i="10" s="1"/>
  <c r="B596" i="10" a="1"/>
  <c r="B596" i="10" s="1"/>
  <c r="B595" i="10" a="1"/>
  <c r="B595" i="10" s="1"/>
  <c r="B594" i="10" a="1"/>
  <c r="B594" i="10" s="1"/>
  <c r="B593" i="10" a="1"/>
  <c r="B593" i="10" s="1"/>
  <c r="B592" i="10" a="1"/>
  <c r="B592" i="10" s="1"/>
  <c r="B591" i="10" a="1"/>
  <c r="B591" i="10" s="1"/>
  <c r="B590" i="10" a="1"/>
  <c r="B590" i="10" s="1"/>
  <c r="B589" i="10" a="1"/>
  <c r="B589" i="10" s="1"/>
  <c r="B588" i="10" a="1"/>
  <c r="B588" i="10" s="1"/>
  <c r="B587" i="10" a="1"/>
  <c r="B587" i="10" s="1"/>
  <c r="B586" i="10" a="1"/>
  <c r="B586" i="10" s="1"/>
  <c r="B585" i="10" a="1"/>
  <c r="B585" i="10" s="1"/>
  <c r="B584" i="10" a="1"/>
  <c r="B584" i="10" s="1"/>
  <c r="B583" i="10" a="1"/>
  <c r="B583" i="10" s="1"/>
  <c r="B582" i="10" a="1"/>
  <c r="B582" i="10" s="1"/>
  <c r="B581" i="10" a="1"/>
  <c r="B581" i="10" s="1"/>
  <c r="B580" i="10" a="1"/>
  <c r="B580" i="10" s="1"/>
  <c r="B579" i="10" a="1"/>
  <c r="B579" i="10" s="1"/>
  <c r="B578" i="10" a="1"/>
  <c r="B578" i="10" s="1"/>
  <c r="B577" i="10" a="1"/>
  <c r="B577" i="10" s="1"/>
  <c r="B576" i="10" a="1"/>
  <c r="B576" i="10" s="1"/>
  <c r="B575" i="10" a="1"/>
  <c r="B575" i="10" s="1"/>
  <c r="B574" i="10" a="1"/>
  <c r="B574" i="10" s="1"/>
  <c r="B573" i="10" a="1"/>
  <c r="B573" i="10" s="1"/>
  <c r="B572" i="10" a="1"/>
  <c r="B572" i="10" s="1"/>
  <c r="B571" i="10" a="1"/>
  <c r="B571" i="10" s="1"/>
  <c r="B570" i="10" a="1"/>
  <c r="B570" i="10" s="1"/>
  <c r="B569" i="10" a="1"/>
  <c r="B569" i="10" s="1"/>
  <c r="B568" i="10" a="1"/>
  <c r="B568" i="10" s="1"/>
  <c r="B567" i="10" a="1"/>
  <c r="B567" i="10" s="1"/>
  <c r="B566" i="10" a="1"/>
  <c r="B566" i="10" s="1"/>
  <c r="B565" i="10" a="1"/>
  <c r="B565" i="10" s="1"/>
  <c r="B564" i="10" a="1"/>
  <c r="B564" i="10" s="1"/>
  <c r="B563" i="10" a="1"/>
  <c r="B563" i="10" s="1"/>
  <c r="B562" i="10" a="1"/>
  <c r="B562" i="10" s="1"/>
  <c r="B561" i="10" a="1"/>
  <c r="B561" i="10" s="1"/>
  <c r="B560" i="10" a="1"/>
  <c r="B560" i="10" s="1"/>
  <c r="B559" i="10" a="1"/>
  <c r="B559" i="10" s="1"/>
  <c r="B558" i="10" a="1"/>
  <c r="B558" i="10" s="1"/>
  <c r="B557" i="10" a="1"/>
  <c r="B557" i="10" s="1"/>
  <c r="B556" i="10" a="1"/>
  <c r="B556" i="10" s="1"/>
  <c r="B555" i="10" a="1"/>
  <c r="B555" i="10" s="1"/>
  <c r="B554" i="10" a="1"/>
  <c r="B554" i="10" s="1"/>
  <c r="B553" i="10" a="1"/>
  <c r="B553" i="10" s="1"/>
  <c r="B552" i="10" a="1"/>
  <c r="B552" i="10" s="1"/>
  <c r="B551" i="10" a="1"/>
  <c r="B551" i="10" s="1"/>
  <c r="B550" i="10" a="1"/>
  <c r="B550" i="10" s="1"/>
  <c r="B549" i="10" a="1"/>
  <c r="B549" i="10" s="1"/>
  <c r="B548" i="10" a="1"/>
  <c r="B548" i="10" s="1"/>
  <c r="B547" i="10" a="1"/>
  <c r="B547" i="10" s="1"/>
  <c r="B546" i="10" a="1"/>
  <c r="B546" i="10" s="1"/>
  <c r="B545" i="10" a="1"/>
  <c r="B545" i="10" s="1"/>
  <c r="B544" i="10" a="1"/>
  <c r="B544" i="10" s="1"/>
  <c r="B543" i="10" a="1"/>
  <c r="B543" i="10" s="1"/>
  <c r="B542" i="10" a="1"/>
  <c r="B542" i="10" s="1"/>
  <c r="B541" i="10" a="1"/>
  <c r="B541" i="10" s="1"/>
  <c r="B540" i="10" a="1"/>
  <c r="B540" i="10" s="1"/>
  <c r="B539" i="10" a="1"/>
  <c r="B539" i="10" s="1"/>
  <c r="B538" i="10" a="1"/>
  <c r="B538" i="10" s="1"/>
  <c r="B537" i="10" a="1"/>
  <c r="B537" i="10" s="1"/>
  <c r="B536" i="10" a="1"/>
  <c r="B536" i="10" s="1"/>
  <c r="B535" i="10" a="1"/>
  <c r="B535" i="10" s="1"/>
  <c r="B534" i="10" a="1"/>
  <c r="B534" i="10" s="1"/>
  <c r="B533" i="10" a="1"/>
  <c r="B533" i="10" s="1"/>
  <c r="B532" i="10" a="1"/>
  <c r="B532" i="10" s="1"/>
  <c r="B531" i="10" a="1"/>
  <c r="B531" i="10" s="1"/>
  <c r="B530" i="10" a="1"/>
  <c r="B530" i="10" s="1"/>
  <c r="B529" i="10" a="1"/>
  <c r="B529" i="10" s="1"/>
  <c r="B528" i="10" a="1"/>
  <c r="B528" i="10" s="1"/>
  <c r="B527" i="10" a="1"/>
  <c r="B527" i="10" s="1"/>
  <c r="B526" i="10" a="1"/>
  <c r="B526" i="10" s="1"/>
  <c r="B525" i="10" a="1"/>
  <c r="B525" i="10" s="1"/>
  <c r="B524" i="10" a="1"/>
  <c r="B524" i="10" s="1"/>
  <c r="B523" i="10" a="1"/>
  <c r="B523" i="10" s="1"/>
  <c r="B522" i="10" a="1"/>
  <c r="B522" i="10" s="1"/>
  <c r="B521" i="10" a="1"/>
  <c r="B521" i="10" s="1"/>
  <c r="B520" i="10" a="1"/>
  <c r="B520" i="10" s="1"/>
  <c r="B519" i="10" a="1"/>
  <c r="B519" i="10" s="1"/>
  <c r="B518" i="10" a="1"/>
  <c r="B518" i="10" s="1"/>
  <c r="B517" i="10" a="1"/>
  <c r="B517" i="10" s="1"/>
  <c r="B516" i="10" a="1"/>
  <c r="B516" i="10" s="1"/>
  <c r="B515" i="10" a="1"/>
  <c r="B515" i="10" s="1"/>
  <c r="B514" i="10" a="1"/>
  <c r="B514" i="10" s="1"/>
  <c r="B513" i="10" a="1"/>
  <c r="B513" i="10" s="1"/>
  <c r="B512" i="10" a="1"/>
  <c r="B512" i="10" s="1"/>
  <c r="B511" i="10" a="1"/>
  <c r="B511" i="10" s="1"/>
  <c r="B510" i="10" a="1"/>
  <c r="B510" i="10" s="1"/>
  <c r="B509" i="10" a="1"/>
  <c r="B509" i="10" s="1"/>
  <c r="B508" i="10" a="1"/>
  <c r="B508" i="10" s="1"/>
  <c r="B507" i="10" a="1"/>
  <c r="B507" i="10" s="1"/>
  <c r="B506" i="10" a="1"/>
  <c r="B506" i="10" s="1"/>
  <c r="B505" i="10" a="1"/>
  <c r="B505" i="10" s="1"/>
  <c r="B504" i="10" a="1"/>
  <c r="B504" i="10" s="1"/>
  <c r="B503" i="10" a="1"/>
  <c r="B503" i="10" s="1"/>
  <c r="B502" i="10" a="1"/>
  <c r="B502" i="10" s="1"/>
  <c r="B501" i="10" a="1"/>
  <c r="B501" i="10" s="1"/>
  <c r="B500" i="10" a="1"/>
  <c r="B500" i="10" s="1"/>
  <c r="B499" i="10" a="1"/>
  <c r="B499" i="10" s="1"/>
  <c r="B498" i="10" a="1"/>
  <c r="B498" i="10" s="1"/>
  <c r="B497" i="10" a="1"/>
  <c r="B497" i="10" s="1"/>
  <c r="B496" i="10" a="1"/>
  <c r="B496" i="10" s="1"/>
  <c r="B495" i="10" a="1"/>
  <c r="B495" i="10" s="1"/>
  <c r="B494" i="10" a="1"/>
  <c r="B494" i="10" s="1"/>
  <c r="B493" i="10" a="1"/>
  <c r="B493" i="10" s="1"/>
  <c r="B492" i="10" a="1"/>
  <c r="B492" i="10" s="1"/>
  <c r="B491" i="10" a="1"/>
  <c r="B491" i="10" s="1"/>
  <c r="B490" i="10" a="1"/>
  <c r="B490" i="10" s="1"/>
  <c r="B489" i="10" a="1"/>
  <c r="B489" i="10" s="1"/>
  <c r="B488" i="10" a="1"/>
  <c r="B488" i="10" s="1"/>
  <c r="B487" i="10" a="1"/>
  <c r="B487" i="10" s="1"/>
  <c r="B486" i="10" a="1"/>
  <c r="B486" i="10" s="1"/>
  <c r="B485" i="10" a="1"/>
  <c r="B485" i="10" s="1"/>
  <c r="B484" i="10" a="1"/>
  <c r="B484" i="10" s="1"/>
  <c r="B483" i="10" a="1"/>
  <c r="B483" i="10" s="1"/>
  <c r="B482" i="10" a="1"/>
  <c r="B482" i="10" s="1"/>
  <c r="B481" i="10" a="1"/>
  <c r="B481" i="10" s="1"/>
  <c r="B480" i="10" a="1"/>
  <c r="B480" i="10" s="1"/>
  <c r="B479" i="10" a="1"/>
  <c r="B479" i="10" s="1"/>
  <c r="B478" i="10" a="1"/>
  <c r="B478" i="10" s="1"/>
  <c r="B477" i="10" a="1"/>
  <c r="B477" i="10" s="1"/>
  <c r="B476" i="10" a="1"/>
  <c r="B476" i="10" s="1"/>
  <c r="B475" i="10" a="1"/>
  <c r="B475" i="10" s="1"/>
  <c r="B474" i="10" a="1"/>
  <c r="B474" i="10" s="1"/>
  <c r="B473" i="10" a="1"/>
  <c r="B473" i="10" s="1"/>
  <c r="B472" i="10" a="1"/>
  <c r="B472" i="10" s="1"/>
  <c r="B471" i="10" a="1"/>
  <c r="B471" i="10" s="1"/>
  <c r="B470" i="10" a="1"/>
  <c r="B470" i="10" s="1"/>
  <c r="B469" i="10" a="1"/>
  <c r="B469" i="10" s="1"/>
  <c r="B468" i="10" a="1"/>
  <c r="B468" i="10" s="1"/>
  <c r="B467" i="10" a="1"/>
  <c r="B467" i="10" s="1"/>
  <c r="B466" i="10" a="1"/>
  <c r="B466" i="10" s="1"/>
  <c r="B465" i="10" a="1"/>
  <c r="B465" i="10" s="1"/>
  <c r="B464" i="10" a="1"/>
  <c r="B464" i="10" s="1"/>
  <c r="B463" i="10" a="1"/>
  <c r="B463" i="10" s="1"/>
  <c r="B462" i="10" a="1"/>
  <c r="B462" i="10" s="1"/>
  <c r="B461" i="10" a="1"/>
  <c r="B461" i="10" s="1"/>
  <c r="B460" i="10" a="1"/>
  <c r="B460" i="10" s="1"/>
  <c r="B459" i="10" a="1"/>
  <c r="B459" i="10" s="1"/>
  <c r="B458" i="10" a="1"/>
  <c r="B458" i="10" s="1"/>
  <c r="B457" i="10" a="1"/>
  <c r="B457" i="10" s="1"/>
  <c r="B456" i="10" a="1"/>
  <c r="B456" i="10" s="1"/>
  <c r="B455" i="10" a="1"/>
  <c r="B455" i="10" s="1"/>
  <c r="B454" i="10" a="1"/>
  <c r="B454" i="10" s="1"/>
  <c r="B453" i="10" a="1"/>
  <c r="B453" i="10" s="1"/>
  <c r="B452" i="10" a="1"/>
  <c r="B452" i="10" s="1"/>
  <c r="B451" i="10" a="1"/>
  <c r="B451" i="10" s="1"/>
  <c r="B450" i="10" a="1"/>
  <c r="B450" i="10" s="1"/>
  <c r="B449" i="10" a="1"/>
  <c r="B449" i="10" s="1"/>
  <c r="B448" i="10" a="1"/>
  <c r="B448" i="10" s="1"/>
  <c r="B447" i="10" a="1"/>
  <c r="B447" i="10" s="1"/>
  <c r="B446" i="10" a="1"/>
  <c r="B446" i="10" s="1"/>
  <c r="B445" i="10" a="1"/>
  <c r="B445" i="10" s="1"/>
  <c r="B444" i="10" a="1"/>
  <c r="B444" i="10" s="1"/>
  <c r="B443" i="10" a="1"/>
  <c r="B443" i="10" s="1"/>
  <c r="B442" i="10" a="1"/>
  <c r="B442" i="10" s="1"/>
  <c r="B441" i="10" a="1"/>
  <c r="B441" i="10" s="1"/>
  <c r="B440" i="10" a="1"/>
  <c r="B440" i="10" s="1"/>
  <c r="B439" i="10" a="1"/>
  <c r="B439" i="10" s="1"/>
  <c r="B438" i="10" a="1"/>
  <c r="B438" i="10" s="1"/>
  <c r="B437" i="10" a="1"/>
  <c r="B437" i="10" s="1"/>
  <c r="B436" i="10" a="1"/>
  <c r="B436" i="10" s="1"/>
  <c r="B435" i="10" a="1"/>
  <c r="B435" i="10" s="1"/>
  <c r="B434" i="10" a="1"/>
  <c r="B434" i="10" s="1"/>
  <c r="B433" i="10" a="1"/>
  <c r="B433" i="10" s="1"/>
  <c r="B432" i="10" a="1"/>
  <c r="B432" i="10" s="1"/>
  <c r="B431" i="10" a="1"/>
  <c r="B431" i="10" s="1"/>
  <c r="B430" i="10" a="1"/>
  <c r="B430" i="10" s="1"/>
  <c r="B429" i="10" a="1"/>
  <c r="B429" i="10" s="1"/>
  <c r="B428" i="10" a="1"/>
  <c r="B428" i="10" s="1"/>
  <c r="B427" i="10" a="1"/>
  <c r="B427" i="10" s="1"/>
  <c r="B426" i="10" a="1"/>
  <c r="B426" i="10" s="1"/>
  <c r="B425" i="10" a="1"/>
  <c r="B425" i="10" s="1"/>
  <c r="B424" i="10" a="1"/>
  <c r="B424" i="10" s="1"/>
  <c r="B423" i="10" a="1"/>
  <c r="B423" i="10" s="1"/>
  <c r="B422" i="10" a="1"/>
  <c r="B422" i="10" s="1"/>
  <c r="B421" i="10" a="1"/>
  <c r="B421" i="10" s="1"/>
  <c r="B420" i="10" a="1"/>
  <c r="B420" i="10" s="1"/>
  <c r="B419" i="10" a="1"/>
  <c r="B419" i="10" s="1"/>
  <c r="B418" i="10" a="1"/>
  <c r="B418" i="10" s="1"/>
  <c r="B417" i="10" a="1"/>
  <c r="B417" i="10" s="1"/>
  <c r="B416" i="10" a="1"/>
  <c r="B416" i="10" s="1"/>
  <c r="B415" i="10" a="1"/>
  <c r="B415" i="10" s="1"/>
  <c r="B414" i="10" a="1"/>
  <c r="B414" i="10" s="1"/>
  <c r="B413" i="10" a="1"/>
  <c r="B413" i="10" s="1"/>
  <c r="B412" i="10" a="1"/>
  <c r="B412" i="10" s="1"/>
  <c r="B411" i="10" a="1"/>
  <c r="B411" i="10" s="1"/>
  <c r="B410" i="10" a="1"/>
  <c r="B410" i="10" s="1"/>
  <c r="B409" i="10" a="1"/>
  <c r="B409" i="10" s="1"/>
  <c r="B408" i="10" a="1"/>
  <c r="B408" i="10" s="1"/>
  <c r="B407" i="10" a="1"/>
  <c r="B407" i="10" s="1"/>
  <c r="B406" i="10" a="1"/>
  <c r="B406" i="10" s="1"/>
  <c r="B405" i="10" a="1"/>
  <c r="B405" i="10" s="1"/>
  <c r="B404" i="10" a="1"/>
  <c r="B404" i="10" s="1"/>
  <c r="B403" i="10" a="1"/>
  <c r="B403" i="10" s="1"/>
  <c r="B402" i="10" a="1"/>
  <c r="B402" i="10" s="1"/>
  <c r="B401" i="10" a="1"/>
  <c r="B401" i="10" s="1"/>
  <c r="B400" i="10" a="1"/>
  <c r="B400" i="10" s="1"/>
  <c r="B399" i="10" a="1"/>
  <c r="B399" i="10" s="1"/>
  <c r="B398" i="10" a="1"/>
  <c r="B398" i="10" s="1"/>
  <c r="B397" i="10" a="1"/>
  <c r="B397" i="10" s="1"/>
  <c r="B396" i="10" a="1"/>
  <c r="B396" i="10" s="1"/>
  <c r="B395" i="10" a="1"/>
  <c r="B395" i="10" s="1"/>
  <c r="B394" i="10" a="1"/>
  <c r="B394" i="10" s="1"/>
  <c r="B393" i="10" a="1"/>
  <c r="B393" i="10" s="1"/>
  <c r="B392" i="10" a="1"/>
  <c r="B392" i="10" s="1"/>
  <c r="B391" i="10" a="1"/>
  <c r="B391" i="10" s="1"/>
  <c r="B390" i="10" a="1"/>
  <c r="B390" i="10" s="1"/>
  <c r="B389" i="10" a="1"/>
  <c r="B389" i="10" s="1"/>
  <c r="B388" i="10" a="1"/>
  <c r="B388" i="10" s="1"/>
  <c r="B387" i="10" a="1"/>
  <c r="B387" i="10" s="1"/>
  <c r="B386" i="10" a="1"/>
  <c r="B386" i="10" s="1"/>
  <c r="B385" i="10" a="1"/>
  <c r="B385" i="10" s="1"/>
  <c r="B384" i="10" a="1"/>
  <c r="B384" i="10" s="1"/>
  <c r="B383" i="10" a="1"/>
  <c r="B383" i="10" s="1"/>
  <c r="B382" i="10" a="1"/>
  <c r="B382" i="10" s="1"/>
  <c r="B381" i="10" a="1"/>
  <c r="B381" i="10" s="1"/>
  <c r="B380" i="10" a="1"/>
  <c r="B380" i="10" s="1"/>
  <c r="B379" i="10" a="1"/>
  <c r="B379" i="10" s="1"/>
  <c r="B378" i="10" a="1"/>
  <c r="B378" i="10" s="1"/>
  <c r="B377" i="10" a="1"/>
  <c r="B377" i="10" s="1"/>
  <c r="B376" i="10" a="1"/>
  <c r="B376" i="10" s="1"/>
  <c r="B375" i="10" a="1"/>
  <c r="B375" i="10" s="1"/>
  <c r="B374" i="10" a="1"/>
  <c r="B374" i="10" s="1"/>
  <c r="B373" i="10" a="1"/>
  <c r="B373" i="10" s="1"/>
  <c r="B372" i="10" a="1"/>
  <c r="B372" i="10" s="1"/>
  <c r="B371" i="10" a="1"/>
  <c r="B371" i="10" s="1"/>
  <c r="B370" i="10" a="1"/>
  <c r="B370" i="10" s="1"/>
  <c r="B369" i="10" a="1"/>
  <c r="B369" i="10" s="1"/>
  <c r="B368" i="10" a="1"/>
  <c r="B368" i="10" s="1"/>
  <c r="B367" i="10" a="1"/>
  <c r="B367" i="10" s="1"/>
  <c r="B366" i="10" a="1"/>
  <c r="B366" i="10" s="1"/>
  <c r="B365" i="10" a="1"/>
  <c r="B365" i="10" s="1"/>
  <c r="B364" i="10" a="1"/>
  <c r="B364" i="10" s="1"/>
  <c r="B363" i="10" a="1"/>
  <c r="B363" i="10" s="1"/>
  <c r="B362" i="10" a="1"/>
  <c r="B362" i="10" s="1"/>
  <c r="B361" i="10" a="1"/>
  <c r="B361" i="10" s="1"/>
  <c r="B360" i="10" a="1"/>
  <c r="B360" i="10" s="1"/>
  <c r="B359" i="10" a="1"/>
  <c r="B359" i="10" s="1"/>
  <c r="B358" i="10" a="1"/>
  <c r="B358" i="10" s="1"/>
  <c r="B357" i="10" a="1"/>
  <c r="B357" i="10" s="1"/>
  <c r="B356" i="10" a="1"/>
  <c r="B356" i="10" s="1"/>
  <c r="B355" i="10" a="1"/>
  <c r="B355" i="10" s="1"/>
  <c r="B354" i="10" a="1"/>
  <c r="B354" i="10" s="1"/>
  <c r="B353" i="10" a="1"/>
  <c r="B353" i="10" s="1"/>
  <c r="B352" i="10" a="1"/>
  <c r="B352" i="10" s="1"/>
  <c r="B351" i="10" a="1"/>
  <c r="B351" i="10" s="1"/>
  <c r="B350" i="10" a="1"/>
  <c r="B350" i="10" s="1"/>
  <c r="B349" i="10" a="1"/>
  <c r="B349" i="10" s="1"/>
  <c r="B348" i="10" a="1"/>
  <c r="B348" i="10" s="1"/>
  <c r="B347" i="10" a="1"/>
  <c r="B347" i="10" s="1"/>
  <c r="B346" i="10" a="1"/>
  <c r="B346" i="10" s="1"/>
  <c r="B345" i="10" a="1"/>
  <c r="B345" i="10" s="1"/>
  <c r="B344" i="10" a="1"/>
  <c r="B344" i="10" s="1"/>
  <c r="B343" i="10" a="1"/>
  <c r="B343" i="10" s="1"/>
  <c r="B342" i="10" a="1"/>
  <c r="B342" i="10" s="1"/>
  <c r="B341" i="10" a="1"/>
  <c r="B341" i="10" s="1"/>
  <c r="B340" i="10" a="1"/>
  <c r="B340" i="10" s="1"/>
  <c r="B339" i="10" a="1"/>
  <c r="B339" i="10" s="1"/>
  <c r="B338" i="10" a="1"/>
  <c r="B338" i="10" s="1"/>
  <c r="B337" i="10" a="1"/>
  <c r="B337" i="10" s="1"/>
  <c r="B336" i="10" a="1"/>
  <c r="B336" i="10" s="1"/>
  <c r="B335" i="10" a="1"/>
  <c r="B335" i="10" s="1"/>
  <c r="B334" i="10" a="1"/>
  <c r="B334" i="10" s="1"/>
  <c r="B333" i="10" a="1"/>
  <c r="B333" i="10" s="1"/>
  <c r="B332" i="10" a="1"/>
  <c r="B332" i="10" s="1"/>
  <c r="B331" i="10" a="1"/>
  <c r="B331" i="10" s="1"/>
  <c r="B330" i="10" a="1"/>
  <c r="B330" i="10" s="1"/>
  <c r="B329" i="10" a="1"/>
  <c r="B329" i="10" s="1"/>
  <c r="B328" i="10" a="1"/>
  <c r="B328" i="10" s="1"/>
  <c r="B327" i="10" a="1"/>
  <c r="B327" i="10" s="1"/>
  <c r="B326" i="10" a="1"/>
  <c r="B326" i="10" s="1"/>
  <c r="B325" i="10" a="1"/>
  <c r="B325" i="10" s="1"/>
  <c r="B324" i="10" a="1"/>
  <c r="B324" i="10" s="1"/>
  <c r="B323" i="10" a="1"/>
  <c r="B323" i="10" s="1"/>
  <c r="B322" i="10" a="1"/>
  <c r="B322" i="10" s="1"/>
  <c r="B321" i="10" a="1"/>
  <c r="B321" i="10" s="1"/>
  <c r="B320" i="10" a="1"/>
  <c r="B320" i="10" s="1"/>
  <c r="B319" i="10" a="1"/>
  <c r="B319" i="10" s="1"/>
  <c r="B318" i="10" a="1"/>
  <c r="B318" i="10" s="1"/>
  <c r="B317" i="10" a="1"/>
  <c r="B317" i="10" s="1"/>
  <c r="B316" i="10" a="1"/>
  <c r="B316" i="10" s="1"/>
  <c r="B315" i="10" a="1"/>
  <c r="B315" i="10" s="1"/>
  <c r="B314" i="10" a="1"/>
  <c r="B314" i="10" s="1"/>
  <c r="B313" i="10" a="1"/>
  <c r="B313" i="10" s="1"/>
  <c r="B312" i="10" a="1"/>
  <c r="B312" i="10" s="1"/>
  <c r="B311" i="10" a="1"/>
  <c r="B311" i="10" s="1"/>
  <c r="B310" i="10" a="1"/>
  <c r="B310" i="10" s="1"/>
  <c r="B309" i="10" a="1"/>
  <c r="B309" i="10" s="1"/>
  <c r="B308" i="10" a="1"/>
  <c r="B308" i="10" s="1"/>
  <c r="B307" i="10" a="1"/>
  <c r="B307" i="10" s="1"/>
  <c r="B306" i="10" a="1"/>
  <c r="B306" i="10" s="1"/>
  <c r="B305" i="10" a="1"/>
  <c r="B305" i="10" s="1"/>
  <c r="B304" i="10" a="1"/>
  <c r="B304" i="10" s="1"/>
  <c r="B303" i="10" a="1"/>
  <c r="B303" i="10" s="1"/>
  <c r="B302" i="10" a="1"/>
  <c r="B302" i="10" s="1"/>
  <c r="B301" i="10" a="1"/>
  <c r="B301" i="10" s="1"/>
  <c r="B300" i="10" a="1"/>
  <c r="B300" i="10" s="1"/>
  <c r="B299" i="10" a="1"/>
  <c r="B299" i="10" s="1"/>
  <c r="B298" i="10" a="1"/>
  <c r="B298" i="10" s="1"/>
  <c r="B297" i="10" a="1"/>
  <c r="B297" i="10" s="1"/>
  <c r="B296" i="10" a="1"/>
  <c r="B296" i="10" s="1"/>
  <c r="B295" i="10" a="1"/>
  <c r="B295" i="10" s="1"/>
  <c r="B294" i="10" a="1"/>
  <c r="B294" i="10" s="1"/>
  <c r="B293" i="10" a="1"/>
  <c r="B293" i="10" s="1"/>
  <c r="B292" i="10" a="1"/>
  <c r="B292" i="10" s="1"/>
  <c r="B291" i="10" a="1"/>
  <c r="B291" i="10" s="1"/>
  <c r="B290" i="10" a="1"/>
  <c r="B290" i="10" s="1"/>
  <c r="B289" i="10" a="1"/>
  <c r="B289" i="10" s="1"/>
  <c r="B288" i="10" a="1"/>
  <c r="B288" i="10" s="1"/>
  <c r="B287" i="10" a="1"/>
  <c r="B287" i="10" s="1"/>
  <c r="B286" i="10" a="1"/>
  <c r="B286" i="10" s="1"/>
  <c r="B285" i="10" a="1"/>
  <c r="B285" i="10" s="1"/>
  <c r="B284" i="10" a="1"/>
  <c r="B284" i="10" s="1"/>
  <c r="B283" i="10" a="1"/>
  <c r="B283" i="10" s="1"/>
  <c r="B282" i="10" a="1"/>
  <c r="B282" i="10" s="1"/>
  <c r="B281" i="10" a="1"/>
  <c r="B281" i="10" s="1"/>
  <c r="B280" i="10" a="1"/>
  <c r="B280" i="10" s="1"/>
  <c r="B279" i="10" a="1"/>
  <c r="B279" i="10" s="1"/>
  <c r="B278" i="10" a="1"/>
  <c r="B278" i="10" s="1"/>
  <c r="B277" i="10" a="1"/>
  <c r="B277" i="10" s="1"/>
  <c r="B276" i="10" a="1"/>
  <c r="B276" i="10" s="1"/>
  <c r="B275" i="10" a="1"/>
  <c r="B275" i="10" s="1"/>
  <c r="B274" i="10" a="1"/>
  <c r="B274" i="10" s="1"/>
  <c r="B273" i="10" a="1"/>
  <c r="B273" i="10" s="1"/>
  <c r="B272" i="10" a="1"/>
  <c r="B272" i="10" s="1"/>
  <c r="B271" i="10" a="1"/>
  <c r="B271" i="10" s="1"/>
  <c r="B270" i="10" a="1"/>
  <c r="B270" i="10" s="1"/>
  <c r="B269" i="10" a="1"/>
  <c r="B269" i="10" s="1"/>
  <c r="B268" i="10" a="1"/>
  <c r="B268" i="10" s="1"/>
  <c r="B267" i="10" a="1"/>
  <c r="B267" i="10" s="1"/>
  <c r="B266" i="10" a="1"/>
  <c r="B266" i="10" s="1"/>
  <c r="B265" i="10" a="1"/>
  <c r="B265" i="10" s="1"/>
  <c r="B264" i="10" a="1"/>
  <c r="B264" i="10" s="1"/>
  <c r="B263" i="10" a="1"/>
  <c r="B263" i="10" s="1"/>
  <c r="B262" i="10" a="1"/>
  <c r="B262" i="10" s="1"/>
  <c r="B261" i="10" a="1"/>
  <c r="B261" i="10" s="1"/>
  <c r="B260" i="10" a="1"/>
  <c r="B260" i="10" s="1"/>
  <c r="B259" i="10" a="1"/>
  <c r="B259" i="10" s="1"/>
  <c r="B258" i="10" a="1"/>
  <c r="B258" i="10" s="1"/>
  <c r="B257" i="10" a="1"/>
  <c r="B257" i="10" s="1"/>
  <c r="B256" i="10" a="1"/>
  <c r="B256" i="10" s="1"/>
  <c r="B255" i="10" a="1"/>
  <c r="B255" i="10" s="1"/>
  <c r="B254" i="10" a="1"/>
  <c r="B254" i="10" s="1"/>
  <c r="B253" i="10" a="1"/>
  <c r="B253" i="10" s="1"/>
  <c r="B252" i="10" a="1"/>
  <c r="B252" i="10" s="1"/>
  <c r="B251" i="10" a="1"/>
  <c r="B251" i="10" s="1"/>
  <c r="B250" i="10" a="1"/>
  <c r="B250" i="10" s="1"/>
  <c r="B249" i="10" a="1"/>
  <c r="B249" i="10" s="1"/>
  <c r="B248" i="10" a="1"/>
  <c r="B248" i="10" s="1"/>
  <c r="B247" i="10" a="1"/>
  <c r="B247" i="10" s="1"/>
  <c r="B246" i="10" a="1"/>
  <c r="B246" i="10" s="1"/>
  <c r="B245" i="10" a="1"/>
  <c r="B245" i="10" s="1"/>
  <c r="B244" i="10" a="1"/>
  <c r="B244" i="10" s="1"/>
  <c r="B243" i="10" a="1"/>
  <c r="B243" i="10" s="1"/>
  <c r="B242" i="10" a="1"/>
  <c r="B242" i="10" s="1"/>
  <c r="B241" i="10" a="1"/>
  <c r="B241" i="10" s="1"/>
  <c r="B240" i="10" a="1"/>
  <c r="B240" i="10" s="1"/>
  <c r="B239" i="10" a="1"/>
  <c r="B239" i="10" s="1"/>
  <c r="B238" i="10" a="1"/>
  <c r="B238" i="10" s="1"/>
  <c r="B237" i="10" a="1"/>
  <c r="B237" i="10" s="1"/>
  <c r="B236" i="10" a="1"/>
  <c r="B236" i="10" s="1"/>
  <c r="B235" i="10" a="1"/>
  <c r="B235" i="10" s="1"/>
  <c r="B234" i="10" a="1"/>
  <c r="B234" i="10" s="1"/>
  <c r="B233" i="10" a="1"/>
  <c r="B233" i="10" s="1"/>
  <c r="B232" i="10" a="1"/>
  <c r="B232" i="10" s="1"/>
  <c r="B231" i="10" a="1"/>
  <c r="B231" i="10" s="1"/>
  <c r="B230" i="10" a="1"/>
  <c r="B230" i="10" s="1"/>
  <c r="B229" i="10" a="1"/>
  <c r="B229" i="10" s="1"/>
  <c r="B228" i="10" a="1"/>
  <c r="B228" i="10" s="1"/>
  <c r="B227" i="10" a="1"/>
  <c r="B227" i="10" s="1"/>
  <c r="B226" i="10" a="1"/>
  <c r="B226" i="10" s="1"/>
  <c r="B225" i="10" a="1"/>
  <c r="B225" i="10" s="1"/>
  <c r="B224" i="10" a="1"/>
  <c r="B224" i="10" s="1"/>
  <c r="B223" i="10" a="1"/>
  <c r="B223" i="10" s="1"/>
  <c r="B222" i="10" a="1"/>
  <c r="B222" i="10" s="1"/>
  <c r="B221" i="10" a="1"/>
  <c r="B221" i="10" s="1"/>
  <c r="B220" i="10" a="1"/>
  <c r="B220" i="10" s="1"/>
  <c r="B219" i="10" a="1"/>
  <c r="B219" i="10" s="1"/>
  <c r="B218" i="10" a="1"/>
  <c r="B218" i="10" s="1"/>
  <c r="B217" i="10" a="1"/>
  <c r="B217" i="10" s="1"/>
  <c r="B216" i="10" a="1"/>
  <c r="B216" i="10" s="1"/>
  <c r="B215" i="10" a="1"/>
  <c r="B215" i="10" s="1"/>
  <c r="B214" i="10" a="1"/>
  <c r="B214" i="10" s="1"/>
  <c r="B213" i="10" a="1"/>
  <c r="B213" i="10" s="1"/>
  <c r="B212" i="10" a="1"/>
  <c r="B212" i="10" s="1"/>
  <c r="B211" i="10" a="1"/>
  <c r="B211" i="10" s="1"/>
  <c r="B210" i="10" a="1"/>
  <c r="B210" i="10" s="1"/>
  <c r="B209" i="10" a="1"/>
  <c r="B209" i="10" s="1"/>
  <c r="B208" i="10" a="1"/>
  <c r="B208" i="10" s="1"/>
  <c r="B207" i="10" a="1"/>
  <c r="B207" i="10" s="1"/>
  <c r="B206" i="10" a="1"/>
  <c r="B206" i="10" s="1"/>
  <c r="B205" i="10" a="1"/>
  <c r="B205" i="10" s="1"/>
  <c r="B204" i="10" a="1"/>
  <c r="B204" i="10" s="1"/>
  <c r="B203" i="10" a="1"/>
  <c r="B203" i="10" s="1"/>
  <c r="B202" i="10" a="1"/>
  <c r="B202" i="10" s="1"/>
  <c r="B201" i="10" a="1"/>
  <c r="B201" i="10" s="1"/>
  <c r="B200" i="10" a="1"/>
  <c r="B200" i="10" s="1"/>
  <c r="B199" i="10" a="1"/>
  <c r="B199" i="10" s="1"/>
  <c r="B198" i="10" a="1"/>
  <c r="B198" i="10" s="1"/>
  <c r="B197" i="10" a="1"/>
  <c r="B197" i="10" s="1"/>
  <c r="B196" i="10" a="1"/>
  <c r="B196" i="10" s="1"/>
  <c r="B195" i="10" a="1"/>
  <c r="B195" i="10" s="1"/>
  <c r="B194" i="10" a="1"/>
  <c r="B194" i="10" s="1"/>
  <c r="B193" i="10" a="1"/>
  <c r="B193" i="10" s="1"/>
  <c r="B192" i="10" a="1"/>
  <c r="B192" i="10" s="1"/>
  <c r="B191" i="10" a="1"/>
  <c r="B191" i="10" s="1"/>
  <c r="B190" i="10" a="1"/>
  <c r="B190" i="10" s="1"/>
  <c r="B189" i="10" a="1"/>
  <c r="B189" i="10" s="1"/>
  <c r="B188" i="10" a="1"/>
  <c r="B188" i="10" s="1"/>
  <c r="B187" i="10" a="1"/>
  <c r="B187" i="10" s="1"/>
  <c r="B186" i="10" a="1"/>
  <c r="B186" i="10" s="1"/>
  <c r="B185" i="10" a="1"/>
  <c r="B185" i="10" s="1"/>
  <c r="B184" i="10" a="1"/>
  <c r="B184" i="10" s="1"/>
  <c r="B183" i="10" a="1"/>
  <c r="B183" i="10" s="1"/>
  <c r="B182" i="10" a="1"/>
  <c r="B182" i="10" s="1"/>
  <c r="B181" i="10" a="1"/>
  <c r="B181" i="10" s="1"/>
  <c r="B180" i="10" a="1"/>
  <c r="B180" i="10" s="1"/>
  <c r="B179" i="10" a="1"/>
  <c r="B179" i="10" s="1"/>
  <c r="B178" i="10" a="1"/>
  <c r="B178" i="10" s="1"/>
  <c r="B177" i="10" a="1"/>
  <c r="B177" i="10" s="1"/>
  <c r="B176" i="10" a="1"/>
  <c r="B176" i="10" s="1"/>
  <c r="C98" i="9" a="1"/>
  <c r="C98" i="9" s="1"/>
  <c r="C100" i="9" a="1"/>
  <c r="C100" i="9" s="1"/>
  <c r="C90" i="9" a="1"/>
  <c r="C90" i="9" s="1"/>
  <c r="C37" i="9" a="1"/>
  <c r="C37" i="9" s="1"/>
  <c r="C23" i="9" a="1"/>
  <c r="C23" i="9" s="1"/>
  <c r="C79" i="9" a="1"/>
  <c r="C79" i="9" s="1"/>
  <c r="C63" i="9" a="1"/>
  <c r="C63" i="9" s="1"/>
  <c r="C103" i="9" a="1"/>
  <c r="C103" i="9" s="1"/>
  <c r="C3" i="9" a="1"/>
  <c r="C3" i="9" s="1"/>
  <c r="C27" i="9" a="1"/>
  <c r="C27" i="9" s="1"/>
  <c r="C21" i="9" a="1"/>
  <c r="C21" i="9" s="1"/>
  <c r="C70" i="9" a="1"/>
  <c r="C70" i="9" s="1"/>
  <c r="C85" i="9" a="1"/>
  <c r="C85" i="9" s="1"/>
  <c r="C59" i="9" a="1"/>
  <c r="C59" i="9" s="1"/>
  <c r="C91" i="9" a="1"/>
  <c r="C91" i="9" s="1"/>
  <c r="C73" i="9" a="1"/>
  <c r="C73" i="9" s="1"/>
  <c r="C31" i="9" a="1"/>
  <c r="C31" i="9" s="1"/>
  <c r="C97" i="9" a="1"/>
  <c r="C97" i="9" s="1"/>
  <c r="C71" i="9" a="1"/>
  <c r="C71" i="9" s="1"/>
  <c r="C69" i="9" a="1"/>
  <c r="C69" i="9" s="1"/>
  <c r="C48" i="9" a="1"/>
  <c r="C48" i="9" s="1"/>
  <c r="C38" i="9" a="1"/>
  <c r="C38" i="9" s="1"/>
  <c r="C57" i="9" a="1"/>
  <c r="C57" i="9" s="1"/>
  <c r="C8" i="9" a="1"/>
  <c r="C8" i="9" s="1"/>
  <c r="C72" i="9" a="1"/>
  <c r="C72" i="9" s="1"/>
  <c r="C5" i="9" a="1"/>
  <c r="C5" i="9" s="1"/>
  <c r="C56" i="9" a="1"/>
  <c r="C56" i="9" s="1"/>
  <c r="C29" i="9" a="1"/>
  <c r="C29" i="9" s="1"/>
  <c r="C2" i="9" a="1"/>
  <c r="C2" i="9" s="1"/>
  <c r="C55" i="9" a="1"/>
  <c r="C55" i="9" s="1"/>
  <c r="C93" i="9" a="1"/>
  <c r="C93" i="9" s="1"/>
  <c r="C77" i="9" a="1"/>
  <c r="C77" i="9" s="1"/>
  <c r="C35" i="9" a="1"/>
  <c r="C35" i="9" s="1"/>
  <c r="C4" i="9" a="1"/>
  <c r="C4" i="9" s="1"/>
  <c r="C50" i="9" a="1"/>
  <c r="C50" i="9" s="1"/>
  <c r="C52" i="9" a="1"/>
  <c r="C52" i="9" s="1"/>
  <c r="C45" i="9" a="1"/>
  <c r="C45" i="9" s="1"/>
  <c r="C39" i="9" a="1"/>
  <c r="C39" i="9" s="1"/>
  <c r="C7" i="9" a="1"/>
  <c r="C7" i="9" s="1"/>
  <c r="C68" i="9" a="1"/>
  <c r="C68" i="9" s="1"/>
  <c r="C104" i="9" a="1"/>
  <c r="C104" i="9" s="1"/>
  <c r="C11" i="9" a="1"/>
  <c r="C11" i="9" s="1"/>
  <c r="C20" i="9" a="1"/>
  <c r="C20" i="9" s="1"/>
  <c r="C12" i="9" a="1"/>
  <c r="C12" i="9" s="1"/>
  <c r="C58" i="9" a="1"/>
  <c r="C58" i="9" s="1"/>
  <c r="C65" i="9" a="1"/>
  <c r="C65" i="9" s="1"/>
  <c r="C99" i="9" a="1"/>
  <c r="C99" i="9" s="1"/>
  <c r="C101" i="9" a="1"/>
  <c r="C101" i="9" s="1"/>
  <c r="C24" i="9" a="1"/>
  <c r="C24" i="9" s="1"/>
  <c r="C36" i="9" a="1"/>
  <c r="C36" i="9" s="1"/>
  <c r="C92" i="9" a="1"/>
  <c r="C92" i="9" s="1"/>
  <c r="C49" i="9" a="1"/>
  <c r="C49" i="9" s="1"/>
  <c r="C51" i="9" a="1"/>
  <c r="C51" i="9" s="1"/>
  <c r="C44" i="9" a="1"/>
  <c r="C44" i="9" s="1"/>
  <c r="C47" i="9" a="1"/>
  <c r="C47" i="9" s="1"/>
  <c r="C83" i="9" a="1"/>
  <c r="C83" i="9" s="1"/>
  <c r="C81" i="9" a="1"/>
  <c r="C81" i="9" s="1"/>
  <c r="C28" i="9" a="1"/>
  <c r="C28" i="9" s="1"/>
  <c r="C18" i="9" a="1"/>
  <c r="C18" i="9" s="1"/>
  <c r="C96" i="9" a="1"/>
  <c r="C96" i="9" s="1"/>
  <c r="C19" i="9" a="1"/>
  <c r="C19" i="9" s="1"/>
  <c r="C22" i="9" a="1"/>
  <c r="C22" i="9" s="1"/>
  <c r="C74" i="9" a="1"/>
  <c r="C74" i="9" s="1"/>
  <c r="C30" i="9" a="1"/>
  <c r="C30" i="9" s="1"/>
  <c r="C10" i="9" a="1"/>
  <c r="C10" i="9" s="1"/>
  <c r="C80" i="9" a="1"/>
  <c r="C80" i="9" s="1"/>
  <c r="C26" i="9" a="1"/>
  <c r="C26" i="9" s="1"/>
  <c r="C25" i="9" a="1"/>
  <c r="C25" i="9" s="1"/>
  <c r="C53" i="9" a="1"/>
  <c r="C53" i="9" s="1"/>
  <c r="C61" i="9" a="1"/>
  <c r="C61" i="9" s="1"/>
  <c r="C46" i="9" a="1"/>
  <c r="C46" i="9" s="1"/>
  <c r="C40" i="9" a="1"/>
  <c r="C40" i="9" s="1"/>
  <c r="C42" i="9" a="1"/>
  <c r="C42" i="9" s="1"/>
  <c r="C64" i="9" a="1"/>
  <c r="C64" i="9" s="1"/>
  <c r="C76" i="9" a="1"/>
  <c r="C76" i="9" s="1"/>
  <c r="C67" i="9" a="1"/>
  <c r="C67" i="9" s="1"/>
  <c r="C16" i="9" a="1"/>
  <c r="C16" i="9" s="1"/>
  <c r="C15" i="9" a="1"/>
  <c r="C15" i="9" s="1"/>
  <c r="C9" i="9" a="1"/>
  <c r="C9" i="9" s="1"/>
  <c r="C66" i="9" a="1"/>
  <c r="C66" i="9" s="1"/>
  <c r="C17" i="9" a="1"/>
  <c r="C17" i="9" s="1"/>
  <c r="C6" i="9" a="1"/>
  <c r="C6" i="9" s="1"/>
  <c r="C75" i="9" a="1"/>
  <c r="C75" i="9" s="1"/>
  <c r="C13" i="9" a="1"/>
  <c r="C13" i="9" s="1"/>
  <c r="C62" i="9" a="1"/>
  <c r="C62" i="9" s="1"/>
  <c r="C60" i="9" a="1"/>
  <c r="C60" i="9" s="1"/>
  <c r="K98" i="9"/>
  <c r="K100" i="9"/>
  <c r="K90" i="9"/>
  <c r="K34" i="9"/>
  <c r="K37" i="9"/>
  <c r="K23" i="9"/>
  <c r="K79" i="9"/>
  <c r="K63" i="9"/>
  <c r="K103" i="9"/>
  <c r="K3" i="9"/>
  <c r="K27" i="9"/>
  <c r="K21" i="9"/>
  <c r="K70" i="9"/>
  <c r="K85" i="9"/>
  <c r="K59" i="9"/>
  <c r="K32" i="9"/>
  <c r="K91" i="9"/>
  <c r="K73" i="9"/>
  <c r="K31" i="9"/>
  <c r="K97" i="9"/>
  <c r="K71" i="9"/>
  <c r="K69" i="9"/>
  <c r="K48" i="9"/>
  <c r="K38" i="9"/>
  <c r="K57" i="9"/>
  <c r="K8" i="9"/>
  <c r="K33" i="9"/>
  <c r="K72" i="9"/>
  <c r="K94" i="9"/>
  <c r="K5" i="9"/>
  <c r="K56" i="9"/>
  <c r="K29" i="9"/>
  <c r="K2" i="9"/>
  <c r="K55" i="9"/>
  <c r="K93" i="9"/>
  <c r="K77" i="9"/>
  <c r="K78" i="9"/>
  <c r="K35" i="9"/>
  <c r="K4" i="9"/>
  <c r="K50" i="9"/>
  <c r="K52" i="9"/>
  <c r="K45" i="9"/>
  <c r="K39" i="9"/>
  <c r="K7" i="9"/>
  <c r="K14" i="9"/>
  <c r="K68" i="9"/>
  <c r="K104" i="9"/>
  <c r="K11" i="9"/>
  <c r="K20" i="9"/>
  <c r="K12" i="9"/>
  <c r="K58" i="9"/>
  <c r="K65" i="9"/>
  <c r="K99" i="9"/>
  <c r="K101" i="9"/>
  <c r="K88" i="9"/>
  <c r="K24" i="9"/>
  <c r="K36" i="9"/>
  <c r="K82" i="9"/>
  <c r="K92" i="9"/>
  <c r="K49" i="9"/>
  <c r="K51" i="9"/>
  <c r="K44" i="9"/>
  <c r="K47" i="9"/>
  <c r="K83" i="9"/>
  <c r="K89" i="9"/>
  <c r="K84" i="9"/>
  <c r="K81" i="9"/>
  <c r="K87" i="9"/>
  <c r="K28" i="9"/>
  <c r="K18" i="9"/>
  <c r="K96" i="9"/>
  <c r="K86" i="9"/>
  <c r="K19" i="9"/>
  <c r="K54" i="9"/>
  <c r="K102" i="9"/>
  <c r="K22" i="9"/>
  <c r="K74" i="9"/>
  <c r="K30" i="9"/>
  <c r="K10" i="9"/>
  <c r="K80" i="9"/>
  <c r="K95" i="9"/>
  <c r="K26" i="9"/>
  <c r="K25" i="9"/>
  <c r="K53" i="9"/>
  <c r="K61" i="9"/>
  <c r="K46" i="9"/>
  <c r="K41" i="9"/>
  <c r="K40" i="9"/>
  <c r="K42" i="9"/>
  <c r="K43" i="9"/>
  <c r="K64" i="9"/>
  <c r="K76" i="9"/>
  <c r="K67" i="9"/>
  <c r="K16" i="9"/>
  <c r="K15" i="9"/>
  <c r="K9" i="9"/>
  <c r="K66" i="9"/>
  <c r="K17" i="9"/>
  <c r="K6" i="9"/>
  <c r="K75" i="9"/>
  <c r="K13" i="9"/>
  <c r="K62" i="9"/>
  <c r="K60"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tc={E75C5398-F6AA-4B9D-A781-19E9713E3EED}</author>
    <author>tc={5A227DF1-032D-4B36-A7BC-1B1083730FB0}</author>
  </authors>
  <commentList>
    <comment ref="G1" authorId="0" shapeId="0" xr:uid="{E75C5398-F6AA-4B9D-A781-19E9713E3EED}">
      <text>
        <t xml:space="preserve">[Threaded comment]
Your version of Excel allows you to read this threaded comment; however, any edits to it will get removed if the file is opened in a newer version of Excel. Learn more: https://go.microsoft.com/fwlink/?linkid=870924
Comment:
    Quando a unidade não tem o número do TC, usar a data de assinatura.
Reply:
    Documento com rasura no ano foi validado pelo Jurídico
</t>
      </text>
    </comment>
    <comment ref="H1" authorId="1" shapeId="0" xr:uid="{5A227DF1-032D-4B36-A7BC-1B1083730FB0}">
      <text>
        <t>[Threaded comment]
Your version of Excel allows you to read this threaded comment; however, any edits to it will get removed if the file is opened in a newer version of Excel. Learn more: https://go.microsoft.com/fwlink/?linkid=870924
Comment:
    (v) que o acesso às diversas fontes de recursos financeiros não reembolsáveis será
operacionalizado pela EMBRAPII, de acordo com regras da Gestão Multicarteira (ou
Multiportifólio) de Unidades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tc={0D5B728C-03C9-4CA4-AD96-12F1C95ED363}</author>
    <author>tc={E12F0F17-2D4A-4687-B1FB-28794D6DA476}</author>
  </authors>
  <commentList>
    <comment ref="S156" authorId="0" shapeId="0" xr:uid="{0D5B728C-03C9-4CA4-AD96-12F1C95ED363}">
      <text>
        <t>[Threaded comment]
Your version of Excel allows you to read this threaded comment; however, any edits to it will get removed if the file is opened in a newer version of Excel. Learn more: https://go.microsoft.com/fwlink/?linkid=870924
Comment:
    @Marcos Daniel Vozer Felisberto , incluir o valor do TC após o aditivo</t>
      </text>
    </comment>
    <comment ref="U156" authorId="1" shapeId="0" xr:uid="{E12F0F17-2D4A-4687-B1FB-28794D6DA476}">
      <text>
        <t>[Threaded comment]
Your version of Excel allows you to read this threaded comment; however, any edits to it will get removed if the file is opened in a newer version of Excel. Learn more: https://go.microsoft.com/fwlink/?linkid=870924
Comment:
    @Marcos Daniel Vozer Felisberto , incluir o valor do TC após o aditivo</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tc={143EB7BE-693B-4A8C-B08A-85D041AAE5FF}</author>
    <author>tc={8451211D-8D89-4D62-8D93-CCA9F1EB8146}</author>
    <author>tc={64F3020F-CFF8-4B79-8463-10F59B791772}</author>
    <author>tc={62486E6D-4EEC-401A-87B4-CC2A4F27CDB0}</author>
  </authors>
  <commentList>
    <comment ref="C1" authorId="0" shapeId="0" xr:uid="{143EB7BE-693B-4A8C-B08A-85D041AAE5FF}">
      <text>
        <t xml:space="preserve">[Threaded comment]
Your version of Excel allows you to read this threaded comment; however, any edits to it will get removed if the file is opened in a newer version of Excel. Learn more: https://go.microsoft.com/fwlink/?linkid=870924
Comment:
    @Bianca Pedroso Silva Santos está colocando em verde as unidades em qeu o tipo de modificação nas metas foi respondido pelo técnico. Por favor usar isso ocmo padrão.
@Amanda Teixeira Mendes e @Marcos Daniel Vozer Felisberto </t>
      </text>
    </comment>
    <comment ref="F1" authorId="1" shapeId="0" xr:uid="{8451211D-8D89-4D62-8D93-CCA9F1EB8146}">
      <text>
        <t>[Threaded comment]
Your version of Excel allows you to read this threaded comment; however, any edits to it will get removed if the file is opened in a newer version of Excel. Learn more: https://go.microsoft.com/fwlink/?linkid=870924
Comment:
    Ordem de prioridade:
1. Se houver uma data definida no Plano de Metas, normalmente ao lado do primeiro ano ou no rodapé da tabela, utilizar essa data.
2. Data de início definida na cláusula de retroatividade.
3. Caso não seja os itens anteriores, será a data 1 de Janeiro do ano de assinatura do TA/TC.</t>
      </text>
    </comment>
    <comment ref="G1" authorId="2" shapeId="0" xr:uid="{64F3020F-CFF8-4B79-8463-10F59B791772}">
      <text>
        <t>[Threaded comment]
Your version of Excel allows you to read this threaded comment; however, any edits to it will get removed if the file is opened in a newer version of Excel. Learn more: https://go.microsoft.com/fwlink/?linkid=870924
Comment:
    Substituição de metas no ano / Substituição de metas a partir de data</t>
      </text>
    </comment>
    <comment ref="H1" authorId="3" shapeId="0" xr:uid="{62486E6D-4EEC-401A-87B4-CC2A4F27CDB0}">
      <text>
        <t>[Threaded comment]
Your version of Excel allows you to read this threaded comment; however, any edits to it will get removed if the file is opened in a newer version of Excel. Learn more: https://go.microsoft.com/fwlink/?linkid=870924
Comment:
    Verificar existência do indicador 5 "Startups, micro e pequenas empresas contratantes". Se existir, as metas SÃO do Multicarteira.</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tc={2CA5397D-34C6-46F7-8D3F-B3588E69D2C3}</author>
  </authors>
  <commentList>
    <comment ref="F410" authorId="0" shapeId="0" xr:uid="{2CA5397D-34C6-46F7-8D3F-B3588E69D2C3}">
      <text>
        <t>[Threaded comment]
Your version of Excel allows you to read this threaded comment; however, any edits to it will get removed if the file is opened in a newer version of Excel. Learn more: https://go.microsoft.com/fwlink/?linkid=870924
Comment:
    @Juliana Davies de Oliveira , por gentileza, revise esses dados. Tem aditivo e apostilamento misturado, valores que não batem.</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<sst xmlns="http://schemas.openxmlformats.org/spreadsheetml/2006/main" count="22819" uniqueCount="1098">
  <si>
    <t>Unidade EMBRAPII</t>
  </si>
  <si>
    <t>Responsáveis pelas UEs</t>
  </si>
  <si>
    <t>Modalidade de Financiamento</t>
  </si>
  <si>
    <t>Meta</t>
  </si>
  <si>
    <t>Meta financeira</t>
  </si>
  <si>
    <t>AGROTEC-UFMS</t>
  </si>
  <si>
    <t>Alexandre Oliveira</t>
  </si>
  <si>
    <t>BNDES</t>
  </si>
  <si>
    <t>Número de empresas prospectadas</t>
  </si>
  <si>
    <t>Recursos aportados pela EMBRAPII</t>
  </si>
  <si>
    <t>BIOTEC-CETENE</t>
  </si>
  <si>
    <t>Ariadny da Silva Arcas</t>
  </si>
  <si>
    <t>ROTA2030</t>
  </si>
  <si>
    <t>Número de propostas técnicas</t>
  </si>
  <si>
    <t>Recursos aportados por empresas</t>
  </si>
  <si>
    <t>CCM-ITA</t>
  </si>
  <si>
    <t>Eduardo Brito</t>
  </si>
  <si>
    <t>Contrato de Gestão</t>
  </si>
  <si>
    <t>Número de empresas contratadas</t>
  </si>
  <si>
    <t>Recursos aportados pela Unidade EMBRAPII</t>
  </si>
  <si>
    <t>CEAR-UFPB</t>
  </si>
  <si>
    <t>Felipe Fonseca de Oliveira Lima</t>
  </si>
  <si>
    <t>Recursos totais</t>
  </si>
  <si>
    <t>Participação de projetos de alta tecnologia em carteira</t>
  </si>
  <si>
    <t>Totais R$ por exercicio</t>
  </si>
  <si>
    <t>CEEI</t>
  </si>
  <si>
    <t>Flávia Pereira Balieiro Salgado</t>
  </si>
  <si>
    <t>Participação de empresas novas na carteira</t>
  </si>
  <si>
    <t>CEIA-UFG</t>
  </si>
  <si>
    <t>Gabriela Leal</t>
  </si>
  <si>
    <t>Taxa de cumprimento dos prazos de execução</t>
  </si>
  <si>
    <t>CEINFAR-USP</t>
  </si>
  <si>
    <t>Gabriella Maria Silveira de Sá</t>
  </si>
  <si>
    <t>Geração de propriedade intelectual</t>
  </si>
  <si>
    <t>CERTI</t>
  </si>
  <si>
    <t>Manuel Alves Falcão</t>
  </si>
  <si>
    <t>Taxa de licenciamento de tecnologias</t>
  </si>
  <si>
    <t>CESAR</t>
  </si>
  <si>
    <t>Renato Mariano</t>
  </si>
  <si>
    <t>Geração de novos produtos e processos</t>
  </si>
  <si>
    <t>CIEnP</t>
  </si>
  <si>
    <t>Thiago Bizerra Fideles</t>
  </si>
  <si>
    <t>Tempo de retorno dos investimentos</t>
  </si>
  <si>
    <t>CIM-UNIFESP</t>
  </si>
  <si>
    <t>Vanessa Bertholdo Vargas</t>
  </si>
  <si>
    <t>Prospecção de empresas em eventos</t>
  </si>
  <si>
    <t>CIMATEC</t>
  </si>
  <si>
    <t>Prospecção de empresas</t>
  </si>
  <si>
    <t>CIn-UFPE</t>
  </si>
  <si>
    <t>Propostas técnicas</t>
  </si>
  <si>
    <t>CNPEM</t>
  </si>
  <si>
    <t>Contratação de projetos</t>
  </si>
  <si>
    <t>COPPE</t>
  </si>
  <si>
    <t>Contratação de empresas</t>
  </si>
  <si>
    <t>CPqD</t>
  </si>
  <si>
    <t>Taxa de sucesso de projeto</t>
  </si>
  <si>
    <t>CQMED</t>
  </si>
  <si>
    <t>Pedidos de Propriedade intelectual</t>
  </si>
  <si>
    <t>CSEM</t>
  </si>
  <si>
    <t>CTIM-UFABC</t>
  </si>
  <si>
    <t>CTNano-UFMG</t>
  </si>
  <si>
    <t>DCC-UFMG</t>
  </si>
  <si>
    <t>E-RENOVA - Unicamp</t>
  </si>
  <si>
    <t>Participação de empresas em eventos</t>
  </si>
  <si>
    <t>EDGE-UFAL</t>
  </si>
  <si>
    <t>ELDORADO</t>
  </si>
  <si>
    <t>Participação de alunos(as) em projetos de PD&amp;I</t>
  </si>
  <si>
    <t>EMBRAPA AGROENERGIA</t>
  </si>
  <si>
    <t>Taxa de sucesso de projetos</t>
  </si>
  <si>
    <t>EMBRAPA ITECH-Agro</t>
  </si>
  <si>
    <t>Participação financeira das empresas no portfólio</t>
  </si>
  <si>
    <t>ESALQ</t>
  </si>
  <si>
    <t>Taxa de sucesso de propostas técnicas</t>
  </si>
  <si>
    <t>Escola de Minas - UFOP</t>
  </si>
  <si>
    <t>Empresas prospectadas</t>
  </si>
  <si>
    <t>FEMEC-UFU</t>
  </si>
  <si>
    <t>FITec BH</t>
  </si>
  <si>
    <t>Projetos contratados</t>
  </si>
  <si>
    <t>FITec Campinas</t>
  </si>
  <si>
    <t>Empresas contratantes</t>
  </si>
  <si>
    <t>FMRP-USP</t>
  </si>
  <si>
    <t>Eventos com empresas</t>
  </si>
  <si>
    <t>G-Bioforest - UFOPA</t>
  </si>
  <si>
    <t>Graphene-UCS</t>
  </si>
  <si>
    <t>Participação de alunos em projetos de PD&amp;I</t>
  </si>
  <si>
    <t>IBMP</t>
  </si>
  <si>
    <t>Grau de satisfação das empresas</t>
  </si>
  <si>
    <t>ICMC - USP-SC</t>
  </si>
  <si>
    <t>Participação financeira das empresas nos projetos contratados</t>
  </si>
  <si>
    <t>IDOR</t>
  </si>
  <si>
    <t>IF-AM</t>
  </si>
  <si>
    <t>IF-BA</t>
  </si>
  <si>
    <t>IF-CE</t>
  </si>
  <si>
    <t>IF-ES</t>
  </si>
  <si>
    <t>IF-FLU</t>
  </si>
  <si>
    <t>Startups, micro e pequenas empresas contratantes</t>
  </si>
  <si>
    <t>IF-Goiano</t>
  </si>
  <si>
    <t>IF-Goiás</t>
  </si>
  <si>
    <t>IF-MG</t>
  </si>
  <si>
    <t>Satisfação das Empresas</t>
  </si>
  <si>
    <t>IF-PB</t>
  </si>
  <si>
    <t>Participação financeira das empresas nos projetos contratados (no modelo tradicional)</t>
  </si>
  <si>
    <t>IF-RN</t>
  </si>
  <si>
    <t>IF-SC - FLN</t>
  </si>
  <si>
    <t>Inserção de recursos humanos em projetos de PD&amp;I</t>
  </si>
  <si>
    <t>IF-SP</t>
  </si>
  <si>
    <t>IF-Suldeminas</t>
  </si>
  <si>
    <t>Número de projetos a contratar</t>
  </si>
  <si>
    <t>IF-TM</t>
  </si>
  <si>
    <t>Número de empresas contratantes</t>
  </si>
  <si>
    <t>INATEL</t>
  </si>
  <si>
    <t>Número de empresas técnicas</t>
  </si>
  <si>
    <t>INDT</t>
  </si>
  <si>
    <t>INERGE-UFJF</t>
  </si>
  <si>
    <t>InovaAgro-UFPel</t>
  </si>
  <si>
    <t>INOVAÇÃO DE FÁRMACOS E VACINAS-UFMG</t>
  </si>
  <si>
    <t>INRI-UFSM</t>
  </si>
  <si>
    <t>INSTITUTO ATLÂNTICO</t>
  </si>
  <si>
    <t>INT</t>
  </si>
  <si>
    <t>IPT-Bio</t>
  </si>
  <si>
    <t>IPT-Materiais</t>
  </si>
  <si>
    <t>IQ-USP</t>
  </si>
  <si>
    <t>ITA</t>
  </si>
  <si>
    <t>ITEC-FURG</t>
  </si>
  <si>
    <t>LACTEC</t>
  </si>
  <si>
    <t>LAMEF</t>
  </si>
  <si>
    <t>LESC-UFC</t>
  </si>
  <si>
    <t>LITPEG-UFPE</t>
  </si>
  <si>
    <t>LSI-TEC</t>
  </si>
  <si>
    <t>METRÓPOLE DIGITAL - UFRN</t>
  </si>
  <si>
    <t>MOVE-UFSC</t>
  </si>
  <si>
    <t>NUTES-UEPB</t>
  </si>
  <si>
    <t>Poli-USP</t>
  </si>
  <si>
    <t>Polimeros</t>
  </si>
  <si>
    <t>POLO-UFSC</t>
  </si>
  <si>
    <t>Powertrain-UFMG</t>
  </si>
  <si>
    <t>Powertrain-USP</t>
  </si>
  <si>
    <t>PROMEXBIO-CETEM</t>
  </si>
  <si>
    <t>REMA</t>
  </si>
  <si>
    <t>SENAI ISI BIOMASSA</t>
  </si>
  <si>
    <t>SENAI ISI BIOSSINTÉTICOS</t>
  </si>
  <si>
    <t>SENAI ISI ELETROQUÍMICA</t>
  </si>
  <si>
    <t>SENAI ISI EMBARCADOS</t>
  </si>
  <si>
    <t>SENAI ISI ENGENHARIA DE ESTRUTURAS</t>
  </si>
  <si>
    <t>SENAI ISI LASER</t>
  </si>
  <si>
    <t>SENAI ISI LIGAS ESPECIAIS</t>
  </si>
  <si>
    <t>SENAI ISI QUÍMICA VERDE</t>
  </si>
  <si>
    <t>SENAI ISI SENSORIAMENTO</t>
  </si>
  <si>
    <t>SENAI ISI TECNOLOGIAS MINERAIS</t>
  </si>
  <si>
    <t>SENAI ISI TICS</t>
  </si>
  <si>
    <t>SENAI SP ISI MATERIAIS AVANÇADOS</t>
  </si>
  <si>
    <t>SEPAER-UNIFEI</t>
  </si>
  <si>
    <t>SIMOB-UFRGS</t>
  </si>
  <si>
    <t>TECGRAF</t>
  </si>
  <si>
    <t>TECNOGREEN</t>
  </si>
  <si>
    <t>TECNOLOGIAS 3D - CTI</t>
  </si>
  <si>
    <t>UFSCar - Materiais</t>
  </si>
  <si>
    <t>UFV - Fibras Florestais</t>
  </si>
  <si>
    <t>USP-IFSC</t>
  </si>
  <si>
    <t>VBL IoT E INDÚSTRIA 4.0 - Von Braun</t>
  </si>
  <si>
    <t>ZETTA-UFLA</t>
  </si>
  <si>
    <t>Ano de criação da meta</t>
  </si>
  <si>
    <t>Título da meta</t>
  </si>
  <si>
    <t>Descrição da meta</t>
  </si>
  <si>
    <t>Refere-se ao número de empresas prospectadas pela Unidade EMBRAPII como potenciais parceiras em projetos de inovação</t>
  </si>
  <si>
    <t>Trata-se do número de propostas técnicas elaboradas pela Unidade EMBRAPII no processo de negociação de parcerias com empresas</t>
  </si>
  <si>
    <t>Diz respeito ao número de empresas envolvidas em projetos de parceria com a Unidade EMBRAPII. Empresas com mais de um projeto contam uma única vez</t>
  </si>
  <si>
    <t>Estimativa de participação de projetos classificados como de alta tecnologia no total de projetos mantidos no ano</t>
  </si>
  <si>
    <t>Estimativa de participação de empresas parceiras novas para a Unidade EMBRAPII no total de projetos mantidos no ano</t>
  </si>
  <si>
    <t>O indicador é obtido por meio da razão entre o número de projetos executados dentro do prazo estabelecido e o número de projetos encerrados no ano</t>
  </si>
  <si>
    <t>Projeção de pedidos de propriedade intelectual em relação aos projetos contratados, abrangendo: patente, modelo de utilidade e registro de software, depositados no Instituto Nacional de Propriedade Industrial, no ano</t>
  </si>
  <si>
    <t>Projeção do número de contratos de licenciamento em relação ao número de pedidos de propriedade intelectual</t>
  </si>
  <si>
    <t>Projeção do número de novos produtos e processos lançados no mercado em relação ao número de projetos concluídos</t>
  </si>
  <si>
    <t>Expectativa de tempo médio de retorno dos investimentos realizados pelas empresas, considerando o conjunto de projetos concluídos no ano</t>
  </si>
  <si>
    <t>Refere-se ao número de empresas contactadas pela equipe da Unidade canditada em eventos técnicos para fins de prospecção.</t>
  </si>
  <si>
    <t>Refere-se ao número de empresas prospectadas pelas Unidades EMBRAPII como potenciais parceiras em projetos de inovação.</t>
  </si>
  <si>
    <t>Refere-se ao número de propostas técnicas elaboradas pelas Unidades EMBRAPII no ano de referência.</t>
  </si>
  <si>
    <t>O indicador consiste no número de projetos contratados pelas Unidades EMBRAPII no ano de referência.</t>
  </si>
  <si>
    <t>Diz respeito ao número total de empresas que se tornaram parceiras em projetos conjuntos com Unidades EMBRAPII no ano de referência.</t>
  </si>
  <si>
    <t>Consiste na razão entre o número de projetos concluídos no ano de referência, dentro do prazo e com aceite final da empresa, e o número total de projetos concluídos no mesmo ano.</t>
  </si>
  <si>
    <t>O indicador consiste do número de pedidos de propriedade intelectual (PI) depositados no ano de referência.</t>
  </si>
  <si>
    <t>O indicador consiste do número de alunos vincularos a projetos EMBRAPII contratados, no ano de referência.</t>
  </si>
  <si>
    <t>Número de empresas mapeadas como parceiras para os projetos EMBRAPII, no ano de referência.</t>
  </si>
  <si>
    <t>Número de propostas técnicas elaboradas pela unidade EMBRAPII, no ano de referência.</t>
  </si>
  <si>
    <t>Número de projetos contratados por empresas, no ano de referência.</t>
  </si>
  <si>
    <t>Número de empresas distintas contratantes de projetos EMBRAPII, no ano de referência.</t>
  </si>
  <si>
    <t>Número de empresas presentes em eventos técnicos dos quais  a unidade participa para fins de prospecção, no ano de referência.</t>
  </si>
  <si>
    <t>Número de pedidos de propriedade intelectual (PI) depositados no INPI, no ano de referência</t>
  </si>
  <si>
    <t>Número de alunos vinculados aos projetos de PD&amp;I e participantes do Programa de Formação de RH, no ano de referência</t>
  </si>
  <si>
    <t>Satisfação das empresas em relação ao escopo dos projetos, prazos, custos, entregas, relevância dos resultados, competência técnica da Unidade, inovação desenvolvida, gestão de projetos e contribuição às competências da empresa – avaliada pela EMBRAPII nas empresas contratantes dos projetos. Avaliação expressa em escala qualitativa de 5 pontos (1 a 5), sendo 1 “totalmente insatisfeito”, 5 “totalmente satisfeito”, tendo 3 como caracterizador do nível suficiente.</t>
  </si>
  <si>
    <t>Relação entre o volume de recursos financeiros aportados pelas empresas nos projetos EMBRAPII e o valor total dos mesmos projetos, estes últimos considerando recursos financeiros e não financeiros, até o ano de referência</t>
  </si>
  <si>
    <t>Relação entre o número de projetos contratados e o número total de propostas técnicas elaboradas pela Unidade, até o ano de referência</t>
  </si>
  <si>
    <t>Número de empresas mapeadas no como parceiras em projetos EMBRAPII, no ano de referência.</t>
  </si>
  <si>
    <t>Número de projetos contratados por empresas junto à Unidade, no ano de referência.</t>
  </si>
  <si>
    <t>Número de empresas contratantes de projetos EMBRAPII com a Unidade credenciada, no ano de referência.</t>
  </si>
  <si>
    <t>Número de eventos promovidos pela Unidade credenciada para divulgação do modelo para empresas, no ano de referência.</t>
  </si>
  <si>
    <t>Número de alunos capacitados em soft skills nos projetos EMBRAPII como membros das equipes de pesquisa, no ano de referência</t>
  </si>
  <si>
    <t>Satisfação das empresas em relação ao escopo dos projetos, prazos, custo, entregas, relevância dos resultados, competência técnica da Unidade, inovação envolvida, gestão de projetos e à contribuição às competências da empresa – avaliada pela EMBRAPII junto às empresas contratantes dos projetos com a Unidade. Avaliação expressa em escala qualitativa de 4 pontos (1 a 4), sendo: 1 - muito abaixo do esperado e 4 – acima do esperado.
Medida cumulativa considerando todos os projetos avaliados da Unidade, até o ano de referência.</t>
  </si>
  <si>
    <t>Relação entre o volume de recursos financeiros aportados pelas empresas nos projetos EMBRAPII e o valor total dos mesmos projetos, no ano de referência.</t>
  </si>
  <si>
    <t>Número de empresas prospectadas como potenciais contratantes de projetos de inovação, no período de referência.</t>
  </si>
  <si>
    <t>Número de propostas técnicas elaboradas pela Unidade EMBRAPII, no período de referência.</t>
  </si>
  <si>
    <t>Número de projetos EMBRAPII contratados por empresas, no período de referência.</t>
  </si>
  <si>
    <t>Número de empresas contratantes de projetos EMBRAPII, no período de referência.</t>
  </si>
  <si>
    <t>Número de empresas enquadradas como startups, micro ou pequenas empresas contratantes de projetos EMBRAPII, no período de referência.</t>
  </si>
  <si>
    <t>Número de eventos nos quais a Unidade participa para divulgação do modelo EMBRAPII e prospecção, no período de referência.</t>
  </si>
  <si>
    <t>Número de pedidos de propriedade intelectual (PI) depositados no INPI, no período de referência.</t>
  </si>
  <si>
    <t>Medida da satisfação das empresas em relação aos prazos, custo, entregas frente ao escopo contratado, relevância dos resultados, competência técnica e gestão de projetos pela Unidade, inovação desenvolvida e contribuição às competências da empresa, avaliada pelas empresas contratantes dos projetos. Avaliação expressa em escala de zero (0) à dez (10), sendo zero indicador de baixa satisfação e 10 de alta satisfação.</t>
  </si>
  <si>
    <t>Razão entre o volume de recursos financeiros aportados pelas empresas nos projetos, cofinanciados pela EMBRAPII, e o valor total dos mesmos projetos, no período de referência.</t>
  </si>
  <si>
    <t>Razão entre o número de projetos contratados e o número total de propostas técnicas elaboradas pelas Unidades credenciadas.</t>
  </si>
  <si>
    <t>Número de profissionais graduados e pós-graduados com atividades vinculadas aos projetos EMBRAPII, no período de referência.</t>
  </si>
  <si>
    <t>Número de alunos envolvidos nos projetos EMBRAPII visando a capacitação de soft skills, no período de referência.</t>
  </si>
  <si>
    <t>Responsável pela UE SRINFO</t>
  </si>
  <si>
    <t>Nível de complexidade dos dados</t>
  </si>
  <si>
    <t>Unidade Liberada para SRInfo</t>
  </si>
  <si>
    <t>Autorizado Flávia?</t>
  </si>
  <si>
    <t>Responsável pela ADIÇÃO dos dados</t>
  </si>
  <si>
    <t>Dados adicionados?</t>
  </si>
  <si>
    <t>Responsável pela REVISÃO dos dados</t>
  </si>
  <si>
    <t>COMENTÁRIO</t>
  </si>
  <si>
    <t>Dados revisados?</t>
  </si>
  <si>
    <t>Sim</t>
  </si>
  <si>
    <t>Juliana</t>
  </si>
  <si>
    <t>Marcos</t>
  </si>
  <si>
    <t>Amanda</t>
  </si>
  <si>
    <t>Bianca</t>
  </si>
  <si>
    <t>SEM DATA no TC de recredenciamento. Nas planilhas de meta do PA há a indicação do início em Julho de 2019, portanto a data considerada como início desse plano é 01/07/2019. A informação anteior era que a data era 31/12/2019. A unidade está buscando o documento físico, assim como nós.</t>
  </si>
  <si>
    <t>Está com erro SOMATÓRIO 31.950.000,00, foi comunicado ao técnico.</t>
  </si>
  <si>
    <t>IF-GOIÁS</t>
  </si>
  <si>
    <t>Somatório com erro Aba Planilha Financeira, Conferido com a técnica.</t>
  </si>
  <si>
    <t>Marcos Simonetti</t>
  </si>
  <si>
    <t>Dados verificados com Breno</t>
  </si>
  <si>
    <t>Subtotais de recursos BNDES na carteira com somatório anual errado. Valor total de todos os anos está correto. Ariadny ciente. Será corrigido com aditivo.</t>
  </si>
  <si>
    <t>Alvaro Abackerli</t>
  </si>
  <si>
    <t>valores de PI em %</t>
  </si>
  <si>
    <t>Eduardo irá verificar metas do TC com a unidade</t>
  </si>
  <si>
    <t>pedidos de PI no PA de credenciamento em valores %</t>
  </si>
  <si>
    <t>UFPA</t>
  </si>
  <si>
    <t>Flávia Balieiro</t>
  </si>
  <si>
    <t>UFT</t>
  </si>
  <si>
    <t>Unidade</t>
  </si>
  <si>
    <t>Comentários</t>
  </si>
  <si>
    <t>Chamada Pública</t>
  </si>
  <si>
    <t>Número do TC</t>
  </si>
  <si>
    <t>Regras do contrato</t>
  </si>
  <si>
    <t>Data de assinatura do TC</t>
  </si>
  <si>
    <t>Data de início da vigência do TC</t>
  </si>
  <si>
    <t>Há CLÁUSULA DÉCIMA – EFEITO RETROATIVO E CONVALIDAÇÃO?</t>
  </si>
  <si>
    <t>Data de término da vigência do TC</t>
  </si>
  <si>
    <t>Valor do Termo de Cooperação</t>
  </si>
  <si>
    <t>Possui Programa de Formação de RH?</t>
  </si>
  <si>
    <t>01/2021</t>
  </si>
  <si>
    <t>11/2021</t>
  </si>
  <si>
    <t>EMBRAPII CG</t>
  </si>
  <si>
    <t>02/2022</t>
  </si>
  <si>
    <t>40/2023</t>
  </si>
  <si>
    <t>Multiportifólio</t>
  </si>
  <si>
    <t>Não</t>
  </si>
  <si>
    <t>04/2020</t>
  </si>
  <si>
    <t>05/2021</t>
  </si>
  <si>
    <t>13/2021</t>
  </si>
  <si>
    <t>01/2014</t>
  </si>
  <si>
    <t>08/2014</t>
  </si>
  <si>
    <t>01/2020</t>
  </si>
  <si>
    <t>14/2020</t>
  </si>
  <si>
    <t>04/2021</t>
  </si>
  <si>
    <t>35/2022</t>
  </si>
  <si>
    <t>11/2014</t>
  </si>
  <si>
    <t>02/2015</t>
  </si>
  <si>
    <t>07/2016</t>
  </si>
  <si>
    <t>Emergencial COVID</t>
  </si>
  <si>
    <t>15/2020</t>
  </si>
  <si>
    <t>10/2020</t>
  </si>
  <si>
    <t>03/2014</t>
  </si>
  <si>
    <t>16/2020</t>
  </si>
  <si>
    <t>12/2014</t>
  </si>
  <si>
    <t>05/2014</t>
  </si>
  <si>
    <t>04/2014</t>
  </si>
  <si>
    <t>01/2016</t>
  </si>
  <si>
    <t>05/2017</t>
  </si>
  <si>
    <t>04/2017</t>
  </si>
  <si>
    <t>11/2020</t>
  </si>
  <si>
    <t>05/2022</t>
  </si>
  <si>
    <t>29-2023</t>
  </si>
  <si>
    <t>10/2016</t>
  </si>
  <si>
    <t>E-RENOVA - UNICAMP</t>
  </si>
  <si>
    <t>04/2022</t>
  </si>
  <si>
    <t>27/2023</t>
  </si>
  <si>
    <t>05/2020</t>
  </si>
  <si>
    <t>02/2016</t>
  </si>
  <si>
    <t>Falei com Vanessa (Técnica da UE) e ela conseguiu as informações que faltavam.</t>
  </si>
  <si>
    <t>01/2015</t>
  </si>
  <si>
    <t>05/2016</t>
  </si>
  <si>
    <t>38/2023</t>
  </si>
  <si>
    <t>07/2017</t>
  </si>
  <si>
    <t>08/2021</t>
  </si>
  <si>
    <t>08/2016</t>
  </si>
  <si>
    <t>24/2023</t>
  </si>
  <si>
    <t>02/2021</t>
  </si>
  <si>
    <t>25/2023</t>
  </si>
  <si>
    <t>34/2022</t>
  </si>
  <si>
    <t>03/2022</t>
  </si>
  <si>
    <t>02/2024</t>
  </si>
  <si>
    <t>07/2021</t>
  </si>
  <si>
    <t>Emergencial</t>
  </si>
  <si>
    <t>03/2020</t>
  </si>
  <si>
    <t>43/2023</t>
  </si>
  <si>
    <t>37/2022</t>
  </si>
  <si>
    <t>17/2020</t>
  </si>
  <si>
    <t>02/2014</t>
  </si>
  <si>
    <t>28/10/2015</t>
  </si>
  <si>
    <t>27-out-18</t>
  </si>
  <si>
    <t>24/08/2015</t>
  </si>
  <si>
    <t>03/2015</t>
  </si>
  <si>
    <t>01/2017</t>
  </si>
  <si>
    <t>11/2017</t>
  </si>
  <si>
    <t>19/2020</t>
  </si>
  <si>
    <t>16-dez-18</t>
  </si>
  <si>
    <t>09/2017</t>
  </si>
  <si>
    <t>01/2022</t>
  </si>
  <si>
    <t>40/2022</t>
  </si>
  <si>
    <t>08/2017</t>
  </si>
  <si>
    <t>20/2020</t>
  </si>
  <si>
    <t>10/2017</t>
  </si>
  <si>
    <t>18/2020</t>
  </si>
  <si>
    <t>03/2016</t>
  </si>
  <si>
    <t>03/2017</t>
  </si>
  <si>
    <t>12/2021</t>
  </si>
  <si>
    <t>14/2021</t>
  </si>
  <si>
    <t>36/2022</t>
  </si>
  <si>
    <t>08/2020</t>
  </si>
  <si>
    <t>Instituto Atlântico</t>
  </si>
  <si>
    <t>36/2023</t>
  </si>
  <si>
    <t>37/2023</t>
  </si>
  <si>
    <t>13/2014</t>
  </si>
  <si>
    <t>17-dez-20</t>
  </si>
  <si>
    <t>07/2020</t>
  </si>
  <si>
    <t>06/2014</t>
  </si>
  <si>
    <t>20-out-20</t>
  </si>
  <si>
    <t>07/2014</t>
  </si>
  <si>
    <t>02-dez-20</t>
  </si>
  <si>
    <t>13/2020</t>
  </si>
  <si>
    <t>22/2023</t>
  </si>
  <si>
    <t>31/2023</t>
  </si>
  <si>
    <t>26/2023</t>
  </si>
  <si>
    <t>10/2021</t>
  </si>
  <si>
    <t>30/2023</t>
  </si>
  <si>
    <t>09/2016</t>
  </si>
  <si>
    <t>09/2014</t>
  </si>
  <si>
    <t>10/2014</t>
  </si>
  <si>
    <t>06/2021</t>
  </si>
  <si>
    <t>39/2023</t>
  </si>
  <si>
    <t>06/2016</t>
  </si>
  <si>
    <t>02/2017</t>
  </si>
  <si>
    <t>13/2017</t>
  </si>
  <si>
    <t>02/2020</t>
  </si>
  <si>
    <t>14/2017</t>
  </si>
  <si>
    <t>15/2017</t>
  </si>
  <si>
    <t>32/2023</t>
  </si>
  <si>
    <t>12/2017</t>
  </si>
  <si>
    <t>16/2017</t>
  </si>
  <si>
    <t>03/2024</t>
  </si>
  <si>
    <t>35/2023</t>
  </si>
  <si>
    <t>09/2021</t>
  </si>
  <si>
    <t>15/2021</t>
  </si>
  <si>
    <t>04/2016</t>
  </si>
  <si>
    <t>06/2017</t>
  </si>
  <si>
    <t>33/2023</t>
  </si>
  <si>
    <t>06/2024</t>
  </si>
  <si>
    <t>09/2020</t>
  </si>
  <si>
    <t>05/2024</t>
  </si>
  <si>
    <t>06/2020</t>
  </si>
  <si>
    <t>41/2023</t>
  </si>
  <si>
    <t>12/2020</t>
  </si>
  <si>
    <t>Número do TA</t>
  </si>
  <si>
    <t>Parceria / Programa</t>
  </si>
  <si>
    <t>Objeto</t>
  </si>
  <si>
    <t>TA de recredenciamento?</t>
  </si>
  <si>
    <t>TA de mudança prazo de vigência?</t>
  </si>
  <si>
    <t>TA altera valor do TC?</t>
  </si>
  <si>
    <t>Aditivo de programa de Formação?</t>
  </si>
  <si>
    <t>TA possui valor para Capacitação 4.0?</t>
  </si>
  <si>
    <t>TA de Multiportifólio?</t>
  </si>
  <si>
    <t>Data de assinatura do TA</t>
  </si>
  <si>
    <t>Data de início da vigência do TA</t>
  </si>
  <si>
    <t>Data de término da vigência do TC após aditivo</t>
  </si>
  <si>
    <t>Valor do TA que altera o TC</t>
  </si>
  <si>
    <t>Valor do TC após TA</t>
  </si>
  <si>
    <t>Valor do TA do Capacitação 4.0</t>
  </si>
  <si>
    <t>Valor do TA do Capacitação 4.0 após alteração</t>
  </si>
  <si>
    <t>1</t>
  </si>
  <si>
    <t>Aditado valores no TC.</t>
  </si>
  <si>
    <t>N/A</t>
  </si>
  <si>
    <t>Para ciência: Presença de cláusula de retroatividade</t>
  </si>
  <si>
    <t>Data do início de vigência alterado, considerando a cláusula quinta (5.1).</t>
  </si>
  <si>
    <t>Renovação do TC e adição de recursos.</t>
  </si>
  <si>
    <t>EMBRAPII CG 1</t>
  </si>
  <si>
    <t>Exclui-se da clausula primeira do Termo de Cooperação o item 1.4.2.</t>
  </si>
  <si>
    <t xml:space="preserve">Aditado valores no TC. </t>
  </si>
  <si>
    <t>4</t>
  </si>
  <si>
    <t>Capacitação 4.0</t>
  </si>
  <si>
    <t>Habilitado a Capacitação 4.0</t>
  </si>
  <si>
    <t>8</t>
  </si>
  <si>
    <t>Prorrogar o prazo da parceria</t>
  </si>
  <si>
    <t>Sem data, somente mês e ano no TA. Foi mantida a mesma data do TC, pois não especificou.</t>
  </si>
  <si>
    <t>5</t>
  </si>
  <si>
    <t>EMBRAPII CG 2</t>
  </si>
  <si>
    <t>O TA que está na planilha de consulta de documentos está desatualizado, sem data e sem assinaturas. O documento completo está na pasta Z.</t>
  </si>
  <si>
    <t>Renovação do TC e redução dos recursos.</t>
  </si>
  <si>
    <t>2</t>
  </si>
  <si>
    <t>Habilitado a Capacitação 4.0.</t>
  </si>
  <si>
    <t>Corrigido o valor do TC.</t>
  </si>
  <si>
    <t>Para ciência: Valor aditado não especificado no TA. Provavelmente o valor foi calculado da diferença entre o novo TC e o antigo... O valor do TA foi calculado pela Vanessa.</t>
  </si>
  <si>
    <t>Cláusula de retroatividade</t>
  </si>
  <si>
    <t>Retificação do 2° TA.</t>
  </si>
  <si>
    <t>3</t>
  </si>
  <si>
    <t>Prorrogar o prazo de vigência do Termo de Cooperação n. 19/2020, por 90 (noventa) dias.</t>
  </si>
  <si>
    <t>O ajuste de prazo da Capacitação 4.0 é relevante. devendo ser inserido no SRInfo - Informação dada pelo Thiago. 
Valores não estão batendo. Gabi L. falou com o Jurídico e foi informado que deve utilizar o valor do TA.
A numeração dos TAs dessa unidade estão incorretas. Será feito um TA em breve e neste constará as correções.</t>
  </si>
  <si>
    <t>Repactuação do Programa Capacitação 4.0.</t>
  </si>
  <si>
    <t>Repactuação do Programa Capacitação 4.0</t>
  </si>
  <si>
    <t>Adita valores no TC. Adita indicadores do PA.</t>
  </si>
  <si>
    <t>Adita valores no TC.</t>
  </si>
  <si>
    <t>Renovação do TC.</t>
  </si>
  <si>
    <t>-</t>
  </si>
  <si>
    <t>Alteração da fundação de apoio</t>
  </si>
  <si>
    <t xml:space="preserve">Adita valores no TC e indicadores. </t>
  </si>
  <si>
    <t>Exclui-se da clausula primeira do Termo de Cooperação o item 1.4.2. Altera indicadores do PA.</t>
  </si>
  <si>
    <t>Adita prazo de vigência TC</t>
  </si>
  <si>
    <t>Adita valores no TC e quadro financeiro</t>
  </si>
  <si>
    <t xml:space="preserve">Adita valores no TC. </t>
  </si>
  <si>
    <t>Adita valores no TC e indicadores.</t>
  </si>
  <si>
    <t>Renovação do TC e adita recursos e metas/indicadores.</t>
  </si>
  <si>
    <t>Corrige erro de digitação no quadro financeiro</t>
  </si>
  <si>
    <t xml:space="preserve">Adita valores no TC e quadro financeiro. </t>
  </si>
  <si>
    <t>Adita valores no TC e quadro financeiro.</t>
  </si>
  <si>
    <t>Substitui o gestor financeiro da unidade</t>
  </si>
  <si>
    <t>Número do aditivo que o PA foi definido</t>
  </si>
  <si>
    <t>Data de início das metas</t>
  </si>
  <si>
    <t>Tipo de modificação nas metas</t>
  </si>
  <si>
    <t>Metas do Multicarteira?</t>
  </si>
  <si>
    <t>Competência Técnica</t>
  </si>
  <si>
    <t>Sublinha 1</t>
  </si>
  <si>
    <t>Sublinha 2</t>
  </si>
  <si>
    <t>Sublinha 3</t>
  </si>
  <si>
    <t>Sublinha 4</t>
  </si>
  <si>
    <t>Sublinha 5</t>
  </si>
  <si>
    <t>Sublinha 6</t>
  </si>
  <si>
    <t>Sublinha 7</t>
  </si>
  <si>
    <t>Sublinha 8</t>
  </si>
  <si>
    <t>Sublinha 9</t>
  </si>
  <si>
    <t>Realizada a conferencia com técnico da coluna G</t>
  </si>
  <si>
    <t>Bioeconomia no agronegócio</t>
  </si>
  <si>
    <t>Tecnologia de alimentos</t>
  </si>
  <si>
    <t>Bioinsumos</t>
  </si>
  <si>
    <t>Tecnologias para sustentabilidade do agronegócio</t>
  </si>
  <si>
    <t>Biotecnologia aplicada à micropropagação vegetal</t>
  </si>
  <si>
    <t>Nanotecnologia aplicada à produção de mudas vegetais</t>
  </si>
  <si>
    <t>Diagnose fitossanitária e fidelidade genética em mudas vegetais</t>
  </si>
  <si>
    <t>Bioestimulantes, biodefensivos e biofertilizantes para agricultura</t>
  </si>
  <si>
    <t>Substituição de metas no ano</t>
  </si>
  <si>
    <t>Transmissão de Potência</t>
  </si>
  <si>
    <t>Design para Sistemas de Transmissão e seus elementos</t>
  </si>
  <si>
    <t>Manufatura para Sistemas de Transmissão</t>
  </si>
  <si>
    <t>Monitoramento e Controle para Sistemas de Transmissão</t>
  </si>
  <si>
    <t>Tecnologias em Otimização de Energia, incluindo as Renováveis</t>
  </si>
  <si>
    <t>Gerenciamento de Energia</t>
  </si>
  <si>
    <t>Sistemas de Conversão e Eficiência de Energia</t>
  </si>
  <si>
    <t>Software e automação</t>
  </si>
  <si>
    <t>Inteligência artificial e análise de grandes massas de dados</t>
  </si>
  <si>
    <t>Sistemas otimizados para instrumentação, automação e controle</t>
  </si>
  <si>
    <t>Sistemas e componentes físicos cibernéticos</t>
  </si>
  <si>
    <t>Inteligência artificial</t>
  </si>
  <si>
    <t>Softwares inteligentes</t>
  </si>
  <si>
    <t>Inteligência artificial para automação industrial</t>
  </si>
  <si>
    <t>Integração de hardware e software</t>
  </si>
  <si>
    <t>Descoberta e desenvolvimento pré-clínico de fármacos e novas formulações</t>
  </si>
  <si>
    <t>Drug discovery</t>
  </si>
  <si>
    <t>Sistemas de liberação controlada de fármacos</t>
  </si>
  <si>
    <t>Ensaios pré-clínicos</t>
  </si>
  <si>
    <t>Sistemas inteligentes</t>
  </si>
  <si>
    <t>Sistemas Mecatrônicos</t>
  </si>
  <si>
    <t>Software para Sistemas Inteligentes</t>
  </si>
  <si>
    <t>Sistemas de Manufatura</t>
  </si>
  <si>
    <t>Produtos conectados</t>
  </si>
  <si>
    <t>Sensoriamento</t>
  </si>
  <si>
    <t>Comunicação sem fio</t>
  </si>
  <si>
    <t>Processamento de dados</t>
  </si>
  <si>
    <t>Fármacos e Medicamentos</t>
  </si>
  <si>
    <t>Produtos cosmecêuticos</t>
  </si>
  <si>
    <t>Biofármacos</t>
  </si>
  <si>
    <t>Soluções Industriais</t>
  </si>
  <si>
    <t>Automação industrial</t>
  </si>
  <si>
    <t>Robótica</t>
  </si>
  <si>
    <t>Otimização de processos industriais</t>
  </si>
  <si>
    <t>Substituição de metas a partir de data</t>
  </si>
  <si>
    <t>Polímeros e Materiais</t>
  </si>
  <si>
    <t>Polímeros/compósitos</t>
  </si>
  <si>
    <t>Nanomateriais</t>
  </si>
  <si>
    <t>Processo de fabricação</t>
  </si>
  <si>
    <t>Tecnologia e sistemas veiculares</t>
  </si>
  <si>
    <t>Sistemas automotivos</t>
  </si>
  <si>
    <t>Software para sistemas veiculares</t>
  </si>
  <si>
    <t>Automação, modelagem e segurança veicular</t>
  </si>
  <si>
    <t>Biotecnologia</t>
  </si>
  <si>
    <t>Processamento e aproveitamento de biomassas</t>
  </si>
  <si>
    <t>Desenvolvimento e caracterização de materiais avançados, blocos químicos, biocatalisadores e biocombustíveis, incluindo o escalonamento de seus processos produtivos</t>
  </si>
  <si>
    <t>Desenvolvimento de drogas e anticorpos monoclonais</t>
  </si>
  <si>
    <t>Desenvolvimento de dispositivos e métodos para testes farmacológicos</t>
  </si>
  <si>
    <t>Engenharia de petróleo e gás</t>
  </si>
  <si>
    <t>Exploração e Produção</t>
  </si>
  <si>
    <t>Refino, processamento de gás e produção de derivados</t>
  </si>
  <si>
    <t>Sistemas de comunicações avançadas</t>
  </si>
  <si>
    <t xml:space="preserve">Equipamentos para comunicações ópticas </t>
  </si>
  <si>
    <t>Dispositivos para comunicações ópticas</t>
  </si>
  <si>
    <t>Meios físicos para comunicações ópticas</t>
  </si>
  <si>
    <t>Tecnologias em IoT</t>
  </si>
  <si>
    <t>Biofármacos e fármacos</t>
  </si>
  <si>
    <t>Biologia molecular, estrutural, celular e química medicinal</t>
  </si>
  <si>
    <t>Identificação de proteínas alvo com potencial farmacêutico</t>
  </si>
  <si>
    <t>Inibidores específicos para proteínas alvo com potencial farmacêutico</t>
  </si>
  <si>
    <t>Eletrônica impressa</t>
  </si>
  <si>
    <t>Dispositivos de eletrônica impressa, especialmente de células fotovoltaicas orgânicas, flexíveis, transparentes e de baixo peso (opv)</t>
  </si>
  <si>
    <t>Impressão "rolo-a-rolo" de dispositivos como supercapacitores, bateriais e sensores</t>
  </si>
  <si>
    <t>Impressão em substratos cerâmicos, de microssistemas, sensores e outros dispositivos</t>
  </si>
  <si>
    <t>Materiais funcionais</t>
  </si>
  <si>
    <t>Polímeros funcionais</t>
  </si>
  <si>
    <t>Superfícies e interfaces funcionais</t>
  </si>
  <si>
    <t>Materiais Avançados e Nanotecnologia</t>
  </si>
  <si>
    <t>Cadeia do grafeno</t>
  </si>
  <si>
    <t>Nanocompósitos</t>
  </si>
  <si>
    <t>Nanossensores</t>
  </si>
  <si>
    <t>Software para sistemas ciberfísicos</t>
  </si>
  <si>
    <t>Prospecção e monitoramento de dados</t>
  </si>
  <si>
    <t>Gestão da informação</t>
  </si>
  <si>
    <t>Mecanismo para tomada de decisão e atuação</t>
  </si>
  <si>
    <t>Computação industrial</t>
  </si>
  <si>
    <t>Aplicações de inteligência artificial</t>
  </si>
  <si>
    <t>Automação</t>
  </si>
  <si>
    <t>Dispositivos de computação embarcada</t>
  </si>
  <si>
    <t>Inteligência embarcada</t>
  </si>
  <si>
    <t>Equipamentos para saúde</t>
  </si>
  <si>
    <t>Projetos de microeletrônica</t>
  </si>
  <si>
    <t>Eletrônica embarcada</t>
  </si>
  <si>
    <t>Bioquímica e Química de Renováveis</t>
  </si>
  <si>
    <t>Microrganismos e Enzimas</t>
  </si>
  <si>
    <t>Tecnologia da Biomassa</t>
  </si>
  <si>
    <t>Química de Renováveis</t>
  </si>
  <si>
    <t>Integração de tecnologias habilitadoras no agronegócio</t>
  </si>
  <si>
    <t>Materiais avançados e insumos nanotecnológicos e biotecnológicos para o agronegócio</t>
  </si>
  <si>
    <t>Sensores, equipamentos e metodologias fotônicas integradas a IOT para a agricultura de precisão e digital</t>
  </si>
  <si>
    <t>Tecnologias para controle de qualidade de produtos e automação integrados com inteligência artificial aplicados à agroindústria</t>
  </si>
  <si>
    <t>Processamento de Biomassa para Biocombustíveis</t>
  </si>
  <si>
    <t>Produção de Biocombustíveis</t>
  </si>
  <si>
    <t>Processamento de Biomassa</t>
  </si>
  <si>
    <t>Bioinsumos e Processos Biotecnológicos Aplicados à Agricultura</t>
  </si>
  <si>
    <t>Bioinsumos: Bioinseticidas, Biofungicidas, Bionematicidas, Promotores de</t>
  </si>
  <si>
    <t>Programas de Manejo Fitossanitário e da Resistência de Pragas a</t>
  </si>
  <si>
    <t>Semioquímicos, Produtos Naturais de Plantas e Processos Tecnológicos</t>
  </si>
  <si>
    <t>Mineração</t>
  </si>
  <si>
    <t>Operações Sustentáveis de Mina</t>
  </si>
  <si>
    <t>Processos Sustentáveis na Mineração</t>
  </si>
  <si>
    <t>Tratamento e Manejo Sustentável de Resíduos e das Águas</t>
  </si>
  <si>
    <t>Tecnologia Metal Mecânica</t>
  </si>
  <si>
    <t xml:space="preserve">Tecnologia de união (Soldagem), Reparo e Adição </t>
  </si>
  <si>
    <t>Tecnologia de Superfícies</t>
  </si>
  <si>
    <t>Novas Tecnologias em Medição de Propriedades e Comportamento Mecânicos</t>
  </si>
  <si>
    <t>Sistemas de Visão Computacional, Inteligência Artificial e Conectividade</t>
  </si>
  <si>
    <t>Equipamentos e Dispositivos para Integração em Plataformas IoT</t>
  </si>
  <si>
    <t xml:space="preserve">Sistemas Inteligentes de Software para Transformação Digital </t>
  </si>
  <si>
    <t>Processamento de Imagens e Visão Computacional</t>
  </si>
  <si>
    <t>Equipamentos Digitais para Manufatura Inteligente</t>
  </si>
  <si>
    <t>Equipamentos Digitais (HW/FW) para Integração da Manufatura</t>
  </si>
  <si>
    <t>Sistemas (SW) para Suporte da Manufatura Integrada</t>
  </si>
  <si>
    <t>Sistema de Inteligência de Dados da Manufatura</t>
  </si>
  <si>
    <t>Descoberta e Desenvolvimento de Fármacos</t>
  </si>
  <si>
    <t>Drug Discovery - Descoberta e Desenvolvimento de Fármacos</t>
  </si>
  <si>
    <t>Biologia Molecular Aplicada a Tratamento e Diagnóstico</t>
  </si>
  <si>
    <t>Ensaios Clínicos - Investigar Efeitos das Terapias nas Diferentes Doenças</t>
  </si>
  <si>
    <t>Produtos e Processos Aplicados a Cadeias Florestais</t>
  </si>
  <si>
    <t>Produtos madeireiros e derivados</t>
  </si>
  <si>
    <t xml:space="preserve"> Biocosméticos e Bioalimentos</t>
  </si>
  <si>
    <t>Tecnologias e Plataformas computacionais para fins florestais</t>
  </si>
  <si>
    <t>Materiais poliméricos e nanomateriais</t>
  </si>
  <si>
    <t>Desenvolvimento de compósitos, nanocompósitos e materiais multicomponentes de alto desempenho para a indústria automotiva</t>
  </si>
  <si>
    <t>Desenvolvimento e/ou melhorias de tecnologias dos processos produtivos e de moldagem/conformação de componentes automotivos</t>
  </si>
  <si>
    <t>Aplicação de grafeno e/ou seus derivados e outros materiais avançados visando escalabilidade industrial</t>
  </si>
  <si>
    <t>Biologia molecular</t>
  </si>
  <si>
    <t>Desenvolvimento de produtos para diagnóstico molecular</t>
  </si>
  <si>
    <t>Desenvolvimento de produtos para diagnóstico por imunoensaio</t>
  </si>
  <si>
    <t>Desenvolvimento de insumos biotecnológicos</t>
  </si>
  <si>
    <t>Desenvolvimento de moléculas terapêuticas</t>
  </si>
  <si>
    <t>Ciência de Dados, Computação e Matemática Aplicada</t>
  </si>
  <si>
    <t>Ciências de Dados</t>
  </si>
  <si>
    <t>Computação</t>
  </si>
  <si>
    <t>Matemática Aplicada</t>
  </si>
  <si>
    <t>Biotecnologia Médica</t>
  </si>
  <si>
    <t>Ensaios pré-clínicos com métodos avançados</t>
  </si>
  <si>
    <t>Produtos, processos e terapias de biotecnologia médica</t>
  </si>
  <si>
    <t>Ensaios clínicos fase I</t>
  </si>
  <si>
    <t>Tecnologias para processos de manufatura</t>
  </si>
  <si>
    <t>Dispositivos para automação industrial</t>
  </si>
  <si>
    <t>Software e sistemas para processos industriais</t>
  </si>
  <si>
    <t>Tecnologia em Saúde</t>
  </si>
  <si>
    <t>Dispositivos médicos e acessórios</t>
  </si>
  <si>
    <t>Aparelhos para simulação, análise e melhoria de dispositivos médicos e seus processos produtivos</t>
  </si>
  <si>
    <t>Equipamentos para uso em saúde e seus acessórios</t>
  </si>
  <si>
    <t>Sistemas embarcados e mobilidade digital</t>
  </si>
  <si>
    <t>Software e protocolos para aplicações móveis e sistemas embarcados</t>
  </si>
  <si>
    <t>Computação em nuvem e virtualização</t>
  </si>
  <si>
    <t>Inteligência artificial e ciência de dados</t>
  </si>
  <si>
    <t>Metalurgia e materiais</t>
  </si>
  <si>
    <t xml:space="preserve">Processos metalúrgicos </t>
  </si>
  <si>
    <t>Ligas metálicas</t>
  </si>
  <si>
    <t>Materiais cerâmicos e compósitos</t>
  </si>
  <si>
    <t>Filmes finos e proteção superficial</t>
  </si>
  <si>
    <t>Tecnologias para produção mais limpa</t>
  </si>
  <si>
    <t>Eficiência energética e fontes renováveis de energia</t>
  </si>
  <si>
    <t>Redução, tratamento e reaproveitamento de resíduos</t>
  </si>
  <si>
    <t>Uso racional de recursos hídricos</t>
  </si>
  <si>
    <t>Tecnologias agroindustriais</t>
  </si>
  <si>
    <t>Processos tecnológicos para manejo agrícola</t>
  </si>
  <si>
    <t>Tecnologias para processamento e armazenamento de grãos</t>
  </si>
  <si>
    <t>Tecnologias Energéticas Industriais</t>
  </si>
  <si>
    <t>Eficiência energética</t>
  </si>
  <si>
    <t>Mobilidade e sistemas inteligentes</t>
  </si>
  <si>
    <t>Otimização de processos e ativos móveis</t>
  </si>
  <si>
    <t>Sistemas automotivos e transportes</t>
  </si>
  <si>
    <t>Sistemas para manufatura</t>
  </si>
  <si>
    <t xml:space="preserve">Software para auxílio à manufatura </t>
  </si>
  <si>
    <t>Dispositivos eletrônicos para suporte à indústria</t>
  </si>
  <si>
    <t>Apoio à decisão na manufatura</t>
  </si>
  <si>
    <t>Tecnologias em Mineração</t>
  </si>
  <si>
    <t>Exploração Mineral Especializada em Minerais Portadores do Futuro</t>
  </si>
  <si>
    <t>Soluções Tecnológicas Inovadoras em Geometalurgia</t>
  </si>
  <si>
    <t>Sistemas inteligentes de energia</t>
  </si>
  <si>
    <t>Desenvolvimento de sistemas informatizados para gerenciamento energéticos</t>
  </si>
  <si>
    <t>Eficiência energética e redes elétricas inteligentes</t>
  </si>
  <si>
    <t>Fontes renováveis de energia</t>
  </si>
  <si>
    <t>Mobilidade</t>
  </si>
  <si>
    <t>Tecnologia e engenharia dos alimentos</t>
  </si>
  <si>
    <t>Pesquisa e desenvolvimento de processos e métodos de análise de alimentos</t>
  </si>
  <si>
    <t>Desenvolvimento de novos produtos e agregação de valor</t>
  </si>
  <si>
    <t>Resíduos, subprodutos, coprodutos e energia nas indústrias de alimentos</t>
  </si>
  <si>
    <t>Agroindústria do café</t>
  </si>
  <si>
    <t>Indústria de máquinas e suplementos</t>
  </si>
  <si>
    <t xml:space="preserve">Indústria de torra e moagem de café </t>
  </si>
  <si>
    <t>Indústria de insumos na área da cafeicultura</t>
  </si>
  <si>
    <t>Soluções agroalimentares</t>
  </si>
  <si>
    <t>Produtos e processos para produção vegetal</t>
  </si>
  <si>
    <t>Tecnologias para o processamento agroindustrial</t>
  </si>
  <si>
    <t>Sistemas de comunicação digital e radiofrequência</t>
  </si>
  <si>
    <t>Dispositivos de comunicação digital e radiofrequência</t>
  </si>
  <si>
    <t xml:space="preserve"> Arquitetura e dispositivos de redes de alta densidade</t>
  </si>
  <si>
    <t>Sistemas de monitoramento remoto</t>
  </si>
  <si>
    <t>Sistemas para automação da manufatura</t>
  </si>
  <si>
    <t xml:space="preserve">Software para automação da manufatura </t>
  </si>
  <si>
    <t>Dispositivos e equipamentos para automação da manufatura</t>
  </si>
  <si>
    <t>Tecnologias para Sistemas Elétricos de Potência</t>
  </si>
  <si>
    <t>Recursos Energéticos Distribuídos</t>
  </si>
  <si>
    <t>Equipamentos Eletro-Eletrônicos, Ópticos e de Telecomunicações</t>
  </si>
  <si>
    <t xml:space="preserve">Manutenção, Supervisão e Inspeção de ativos </t>
  </si>
  <si>
    <t>Tecnologias para a Agricultura</t>
  </si>
  <si>
    <t>Soluções Inovadoras para a produção agrícola</t>
  </si>
  <si>
    <t>Fármacos e Biofármacos</t>
  </si>
  <si>
    <t xml:space="preserve">Novas moléculas e seu mecanismo de ação  </t>
  </si>
  <si>
    <t>Veiculação de fármacos, ácidos nucleicos e vacinas</t>
  </si>
  <si>
    <t xml:space="preserve"> Ensaios pré-clínicos e clínicos em condições de Boas Práticas de Laboratório e Pesquisa Clínica</t>
  </si>
  <si>
    <t>Energia e mobilidade</t>
  </si>
  <si>
    <t>Recursos Energéticos: Geração, Armazenamento, Integração, Gestão e Otimização</t>
  </si>
  <si>
    <t>Conversão de Energia: Concepção, Otimização e Eficiência Energética</t>
  </si>
  <si>
    <t>Mobilidade: Tecnologia veicular, Motores e biocombustíveis e Infraestrutura
de apoio</t>
  </si>
  <si>
    <t>Manufatura Inteligente</t>
  </si>
  <si>
    <t>Soluções para Análise de Dados Avançadas de Produção Industrial</t>
  </si>
  <si>
    <t>Tecnologia Química Industrial</t>
  </si>
  <si>
    <t>Tecnologia química orgânica</t>
  </si>
  <si>
    <t>Tecnologia Química Inorgânica</t>
  </si>
  <si>
    <t>Processos Químicos</t>
  </si>
  <si>
    <t>Processos Físico-Químicos</t>
  </si>
  <si>
    <t>Escalonamento e Desenvolvimento de Processos Biotecnológicos</t>
  </si>
  <si>
    <t>Bioquímica de renováveis</t>
  </si>
  <si>
    <t xml:space="preserve">Biomateriais </t>
  </si>
  <si>
    <t xml:space="preserve">Biotecnologia ambiental </t>
  </si>
  <si>
    <t>Biofármacos e farmoquímicos</t>
  </si>
  <si>
    <t>Biossensores</t>
  </si>
  <si>
    <t>Materiais - Alto Desempenho</t>
  </si>
  <si>
    <t>Madeira e materiais lignocelulósicos</t>
  </si>
  <si>
    <t>Materiais Semicondutores</t>
  </si>
  <si>
    <t>Materiais Poliméricos</t>
  </si>
  <si>
    <t xml:space="preserve"> Tratamento e recuperação de materiais de resíduos e rejeitos</t>
  </si>
  <si>
    <t>Metais e Ligas</t>
  </si>
  <si>
    <t>Materiais Resistentes à Corrosão</t>
  </si>
  <si>
    <t>Nanopartículas e Materiais Nanoestruturados</t>
  </si>
  <si>
    <t>Materiais Compósitos</t>
  </si>
  <si>
    <t>Materiais Cerâmicos</t>
  </si>
  <si>
    <t>Insumos Químicos e Bioquímicos Sintéticos</t>
  </si>
  <si>
    <t>Especialidades Químicas</t>
  </si>
  <si>
    <t xml:space="preserve">Insumos Nanotecnológicos </t>
  </si>
  <si>
    <t>Insumos Biotecnológicos</t>
  </si>
  <si>
    <t>Manufatura aeronáutica</t>
  </si>
  <si>
    <t xml:space="preserve">Manufatura digital </t>
  </si>
  <si>
    <t>Processos de fabricação avançados</t>
  </si>
  <si>
    <t xml:space="preserve"> Automação da manufatura</t>
  </si>
  <si>
    <t>Sistemas robóticos e automação</t>
  </si>
  <si>
    <t>Ferramentas robóticas e de automação</t>
  </si>
  <si>
    <t xml:space="preserve">Sensores </t>
  </si>
  <si>
    <t>Modelos computacionais para robótica e automação</t>
  </si>
  <si>
    <t>Medição de Grandezas Elétricas</t>
  </si>
  <si>
    <t>Sistema de Monitoramento</t>
  </si>
  <si>
    <t>Integridade estrutural</t>
  </si>
  <si>
    <t>Estudos de confiabilidade de componentes</t>
  </si>
  <si>
    <t xml:space="preserve">Sistemas de inspeção, controle e monitoramento de estruturas e componentes </t>
  </si>
  <si>
    <t xml:space="preserve"> Estudo de homologação e certificação de componentes</t>
  </si>
  <si>
    <t>Sistemas embarcados complexos</t>
  </si>
  <si>
    <t>Testes, diagnósticos e tolerância a falhas</t>
  </si>
  <si>
    <t>Conversores de energia</t>
  </si>
  <si>
    <t xml:space="preserve"> Automação industrial inteligente</t>
  </si>
  <si>
    <t>Modelagem de Reservatórios e Otimização Robusta Aplicada a Recursos Energéticos e Meio Ambiente</t>
  </si>
  <si>
    <t>Modelagem Geológica de Reservatórios</t>
  </si>
  <si>
    <t xml:space="preserve">Otimização Robusta e Simulação Multifísica de Reservatórios </t>
  </si>
  <si>
    <t>Mitigação e Bioenergia</t>
  </si>
  <si>
    <t>Soluções integradas para aplicações em Internet das Coisas e Manufatura 4.0</t>
  </si>
  <si>
    <t>Projeto de dispositivos (HW e SW) de ponta e borda para IoT</t>
  </si>
  <si>
    <t>Internet das Coisas (IoT)</t>
  </si>
  <si>
    <t>Aplicações Inteligentes em Nuvem</t>
  </si>
  <si>
    <t>Máquinas e Equipamentos para Mobilidade</t>
  </si>
  <si>
    <t xml:space="preserve">Veículos e equipamentos para movimentação de cargas e pessoas </t>
  </si>
  <si>
    <t>Dispositivos e equipamentos para conversão de energia e propulsão</t>
  </si>
  <si>
    <t>Processos de fabricação, sistemas de manufatura e materiais para aplicação veicular</t>
  </si>
  <si>
    <t>Desenvolvimento de Hardware e Software para Saúde</t>
  </si>
  <si>
    <t>Saúde</t>
  </si>
  <si>
    <t>Polímeros</t>
  </si>
  <si>
    <r>
      <rPr>
        <sz val="10"/>
        <color rgb="FF000000"/>
        <rFont val="Roboto"/>
      </rPr>
      <t>Elastômeros</t>
    </r>
    <r>
      <rPr>
        <sz val="10"/>
        <color rgb="FFFF0000"/>
        <rFont val="Roboto"/>
      </rPr>
      <t xml:space="preserve"> </t>
    </r>
  </si>
  <si>
    <t xml:space="preserve">Plásticos </t>
  </si>
  <si>
    <t>Compósitos</t>
  </si>
  <si>
    <t xml:space="preserve"> Adesivos</t>
  </si>
  <si>
    <t>Tintas</t>
  </si>
  <si>
    <t>Construção Ecoeficiente</t>
  </si>
  <si>
    <t>Materiais de Construção</t>
  </si>
  <si>
    <t>Componentes e Sistemas Construtivos</t>
  </si>
  <si>
    <t>Refrigeração</t>
  </si>
  <si>
    <t>Novas tecnologias</t>
  </si>
  <si>
    <t xml:space="preserve">Eficiência energética e impacto ambiental </t>
  </si>
  <si>
    <t>Conforto acústico</t>
  </si>
  <si>
    <t>Confiabilidade de componentes e sistemas</t>
  </si>
  <si>
    <t xml:space="preserve"> Avaliação e certificação</t>
  </si>
  <si>
    <t>Powertrain elétrico e híbrido a biocombustíveis</t>
  </si>
  <si>
    <t xml:space="preserve">Powertrain elétrico e híbrido </t>
  </si>
  <si>
    <t>Combustão de alto desempenho</t>
  </si>
  <si>
    <t>Tecnologias aplicadas a Powertrains</t>
  </si>
  <si>
    <t xml:space="preserve">Motores a combustíveis renováveis </t>
  </si>
  <si>
    <t>Aumento da eficiência de processos e produtos de Powertrains</t>
  </si>
  <si>
    <t>Sistemas Inteligentes aplicados a Powertrains</t>
  </si>
  <si>
    <t>Tecnologia Mineral</t>
  </si>
  <si>
    <t xml:space="preserve">Desenvolvimento de processos em Metalurgia Extrativa </t>
  </si>
  <si>
    <t>Desenvolvimento de processos de Biomineração</t>
  </si>
  <si>
    <t>Desenvolvimento de soluções em Biotecnologia Ambiental</t>
  </si>
  <si>
    <t>Biotecnologias ambientais: biorremediação, biomonitoramento e valoriazação de resíduos</t>
  </si>
  <si>
    <t>Biorremediação</t>
  </si>
  <si>
    <t xml:space="preserve"> Modelagem matemática de áreas contaminadas</t>
  </si>
  <si>
    <t xml:space="preserve">Biomonitoramento </t>
  </si>
  <si>
    <t>Tratamento, valorização e reuso de resíduos</t>
  </si>
  <si>
    <t>Transformação de biomassa</t>
  </si>
  <si>
    <t>Biotecnologia integrada e microbiologia técnica</t>
  </si>
  <si>
    <t>Energia e sustentabilidade</t>
  </si>
  <si>
    <t>Tecnologias para Captura, Utilização e Armazenamento de CO2 (CCUS)</t>
  </si>
  <si>
    <t>Inovação em Biossintéticos, Fibras e Intensificação de Processos Químicos</t>
  </si>
  <si>
    <t>Biologia Sintética</t>
  </si>
  <si>
    <t>Fibras</t>
  </si>
  <si>
    <t>Intensificação de Processos</t>
  </si>
  <si>
    <t>Eletroquímica Industrial</t>
  </si>
  <si>
    <t xml:space="preserve">Materiais &amp; Revestimentos inteligentes </t>
  </si>
  <si>
    <t>(Bio) Sensores eletroquímicos e moleculares</t>
  </si>
  <si>
    <t>Geradores e Acumuladores Eletroquímicos de Energia</t>
  </si>
  <si>
    <t>Sistemas Embarcados</t>
  </si>
  <si>
    <t>Dispositivos e equipamentos para computação embarcada</t>
  </si>
  <si>
    <t>Sistema de aquisição e controle</t>
  </si>
  <si>
    <t>Sistema de análise de dados</t>
  </si>
  <si>
    <t>Engenharia de Estruturas</t>
  </si>
  <si>
    <t>Durabilidade de Estruturas</t>
  </si>
  <si>
    <t>Materiais Estruturais Avançados</t>
  </si>
  <si>
    <t>Tecnologia Laser</t>
  </si>
  <si>
    <t>Manufatura a laser por adição de material</t>
  </si>
  <si>
    <t>Manufatura a laser por remoção de material</t>
  </si>
  <si>
    <t>Manufatura a laser por transformação de material</t>
  </si>
  <si>
    <t>Desenvolvimento de sistemas a laser</t>
  </si>
  <si>
    <t>Aços e ligas especiais</t>
  </si>
  <si>
    <t>Projeto e elaboração de ligas</t>
  </si>
  <si>
    <t>Processamento termomecânico</t>
  </si>
  <si>
    <t>Eficiência da cadeia produtiva</t>
  </si>
  <si>
    <t>Tecnologias em química verde</t>
  </si>
  <si>
    <t xml:space="preserve">Processos, materiais e transformações químicas verdes </t>
  </si>
  <si>
    <t>Metodologias e tecnologias sustentáveis de monitoramento químico</t>
  </si>
  <si>
    <t>Sistemas de sensoriamento</t>
  </si>
  <si>
    <t xml:space="preserve">Desenvolvimento e integração de sensores </t>
  </si>
  <si>
    <t>Desenvolvimento de sistemas de visão computacional</t>
  </si>
  <si>
    <t>Desenvolvimento de sistemas computacionais para sensoriamento</t>
  </si>
  <si>
    <t>Economia Circular na Mineração</t>
  </si>
  <si>
    <t>Aproveiramento de Resíduos da Mineração na Agricultura</t>
  </si>
  <si>
    <t>Aproveiramento de Resíduos da Mineração em Outras Cadeias Produtivas</t>
  </si>
  <si>
    <t>Sistemas de Inteligência Geoespacial</t>
  </si>
  <si>
    <t>Sistemas de posicionamento e navegação satelital</t>
  </si>
  <si>
    <t>Sistemas para sensoriamento e conectividade</t>
  </si>
  <si>
    <t xml:space="preserve"> Sistema para exploração imersiva em dados</t>
  </si>
  <si>
    <t>Tecnologias de materiais sustentáveis</t>
  </si>
  <si>
    <t>Compósitos e nanomateriais</t>
  </si>
  <si>
    <t>Materiais poliméricos e sustentáveis</t>
  </si>
  <si>
    <t>Sistemas Elétricos de Potência</t>
  </si>
  <si>
    <t xml:space="preserve">Geração Distribuída e Fontes Alternativas </t>
  </si>
  <si>
    <t>Automação de Sistemas Elétricos de Potência</t>
  </si>
  <si>
    <t>Mobilidade (incluindo eletro mobilidade)</t>
  </si>
  <si>
    <t>Produção Inteligente de Sistemas Veiculares</t>
  </si>
  <si>
    <t>Soluções computacionais em engenharia</t>
  </si>
  <si>
    <t xml:space="preserve">Computação gráfica </t>
  </si>
  <si>
    <t>Simulação computacional</t>
  </si>
  <si>
    <t>Automação, logística e otimização</t>
  </si>
  <si>
    <t>Tecnologias Verdes</t>
  </si>
  <si>
    <t>Processos químicos</t>
  </si>
  <si>
    <t>Tratamento de resíduos e rejeitos</t>
  </si>
  <si>
    <t>Energia e bioprocessos sustentáveis</t>
  </si>
  <si>
    <t>Tecnologias 3D</t>
  </si>
  <si>
    <t>Competências Digitais - Desenvolvimento de tecnologias e modelos</t>
  </si>
  <si>
    <t>Competências Físicas - Desenvolvimento de novos materiais e processos</t>
  </si>
  <si>
    <t>Desenvolvimento Sustentável da Fruticultura na Amazônia</t>
  </si>
  <si>
    <t>Tecnologias e soluções em campo para produção sustentável de frutas</t>
  </si>
  <si>
    <t xml:space="preserve"> Inovações em processos industriais e produtos para o aproveitamento integral das frutas</t>
  </si>
  <si>
    <t>Materiais avançados</t>
  </si>
  <si>
    <t>Materiais em processos e produtos sustentáveis</t>
  </si>
  <si>
    <t>Materiais e processos avançados</t>
  </si>
  <si>
    <t>Bioeconomia florestal</t>
  </si>
  <si>
    <t>Bioindustria Alimentícia</t>
  </si>
  <si>
    <t>Bioinsumos Florestais</t>
  </si>
  <si>
    <t>Bioindústria 4.0</t>
  </si>
  <si>
    <t>Fibras florestais: produção &amp; conversão</t>
  </si>
  <si>
    <t>Produção e qualidade de fibras florestais</t>
  </si>
  <si>
    <t xml:space="preserve"> Conversão das fibras florestais em produtos e energia</t>
  </si>
  <si>
    <t xml:space="preserve"> Meio ambiente e sustentabilidade</t>
  </si>
  <si>
    <t>Biofotônica e instrumentação</t>
  </si>
  <si>
    <t>Equipamentos e instrumentação biofotônica para a saúde humana</t>
  </si>
  <si>
    <t xml:space="preserve">Síntese de novas moléculas, novos fármacos c/nanotecnologia fotoassistidas </t>
  </si>
  <si>
    <t xml:space="preserve"> Automação de processos de biotecnologia e biodigitais</t>
  </si>
  <si>
    <t>IoT e Manufatura 4.0</t>
  </si>
  <si>
    <t>Digitalização, Automação e Produção Inteligente</t>
  </si>
  <si>
    <t>Mobilidade e Análise de Dados - Mobility as a Service</t>
  </si>
  <si>
    <t xml:space="preserve"> Identificação, Rastreamento e Sensoriamento</t>
  </si>
  <si>
    <t>Sistemas inteligentes em geotecnologia e agronegócio</t>
  </si>
  <si>
    <t xml:space="preserve">Sistemas inteligentes na produção animal e vegetal </t>
  </si>
  <si>
    <t>Inteligência computacional em geotecnologia e processamento de dados</t>
  </si>
  <si>
    <t>Número do Apostilamento</t>
  </si>
  <si>
    <t>Tipo de Apostilamento</t>
  </si>
  <si>
    <t>Objeto do Apostilamento</t>
  </si>
  <si>
    <t>Data da Assinatura do Apostilamento</t>
  </si>
  <si>
    <t>Remanejamento de recursos e metas</t>
  </si>
  <si>
    <t>Retificar valores e metas da Unidade.</t>
  </si>
  <si>
    <t>Remanejamento de recursos financeiros</t>
  </si>
  <si>
    <t>Retificação de valores</t>
  </si>
  <si>
    <t>Remanejamento dos recursos entre carteiras</t>
  </si>
  <si>
    <t>Remanejamento dos recursos financeiros e das metas</t>
  </si>
  <si>
    <t xml:space="preserve"> Remanejamento dos recursos financeiros e a
retificação dos indicadores e das metas</t>
  </si>
  <si>
    <t>Remanejamento dos recursos financeiros e a
retificação dos indicadores e das metas</t>
  </si>
  <si>
    <t>Remanejamento dos recursos financeiros e a
das metas</t>
  </si>
  <si>
    <t>UFScar-Materiais</t>
  </si>
  <si>
    <t>SENAI ISI Eletroquímica</t>
  </si>
  <si>
    <t>PROMEXBIO- CETEM</t>
  </si>
  <si>
    <t>Observações e comentários</t>
  </si>
  <si>
    <t>2014</t>
  </si>
  <si>
    <t>2015</t>
  </si>
  <si>
    <t>2016</t>
  </si>
  <si>
    <t>2017</t>
  </si>
  <si>
    <t>2018</t>
  </si>
  <si>
    <t>2019</t>
  </si>
  <si>
    <t>2020</t>
  </si>
  <si>
    <t>2024</t>
  </si>
  <si>
    <t>2025</t>
  </si>
  <si>
    <t>2026</t>
  </si>
  <si>
    <t>2027</t>
  </si>
  <si>
    <t>2028</t>
  </si>
  <si>
    <t>2029</t>
  </si>
  <si>
    <t>2030</t>
  </si>
  <si>
    <t>0</t>
  </si>
  <si>
    <t>NA</t>
  </si>
  <si>
    <t>33,33</t>
  </si>
  <si>
    <t>8,5</t>
  </si>
  <si>
    <t>Avaliação expressa em escala qualitativa de 5 pontos (1 a 5).</t>
  </si>
  <si>
    <t>cuidado. valores %. pedidos de PI em relacao a projetos contratados</t>
  </si>
  <si>
    <t>%</t>
  </si>
  <si>
    <t>meses</t>
  </si>
  <si>
    <t>6</t>
  </si>
  <si>
    <t>7</t>
  </si>
  <si>
    <t>45,7</t>
  </si>
  <si>
    <t>66,7</t>
  </si>
  <si>
    <t>57,9</t>
  </si>
  <si>
    <t>59,3</t>
  </si>
  <si>
    <t>PA não se encontra na planilha de consulta de documentos. Encontrei no Z:</t>
  </si>
  <si>
    <t>PA não se encontra na planilha de consulta de documentos. Encontrei no Z:
Valor colocado em "meses".</t>
  </si>
  <si>
    <t>SEBRAE</t>
  </si>
  <si>
    <t>Avaliação expressa em escala qualitativa de 4 pontos (1 a 4).</t>
  </si>
  <si>
    <t>3,25</t>
  </si>
  <si>
    <t>3,45</t>
  </si>
  <si>
    <t>3,55</t>
  </si>
  <si>
    <t>3,80</t>
  </si>
  <si>
    <t>3,95</t>
  </si>
  <si>
    <t>43,3</t>
  </si>
  <si>
    <t>Capacitação 4.0 - Documento encontrado no Z</t>
  </si>
  <si>
    <t>TA não tem metas. de onde sairam esses valores? - Falar com Ari</t>
  </si>
  <si>
    <t>Valores em %</t>
  </si>
  <si>
    <t>`</t>
  </si>
  <si>
    <t>61,9</t>
  </si>
  <si>
    <t>62,7</t>
  </si>
  <si>
    <t>63,6</t>
  </si>
  <si>
    <t>67,85</t>
  </si>
  <si>
    <t>87,50</t>
  </si>
  <si>
    <t>Para ciência: Metas não estão do TA da planilha de Consulta de documentos. Peguei infos da pasta Z Este doc tem validade, pois está no ticket #19942.</t>
  </si>
  <si>
    <t>Foi colocado em % os pedidos de propriedade intelectual lançados no SRINFO.</t>
  </si>
  <si>
    <t>Valores em % no TC</t>
  </si>
  <si>
    <t>As metas de 2016 a 2019 estavam repetidas no TA. Mas são as mesmas das anteriormente pactuadas.</t>
  </si>
  <si>
    <t>25,9</t>
  </si>
  <si>
    <t>41,2</t>
  </si>
  <si>
    <t>51,4</t>
  </si>
  <si>
    <t>58,7</t>
  </si>
  <si>
    <t>59,4</t>
  </si>
  <si>
    <t>29,6</t>
  </si>
  <si>
    <t>31,6</t>
  </si>
  <si>
    <t>31,9</t>
  </si>
  <si>
    <t>32,2</t>
  </si>
  <si>
    <t>55,5</t>
  </si>
  <si>
    <t>44,44</t>
  </si>
  <si>
    <t>46,67</t>
  </si>
  <si>
    <t>7,9</t>
  </si>
  <si>
    <t>7,8</t>
  </si>
  <si>
    <t>7,7</t>
  </si>
  <si>
    <t>7,6</t>
  </si>
  <si>
    <t>49,88</t>
  </si>
  <si>
    <t>48,65</t>
  </si>
  <si>
    <t>53,73</t>
  </si>
  <si>
    <t>38,89</t>
  </si>
  <si>
    <t>27,78</t>
  </si>
  <si>
    <t>47,8</t>
  </si>
  <si>
    <t xml:space="preserve"> 47,8</t>
  </si>
  <si>
    <t>8,7</t>
  </si>
  <si>
    <t>23,4</t>
  </si>
  <si>
    <t>25,5</t>
  </si>
  <si>
    <t>36,1</t>
  </si>
  <si>
    <t>47,5</t>
  </si>
  <si>
    <t>7,5</t>
  </si>
  <si>
    <t>47,9</t>
  </si>
  <si>
    <t>28,6</t>
  </si>
  <si>
    <t>30,4</t>
  </si>
  <si>
    <t>32,3</t>
  </si>
  <si>
    <t>34,1</t>
  </si>
  <si>
    <t>35,1</t>
  </si>
  <si>
    <t>16,7</t>
  </si>
  <si>
    <t>22,2</t>
  </si>
  <si>
    <t>29,1</t>
  </si>
  <si>
    <t>12,5</t>
  </si>
  <si>
    <t>33,3</t>
  </si>
  <si>
    <t>38,5</t>
  </si>
  <si>
    <t>32,6</t>
  </si>
  <si>
    <t>31,7</t>
  </si>
  <si>
    <t>31,3</t>
  </si>
  <si>
    <t>participação  de alunos em projetos de parceria</t>
  </si>
  <si>
    <t>1,5</t>
  </si>
  <si>
    <t>56,66</t>
  </si>
  <si>
    <t>37,11</t>
  </si>
  <si>
    <t>34,23</t>
  </si>
  <si>
    <t>34,29</t>
  </si>
  <si>
    <t>Prospecção de emrpresas</t>
  </si>
  <si>
    <t>33,2</t>
  </si>
  <si>
    <t>43,8</t>
  </si>
  <si>
    <t>45,8</t>
  </si>
  <si>
    <t>Valores %</t>
  </si>
  <si>
    <t>35,89</t>
  </si>
  <si>
    <t>28,5</t>
  </si>
  <si>
    <t>26,3</t>
  </si>
  <si>
    <t>25,8</t>
  </si>
  <si>
    <t>25,6</t>
  </si>
  <si>
    <t>25,4</t>
  </si>
  <si>
    <t>25,3</t>
  </si>
  <si>
    <t>49,4</t>
  </si>
  <si>
    <t>48,5</t>
  </si>
  <si>
    <t>47,3</t>
  </si>
  <si>
    <t>46,8</t>
  </si>
  <si>
    <t>24,4</t>
  </si>
  <si>
    <t>24,3</t>
  </si>
  <si>
    <t>24,2</t>
  </si>
  <si>
    <t>23,8</t>
  </si>
  <si>
    <t>48,3</t>
  </si>
  <si>
    <t>42,9</t>
  </si>
  <si>
    <t>23,5</t>
  </si>
  <si>
    <t>46,57</t>
  </si>
  <si>
    <t>36,67</t>
  </si>
  <si>
    <t>58,33</t>
  </si>
  <si>
    <t>CAPCITAÇÃO 4.0</t>
  </si>
  <si>
    <t>51,67</t>
  </si>
  <si>
    <t>_</t>
  </si>
  <si>
    <t>32,9</t>
  </si>
  <si>
    <t>32,8</t>
  </si>
  <si>
    <t>33,1</t>
  </si>
  <si>
    <t>36,4</t>
  </si>
  <si>
    <t>35,7</t>
  </si>
  <si>
    <t>35,3</t>
  </si>
  <si>
    <t>47,67</t>
  </si>
  <si>
    <t>48,67</t>
  </si>
  <si>
    <t>49,67</t>
  </si>
  <si>
    <t>50,67</t>
  </si>
  <si>
    <t>50,39</t>
  </si>
  <si>
    <t>48,39</t>
  </si>
  <si>
    <t>28,57</t>
  </si>
  <si>
    <t>29,41</t>
  </si>
  <si>
    <t>27,27</t>
  </si>
  <si>
    <t>5,5</t>
  </si>
  <si>
    <t>48,7</t>
  </si>
  <si>
    <t>34,6</t>
  </si>
  <si>
    <t>35,5</t>
  </si>
  <si>
    <t>8,3</t>
  </si>
  <si>
    <t>40,8</t>
  </si>
  <si>
    <t>40,7</t>
  </si>
  <si>
    <t>41,6</t>
  </si>
  <si>
    <t>42,3</t>
  </si>
  <si>
    <t>34,5</t>
  </si>
  <si>
    <t>8,4</t>
  </si>
  <si>
    <t>36,8</t>
  </si>
  <si>
    <t>21,9</t>
  </si>
  <si>
    <t>3,43</t>
  </si>
  <si>
    <t>38,59</t>
  </si>
  <si>
    <t>46,94</t>
  </si>
  <si>
    <t>40,08</t>
  </si>
  <si>
    <t>46,56</t>
  </si>
  <si>
    <t>47,62</t>
  </si>
  <si>
    <t>90,91</t>
  </si>
  <si>
    <t>23,08</t>
  </si>
  <si>
    <t>TA 3 está no jurídico. Valores retirados do ticket 37689</t>
  </si>
  <si>
    <t>A avaliação deveria ser expressa na escala de 0 à 10, porém, dado o baixo valor atribuído, acredito que consideraram uma escala inferior de 0 a 5 ou de 1 a 4</t>
  </si>
  <si>
    <t>3,4</t>
  </si>
  <si>
    <t>47,61</t>
  </si>
  <si>
    <t>58,71</t>
  </si>
  <si>
    <t>57,71</t>
  </si>
  <si>
    <t>58,58</t>
  </si>
  <si>
    <t>57,96</t>
  </si>
  <si>
    <t>59,71</t>
  </si>
  <si>
    <t>54,67</t>
  </si>
  <si>
    <t>11,1</t>
  </si>
  <si>
    <t>14,8</t>
  </si>
  <si>
    <t>28,3</t>
  </si>
  <si>
    <t>28,8</t>
  </si>
  <si>
    <t>Metas no Z</t>
  </si>
  <si>
    <t>3,1</t>
  </si>
  <si>
    <t>3,2</t>
  </si>
  <si>
    <t>3,3</t>
  </si>
  <si>
    <t>56,73</t>
  </si>
  <si>
    <t>55,36</t>
  </si>
  <si>
    <t>54,88</t>
  </si>
  <si>
    <t>54,15</t>
  </si>
  <si>
    <t>Valore %</t>
  </si>
  <si>
    <t>Não encontrei a tabela de metas do TC.</t>
  </si>
  <si>
    <t>22,6</t>
  </si>
  <si>
    <t>13,9</t>
  </si>
  <si>
    <t>14,1</t>
  </si>
  <si>
    <t>14,3</t>
  </si>
  <si>
    <t>14,7</t>
  </si>
  <si>
    <t>15,1</t>
  </si>
  <si>
    <t>15,5</t>
  </si>
  <si>
    <t>17,5</t>
  </si>
  <si>
    <t>18,3</t>
  </si>
  <si>
    <t>18,6</t>
  </si>
  <si>
    <t>18,7</t>
  </si>
  <si>
    <t>18,9</t>
  </si>
  <si>
    <t>3,5</t>
  </si>
  <si>
    <t>3,6</t>
  </si>
  <si>
    <t>35,6</t>
  </si>
  <si>
    <t>35,8</t>
  </si>
  <si>
    <t>35,2</t>
  </si>
  <si>
    <t>24,5</t>
  </si>
  <si>
    <t>24,6</t>
  </si>
  <si>
    <t>33,8</t>
  </si>
  <si>
    <t>35,0</t>
  </si>
  <si>
    <t>30,2</t>
  </si>
  <si>
    <t>8,2</t>
  </si>
  <si>
    <t>46,7</t>
  </si>
  <si>
    <t>47,1</t>
  </si>
  <si>
    <t>Metas conflitantes entre 1 e 2 aditivo. Verificar!</t>
  </si>
  <si>
    <t>Modalidade de financiamento</t>
  </si>
  <si>
    <t>2021</t>
  </si>
  <si>
    <t>2022</t>
  </si>
  <si>
    <t>2023</t>
  </si>
  <si>
    <t>Capacitação 4.0 - N/A</t>
  </si>
  <si>
    <t>Existe diferença de 1 centavo no somatório de 2024 do ROTA. Nesta planilha foi colocado o valor "incorreto", idêncito ao PA.</t>
  </si>
  <si>
    <t>sebrae</t>
  </si>
  <si>
    <t>PA não se encontra na planilha de consulta de documentos. Encontrei no Z:
Valores totais foram arredondados para cima. Foi inserido nesta tabela o valor como consta no PA.</t>
  </si>
  <si>
    <t>PA de credenciamento não se encontram na planilha de consulta de documentos. Valores preenchidos do documento "Documentos escaneados - envelope enviado pelo CIEnP" localizado no seguinte caminho: Z:\Embrapii\Operacoes\Unidades\CIEnP\01 - Documentos de Contratação e Aditivos\Credenciamento CG\Documentos necessários para Credenciamento VERIFICAR VALIDADE DO DOCUMENTO.</t>
  </si>
  <si>
    <t>Para ciência: Total de 2024 está com R$ 0,04 a mais no TA. Coloquei igual ao TA.</t>
  </si>
  <si>
    <t>Somatório do PA incorreto. Nessa planilha COPIEI o valor incorreto (R$ 4.774.420,13), mas o valor é  R$ 4.698.005,12</t>
  </si>
  <si>
    <t>No PA os valores estão para biênios 21/22, 22/23, 23/24. Foi colocado aporte financeiro apenas a partir der 2022.</t>
  </si>
  <si>
    <t>tem sebrae</t>
  </si>
  <si>
    <t>Valor do somatório incorreto, conferido com a técnica.</t>
  </si>
  <si>
    <t>têm sebrae</t>
  </si>
  <si>
    <t>TEM SEBRAE</t>
  </si>
  <si>
    <t>unidade com sebrae</t>
  </si>
  <si>
    <t>Diferença de R$ 0,01 em 2023 e 2028.Foi colocado conforme encontra-se no PA.</t>
  </si>
  <si>
    <t xml:space="preserve">Bianca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</si>
</sst>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R$-416]\ * #,##0.00_-;\-[$R$-416]\ * #,##0.00_-;_-[$R$-416]\ * &quot;-&quot;??_-;_-@_-"/>
    <numFmt numFmtId="165" formatCode="[$-416]d\-mmm\-yy;@"/>
    <numFmt numFmtId="166" formatCode="[$-416]dd\-mmm\-yy;@"/>
    <numFmt numFmtId="167" formatCode="dd/mm/yy;@"/>
    <numFmt numFmtId="168" formatCode="&quot;R$&quot;\ #,##0.00"/>
  </numFmts>
  <fonts count="35">
    <font>
      <sz val="10"/>
      <color rgb="FF000000"/>
      <name val="Roboto"/>
      <scheme val="minor"/>
    </font>
    <font>
      <sz val="12"/>
      <color rgb="FF000000"/>
      <name val="Roboto"/>
      <scheme val="minor"/>
    </font>
    <font>
      <b/>
      <sz val="12"/>
      <color rgb="FFFFFFFF"/>
      <name val="Roboto"/>
    </font>
    <font>
      <sz val="10"/>
      <color theme="1"/>
      <name val="Roboto"/>
      <scheme val="minor"/>
    </font>
    <font>
      <b/>
      <sz val="12"/>
      <color theme="0"/>
      <name val="Roboto"/>
      <scheme val="minor"/>
    </font>
    <font>
      <sz val="10"/>
      <color theme="1"/>
      <name val="Roboto"/>
    </font>
    <font>
      <b/>
      <sz val="10"/>
      <color theme="1"/>
      <name val="Roboto"/>
    </font>
    <font>
      <b/>
      <sz val="10"/>
      <color theme="1"/>
      <name val="Roboto"/>
      <scheme val="minor"/>
    </font>
    <font>
      <b/>
      <sz val="10"/>
      <color rgb="FF000000"/>
      <name val="Roboto"/>
      <scheme val="minor"/>
    </font>
    <font>
      <u/>
      <sz val="10"/>
      <color theme="10"/>
      <name val="Roboto"/>
      <scheme val="minor"/>
    </font>
    <font>
      <sz val="10"/>
      <color rgb="FF000000"/>
      <name val="Roboto"/>
    </font>
    <font>
      <sz val="10"/>
      <color rgb="FFFFC000"/>
      <name val="Roboto"/>
    </font>
    <font>
      <b/>
      <sz val="10"/>
      <color rgb="FFFF0000"/>
      <name val="Roboto"/>
      <scheme val="minor"/>
    </font>
    <font>
      <sz val="10"/>
      <color rgb="FFFF0000"/>
      <name val="Roboto"/>
    </font>
    <font>
      <sz val="10"/>
      <color rgb="FFFF0000"/>
      <name val="Roboto"/>
      <scheme val="minor"/>
    </font>
    <font>
      <b/>
      <sz val="10"/>
      <color rgb="FFFF0000"/>
      <name val="Roboto"/>
    </font>
    <font>
      <sz val="11"/>
      <color theme="1"/>
      <name val="Aptos Narrow"/>
      <family val="2"/>
    </font>
    <font>
      <sz val="10"/>
      <color rgb="FF00B050"/>
      <name val="Roboto"/>
    </font>
    <font>
      <sz val="10"/>
      <color rgb="FF00B050"/>
      <name val="Roboto"/>
      <scheme val="minor"/>
    </font>
    <font>
      <b/>
      <sz val="10"/>
      <color rgb="FF000000"/>
      <name val="Roboto"/>
    </font>
    <font>
      <sz val="10"/>
      <name val="Roboto"/>
    </font>
    <font>
      <b/>
      <sz val="10"/>
      <name val="Roboto"/>
      <scheme val="minor"/>
    </font>
    <font>
      <sz val="10"/>
      <color theme="9"/>
      <name val="Roboto"/>
    </font>
    <font>
      <sz val="10"/>
      <color theme="9"/>
      <name val="Roboto"/>
      <scheme val="minor"/>
    </font>
    <font>
      <b/>
      <sz val="12"/>
      <color theme="0"/>
      <name val="Roboto"/>
    </font>
    <font>
      <sz val="10"/>
      <color rgb="FFFFC000"/>
      <name val="Roboto"/>
      <scheme val="minor"/>
    </font>
    <font>
      <b/>
      <sz val="10"/>
      <color theme="0"/>
      <name val="Roboto"/>
    </font>
    <font>
      <b/>
      <sz val="10"/>
      <name val="Roboto"/>
    </font>
    <font>
      <sz val="10"/>
      <name val="Roboto"/>
      <scheme val="minor"/>
    </font>
    <font>
      <sz val="11"/>
      <color rgb="FF444444"/>
      <name val="Aptos Narrow"/>
      <family val="2"/>
    </font>
    <font>
      <i/>
      <sz val="10"/>
      <color rgb="FF000000"/>
      <name val="Roboto"/>
    </font>
    <font>
      <sz val="8"/>
      <name val="Roboto"/>
      <scheme val="minor"/>
    </font>
    <font>
      <sz val="11"/>
      <color rgb="FF242424"/>
      <name val="Aptos Narrow"/>
      <family val="2"/>
    </font>
    <font>
      <sz val="12"/>
      <color theme="0"/>
      <name val="Roboto"/>
      <scheme val="minor"/>
    </font>
    <font>
      <sz val="9"/>
      <color rgb="FF1F1F1F"/>
      <name val="Google Sans"/>
      <charset val="1"/>
    </font>
  </fonts>
  <fills count="19">
    <fill>
      <patternFill patternType="none"/>
    </fill>
    <fill>
      <patternFill patternType="gray125"/>
    </fill>
    <fill>
      <patternFill patternType="solid">
        <fgColor rgb="FF608B48"/>
        <bgColor indexed="64"/>
      </patternFill>
    </fill>
    <fill>
      <patternFill patternType="solid">
        <fgColor theme="8"/>
        <bgColor indexed="64"/>
      </patternFill>
    </fill>
    <fill>
      <patternFill patternType="solid">
        <fgColor theme="9"/>
        <bgColor indexed="64"/>
      </patternFill>
    </fill>
    <fill>
      <patternFill patternType="solid">
        <fgColor theme="6"/>
        <bgColor theme="6"/>
      </patternFill>
    </fill>
    <fill>
      <patternFill patternType="solid">
        <fgColor theme="7"/>
        <bgColor theme="7"/>
      </patternFill>
    </fill>
    <fill>
      <patternFill patternType="solid">
        <fgColor theme="7"/>
        <bgColor indexed="64"/>
      </patternFill>
    </fill>
    <fill>
      <patternFill patternType="solid">
        <fgColor theme="4"/>
        <bgColor indexed="64"/>
      </patternFill>
    </fill>
    <fill>
      <patternFill patternType="solid">
        <fgColor theme="7" tint="-0.249977111117893"/>
        <bgColor indexed="64"/>
      </patternFill>
    </fill>
    <fill>
      <patternFill patternType="solid">
        <fgColor theme="0"/>
        <bgColor indexed="64"/>
      </patternFill>
    </fill>
    <fill>
      <patternFill patternType="solid">
        <fgColor theme="0" tint="-0.34998626667073579"/>
        <bgColor indexed="64"/>
      </patternFill>
    </fill>
    <fill>
      <patternFill patternType="solid">
        <fgColor theme="9" tint="-0.249977111117893"/>
        <bgColor indexed="64"/>
      </patternFill>
    </fill>
    <fill>
      <patternFill patternType="solid">
        <fgColor rgb="FFFFFF00"/>
        <bgColor indexed="64"/>
      </patternFill>
    </fill>
    <fill>
      <patternFill patternType="solid">
        <fgColor rgb="FF00B050"/>
        <bgColor indexed="64"/>
      </patternFill>
    </fill>
    <fill>
      <patternFill patternType="solid">
        <fgColor rgb="FF7030A0"/>
        <bgColor indexed="64"/>
      </patternFill>
    </fill>
    <fill>
      <patternFill patternType="solid">
        <fgColor rgb="FFFF0000"/>
        <bgColor indexed="64"/>
      </patternFill>
    </fill>
    <fill>
      <patternFill patternType="solid">
        <fgColor theme="4" tint="0.59999389629810485"/>
        <bgColor indexed="64"/>
      </patternFill>
    </fill>
    <fill>
      <patternFill patternType="solid">
        <fgColor theme="2"/>
        <bgColor indexed="64"/>
      </patternFill>
    </fill>
  </fills>
  <borders count="7">
    <border>
      <left/>
      <right/>
      <top/>
      <bottom/>
      <diagonal/>
    </border>
    <border>
      <left/>
      <right/>
      <top style="thin">
        <color theme="6" tint="0.39997558519241921"/>
      </top>
      <bottom style="thin">
        <color theme="6" tint="0.39997558519241921"/>
      </bottom>
      <diagonal/>
    </border>
    <border>
      <left/>
      <right/>
      <top/>
      <bottom style="thin">
        <color rgb="FF000000"/>
      </bottom>
      <diagonal/>
    </border>
    <border>
      <left/>
      <right/>
      <top style="thin">
        <color rgb="FF000000"/>
      </top>
      <bottom style="thin">
        <color rgb="FF000000"/>
      </bottom>
      <diagonal/>
    </border>
    <border>
      <left/>
      <right/>
      <top style="thin">
        <color theme="6" tint="0.39997558519241921"/>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s>
  <cellStyleXfs count="2">
    <xf numFmtId="0" fontId="0" fillId="0" borderId="0"/>
    <xf numFmtId="0" fontId="9" fillId="0" borderId="0" applyNumberFormat="0" applyFill="0" applyBorder="0" applyAlignment="0" applyProtection="0"/>
  </cellStyleXfs>
  <cellXfs count="250">
    <xf numFmtId="0" fontId="0" fillId="0" borderId="0" xfId="0"/>
    <xf numFmtId="0" fontId="1"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center" wrapText="1"/>
    </xf>
    <xf numFmtId="0" fontId="4" fillId="5" borderId="1" xfId="0" applyFont="1" applyFill="1" applyBorder="1" applyAlignment="1">
      <alignment horizontal="center" vertical="center" wrapText="1"/>
    </xf>
    <xf numFmtId="0" fontId="4" fillId="6" borderId="0" xfId="0" applyFont="1" applyFill="1" applyAlignment="1">
      <alignment horizontal="center" vertical="center" wrapText="1"/>
    </xf>
    <xf numFmtId="0" fontId="4" fillId="3" borderId="0" xfId="0" applyFont="1" applyFill="1" applyAlignment="1">
      <alignment horizontal="center" vertical="center" wrapText="1"/>
    </xf>
    <xf numFmtId="0" fontId="4" fillId="4" borderId="0" xfId="0" applyFont="1" applyFill="1" applyAlignment="1">
      <alignment horizontal="center" vertical="center" wrapText="1"/>
    </xf>
    <xf numFmtId="0" fontId="6" fillId="10" borderId="3" xfId="0" applyFont="1" applyFill="1" applyBorder="1" applyAlignment="1">
      <alignment horizontal="center" vertical="center" wrapText="1" readingOrder="1"/>
    </xf>
    <xf numFmtId="0" fontId="4" fillId="7" borderId="2" xfId="0" applyFont="1" applyFill="1" applyBorder="1" applyAlignment="1">
      <alignment horizontal="center" vertical="center" wrapText="1"/>
    </xf>
    <xf numFmtId="1" fontId="4" fillId="7" borderId="2" xfId="0" applyNumberFormat="1" applyFont="1" applyFill="1" applyBorder="1" applyAlignment="1">
      <alignment horizontal="center" vertical="center" wrapText="1"/>
    </xf>
    <xf numFmtId="0" fontId="2" fillId="7" borderId="2" xfId="0" applyFont="1" applyFill="1" applyBorder="1" applyAlignment="1">
      <alignment horizontal="center" vertical="center" wrapText="1"/>
    </xf>
    <xf numFmtId="167" fontId="2" fillId="7" borderId="2" xfId="0" applyNumberFormat="1" applyFont="1" applyFill="1" applyBorder="1" applyAlignment="1">
      <alignment horizontal="center" vertical="center" wrapText="1"/>
    </xf>
    <xf numFmtId="0" fontId="1" fillId="7" borderId="2" xfId="0" applyFont="1" applyFill="1" applyBorder="1" applyAlignment="1">
      <alignment horizontal="center" vertical="center" wrapText="1"/>
    </xf>
    <xf numFmtId="1" fontId="5" fillId="10" borderId="3" xfId="0" applyNumberFormat="1" applyFont="1" applyFill="1" applyBorder="1" applyAlignment="1">
      <alignment horizontal="center" vertical="center" wrapText="1" readingOrder="1"/>
    </xf>
    <xf numFmtId="0" fontId="5" fillId="10" borderId="3" xfId="0" applyFont="1" applyFill="1" applyBorder="1" applyAlignment="1">
      <alignment horizontal="center" vertical="center" wrapText="1" readingOrder="1"/>
    </xf>
    <xf numFmtId="0" fontId="0" fillId="10" borderId="3" xfId="0" applyFill="1" applyBorder="1" applyAlignment="1">
      <alignment horizontal="center" vertical="center" wrapText="1"/>
    </xf>
    <xf numFmtId="0" fontId="7" fillId="10" borderId="3" xfId="0" applyFont="1" applyFill="1" applyBorder="1" applyAlignment="1">
      <alignment horizontal="center" vertical="center" wrapText="1"/>
    </xf>
    <xf numFmtId="1" fontId="5" fillId="10" borderId="3" xfId="0" applyNumberFormat="1" applyFont="1" applyFill="1" applyBorder="1" applyAlignment="1">
      <alignment horizontal="center" vertical="center" wrapText="1"/>
    </xf>
    <xf numFmtId="14" fontId="5" fillId="10" borderId="3" xfId="0" applyNumberFormat="1" applyFont="1" applyFill="1" applyBorder="1" applyAlignment="1">
      <alignment horizontal="center" vertical="center" wrapText="1"/>
    </xf>
    <xf numFmtId="0" fontId="17" fillId="10" borderId="3" xfId="0" applyFont="1" applyFill="1" applyBorder="1" applyAlignment="1">
      <alignment horizontal="center" vertical="center" wrapText="1" readingOrder="1"/>
    </xf>
    <xf numFmtId="14" fontId="17" fillId="10" borderId="3" xfId="0" applyNumberFormat="1" applyFont="1" applyFill="1" applyBorder="1" applyAlignment="1">
      <alignment horizontal="center" vertical="center" wrapText="1"/>
    </xf>
    <xf numFmtId="0" fontId="8" fillId="10" borderId="3" xfId="0" applyFont="1" applyFill="1" applyBorder="1" applyAlignment="1">
      <alignment horizontal="center" vertical="center" wrapText="1"/>
    </xf>
    <xf numFmtId="1" fontId="0" fillId="10" borderId="3" xfId="0" applyNumberFormat="1" applyFill="1" applyBorder="1" applyAlignment="1">
      <alignment horizontal="center" vertical="center"/>
    </xf>
    <xf numFmtId="14" fontId="0" fillId="10" borderId="3" xfId="0" applyNumberFormat="1" applyFill="1" applyBorder="1" applyAlignment="1">
      <alignment horizontal="center" vertical="center"/>
    </xf>
    <xf numFmtId="0" fontId="0" fillId="10" borderId="2" xfId="0" applyFill="1" applyBorder="1" applyAlignment="1">
      <alignment horizontal="center" vertical="center" wrapText="1"/>
    </xf>
    <xf numFmtId="49" fontId="17" fillId="10" borderId="3" xfId="0" applyNumberFormat="1" applyFont="1" applyFill="1" applyBorder="1" applyAlignment="1">
      <alignment horizontal="center" vertical="center" wrapText="1" readingOrder="1"/>
    </xf>
    <xf numFmtId="49" fontId="17" fillId="10" borderId="3" xfId="0" applyNumberFormat="1" applyFont="1" applyFill="1" applyBorder="1" applyAlignment="1">
      <alignment horizontal="center" vertical="center" wrapText="1"/>
    </xf>
    <xf numFmtId="14" fontId="5" fillId="10" borderId="3" xfId="0" applyNumberFormat="1" applyFont="1" applyFill="1" applyBorder="1" applyAlignment="1">
      <alignment horizontal="center" vertical="center" wrapText="1" readingOrder="1"/>
    </xf>
    <xf numFmtId="49" fontId="5" fillId="10" borderId="3" xfId="0" applyNumberFormat="1" applyFont="1" applyFill="1" applyBorder="1" applyAlignment="1">
      <alignment horizontal="center" vertical="center" wrapText="1" readingOrder="1"/>
    </xf>
    <xf numFmtId="0" fontId="12" fillId="10" borderId="3" xfId="0" applyFont="1" applyFill="1" applyBorder="1" applyAlignment="1">
      <alignment horizontal="center" vertical="center" wrapText="1"/>
    </xf>
    <xf numFmtId="0" fontId="15" fillId="10" borderId="3" xfId="0" applyFont="1" applyFill="1" applyBorder="1" applyAlignment="1">
      <alignment horizontal="center" vertical="center" wrapText="1" readingOrder="1"/>
    </xf>
    <xf numFmtId="14" fontId="13" fillId="10" borderId="3" xfId="0" applyNumberFormat="1" applyFont="1" applyFill="1" applyBorder="1" applyAlignment="1">
      <alignment horizontal="center" vertical="center" wrapText="1"/>
    </xf>
    <xf numFmtId="164" fontId="14" fillId="10" borderId="3" xfId="0" applyNumberFormat="1" applyFont="1" applyFill="1" applyBorder="1" applyAlignment="1">
      <alignment horizontal="center" vertical="center" wrapText="1"/>
    </xf>
    <xf numFmtId="165" fontId="0" fillId="10" borderId="3" xfId="0" applyNumberFormat="1" applyFill="1" applyBorder="1" applyAlignment="1">
      <alignment horizontal="center" vertical="center" wrapText="1"/>
    </xf>
    <xf numFmtId="164" fontId="0" fillId="10" borderId="3" xfId="0" applyNumberFormat="1" applyFill="1" applyBorder="1" applyAlignment="1">
      <alignment horizontal="center" vertical="center" wrapText="1"/>
    </xf>
    <xf numFmtId="165" fontId="5" fillId="10" borderId="3" xfId="0" applyNumberFormat="1" applyFont="1" applyFill="1" applyBorder="1" applyAlignment="1">
      <alignment horizontal="center" vertical="center" wrapText="1"/>
    </xf>
    <xf numFmtId="49" fontId="13" fillId="10" borderId="3" xfId="0" applyNumberFormat="1" applyFont="1" applyFill="1" applyBorder="1" applyAlignment="1">
      <alignment horizontal="center" vertical="center" wrapText="1" readingOrder="1"/>
    </xf>
    <xf numFmtId="49" fontId="6" fillId="10" borderId="3" xfId="0" applyNumberFormat="1" applyFont="1" applyFill="1" applyBorder="1" applyAlignment="1">
      <alignment horizontal="center" vertical="center" wrapText="1" readingOrder="1"/>
    </xf>
    <xf numFmtId="49" fontId="5" fillId="10" borderId="3" xfId="0" applyNumberFormat="1" applyFont="1" applyFill="1" applyBorder="1" applyAlignment="1">
      <alignment horizontal="center" vertical="center" wrapText="1"/>
    </xf>
    <xf numFmtId="165" fontId="5" fillId="10" borderId="3" xfId="0" applyNumberFormat="1" applyFont="1" applyFill="1" applyBorder="1" applyAlignment="1">
      <alignment horizontal="center" vertical="center" wrapText="1" readingOrder="1"/>
    </xf>
    <xf numFmtId="164" fontId="5" fillId="10" borderId="3" xfId="0" applyNumberFormat="1" applyFont="1" applyFill="1" applyBorder="1" applyAlignment="1">
      <alignment horizontal="center" vertical="center" wrapText="1" readingOrder="1"/>
    </xf>
    <xf numFmtId="165" fontId="0" fillId="10" borderId="3" xfId="0" applyNumberFormat="1" applyFill="1" applyBorder="1" applyAlignment="1">
      <alignment horizontal="center" vertical="center"/>
    </xf>
    <xf numFmtId="165" fontId="3" fillId="10" borderId="3" xfId="0" applyNumberFormat="1" applyFont="1" applyFill="1" applyBorder="1" applyAlignment="1">
      <alignment horizontal="center" vertical="center" wrapText="1"/>
    </xf>
    <xf numFmtId="164" fontId="3" fillId="10" borderId="3" xfId="0" applyNumberFormat="1" applyFont="1" applyFill="1" applyBorder="1" applyAlignment="1">
      <alignment horizontal="center" vertical="center" wrapText="1"/>
    </xf>
    <xf numFmtId="14" fontId="10" fillId="10" borderId="3" xfId="0" applyNumberFormat="1" applyFont="1" applyFill="1" applyBorder="1" applyAlignment="1">
      <alignment horizontal="center" vertical="center" wrapText="1"/>
    </xf>
    <xf numFmtId="0" fontId="10" fillId="10" borderId="3" xfId="0" applyFont="1" applyFill="1" applyBorder="1" applyAlignment="1">
      <alignment horizontal="center" vertical="center" wrapText="1" readingOrder="1"/>
    </xf>
    <xf numFmtId="49" fontId="4" fillId="7" borderId="2" xfId="0" applyNumberFormat="1" applyFont="1" applyFill="1" applyBorder="1" applyAlignment="1">
      <alignment horizontal="center" vertical="center" wrapText="1"/>
    </xf>
    <xf numFmtId="0" fontId="4" fillId="3" borderId="2" xfId="0" applyFont="1" applyFill="1" applyBorder="1" applyAlignment="1">
      <alignment horizontal="center" vertical="center" wrapText="1"/>
    </xf>
    <xf numFmtId="0" fontId="8" fillId="0" borderId="3" xfId="0" applyFont="1" applyBorder="1" applyAlignment="1">
      <alignment horizontal="center" vertical="center" wrapText="1"/>
    </xf>
    <xf numFmtId="49" fontId="8" fillId="0" borderId="3" xfId="0" applyNumberFormat="1" applyFont="1" applyBorder="1" applyAlignment="1">
      <alignment horizontal="center" vertical="center" wrapText="1"/>
    </xf>
    <xf numFmtId="0" fontId="0" fillId="0" borderId="3" xfId="0" applyBorder="1" applyAlignment="1">
      <alignment horizontal="center" vertical="center" wrapText="1"/>
    </xf>
    <xf numFmtId="14" fontId="0" fillId="11" borderId="3" xfId="0" applyNumberFormat="1" applyFill="1" applyBorder="1" applyAlignment="1">
      <alignment horizontal="center" vertical="center"/>
    </xf>
    <xf numFmtId="14" fontId="0" fillId="0" borderId="3" xfId="0" applyNumberFormat="1" applyBorder="1" applyAlignment="1">
      <alignment horizontal="center" vertical="center"/>
    </xf>
    <xf numFmtId="165" fontId="0" fillId="0" borderId="3" xfId="0" applyNumberFormat="1" applyBorder="1" applyAlignment="1">
      <alignment horizontal="center" vertical="center"/>
    </xf>
    <xf numFmtId="165" fontId="0" fillId="0" borderId="3" xfId="0" applyNumberFormat="1" applyBorder="1" applyAlignment="1">
      <alignment horizontal="center" vertical="center" wrapText="1"/>
    </xf>
    <xf numFmtId="166" fontId="0" fillId="0" borderId="3" xfId="0" applyNumberFormat="1" applyBorder="1" applyAlignment="1">
      <alignment horizontal="center" vertical="center" wrapText="1"/>
    </xf>
    <xf numFmtId="0" fontId="13" fillId="10" borderId="3" xfId="0" applyFont="1" applyFill="1" applyBorder="1" applyAlignment="1">
      <alignment horizontal="center" vertical="center" wrapText="1" readingOrder="1"/>
    </xf>
    <xf numFmtId="49" fontId="0" fillId="0" borderId="3" xfId="0" applyNumberFormat="1" applyBorder="1" applyAlignment="1">
      <alignment horizontal="center" vertical="center" wrapText="1"/>
    </xf>
    <xf numFmtId="14" fontId="0" fillId="0" borderId="3" xfId="0" applyNumberFormat="1" applyBorder="1" applyAlignment="1">
      <alignment horizontal="center" vertical="center" wrapText="1"/>
    </xf>
    <xf numFmtId="49" fontId="10" fillId="10" borderId="3" xfId="0" applyNumberFormat="1" applyFont="1" applyFill="1" applyBorder="1" applyAlignment="1">
      <alignment horizontal="center" vertical="center" wrapText="1" readingOrder="1"/>
    </xf>
    <xf numFmtId="165" fontId="10" fillId="10" borderId="3" xfId="0" applyNumberFormat="1" applyFont="1" applyFill="1" applyBorder="1" applyAlignment="1">
      <alignment horizontal="center" vertical="center" wrapText="1" readingOrder="1"/>
    </xf>
    <xf numFmtId="166" fontId="10" fillId="10" borderId="3" xfId="0" applyNumberFormat="1" applyFont="1" applyFill="1" applyBorder="1" applyAlignment="1">
      <alignment horizontal="center" vertical="center" wrapText="1" readingOrder="1"/>
    </xf>
    <xf numFmtId="164" fontId="10" fillId="10" borderId="3" xfId="0" applyNumberFormat="1" applyFont="1" applyFill="1" applyBorder="1" applyAlignment="1">
      <alignment horizontal="center" vertical="center" wrapText="1" readingOrder="1"/>
    </xf>
    <xf numFmtId="0" fontId="3" fillId="10" borderId="3" xfId="0" applyFont="1" applyFill="1" applyBorder="1" applyAlignment="1">
      <alignment horizontal="center" vertical="center" wrapText="1"/>
    </xf>
    <xf numFmtId="49" fontId="10" fillId="10" borderId="3" xfId="0" applyNumberFormat="1" applyFont="1" applyFill="1" applyBorder="1" applyAlignment="1">
      <alignment horizontal="center" vertical="center" wrapText="1"/>
    </xf>
    <xf numFmtId="165" fontId="10" fillId="10" borderId="3" xfId="0" applyNumberFormat="1" applyFont="1" applyFill="1" applyBorder="1" applyAlignment="1">
      <alignment horizontal="center" vertical="center" wrapText="1"/>
    </xf>
    <xf numFmtId="166" fontId="0" fillId="10" borderId="3" xfId="0" applyNumberFormat="1" applyFill="1" applyBorder="1" applyAlignment="1">
      <alignment horizontal="center" vertical="center" wrapText="1"/>
    </xf>
    <xf numFmtId="166" fontId="5" fillId="10" borderId="3" xfId="0" applyNumberFormat="1" applyFont="1" applyFill="1" applyBorder="1" applyAlignment="1">
      <alignment horizontal="center" vertical="center" wrapText="1" readingOrder="1"/>
    </xf>
    <xf numFmtId="0" fontId="16" fillId="10" borderId="3" xfId="0" applyFont="1" applyFill="1" applyBorder="1" applyAlignment="1">
      <alignment horizontal="center" vertical="center" wrapText="1"/>
    </xf>
    <xf numFmtId="166" fontId="3" fillId="10" borderId="3" xfId="0" applyNumberFormat="1" applyFont="1" applyFill="1" applyBorder="1" applyAlignment="1">
      <alignment horizontal="center" vertical="center" wrapText="1"/>
    </xf>
    <xf numFmtId="0" fontId="14" fillId="10" borderId="3" xfId="0" applyFont="1" applyFill="1" applyBorder="1" applyAlignment="1">
      <alignment horizontal="center" vertical="center" wrapText="1"/>
    </xf>
    <xf numFmtId="0" fontId="10" fillId="10" borderId="3" xfId="0" applyFont="1" applyFill="1" applyBorder="1" applyAlignment="1">
      <alignment horizontal="center" vertical="center" wrapText="1"/>
    </xf>
    <xf numFmtId="49" fontId="5" fillId="10" borderId="3" xfId="0" quotePrefix="1" applyNumberFormat="1" applyFont="1" applyFill="1" applyBorder="1" applyAlignment="1">
      <alignment horizontal="center" vertical="center" wrapText="1" readingOrder="1"/>
    </xf>
    <xf numFmtId="0" fontId="5" fillId="10" borderId="2" xfId="0" applyFont="1" applyFill="1" applyBorder="1" applyAlignment="1">
      <alignment horizontal="center" vertical="center" wrapText="1" readingOrder="1"/>
    </xf>
    <xf numFmtId="0" fontId="5" fillId="10" borderId="3" xfId="0" applyFont="1" applyFill="1" applyBorder="1" applyAlignment="1">
      <alignment horizontal="center" vertical="center" wrapText="1"/>
    </xf>
    <xf numFmtId="0" fontId="19" fillId="10" borderId="3" xfId="0" applyFont="1" applyFill="1" applyBorder="1" applyAlignment="1">
      <alignment horizontal="center" vertical="center" wrapText="1" readingOrder="1"/>
    </xf>
    <xf numFmtId="14" fontId="20" fillId="10" borderId="3" xfId="0" applyNumberFormat="1" applyFont="1" applyFill="1" applyBorder="1" applyAlignment="1">
      <alignment horizontal="center" vertical="center" wrapText="1"/>
    </xf>
    <xf numFmtId="0" fontId="21" fillId="10" borderId="3" xfId="0" applyFont="1" applyFill="1" applyBorder="1" applyAlignment="1">
      <alignment horizontal="center" vertical="center" wrapText="1"/>
    </xf>
    <xf numFmtId="0" fontId="20" fillId="10" borderId="3" xfId="0" applyFont="1" applyFill="1" applyBorder="1" applyAlignment="1">
      <alignment horizontal="center" vertical="center" wrapText="1" readingOrder="1"/>
    </xf>
    <xf numFmtId="0" fontId="0" fillId="0" borderId="2" xfId="0" applyBorder="1" applyAlignment="1">
      <alignment horizontal="center" vertical="center"/>
    </xf>
    <xf numFmtId="49" fontId="0" fillId="10" borderId="3" xfId="0" applyNumberFormat="1" applyFill="1" applyBorder="1" applyAlignment="1">
      <alignment horizontal="center" vertical="center"/>
    </xf>
    <xf numFmtId="0" fontId="0" fillId="10" borderId="3" xfId="0" applyFill="1" applyBorder="1" applyAlignment="1">
      <alignment horizontal="center" vertical="center"/>
    </xf>
    <xf numFmtId="0" fontId="3" fillId="10" borderId="3" xfId="0" applyFont="1" applyFill="1" applyBorder="1" applyAlignment="1">
      <alignment horizontal="center" vertical="center"/>
    </xf>
    <xf numFmtId="0" fontId="18" fillId="10" borderId="3" xfId="0" applyFont="1" applyFill="1" applyBorder="1" applyAlignment="1">
      <alignment horizontal="center" vertical="center"/>
    </xf>
    <xf numFmtId="0" fontId="23" fillId="10" borderId="3" xfId="0" applyFont="1" applyFill="1" applyBorder="1" applyAlignment="1">
      <alignment horizontal="center" vertical="center"/>
    </xf>
    <xf numFmtId="0" fontId="5" fillId="10" borderId="3" xfId="0" applyFont="1" applyFill="1" applyBorder="1" applyAlignment="1">
      <alignment horizontal="center" vertical="center" readingOrder="1"/>
    </xf>
    <xf numFmtId="0" fontId="13" fillId="10" borderId="3" xfId="0" applyFont="1" applyFill="1" applyBorder="1" applyAlignment="1">
      <alignment horizontal="center" vertical="center" readingOrder="1"/>
    </xf>
    <xf numFmtId="0" fontId="22" fillId="10" borderId="3" xfId="0" applyFont="1" applyFill="1" applyBorder="1" applyAlignment="1">
      <alignment horizontal="center" vertical="center" wrapText="1" readingOrder="1"/>
    </xf>
    <xf numFmtId="49" fontId="3" fillId="10" borderId="3" xfId="0" applyNumberFormat="1" applyFont="1" applyFill="1" applyBorder="1" applyAlignment="1">
      <alignment horizontal="center" vertical="center"/>
    </xf>
    <xf numFmtId="9" fontId="3" fillId="10" borderId="3" xfId="0" applyNumberFormat="1" applyFont="1" applyFill="1" applyBorder="1" applyAlignment="1">
      <alignment horizontal="center" vertical="center"/>
    </xf>
    <xf numFmtId="164" fontId="3" fillId="10" borderId="3" xfId="0" applyNumberFormat="1" applyFont="1" applyFill="1" applyBorder="1" applyAlignment="1">
      <alignment horizontal="center" vertical="center"/>
    </xf>
    <xf numFmtId="164" fontId="5" fillId="10" borderId="3" xfId="0" applyNumberFormat="1" applyFont="1" applyFill="1" applyBorder="1" applyAlignment="1">
      <alignment horizontal="center" vertical="center" readingOrder="1"/>
    </xf>
    <xf numFmtId="164" fontId="10" fillId="10" borderId="3" xfId="0" applyNumberFormat="1" applyFont="1" applyFill="1" applyBorder="1" applyAlignment="1">
      <alignment horizontal="center" vertical="center" readingOrder="1"/>
    </xf>
    <xf numFmtId="164" fontId="17" fillId="10" borderId="3" xfId="0" applyNumberFormat="1" applyFont="1" applyFill="1" applyBorder="1" applyAlignment="1">
      <alignment horizontal="center" vertical="center" readingOrder="1"/>
    </xf>
    <xf numFmtId="164" fontId="23" fillId="10" borderId="3" xfId="0" applyNumberFormat="1" applyFont="1" applyFill="1" applyBorder="1" applyAlignment="1">
      <alignment horizontal="center" vertical="center"/>
    </xf>
    <xf numFmtId="164" fontId="25" fillId="10" borderId="3" xfId="0" applyNumberFormat="1" applyFont="1" applyFill="1" applyBorder="1" applyAlignment="1">
      <alignment horizontal="center" vertical="center"/>
    </xf>
    <xf numFmtId="164" fontId="22" fillId="10" borderId="3" xfId="0" applyNumberFormat="1" applyFont="1" applyFill="1" applyBorder="1" applyAlignment="1">
      <alignment horizontal="center" vertical="center" readingOrder="1"/>
    </xf>
    <xf numFmtId="164" fontId="0" fillId="10" borderId="3" xfId="0" applyNumberFormat="1" applyFill="1" applyBorder="1" applyAlignment="1">
      <alignment horizontal="center" vertical="center"/>
    </xf>
    <xf numFmtId="0" fontId="24" fillId="2" borderId="2" xfId="0" applyFont="1" applyFill="1" applyBorder="1" applyAlignment="1">
      <alignment horizontal="center" vertical="center" wrapText="1" readingOrder="1"/>
    </xf>
    <xf numFmtId="0" fontId="2" fillId="7" borderId="2" xfId="0" applyFont="1" applyFill="1" applyBorder="1" applyAlignment="1">
      <alignment horizontal="center" vertical="center" wrapText="1" readingOrder="1"/>
    </xf>
    <xf numFmtId="0" fontId="2" fillId="2" borderId="2" xfId="0" applyFont="1" applyFill="1" applyBorder="1" applyAlignment="1">
      <alignment horizontal="center" vertical="center" wrapText="1" readingOrder="1"/>
    </xf>
    <xf numFmtId="0" fontId="11" fillId="10" borderId="3" xfId="0" applyFont="1" applyFill="1" applyBorder="1" applyAlignment="1">
      <alignment horizontal="center" vertical="center" readingOrder="1"/>
    </xf>
    <xf numFmtId="164" fontId="11" fillId="10" borderId="3" xfId="0" applyNumberFormat="1" applyFont="1" applyFill="1" applyBorder="1" applyAlignment="1">
      <alignment horizontal="center" vertical="center" readingOrder="1"/>
    </xf>
    <xf numFmtId="0" fontId="11" fillId="10" borderId="3" xfId="0" applyFont="1" applyFill="1" applyBorder="1" applyAlignment="1">
      <alignment horizontal="center" vertical="center" wrapText="1" readingOrder="1"/>
    </xf>
    <xf numFmtId="49" fontId="22" fillId="10" borderId="3" xfId="0" applyNumberFormat="1" applyFont="1" applyFill="1" applyBorder="1" applyAlignment="1">
      <alignment horizontal="center" vertical="center" wrapText="1" readingOrder="1"/>
    </xf>
    <xf numFmtId="0" fontId="17" fillId="10" borderId="3" xfId="0" applyFont="1" applyFill="1" applyBorder="1" applyAlignment="1">
      <alignment horizontal="center" vertical="center" readingOrder="1"/>
    </xf>
    <xf numFmtId="0" fontId="10" fillId="10" borderId="3" xfId="0" applyFont="1" applyFill="1" applyBorder="1" applyAlignment="1">
      <alignment horizontal="center" vertical="center" readingOrder="1"/>
    </xf>
    <xf numFmtId="0" fontId="22" fillId="10" borderId="3" xfId="0" applyFont="1" applyFill="1" applyBorder="1" applyAlignment="1">
      <alignment horizontal="center" vertical="center" readingOrder="1"/>
    </xf>
    <xf numFmtId="0" fontId="26" fillId="10" borderId="3" xfId="0" applyFont="1" applyFill="1" applyBorder="1" applyAlignment="1">
      <alignment horizontal="center" vertical="center" wrapText="1" readingOrder="1"/>
    </xf>
    <xf numFmtId="0" fontId="3" fillId="10" borderId="2" xfId="0" applyFont="1" applyFill="1" applyBorder="1" applyAlignment="1">
      <alignment horizontal="center" vertical="center" wrapText="1"/>
    </xf>
    <xf numFmtId="0" fontId="3" fillId="10" borderId="4" xfId="0" applyFont="1" applyFill="1" applyBorder="1" applyAlignment="1">
      <alignment horizontal="center" vertical="center" wrapText="1"/>
    </xf>
    <xf numFmtId="165" fontId="20" fillId="10" borderId="3" xfId="0" applyNumberFormat="1" applyFont="1" applyFill="1" applyBorder="1" applyAlignment="1">
      <alignment horizontal="center" vertical="center" wrapText="1" readingOrder="1"/>
    </xf>
    <xf numFmtId="0" fontId="5" fillId="0" borderId="3" xfId="0" applyFont="1" applyBorder="1" applyAlignment="1">
      <alignment horizontal="center" vertical="center" wrapText="1" readingOrder="1"/>
    </xf>
    <xf numFmtId="0" fontId="17" fillId="0" borderId="3" xfId="0" applyFont="1" applyBorder="1" applyAlignment="1">
      <alignment horizontal="center" vertical="center" wrapText="1" readingOrder="1"/>
    </xf>
    <xf numFmtId="0" fontId="13" fillId="13" borderId="3" xfId="0" applyFont="1" applyFill="1" applyBorder="1" applyAlignment="1">
      <alignment horizontal="center" vertical="center" wrapText="1" readingOrder="1"/>
    </xf>
    <xf numFmtId="0" fontId="5" fillId="13" borderId="3" xfId="0" applyFont="1" applyFill="1" applyBorder="1" applyAlignment="1">
      <alignment horizontal="center" vertical="center" wrapText="1" readingOrder="1"/>
    </xf>
    <xf numFmtId="0" fontId="6" fillId="13" borderId="3" xfId="0" applyFont="1" applyFill="1" applyBorder="1" applyAlignment="1">
      <alignment horizontal="center" vertical="center" wrapText="1" readingOrder="1"/>
    </xf>
    <xf numFmtId="0" fontId="16" fillId="10" borderId="3" xfId="0" applyFont="1" applyFill="1" applyBorder="1"/>
    <xf numFmtId="0" fontId="16" fillId="10" borderId="3" xfId="0" applyFont="1" applyFill="1" applyBorder="1" applyAlignment="1">
      <alignment wrapText="1"/>
    </xf>
    <xf numFmtId="168" fontId="3" fillId="10" borderId="3" xfId="0" applyNumberFormat="1" applyFont="1" applyFill="1" applyBorder="1" applyAlignment="1">
      <alignment horizontal="center" vertical="center"/>
    </xf>
    <xf numFmtId="0" fontId="6" fillId="0" borderId="3" xfId="0" applyFont="1" applyBorder="1" applyAlignment="1">
      <alignment horizontal="center" vertical="center" wrapText="1" readingOrder="1"/>
    </xf>
    <xf numFmtId="165" fontId="5" fillId="0" borderId="3" xfId="0" applyNumberFormat="1" applyFont="1" applyBorder="1" applyAlignment="1">
      <alignment horizontal="center" vertical="center" wrapText="1" readingOrder="1"/>
    </xf>
    <xf numFmtId="0" fontId="15" fillId="0" borderId="3" xfId="0" applyFont="1" applyBorder="1" applyAlignment="1">
      <alignment horizontal="center" vertical="center" wrapText="1" readingOrder="1"/>
    </xf>
    <xf numFmtId="0" fontId="7" fillId="0" borderId="3" xfId="0" applyFont="1" applyBorder="1" applyAlignment="1">
      <alignment horizontal="center" vertical="center" wrapText="1"/>
    </xf>
    <xf numFmtId="0" fontId="6" fillId="14" borderId="3" xfId="0" applyFont="1" applyFill="1" applyBorder="1" applyAlignment="1">
      <alignment horizontal="center" vertical="center" wrapText="1" readingOrder="1"/>
    </xf>
    <xf numFmtId="0" fontId="15" fillId="13" borderId="3" xfId="0" applyFont="1" applyFill="1" applyBorder="1" applyAlignment="1">
      <alignment horizontal="center" vertical="center" wrapText="1" readingOrder="1"/>
    </xf>
    <xf numFmtId="49" fontId="22" fillId="13" borderId="3" xfId="0" applyNumberFormat="1" applyFont="1" applyFill="1" applyBorder="1" applyAlignment="1">
      <alignment horizontal="center" vertical="center" wrapText="1" readingOrder="1"/>
    </xf>
    <xf numFmtId="164" fontId="22" fillId="13" borderId="3" xfId="0" applyNumberFormat="1" applyFont="1" applyFill="1" applyBorder="1" applyAlignment="1">
      <alignment horizontal="center" vertical="center" readingOrder="1"/>
    </xf>
    <xf numFmtId="164" fontId="14" fillId="13" borderId="3" xfId="0" applyNumberFormat="1" applyFont="1" applyFill="1" applyBorder="1" applyAlignment="1">
      <alignment horizontal="center" vertical="center"/>
    </xf>
    <xf numFmtId="49" fontId="5" fillId="13" borderId="3" xfId="0" applyNumberFormat="1" applyFont="1" applyFill="1" applyBorder="1" applyAlignment="1">
      <alignment horizontal="center" vertical="center" wrapText="1" readingOrder="1"/>
    </xf>
    <xf numFmtId="164" fontId="5" fillId="13" borderId="3" xfId="0" applyNumberFormat="1" applyFont="1" applyFill="1" applyBorder="1" applyAlignment="1">
      <alignment horizontal="center" vertical="center" readingOrder="1"/>
    </xf>
    <xf numFmtId="49" fontId="5" fillId="0" borderId="3" xfId="0" applyNumberFormat="1" applyFont="1" applyBorder="1" applyAlignment="1">
      <alignment horizontal="center" vertical="center" wrapText="1" readingOrder="1"/>
    </xf>
    <xf numFmtId="166" fontId="5" fillId="0" borderId="3" xfId="0" applyNumberFormat="1" applyFont="1" applyBorder="1" applyAlignment="1">
      <alignment horizontal="center" vertical="center" wrapText="1" readingOrder="1"/>
    </xf>
    <xf numFmtId="164" fontId="5" fillId="0" borderId="3" xfId="0" applyNumberFormat="1" applyFont="1" applyBorder="1" applyAlignment="1">
      <alignment horizontal="center" vertical="center" wrapText="1" readingOrder="1"/>
    </xf>
    <xf numFmtId="14" fontId="5" fillId="0" borderId="3" xfId="0" applyNumberFormat="1" applyFont="1" applyBorder="1" applyAlignment="1">
      <alignment horizontal="center" vertical="center" wrapText="1"/>
    </xf>
    <xf numFmtId="14" fontId="5" fillId="0" borderId="3" xfId="0" applyNumberFormat="1" applyFont="1" applyBorder="1" applyAlignment="1">
      <alignment horizontal="center" vertical="center" wrapText="1" readingOrder="1"/>
    </xf>
    <xf numFmtId="164" fontId="3" fillId="13" borderId="3" xfId="0" applyNumberFormat="1" applyFont="1" applyFill="1" applyBorder="1" applyAlignment="1">
      <alignment horizontal="center" vertical="center"/>
    </xf>
    <xf numFmtId="0" fontId="4" fillId="15" borderId="2" xfId="0" applyFont="1" applyFill="1" applyBorder="1" applyAlignment="1">
      <alignment horizontal="center" vertical="center" wrapText="1"/>
    </xf>
    <xf numFmtId="0" fontId="6" fillId="16" borderId="3" xfId="0" applyFont="1" applyFill="1" applyBorder="1" applyAlignment="1">
      <alignment horizontal="center" vertical="center" wrapText="1" readingOrder="1"/>
    </xf>
    <xf numFmtId="0" fontId="3" fillId="0" borderId="3" xfId="0" applyFont="1" applyBorder="1" applyAlignment="1">
      <alignment horizontal="center" vertical="center"/>
    </xf>
    <xf numFmtId="0" fontId="5" fillId="0" borderId="3" xfId="0" applyFont="1" applyBorder="1" applyAlignment="1">
      <alignment horizontal="center" vertical="center" readingOrder="1"/>
    </xf>
    <xf numFmtId="0" fontId="22" fillId="0" borderId="3" xfId="0" applyFont="1" applyBorder="1" applyAlignment="1">
      <alignment horizontal="center" vertical="center" readingOrder="1"/>
    </xf>
    <xf numFmtId="0" fontId="17" fillId="0" borderId="3" xfId="0" applyFont="1" applyBorder="1" applyAlignment="1">
      <alignment horizontal="center" vertical="center" readingOrder="1"/>
    </xf>
    <xf numFmtId="0" fontId="18" fillId="0" borderId="3" xfId="0" applyFont="1" applyBorder="1" applyAlignment="1">
      <alignment horizontal="center" vertical="center"/>
    </xf>
    <xf numFmtId="49" fontId="3" fillId="0" borderId="3" xfId="0" applyNumberFormat="1" applyFont="1" applyBorder="1" applyAlignment="1">
      <alignment horizontal="center" vertical="center"/>
    </xf>
    <xf numFmtId="0" fontId="13" fillId="0" borderId="3" xfId="0" applyFont="1" applyBorder="1" applyAlignment="1">
      <alignment horizontal="center" vertical="center" readingOrder="1"/>
    </xf>
    <xf numFmtId="0" fontId="23" fillId="0" borderId="3" xfId="0" applyFont="1" applyBorder="1" applyAlignment="1">
      <alignment horizontal="center" vertical="center"/>
    </xf>
    <xf numFmtId="14" fontId="17" fillId="0" borderId="3" xfId="0" applyNumberFormat="1" applyFont="1" applyBorder="1" applyAlignment="1">
      <alignment horizontal="center" vertical="center" wrapText="1"/>
    </xf>
    <xf numFmtId="0" fontId="10" fillId="0" borderId="3" xfId="0" applyFont="1" applyBorder="1" applyAlignment="1">
      <alignment horizontal="center" vertical="center" wrapText="1" readingOrder="1"/>
    </xf>
    <xf numFmtId="0" fontId="3" fillId="0" borderId="3" xfId="0" applyFont="1" applyBorder="1" applyAlignment="1">
      <alignment horizontal="center" vertical="center" wrapText="1"/>
    </xf>
    <xf numFmtId="0" fontId="13" fillId="0" borderId="3" xfId="0" applyFont="1" applyBorder="1" applyAlignment="1">
      <alignment horizontal="center" vertical="center" wrapText="1" readingOrder="1"/>
    </xf>
    <xf numFmtId="49" fontId="6" fillId="0" borderId="3" xfId="0" applyNumberFormat="1" applyFont="1" applyBorder="1" applyAlignment="1">
      <alignment horizontal="center" vertical="center" wrapText="1" readingOrder="1"/>
    </xf>
    <xf numFmtId="0" fontId="0" fillId="13" borderId="3" xfId="0" applyFill="1" applyBorder="1" applyAlignment="1">
      <alignment horizontal="center" vertical="center"/>
    </xf>
    <xf numFmtId="0" fontId="19" fillId="13" borderId="3" xfId="0" applyFont="1" applyFill="1" applyBorder="1" applyAlignment="1">
      <alignment horizontal="center" vertical="center" wrapText="1" readingOrder="1"/>
    </xf>
    <xf numFmtId="0" fontId="6" fillId="14" borderId="3" xfId="0" applyFont="1" applyFill="1" applyBorder="1" applyAlignment="1">
      <alignment horizontal="center" vertical="center" readingOrder="1"/>
    </xf>
    <xf numFmtId="0" fontId="18" fillId="0" borderId="3" xfId="0" applyFont="1" applyBorder="1" applyAlignment="1">
      <alignment horizontal="center" vertical="center" wrapText="1"/>
    </xf>
    <xf numFmtId="164" fontId="5" fillId="0" borderId="3" xfId="0" applyNumberFormat="1" applyFont="1" applyBorder="1" applyAlignment="1">
      <alignment horizontal="center" vertical="center" readingOrder="1"/>
    </xf>
    <xf numFmtId="0" fontId="0" fillId="0" borderId="3" xfId="0" applyBorder="1" applyAlignment="1">
      <alignment horizontal="center" vertical="center"/>
    </xf>
    <xf numFmtId="14" fontId="5" fillId="17" borderId="3" xfId="0" applyNumberFormat="1" applyFont="1" applyFill="1" applyBorder="1" applyAlignment="1">
      <alignment horizontal="center" vertical="center" wrapText="1" readingOrder="1"/>
    </xf>
    <xf numFmtId="0" fontId="0" fillId="17" borderId="3" xfId="0" applyFill="1" applyBorder="1" applyAlignment="1">
      <alignment horizontal="center" vertical="center" wrapText="1"/>
    </xf>
    <xf numFmtId="0" fontId="0" fillId="17" borderId="3" xfId="0" applyFill="1" applyBorder="1" applyAlignment="1">
      <alignment horizontal="center" vertical="center"/>
    </xf>
    <xf numFmtId="0" fontId="5" fillId="0" borderId="3" xfId="0" applyFont="1" applyBorder="1" applyAlignment="1">
      <alignment horizontal="center" wrapText="1"/>
    </xf>
    <xf numFmtId="164" fontId="3" fillId="0" borderId="3" xfId="0" applyNumberFormat="1" applyFont="1" applyBorder="1" applyAlignment="1">
      <alignment horizontal="center" vertical="center"/>
    </xf>
    <xf numFmtId="0" fontId="7" fillId="18" borderId="3" xfId="0" applyFont="1" applyFill="1" applyBorder="1" applyAlignment="1">
      <alignment horizontal="center" vertical="center" wrapText="1"/>
    </xf>
    <xf numFmtId="0" fontId="27" fillId="10" borderId="3" xfId="0" applyFont="1" applyFill="1" applyBorder="1" applyAlignment="1">
      <alignment horizontal="center" vertical="center" wrapText="1" readingOrder="1"/>
    </xf>
    <xf numFmtId="49" fontId="20" fillId="10" borderId="3" xfId="0" applyNumberFormat="1" applyFont="1" applyFill="1" applyBorder="1" applyAlignment="1">
      <alignment horizontal="center" vertical="center" wrapText="1" readingOrder="1"/>
    </xf>
    <xf numFmtId="0" fontId="20" fillId="13" borderId="3" xfId="0" applyFont="1" applyFill="1" applyBorder="1" applyAlignment="1">
      <alignment horizontal="center" vertical="center" readingOrder="1"/>
    </xf>
    <xf numFmtId="164" fontId="20" fillId="10" borderId="3" xfId="0" applyNumberFormat="1" applyFont="1" applyFill="1" applyBorder="1" applyAlignment="1">
      <alignment horizontal="center" vertical="center" readingOrder="1"/>
    </xf>
    <xf numFmtId="164" fontId="28" fillId="10" borderId="3" xfId="0" applyNumberFormat="1" applyFont="1" applyFill="1" applyBorder="1" applyAlignment="1">
      <alignment horizontal="center" vertical="center"/>
    </xf>
    <xf numFmtId="0" fontId="27" fillId="13" borderId="3" xfId="0" applyFont="1" applyFill="1" applyBorder="1" applyAlignment="1">
      <alignment horizontal="center" vertical="center" wrapText="1" readingOrder="1"/>
    </xf>
    <xf numFmtId="0" fontId="20" fillId="13" borderId="3" xfId="0" applyFont="1" applyFill="1" applyBorder="1" applyAlignment="1">
      <alignment horizontal="center" vertical="center" wrapText="1" readingOrder="1"/>
    </xf>
    <xf numFmtId="49" fontId="20" fillId="13" borderId="3" xfId="0" applyNumberFormat="1" applyFont="1" applyFill="1" applyBorder="1" applyAlignment="1">
      <alignment horizontal="center" vertical="center" wrapText="1" readingOrder="1"/>
    </xf>
    <xf numFmtId="0" fontId="28" fillId="13" borderId="3" xfId="0" applyFont="1" applyFill="1" applyBorder="1" applyAlignment="1">
      <alignment horizontal="center" vertical="center"/>
    </xf>
    <xf numFmtId="49" fontId="27" fillId="13" borderId="3" xfId="0" applyNumberFormat="1" applyFont="1" applyFill="1" applyBorder="1" applyAlignment="1">
      <alignment horizontal="center" vertical="center" wrapText="1" readingOrder="1"/>
    </xf>
    <xf numFmtId="0" fontId="20" fillId="10" borderId="3" xfId="0" applyFont="1" applyFill="1" applyBorder="1" applyAlignment="1">
      <alignment horizontal="center" vertical="center" readingOrder="1"/>
    </xf>
    <xf numFmtId="2" fontId="3" fillId="10" borderId="3" xfId="0" applyNumberFormat="1" applyFont="1" applyFill="1" applyBorder="1" applyAlignment="1">
      <alignment horizontal="center" vertical="center"/>
    </xf>
    <xf numFmtId="0" fontId="29" fillId="0" borderId="0" xfId="0" applyFont="1"/>
    <xf numFmtId="0" fontId="5" fillId="0" borderId="0" xfId="0" applyFont="1"/>
    <xf numFmtId="49" fontId="5" fillId="0" borderId="3" xfId="0" applyNumberFormat="1" applyFont="1" applyBorder="1" applyAlignment="1">
      <alignment horizontal="center" vertical="center" wrapText="1"/>
    </xf>
    <xf numFmtId="165" fontId="5" fillId="0" borderId="3" xfId="0" applyNumberFormat="1" applyFont="1" applyBorder="1" applyAlignment="1">
      <alignment horizontal="center" vertical="center" wrapText="1"/>
    </xf>
    <xf numFmtId="166" fontId="3" fillId="0" borderId="3" xfId="0" applyNumberFormat="1" applyFont="1" applyBorder="1" applyAlignment="1">
      <alignment horizontal="center" vertical="center" wrapText="1"/>
    </xf>
    <xf numFmtId="164" fontId="3" fillId="0" borderId="3" xfId="0" applyNumberFormat="1" applyFont="1" applyBorder="1" applyAlignment="1">
      <alignment horizontal="center" vertical="center" wrapText="1"/>
    </xf>
    <xf numFmtId="0" fontId="10" fillId="0" borderId="3" xfId="0" applyFont="1" applyBorder="1" applyAlignment="1">
      <alignment horizontal="center" vertical="center" wrapText="1"/>
    </xf>
    <xf numFmtId="165" fontId="10" fillId="0" borderId="3" xfId="0" applyNumberFormat="1" applyFont="1" applyBorder="1" applyAlignment="1">
      <alignment horizontal="center" vertical="center" wrapText="1"/>
    </xf>
    <xf numFmtId="14" fontId="10" fillId="0" borderId="3" xfId="0" applyNumberFormat="1" applyFont="1" applyBorder="1" applyAlignment="1">
      <alignment horizontal="center" vertical="center" wrapText="1"/>
    </xf>
    <xf numFmtId="0" fontId="19" fillId="0" borderId="3" xfId="0" applyFont="1" applyBorder="1" applyAlignment="1">
      <alignment horizontal="center" vertical="center" wrapText="1" readingOrder="1"/>
    </xf>
    <xf numFmtId="14" fontId="30" fillId="10" borderId="3" xfId="0" applyNumberFormat="1" applyFont="1" applyFill="1" applyBorder="1" applyAlignment="1">
      <alignment horizontal="center" vertical="center" wrapText="1"/>
    </xf>
    <xf numFmtId="0" fontId="10" fillId="0" borderId="3" xfId="0" applyFont="1" applyBorder="1" applyAlignment="1">
      <alignment horizontal="center" vertical="center" readingOrder="1"/>
    </xf>
    <xf numFmtId="0" fontId="10" fillId="13" borderId="3" xfId="0" applyFont="1" applyFill="1" applyBorder="1" applyAlignment="1">
      <alignment horizontal="center" vertical="center" wrapText="1" readingOrder="1"/>
    </xf>
    <xf numFmtId="49" fontId="10" fillId="0" borderId="3" xfId="0" applyNumberFormat="1" applyFont="1" applyBorder="1" applyAlignment="1">
      <alignment horizontal="center" vertical="center" wrapText="1" readingOrder="1"/>
    </xf>
    <xf numFmtId="49" fontId="0" fillId="0" borderId="3" xfId="0" applyNumberFormat="1" applyBorder="1" applyAlignment="1">
      <alignment horizontal="center" vertical="center"/>
    </xf>
    <xf numFmtId="164" fontId="10" fillId="0" borderId="3" xfId="0" applyNumberFormat="1" applyFont="1" applyBorder="1" applyAlignment="1">
      <alignment horizontal="center" vertical="center" readingOrder="1"/>
    </xf>
    <xf numFmtId="164" fontId="0" fillId="0" borderId="3" xfId="0" applyNumberFormat="1" applyBorder="1" applyAlignment="1">
      <alignment horizontal="center" vertical="center"/>
    </xf>
    <xf numFmtId="168" fontId="10" fillId="10" borderId="3" xfId="0" applyNumberFormat="1" applyFont="1" applyFill="1" applyBorder="1" applyAlignment="1">
      <alignment horizontal="center" vertical="center" readingOrder="1"/>
    </xf>
    <xf numFmtId="164" fontId="0" fillId="13" borderId="3" xfId="0" applyNumberFormat="1" applyFill="1" applyBorder="1" applyAlignment="1">
      <alignment horizontal="center" vertical="center"/>
    </xf>
    <xf numFmtId="49" fontId="19" fillId="0" borderId="3" xfId="0" applyNumberFormat="1" applyFont="1" applyBorder="1" applyAlignment="1">
      <alignment horizontal="center" vertical="center" wrapText="1" readingOrder="1"/>
    </xf>
    <xf numFmtId="49" fontId="19" fillId="10" borderId="3" xfId="0" applyNumberFormat="1" applyFont="1" applyFill="1" applyBorder="1" applyAlignment="1">
      <alignment horizontal="center" vertical="center" wrapText="1" readingOrder="1"/>
    </xf>
    <xf numFmtId="0" fontId="5" fillId="10" borderId="3" xfId="0" quotePrefix="1" applyFont="1" applyFill="1" applyBorder="1" applyAlignment="1">
      <alignment horizontal="center" vertical="center" readingOrder="1"/>
    </xf>
    <xf numFmtId="0" fontId="18" fillId="10" borderId="3" xfId="0" applyFont="1" applyFill="1" applyBorder="1" applyAlignment="1">
      <alignment horizontal="center" vertical="center" wrapText="1"/>
    </xf>
    <xf numFmtId="49" fontId="10" fillId="13" borderId="3" xfId="0" applyNumberFormat="1" applyFont="1" applyFill="1" applyBorder="1" applyAlignment="1">
      <alignment horizontal="center" vertical="center" wrapText="1" readingOrder="1"/>
    </xf>
    <xf numFmtId="164" fontId="10" fillId="13" borderId="3" xfId="0" applyNumberFormat="1" applyFont="1" applyFill="1" applyBorder="1" applyAlignment="1">
      <alignment horizontal="center" vertical="center" readingOrder="1"/>
    </xf>
    <xf numFmtId="14" fontId="13" fillId="0" borderId="3" xfId="0" applyNumberFormat="1" applyFont="1" applyBorder="1" applyAlignment="1">
      <alignment horizontal="center" vertical="center" wrapText="1" readingOrder="1"/>
    </xf>
    <xf numFmtId="165" fontId="20" fillId="0" borderId="3" xfId="0" applyNumberFormat="1" applyFont="1" applyBorder="1" applyAlignment="1">
      <alignment horizontal="center" vertical="center" wrapText="1" readingOrder="1"/>
    </xf>
    <xf numFmtId="14" fontId="20" fillId="0" borderId="3" xfId="0" applyNumberFormat="1" applyFont="1" applyBorder="1" applyAlignment="1">
      <alignment horizontal="center" vertical="center" wrapText="1" readingOrder="1"/>
    </xf>
    <xf numFmtId="166" fontId="20" fillId="0" borderId="3" xfId="0" applyNumberFormat="1" applyFont="1" applyBorder="1" applyAlignment="1">
      <alignment horizontal="center" vertical="center" wrapText="1" readingOrder="1"/>
    </xf>
    <xf numFmtId="0" fontId="6" fillId="13" borderId="3" xfId="0" applyFont="1" applyFill="1" applyBorder="1" applyAlignment="1">
      <alignment horizontal="center" vertical="center" readingOrder="1"/>
    </xf>
    <xf numFmtId="164" fontId="13" fillId="13" borderId="3" xfId="0" applyNumberFormat="1" applyFont="1" applyFill="1" applyBorder="1" applyAlignment="1">
      <alignment horizontal="center" vertical="center" readingOrder="1"/>
    </xf>
    <xf numFmtId="164" fontId="13" fillId="0" borderId="3" xfId="0" applyNumberFormat="1" applyFont="1" applyBorder="1" applyAlignment="1">
      <alignment horizontal="center" vertical="center" readingOrder="1"/>
    </xf>
    <xf numFmtId="165" fontId="20" fillId="0" borderId="3" xfId="0" applyNumberFormat="1" applyFont="1" applyBorder="1" applyAlignment="1">
      <alignment horizontal="center" vertical="center" wrapText="1"/>
    </xf>
    <xf numFmtId="165" fontId="3" fillId="0" borderId="3" xfId="0" applyNumberFormat="1" applyFont="1" applyBorder="1" applyAlignment="1">
      <alignment horizontal="center" vertical="center" wrapText="1"/>
    </xf>
    <xf numFmtId="164" fontId="18" fillId="10" borderId="3" xfId="0" applyNumberFormat="1" applyFont="1" applyFill="1" applyBorder="1" applyAlignment="1">
      <alignment horizontal="center" vertical="center"/>
    </xf>
    <xf numFmtId="164" fontId="18" fillId="0" borderId="3" xfId="0" applyNumberFormat="1" applyFont="1" applyBorder="1" applyAlignment="1">
      <alignment horizontal="center" vertical="center"/>
    </xf>
    <xf numFmtId="0" fontId="20" fillId="0" borderId="3" xfId="0" applyFont="1" applyBorder="1" applyAlignment="1">
      <alignment horizontal="center" vertical="center" wrapText="1" readingOrder="1"/>
    </xf>
    <xf numFmtId="49" fontId="20" fillId="10" borderId="3" xfId="0" applyNumberFormat="1" applyFont="1" applyFill="1" applyBorder="1" applyAlignment="1">
      <alignment horizontal="center" vertical="center"/>
    </xf>
    <xf numFmtId="49" fontId="20" fillId="0" borderId="3" xfId="0" applyNumberFormat="1" applyFont="1" applyBorder="1" applyAlignment="1">
      <alignment horizontal="center" vertical="center"/>
    </xf>
    <xf numFmtId="0" fontId="20" fillId="10" borderId="3" xfId="0" applyFont="1" applyFill="1" applyBorder="1" applyAlignment="1">
      <alignment horizontal="center" vertical="center"/>
    </xf>
    <xf numFmtId="0" fontId="32" fillId="13" borderId="5" xfId="0" applyFont="1" applyFill="1" applyBorder="1"/>
    <xf numFmtId="0" fontId="5" fillId="10" borderId="6" xfId="0" applyFont="1" applyFill="1" applyBorder="1" applyAlignment="1">
      <alignment horizontal="center" vertical="center" wrapText="1" readingOrder="1"/>
    </xf>
    <xf numFmtId="0" fontId="27" fillId="0" borderId="3" xfId="0" applyFont="1" applyBorder="1" applyAlignment="1">
      <alignment horizontal="center" vertical="center" wrapText="1"/>
    </xf>
    <xf numFmtId="0" fontId="27" fillId="0" borderId="3" xfId="0" applyFont="1" applyBorder="1" applyAlignment="1">
      <alignment horizontal="center" vertical="center" wrapText="1" readingOrder="1"/>
    </xf>
    <xf numFmtId="0" fontId="20" fillId="0" borderId="3" xfId="0" applyFont="1" applyBorder="1" applyAlignment="1">
      <alignment horizontal="center" vertical="center" wrapText="1"/>
    </xf>
    <xf numFmtId="14" fontId="20" fillId="0" borderId="3" xfId="0" applyNumberFormat="1" applyFont="1" applyBorder="1" applyAlignment="1">
      <alignment horizontal="center" vertical="center" wrapText="1"/>
    </xf>
    <xf numFmtId="0" fontId="14" fillId="0" borderId="3" xfId="0" applyFont="1" applyBorder="1" applyAlignment="1">
      <alignment horizontal="center" vertical="center" wrapText="1"/>
    </xf>
    <xf numFmtId="0" fontId="6" fillId="0" borderId="3" xfId="0" applyFont="1" applyBorder="1" applyAlignment="1">
      <alignment horizontal="center" vertical="center" readingOrder="1"/>
    </xf>
    <xf numFmtId="0" fontId="5" fillId="0" borderId="2" xfId="0" applyFont="1" applyBorder="1" applyAlignment="1">
      <alignment horizontal="center" vertical="center" wrapText="1" readingOrder="1"/>
    </xf>
    <xf numFmtId="0" fontId="7" fillId="13" borderId="3"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4" fillId="12" borderId="2" xfId="0" applyFont="1" applyFill="1" applyBorder="1" applyAlignment="1">
      <alignment horizontal="center" vertical="center" wrapText="1"/>
    </xf>
    <xf numFmtId="0" fontId="4" fillId="8" borderId="2" xfId="0" applyFont="1" applyFill="1" applyBorder="1" applyAlignment="1">
      <alignment horizontal="center" vertical="center" wrapText="1"/>
    </xf>
    <xf numFmtId="0" fontId="33" fillId="7" borderId="2" xfId="0" applyFont="1" applyFill="1" applyBorder="1" applyAlignment="1">
      <alignment horizontal="center" vertical="center" wrapText="1"/>
    </xf>
    <xf numFmtId="168" fontId="4" fillId="8" borderId="2" xfId="0" applyNumberFormat="1" applyFont="1" applyFill="1" applyBorder="1" applyAlignment="1">
      <alignment horizontal="center" vertical="center" wrapText="1"/>
    </xf>
    <xf numFmtId="168" fontId="5" fillId="10" borderId="3" xfId="0" applyNumberFormat="1" applyFont="1" applyFill="1" applyBorder="1" applyAlignment="1">
      <alignment horizontal="center" vertical="center" wrapText="1"/>
    </xf>
    <xf numFmtId="168" fontId="5" fillId="0" borderId="3" xfId="0" applyNumberFormat="1" applyFont="1" applyBorder="1" applyAlignment="1">
      <alignment horizontal="center" vertical="center" wrapText="1"/>
    </xf>
    <xf numFmtId="0" fontId="10" fillId="0" borderId="0" xfId="0" applyFont="1"/>
    <xf numFmtId="49" fontId="10" fillId="0" borderId="3" xfId="0" applyNumberFormat="1" applyFont="1" applyBorder="1" applyAlignment="1">
      <alignment horizontal="center" vertical="center" wrapText="1"/>
    </xf>
    <xf numFmtId="164" fontId="0" fillId="0" borderId="3" xfId="0" applyNumberFormat="1" applyBorder="1" applyAlignment="1">
      <alignment horizontal="center" vertical="center" wrapText="1"/>
    </xf>
    <xf numFmtId="168" fontId="5" fillId="0" borderId="3" xfId="0" applyNumberFormat="1" applyFont="1" applyBorder="1" applyAlignment="1">
      <alignment horizontal="center" vertical="center" wrapText="1" readingOrder="1"/>
    </xf>
    <xf numFmtId="0" fontId="32" fillId="0" borderId="0" xfId="0" applyFont="1"/>
    <xf numFmtId="0" fontId="34" fillId="0" borderId="0" xfId="0" applyFont="1"/>
    <xf numFmtId="0" fontId="3" fillId="13" borderId="3" xfId="0" applyFont="1" applyFill="1" applyBorder="1" applyAlignment="1">
      <alignment horizontal="center" vertical="center" wrapText="1"/>
    </xf>
    <xf numFmtId="0" fontId="4" fillId="9" borderId="2" xfId="0" applyFont="1" applyFill="1" applyBorder="1" applyAlignment="1">
      <alignment horizontal="center" vertical="center" wrapText="1"/>
    </xf>
    <xf numFmtId="14" fontId="10" fillId="10" borderId="3" xfId="0" applyNumberFormat="1" applyFont="1" applyFill="1" applyBorder="1" applyAlignment="1">
      <alignment horizontal="center" vertical="center" wrapText="1" readingOrder="1"/>
    </xf>
    <xf numFmtId="164" fontId="10" fillId="0" borderId="3" xfId="0" applyNumberFormat="1" applyFont="1" applyBorder="1" applyAlignment="1">
      <alignment horizontal="center" vertical="center" wrapText="1" readingOrder="1"/>
    </xf>
    <xf numFmtId="14" fontId="10" fillId="0" borderId="3" xfId="0" applyNumberFormat="1" applyFont="1" applyBorder="1" applyAlignment="1">
      <alignment horizontal="center" vertical="center" wrapText="1" readingOrder="1"/>
    </xf>
    <xf numFmtId="165" fontId="10" fillId="0" borderId="3" xfId="0" applyNumberFormat="1" applyFont="1" applyBorder="1" applyAlignment="1">
      <alignment horizontal="center" vertical="center" wrapText="1" readingOrder="1"/>
    </xf>
    <xf numFmtId="168" fontId="10" fillId="0" borderId="3" xfId="0" applyNumberFormat="1" applyFont="1" applyBorder="1" applyAlignment="1">
      <alignment horizontal="center" vertical="center" wrapText="1" readingOrder="1"/>
    </xf>
    <xf numFmtId="49" fontId="15" fillId="0" borderId="3" xfId="0" applyNumberFormat="1" applyFont="1" applyBorder="1" applyAlignment="1">
      <alignment horizontal="center" vertical="center" wrapText="1" readingOrder="1"/>
    </xf>
    <xf numFmtId="49" fontId="15" fillId="10" borderId="3" xfId="0" applyNumberFormat="1" applyFont="1" applyFill="1" applyBorder="1" applyAlignment="1">
      <alignment horizontal="center" vertical="center" wrapText="1" readingOrder="1"/>
    </xf>
  </cellXfs>
  <cellStyles count="2">
    <cellStyle name="Hyperlink" xfId="1" xr:uid="{00000000-000B-0000-0000-000008000000}"/>
    <cellStyle name="Normal" xfId="0" builtinId="0"/>
  </cellStyles>
  <dxfs count="12">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
      <font>
        <sz val="12"/>
      </font>
      <alignment horizontal="center" vertical="center" textRotation="0" wrapText="0" indent="0" justifyLastLine="0" shrinkToFit="0" readingOrder="0"/>
    </dxf>
    <dxf>
      <fill>
        <patternFill patternType="solid">
          <fgColor indexed="64"/>
          <bgColor theme="0"/>
        </patternFill>
      </fill>
      <alignment horizontal="center" vertical="center" textRotation="0" wrapText="1" indent="0" justifyLastLine="0" shrinkToFit="0" readingOrder="0"/>
      <border>
        <top style="thin">
          <color rgb="FF000000"/>
        </top>
        <bottom style="thin">
          <color rgb="FF000000"/>
        </bottom>
        <horizontal style="thin">
          <color rgb="FF000000"/>
        </horizontal>
      </border>
    </dxf>
    <dxf>
      <fill>
        <patternFill patternType="solid">
          <fgColor indexed="64"/>
          <bgColor theme="0"/>
        </patternFill>
      </fill>
      <alignment horizontal="center" vertical="center" textRotation="0" wrapText="1" indent="0" justifyLastLine="0" shrinkToFit="0" readingOrder="0"/>
      <border>
        <top style="thin">
          <color rgb="FF000000"/>
        </top>
        <bottom style="thin">
          <color rgb="FF000000"/>
        </bottom>
        <horizontal style="thin">
          <color rgb="FF000000"/>
        </horizontal>
      </border>
    </dxf>
    <dxf>
      <fill>
        <patternFill patternType="solid">
          <fgColor indexed="64"/>
          <bgColor theme="0"/>
        </patternFill>
      </fill>
      <alignment horizontal="center" vertical="center" textRotation="0" wrapText="1" indent="0" justifyLastLine="0" shrinkToFit="0" readingOrder="0"/>
      <border>
        <top style="thin">
          <color rgb="FF000000"/>
        </top>
        <bottom style="thin">
          <color rgb="FF000000"/>
        </bottom>
        <horizontal style="thin">
          <color rgb="FF000000"/>
        </horizontal>
      </border>
    </dxf>
    <dxf>
      <fill>
        <patternFill patternType="solid">
          <fgColor indexed="64"/>
          <bgColor theme="0"/>
        </patternFill>
      </fill>
      <alignment horizontal="center" vertical="center" textRotation="0" wrapText="1" indent="0" justifyLastLine="0" shrinkToFit="0" readingOrder="0"/>
      <border>
        <top style="thin">
          <color rgb="FF000000"/>
        </top>
        <bottom style="thin">
          <color rgb="FF000000"/>
        </bottom>
        <horizontal style="thin">
          <color rgb="FF000000"/>
        </horizontal>
      </border>
    </dxf>
    <dxf>
      <fill>
        <patternFill patternType="solid">
          <fgColor indexed="64"/>
          <bgColor theme="0"/>
        </patternFill>
      </fill>
      <alignment horizontal="center" vertical="center" textRotation="0" wrapText="1" indent="0" justifyLastLine="0" shrinkToFit="0" readingOrder="0"/>
      <border>
        <top style="thin">
          <color rgb="FF000000"/>
        </top>
        <bottom style="thin">
          <color rgb="FF000000"/>
        </bottom>
        <horizontal style="thin">
          <color rgb="FF000000"/>
        </horizontal>
      </border>
    </dxf>
    <dxf>
      <fill>
        <patternFill patternType="solid">
          <fgColor indexed="64"/>
          <bgColor theme="0"/>
        </patternFill>
      </fill>
      <alignment horizontal="center" vertical="center" textRotation="0" wrapText="1" indent="0" justifyLastLine="0" shrinkToFit="0" readingOrder="0"/>
    </dxf>
    <dxf>
      <font>
        <sz val="12"/>
      </font>
      <alignment horizontal="center" vertical="center" textRotation="0" wrapText="1" indent="0" justifyLastLine="0" shrinkToFit="0" readingOrder="0"/>
    </dxf>
  </dxfs>
  <tableStyles count="0" defaultTableStyle="TableStyleMedium2" defaultPivotStyle="PivotStyleLight16"/>
  <colors>
    <mruColors>
      <color rgb="FFFAFA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Amanda Teixeira Mendes" id="{631132CD-3854-4998-B991-9CE01E850AAD}" userId="amanda.mendes@embrapii.org.br" providerId="PeoplePicker"/>
  <person displayName="Bianca Pedroso Silva Santos" id="{6A0D7104-25DC-4E4A-AE3B-E8A183518209}" userId="bianca.santos@embrapii.org.br" providerId="PeoplePicker"/>
  <person displayName="Marcos Daniel Vozer Felisberto" id="{AD3BA546-457A-43A3-87A3-2AC8742EE875}" userId="marcos.daniel@embrapii.org.br" providerId="PeoplePicker"/>
  <person displayName="Juliana Davies de Oliveira" id="{068C71C8-E50D-4D92-96AA-85164E773886}" userId="Juliana.oliveira@embrapii.org.br" providerId="PeoplePicker"/>
  <person displayName="Rubens Braz" id="{7F373374-AF99-4B8D-B14B-3D7ABE972B49}" userId="S::rubens.filho@embrapii.org.br::af893481-e47f-4157-bbd0-f92806b9b4ff" providerId="AD"/>
  <person displayName="Bianca Pedroso Silva Santos" id="{EBE0F2D2-D8F9-4549-ABD5-A2340A4E27F5}" userId="S::bianca.santos@embrapii.org.br::426638e9-cd3f-44ae-9e51-9d5b116ad3df" providerId="AD"/>
  <person displayName="Juliana Davies de Oliveira" id="{66E9287F-18EC-418C-9738-B17FC4B7168C}" userId="S::juliana.oliveira@embrapii.org.br::faf95d9f-bd75-4078-b632-c83ed6c0994e" providerId="AD"/>
  <person displayName="Alexandre Crepory Abbott de Oliveira" id="{26E37653-A47A-40E7-A18F-E81B62E96A9C}" userId="S::alexandre.oliveira@embrapii.org.br::1f928201-6495-45d0-b15b-ae612e231a3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3C9A5C7-A98A-427B-9B8A-6F0C8847BB63}" name="Validacao" displayName="Validacao" ref="A1:E1000" totalsRowShown="0" headerRowDxfId="11" dataDxfId="10">
  <autoFilter ref="A1:E1000" xr:uid="{23C9A5C7-A98A-427B-9B8A-6F0C8847BB63}"/>
  <tableColumns count="5">
    <tableColumn id="1" xr3:uid="{08623427-6F10-4792-BFC4-F2F3C04FF44C}" name="Unidade EMBRAPII" dataDxfId="9"/>
    <tableColumn id="2" xr3:uid="{1E37F60A-A221-4DCB-9317-B9361610ABA4}" name="Responsáveis pelas UEs" dataDxfId="8"/>
    <tableColumn id="8" xr3:uid="{A08C157E-57FE-4F55-9AAC-486F6BD3AD7A}" name="Modalidade de Financiamento" dataDxfId="7"/>
    <tableColumn id="6" xr3:uid="{5D5AD649-9FB7-4333-AF6D-B97F0ECF35DF}" name="Meta" dataDxfId="6"/>
    <tableColumn id="7" xr3:uid="{466906B3-CCFE-48CB-BEFD-4427CB42F319}" name="Meta financeira" dataDxfId="5"/>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05D3E55-0709-42C6-9217-C3A7AAA069DD}" name="LinhaTempoMetas" displayName="LinhaTempoMetas" ref="A1:C1000" totalsRowShown="0" headerRowDxfId="4" dataDxfId="3">
  <autoFilter ref="A1:C1000" xr:uid="{23C9A5C7-A98A-427B-9B8A-6F0C8847BB63}"/>
  <tableColumns count="3">
    <tableColumn id="1" xr3:uid="{B7C3C3D5-3950-4EE5-A1A2-691ABFD06DB0}" name="Ano de criação da meta" dataDxfId="2"/>
    <tableColumn id="2" xr3:uid="{27CA355B-018D-49DD-B9A4-7C45E0531F1A}" name="Título da meta" dataDxfId="1"/>
    <tableColumn id="3" xr3:uid="{5E1533D9-46D5-4418-8AA4-787D3AE3E951}" name="Descrição da meta" dataDxfId="0"/>
  </tableColumns>
  <tableStyleInfo name="TableStyleMedium5"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DB8F75"/>
      </a:accent1>
      <a:accent2>
        <a:srgbClr val="A8383A"/>
      </a:accent2>
      <a:accent3>
        <a:srgbClr val="D59342"/>
      </a:accent3>
      <a:accent4>
        <a:srgbClr val="608B48"/>
      </a:accent4>
      <a:accent5>
        <a:srgbClr val="4F948F"/>
      </a:accent5>
      <a:accent6>
        <a:srgbClr val="AD4FAD"/>
      </a:accent6>
      <a:hlink>
        <a:srgbClr val="1155CC"/>
      </a:hlink>
      <a:folHlink>
        <a:srgbClr val="1155CC"/>
      </a:folHlink>
    </a:clrScheme>
    <a:fontScheme name="Sheets">
      <a:majorFont>
        <a:latin typeface="Roboto"/>
        <a:ea typeface="Roboto"/>
        <a:cs typeface="Roboto"/>
      </a:majorFont>
      <a:minorFont>
        <a:latin typeface="Roboto"/>
        <a:ea typeface="Roboto"/>
        <a:cs typeface="Roboto"/>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G1" dT="2024-08-29T13:53:51.78" personId="{EBE0F2D2-D8F9-4549-ABD5-A2340A4E27F5}" id="{E75C5398-F6AA-4B9D-A781-19E9713E3EED}">
    <text xml:space="preserve">Quando a unidade não tem o número do TC, usar a data de assinatura.
</text>
  </threadedComment>
  <threadedComment ref="G1" dT="2024-08-29T13:55:20.25" personId="{EBE0F2D2-D8F9-4549-ABD5-A2340A4E27F5}" id="{6FA32333-8BF5-45D0-BF16-E5E5D8D67FEF}" parentId="{E75C5398-F6AA-4B9D-A781-19E9713E3EED}">
    <text xml:space="preserve">Documento com rasura no ano foi validado pelo Jurídico
</text>
  </threadedComment>
  <threadedComment ref="H1" dT="2024-07-17T12:17:54.81" personId="{7F373374-AF99-4B8D-B14B-3D7ABE972B49}" id="{5A227DF1-032D-4B36-A7BC-1B1083730FB0}">
    <text>(v) que o acesso às diversas fontes de recursos financeiros não reembolsáveis será
operacionalizado pela EMBRAPII, de acordo com regras da Gestão Multicarteira (ou
Multiportifólio) de Unidades</text>
  </threadedComment>
</ThreadedComments>
</file>

<file path=xl/threadedComments/threadedComment2.xml><?xml version="1.0" encoding="utf-8"?>
<ThreadedComments xmlns="http://schemas.microsoft.com/office/spreadsheetml/2018/threadedcomments" xmlns:x="http://schemas.openxmlformats.org/spreadsheetml/2006/main">
  <threadedComment ref="S156" dT="2024-08-22T16:10:10.21" personId="{26E37653-A47A-40E7-A18F-E81B62E96A9C}" id="{0D5B728C-03C9-4CA4-AD96-12F1C95ED363}">
    <text>@Marcos Daniel Vozer Felisberto , incluir o valor do TC após o aditivo</text>
    <mentions>
      <mention mentionpersonId="{AD3BA546-457A-43A3-87A3-2AC8742EE875}" mentionId="{F27FB1A9-1D2A-475C-ACBF-FEB6ED02DBC5}" startIndex="0" length="31"/>
    </mentions>
  </threadedComment>
  <threadedComment ref="U156" dT="2024-08-22T16:10:10.21" personId="{26E37653-A47A-40E7-A18F-E81B62E96A9C}" id="{E12F0F17-2D4A-4687-B1FB-28794D6DA476}">
    <text>@Marcos Daniel Vozer Felisberto , incluir o valor do TC após o aditivo</text>
    <mentions>
      <mention mentionpersonId="{AD3BA546-457A-43A3-87A3-2AC8742EE875}" mentionId="{61645B65-0154-4435-9546-F19B62501E47}" startIndex="0" length="31"/>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C1" dT="2024-08-21T14:30:07.90" personId="{66E9287F-18EC-418C-9738-B17FC4B7168C}" id="{143EB7BE-693B-4A8C-B08A-85D041AAE5FF}">
    <text xml:space="preserve">@Bianca Pedroso Silva Santos está colocando em verde as unidades em qeu o tipo de modificação nas metas foi respondido pelo técnico. Por favor usar isso ocmo padrão.
@Amanda Teixeira Mendes e @Marcos Daniel Vozer Felisberto </text>
    <mentions>
      <mention mentionpersonId="{6A0D7104-25DC-4E4A-AE3B-E8A183518209}" mentionId="{F78F4B29-A594-432F-9500-FBBCE2F7CB92}" startIndex="0" length="28"/>
      <mention mentionpersonId="{631132CD-3854-4998-B991-9CE01E850AAD}" mentionId="{714E9945-CFCF-442A-A165-9372470A653B}" startIndex="166" length="23"/>
      <mention mentionpersonId="{AD3BA546-457A-43A3-87A3-2AC8742EE875}" mentionId="{A54F86ED-1C56-4A41-9AAA-4E2B9580B203}" startIndex="192" length="31"/>
    </mentions>
  </threadedComment>
  <threadedComment ref="F1" dT="2024-07-17T13:02:44.13" personId="{7F373374-AF99-4B8D-B14B-3D7ABE972B49}" id="{8451211D-8D89-4D62-8D93-CCA9F1EB8146}">
    <text>Ordem de prioridade:
1. Se houver uma data definida no Plano de Metas, normalmente ao lado do primeiro ano ou no rodapé da tabela, utilizar essa data.
2. Data de início definida na cláusula de retroatividade.
3. Caso não seja os itens anteriores, será a data 1 de Janeiro do ano de assinatura do TA/TC.</text>
  </threadedComment>
  <threadedComment ref="G1" dT="2024-08-06T10:58:49.21" personId="{66E9287F-18EC-418C-9738-B17FC4B7168C}" id="{64F3020F-CFF8-4B79-8463-10F59B791772}">
    <text>Substituição de metas no ano / Substituição de metas a partir de data</text>
  </threadedComment>
  <threadedComment ref="H1" dT="2024-08-05T12:47:33.06" personId="{7F373374-AF99-4B8D-B14B-3D7ABE972B49}" id="{62486E6D-4EEC-401A-87B4-CC2A4F27CDB0}">
    <text>Verificar existência do indicador 5 "Startups, micro e pequenas empresas contratantes". Se existir, as metas SÃO do Multicarteira.</text>
  </threadedComment>
</ThreadedComments>
</file>

<file path=xl/threadedComments/threadedComment4.xml><?xml version="1.0" encoding="utf-8"?>
<ThreadedComments xmlns="http://schemas.microsoft.com/office/spreadsheetml/2018/threadedcomments" xmlns:x="http://schemas.openxmlformats.org/spreadsheetml/2006/main">
  <threadedComment ref="F410" dT="2024-08-26T12:34:21.37" personId="{26E37653-A47A-40E7-A18F-E81B62E96A9C}" id="{2CA5397D-34C6-46F7-8D3F-B3588E69D2C3}">
    <text>@Juliana Davies de Oliveira , por gentileza, revise esses dados. Tem aditivo e apostilamento misturado, valores que não batem.</text>
    <mentions>
      <mention mentionpersonId="{068C71C8-E50D-4D92-96AA-85164E773886}" mentionId="{35F17506-73FB-480B-AC28-C2D76289B7B7}" startIndex="0" length="27"/>
    </mentions>
  </threadedComment>
</ThreadedComment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4" Type="http://schemas.microsoft.com/office/2017/10/relationships/threadedComment" Target="../threadedComments/threadedComment3.x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67ED4-DB41-442E-9252-FAAC345DE27D}">
  <sheetPr>
    <tabColor theme="6" tint="-0.249977111117893"/>
  </sheetPr>
  <dimension ref="A1:F1120"/>
  <sheetViews>
    <sheetView workbookViewId="0">
      <pane ySplit="1" topLeftCell="A2" activePane="bottomLeft" state="frozen"/>
      <selection pane="bottomLeft" activeCell="D13" sqref="D13"/>
    </sheetView>
  </sheetViews>
  <sheetFormatPr defaultColWidth="0" defaultRowHeight="12.75" customHeight="1" zeroHeight="1"/>
  <cols>
    <col min="1" max="5" width="30.7109375" style="17" customWidth="1"/>
    <col min="6" max="6" width="30.7109375" style="17" hidden="1" customWidth="1"/>
    <col min="7" max="16384" width="0" style="17" hidden="1"/>
  </cols>
  <sheetData>
    <row r="1" spans="1:5" s="3" customFormat="1" ht="50.25" customHeight="1">
      <c r="A1" s="3" t="s">
        <v>0</v>
      </c>
      <c r="B1" s="3" t="s">
        <v>1</v>
      </c>
      <c r="C1" s="3" t="s">
        <v>2</v>
      </c>
      <c r="D1" s="5" t="s">
        <v>3</v>
      </c>
      <c r="E1" s="5" t="s">
        <v>4</v>
      </c>
    </row>
    <row r="2" spans="1:5" s="26" customFormat="1" ht="31.5" customHeight="1">
      <c r="A2" s="26" t="s">
        <v>5</v>
      </c>
      <c r="B2" s="26" t="s">
        <v>6</v>
      </c>
      <c r="C2" s="26" t="s">
        <v>7</v>
      </c>
      <c r="D2" s="112" t="s">
        <v>8</v>
      </c>
      <c r="E2" s="112" t="s">
        <v>9</v>
      </c>
    </row>
    <row r="3" spans="1:5" ht="12.95">
      <c r="A3" s="17" t="s">
        <v>10</v>
      </c>
      <c r="B3" s="17" t="s">
        <v>11</v>
      </c>
      <c r="C3" s="17" t="s">
        <v>12</v>
      </c>
      <c r="D3" s="65" t="s">
        <v>13</v>
      </c>
      <c r="E3" s="65" t="s">
        <v>14</v>
      </c>
    </row>
    <row r="4" spans="1:5" ht="26.1">
      <c r="A4" s="17" t="s">
        <v>15</v>
      </c>
      <c r="B4" s="17" t="s">
        <v>16</v>
      </c>
      <c r="C4" s="17" t="s">
        <v>17</v>
      </c>
      <c r="D4" s="65" t="s">
        <v>18</v>
      </c>
      <c r="E4" s="65" t="s">
        <v>19</v>
      </c>
    </row>
    <row r="5" spans="1:5" ht="26.1">
      <c r="A5" s="17" t="s">
        <v>20</v>
      </c>
      <c r="B5" s="17" t="s">
        <v>21</v>
      </c>
      <c r="C5" s="17" t="s">
        <v>22</v>
      </c>
      <c r="D5" s="65" t="s">
        <v>23</v>
      </c>
      <c r="E5" s="65" t="s">
        <v>24</v>
      </c>
    </row>
    <row r="6" spans="1:5" ht="26.1">
      <c r="A6" s="17" t="s">
        <v>25</v>
      </c>
      <c r="B6" s="17" t="s">
        <v>26</v>
      </c>
      <c r="D6" s="65" t="s">
        <v>27</v>
      </c>
    </row>
    <row r="7" spans="1:5" ht="26.1">
      <c r="A7" s="17" t="s">
        <v>28</v>
      </c>
      <c r="B7" s="17" t="s">
        <v>29</v>
      </c>
      <c r="D7" s="65" t="s">
        <v>30</v>
      </c>
    </row>
    <row r="8" spans="1:5" ht="12.95">
      <c r="A8" s="17" t="s">
        <v>31</v>
      </c>
      <c r="B8" s="17" t="s">
        <v>32</v>
      </c>
      <c r="D8" s="65" t="s">
        <v>33</v>
      </c>
    </row>
    <row r="9" spans="1:5" ht="26.1">
      <c r="A9" s="17" t="s">
        <v>34</v>
      </c>
      <c r="B9" s="17" t="s">
        <v>35</v>
      </c>
      <c r="D9" s="65" t="s">
        <v>36</v>
      </c>
    </row>
    <row r="10" spans="1:5" ht="26.1">
      <c r="A10" s="17" t="s">
        <v>37</v>
      </c>
      <c r="B10" s="17" t="s">
        <v>38</v>
      </c>
      <c r="D10" s="65" t="s">
        <v>39</v>
      </c>
    </row>
    <row r="11" spans="1:5" ht="26.1">
      <c r="A11" s="17" t="s">
        <v>40</v>
      </c>
      <c r="B11" s="17" t="s">
        <v>41</v>
      </c>
      <c r="D11" s="65" t="s">
        <v>42</v>
      </c>
    </row>
    <row r="12" spans="1:5" ht="26.1">
      <c r="A12" s="17" t="s">
        <v>43</v>
      </c>
      <c r="B12" s="17" t="s">
        <v>44</v>
      </c>
      <c r="D12" s="65" t="s">
        <v>45</v>
      </c>
    </row>
    <row r="13" spans="1:5" ht="12.95">
      <c r="A13" s="17" t="s">
        <v>46</v>
      </c>
      <c r="D13" s="65" t="s">
        <v>47</v>
      </c>
    </row>
    <row r="14" spans="1:5" ht="12.95">
      <c r="A14" s="17" t="s">
        <v>48</v>
      </c>
      <c r="D14" s="65" t="s">
        <v>49</v>
      </c>
    </row>
    <row r="15" spans="1:5" ht="12.95">
      <c r="A15" s="17" t="s">
        <v>50</v>
      </c>
      <c r="D15" s="65" t="s">
        <v>51</v>
      </c>
    </row>
    <row r="16" spans="1:5" ht="12.95">
      <c r="A16" s="17" t="s">
        <v>52</v>
      </c>
      <c r="D16" s="65" t="s">
        <v>53</v>
      </c>
    </row>
    <row r="17" spans="1:4" ht="12.95">
      <c r="A17" s="17" t="s">
        <v>54</v>
      </c>
      <c r="D17" s="65" t="s">
        <v>55</v>
      </c>
    </row>
    <row r="18" spans="1:4" ht="12.95">
      <c r="A18" s="17" t="s">
        <v>56</v>
      </c>
      <c r="D18" s="65" t="s">
        <v>57</v>
      </c>
    </row>
    <row r="19" spans="1:4" ht="12.95">
      <c r="A19" s="17" t="s">
        <v>58</v>
      </c>
      <c r="D19" s="65" t="s">
        <v>47</v>
      </c>
    </row>
    <row r="20" spans="1:4" ht="12.95">
      <c r="A20" s="17" t="s">
        <v>59</v>
      </c>
      <c r="D20" s="65" t="s">
        <v>13</v>
      </c>
    </row>
    <row r="21" spans="1:4" ht="12.95">
      <c r="A21" s="17" t="s">
        <v>60</v>
      </c>
      <c r="D21" s="65" t="s">
        <v>51</v>
      </c>
    </row>
    <row r="22" spans="1:4" ht="12.95">
      <c r="A22" s="17" t="s">
        <v>61</v>
      </c>
      <c r="D22" s="65" t="s">
        <v>53</v>
      </c>
    </row>
    <row r="23" spans="1:4" ht="26.1">
      <c r="A23" s="17" t="s">
        <v>62</v>
      </c>
      <c r="D23" s="65" t="s">
        <v>63</v>
      </c>
    </row>
    <row r="24" spans="1:4" ht="12.95">
      <c r="A24" s="17" t="s">
        <v>64</v>
      </c>
      <c r="D24" s="65" t="s">
        <v>57</v>
      </c>
    </row>
    <row r="25" spans="1:4" ht="26.1">
      <c r="A25" s="17" t="s">
        <v>65</v>
      </c>
      <c r="D25" s="65" t="s">
        <v>66</v>
      </c>
    </row>
    <row r="26" spans="1:4" ht="12.95">
      <c r="A26" s="17" t="s">
        <v>67</v>
      </c>
      <c r="D26" s="65" t="s">
        <v>68</v>
      </c>
    </row>
    <row r="27" spans="1:4" ht="26.1">
      <c r="A27" s="17" t="s">
        <v>69</v>
      </c>
      <c r="D27" s="65" t="s">
        <v>70</v>
      </c>
    </row>
    <row r="28" spans="1:4" ht="26.1">
      <c r="A28" s="17" t="s">
        <v>71</v>
      </c>
      <c r="D28" s="65" t="s">
        <v>72</v>
      </c>
    </row>
    <row r="29" spans="1:4" ht="12.95">
      <c r="A29" s="17" t="s">
        <v>73</v>
      </c>
      <c r="D29" s="65" t="s">
        <v>74</v>
      </c>
    </row>
    <row r="30" spans="1:4" ht="12.95">
      <c r="A30" s="17" t="s">
        <v>75</v>
      </c>
      <c r="D30" s="65" t="s">
        <v>49</v>
      </c>
    </row>
    <row r="31" spans="1:4" ht="12.95">
      <c r="A31" s="17" t="s">
        <v>76</v>
      </c>
      <c r="D31" s="65" t="s">
        <v>77</v>
      </c>
    </row>
    <row r="32" spans="1:4" ht="12.95">
      <c r="A32" s="17" t="s">
        <v>78</v>
      </c>
      <c r="D32" s="65" t="s">
        <v>79</v>
      </c>
    </row>
    <row r="33" spans="1:4" ht="12.95">
      <c r="A33" s="17" t="s">
        <v>80</v>
      </c>
      <c r="D33" s="65" t="s">
        <v>81</v>
      </c>
    </row>
    <row r="34" spans="1:4" ht="12.95">
      <c r="A34" s="17" t="s">
        <v>82</v>
      </c>
      <c r="D34" s="65" t="s">
        <v>57</v>
      </c>
    </row>
    <row r="35" spans="1:4" ht="26.1">
      <c r="A35" s="17" t="s">
        <v>83</v>
      </c>
      <c r="D35" s="65" t="s">
        <v>84</v>
      </c>
    </row>
    <row r="36" spans="1:4" ht="12.95">
      <c r="A36" s="17" t="s">
        <v>85</v>
      </c>
      <c r="D36" s="65" t="s">
        <v>86</v>
      </c>
    </row>
    <row r="37" spans="1:4" ht="26.1">
      <c r="A37" s="17" t="s">
        <v>87</v>
      </c>
      <c r="D37" s="65" t="s">
        <v>88</v>
      </c>
    </row>
    <row r="38" spans="1:4" ht="26.1">
      <c r="A38" s="17" t="s">
        <v>89</v>
      </c>
      <c r="D38" s="65" t="s">
        <v>72</v>
      </c>
    </row>
    <row r="39" spans="1:4" ht="12.95">
      <c r="A39" s="17" t="s">
        <v>90</v>
      </c>
      <c r="D39" s="65" t="s">
        <v>74</v>
      </c>
    </row>
    <row r="40" spans="1:4" ht="12.95">
      <c r="A40" s="17" t="s">
        <v>91</v>
      </c>
      <c r="D40" s="65" t="s">
        <v>49</v>
      </c>
    </row>
    <row r="41" spans="1:4" ht="12.95">
      <c r="A41" s="17" t="s">
        <v>92</v>
      </c>
      <c r="D41" s="65" t="s">
        <v>77</v>
      </c>
    </row>
    <row r="42" spans="1:4" ht="12.95">
      <c r="A42" s="17" t="s">
        <v>93</v>
      </c>
      <c r="D42" s="65" t="s">
        <v>79</v>
      </c>
    </row>
    <row r="43" spans="1:4" ht="26.1">
      <c r="A43" s="17" t="s">
        <v>94</v>
      </c>
      <c r="D43" s="65" t="s">
        <v>95</v>
      </c>
    </row>
    <row r="44" spans="1:4" ht="12.95">
      <c r="A44" s="17" t="s">
        <v>96</v>
      </c>
      <c r="D44" s="65" t="s">
        <v>81</v>
      </c>
    </row>
    <row r="45" spans="1:4" ht="12.95">
      <c r="A45" s="17" t="s">
        <v>97</v>
      </c>
      <c r="D45" s="65" t="s">
        <v>57</v>
      </c>
    </row>
    <row r="46" spans="1:4" ht="12.95">
      <c r="A46" s="17" t="s">
        <v>98</v>
      </c>
      <c r="D46" s="65" t="s">
        <v>99</v>
      </c>
    </row>
    <row r="47" spans="1:4" ht="39">
      <c r="A47" s="17" t="s">
        <v>100</v>
      </c>
      <c r="D47" s="65" t="s">
        <v>101</v>
      </c>
    </row>
    <row r="48" spans="1:4" ht="26.1">
      <c r="A48" s="17" t="s">
        <v>102</v>
      </c>
      <c r="D48" s="65" t="s">
        <v>72</v>
      </c>
    </row>
    <row r="49" spans="1:4" ht="26.1">
      <c r="A49" s="17" t="s">
        <v>103</v>
      </c>
      <c r="D49" s="65" t="s">
        <v>104</v>
      </c>
    </row>
    <row r="50" spans="1:4" ht="26.1">
      <c r="A50" s="17" t="s">
        <v>105</v>
      </c>
      <c r="D50" s="65" t="s">
        <v>84</v>
      </c>
    </row>
    <row r="51" spans="1:4" ht="12.95">
      <c r="A51" s="17" t="s">
        <v>106</v>
      </c>
      <c r="D51" s="65" t="s">
        <v>107</v>
      </c>
    </row>
    <row r="52" spans="1:4" ht="12.95">
      <c r="A52" s="17" t="s">
        <v>108</v>
      </c>
      <c r="D52" s="65" t="s">
        <v>109</v>
      </c>
    </row>
    <row r="53" spans="1:4" ht="12.95">
      <c r="A53" s="17" t="s">
        <v>110</v>
      </c>
      <c r="D53" s="17" t="s">
        <v>111</v>
      </c>
    </row>
    <row r="54" spans="1:4" ht="12.95">
      <c r="A54" s="17" t="s">
        <v>112</v>
      </c>
    </row>
    <row r="55" spans="1:4" ht="12.95">
      <c r="A55" s="17" t="s">
        <v>113</v>
      </c>
    </row>
    <row r="56" spans="1:4" ht="12.95">
      <c r="A56" s="17" t="s">
        <v>114</v>
      </c>
    </row>
    <row r="57" spans="1:4" ht="26.1">
      <c r="A57" s="17" t="s">
        <v>115</v>
      </c>
    </row>
    <row r="58" spans="1:4" ht="12.95">
      <c r="A58" s="17" t="s">
        <v>116</v>
      </c>
    </row>
    <row r="59" spans="1:4" ht="12.95">
      <c r="A59" s="17" t="s">
        <v>117</v>
      </c>
    </row>
    <row r="60" spans="1:4" ht="12.95">
      <c r="A60" s="17" t="s">
        <v>118</v>
      </c>
    </row>
    <row r="61" spans="1:4" ht="12.95">
      <c r="A61" s="17" t="s">
        <v>119</v>
      </c>
    </row>
    <row r="62" spans="1:4" ht="12.95">
      <c r="A62" s="17" t="s">
        <v>120</v>
      </c>
    </row>
    <row r="63" spans="1:4" ht="12.95">
      <c r="A63" s="17" t="s">
        <v>121</v>
      </c>
    </row>
    <row r="64" spans="1:4" ht="12.95">
      <c r="A64" s="17" t="s">
        <v>122</v>
      </c>
    </row>
    <row r="65" spans="1:1" ht="12.95">
      <c r="A65" s="17" t="s">
        <v>123</v>
      </c>
    </row>
    <row r="66" spans="1:1" ht="12.95">
      <c r="A66" s="17" t="s">
        <v>124</v>
      </c>
    </row>
    <row r="67" spans="1:1" ht="12.95">
      <c r="A67" s="17" t="s">
        <v>125</v>
      </c>
    </row>
    <row r="68" spans="1:1" ht="12.95">
      <c r="A68" s="17" t="s">
        <v>126</v>
      </c>
    </row>
    <row r="69" spans="1:1" ht="12.95">
      <c r="A69" s="17" t="s">
        <v>127</v>
      </c>
    </row>
    <row r="70" spans="1:1" ht="12.95">
      <c r="A70" s="17" t="s">
        <v>128</v>
      </c>
    </row>
    <row r="71" spans="1:1" ht="12.95">
      <c r="A71" s="17" t="s">
        <v>129</v>
      </c>
    </row>
    <row r="72" spans="1:1" ht="12.95">
      <c r="A72" s="17" t="s">
        <v>130</v>
      </c>
    </row>
    <row r="73" spans="1:1" ht="12.95">
      <c r="A73" s="17" t="s">
        <v>131</v>
      </c>
    </row>
    <row r="74" spans="1:1" ht="12.95">
      <c r="A74" s="17" t="s">
        <v>132</v>
      </c>
    </row>
    <row r="75" spans="1:1" ht="12.95">
      <c r="A75" s="17" t="s">
        <v>133</v>
      </c>
    </row>
    <row r="76" spans="1:1" ht="12.95">
      <c r="A76" s="17" t="s">
        <v>134</v>
      </c>
    </row>
    <row r="77" spans="1:1" ht="12.95">
      <c r="A77" s="17" t="s">
        <v>135</v>
      </c>
    </row>
    <row r="78" spans="1:1" ht="12.95">
      <c r="A78" s="17" t="s">
        <v>136</v>
      </c>
    </row>
    <row r="79" spans="1:1" ht="12.95">
      <c r="A79" s="17" t="s">
        <v>137</v>
      </c>
    </row>
    <row r="80" spans="1:1" ht="12.95">
      <c r="A80" s="17" t="s">
        <v>138</v>
      </c>
    </row>
    <row r="81" spans="1:1" ht="12.95">
      <c r="A81" s="17" t="s">
        <v>139</v>
      </c>
    </row>
    <row r="82" spans="1:1" ht="12.95">
      <c r="A82" s="17" t="s">
        <v>140</v>
      </c>
    </row>
    <row r="83" spans="1:1" ht="12.95">
      <c r="A83" s="17" t="s">
        <v>141</v>
      </c>
    </row>
    <row r="84" spans="1:1" ht="12.95">
      <c r="A84" s="17" t="s">
        <v>142</v>
      </c>
    </row>
    <row r="85" spans="1:1" ht="26.1">
      <c r="A85" s="17" t="s">
        <v>143</v>
      </c>
    </row>
    <row r="86" spans="1:1" ht="12.95">
      <c r="A86" s="17" t="s">
        <v>144</v>
      </c>
    </row>
    <row r="87" spans="1:1" ht="12.95">
      <c r="A87" s="17" t="s">
        <v>145</v>
      </c>
    </row>
    <row r="88" spans="1:1" ht="12.95">
      <c r="A88" s="17" t="s">
        <v>146</v>
      </c>
    </row>
    <row r="89" spans="1:1" ht="12.95">
      <c r="A89" s="17" t="s">
        <v>147</v>
      </c>
    </row>
    <row r="90" spans="1:1" ht="12.95">
      <c r="A90" s="17" t="s">
        <v>148</v>
      </c>
    </row>
    <row r="91" spans="1:1" ht="12.95">
      <c r="A91" s="17" t="s">
        <v>149</v>
      </c>
    </row>
    <row r="92" spans="1:1" ht="26.1">
      <c r="A92" s="17" t="s">
        <v>150</v>
      </c>
    </row>
    <row r="93" spans="1:1" ht="12.95">
      <c r="A93" s="17" t="s">
        <v>151</v>
      </c>
    </row>
    <row r="94" spans="1:1" ht="12.95">
      <c r="A94" s="17" t="s">
        <v>152</v>
      </c>
    </row>
    <row r="95" spans="1:1" ht="12.95">
      <c r="A95" s="17" t="s">
        <v>153</v>
      </c>
    </row>
    <row r="96" spans="1:1" ht="12.95">
      <c r="A96" s="17" t="s">
        <v>154</v>
      </c>
    </row>
    <row r="97" spans="1:1" ht="12.95">
      <c r="A97" s="17" t="s">
        <v>155</v>
      </c>
    </row>
    <row r="98" spans="1:1" ht="12.95">
      <c r="A98" s="17" t="s">
        <v>156</v>
      </c>
    </row>
    <row r="99" spans="1:1" ht="12.95">
      <c r="A99" s="17" t="s">
        <v>157</v>
      </c>
    </row>
    <row r="100" spans="1:1" ht="12.95">
      <c r="A100" s="17" t="s">
        <v>158</v>
      </c>
    </row>
    <row r="101" spans="1:1" ht="26.1">
      <c r="A101" s="17" t="s">
        <v>159</v>
      </c>
    </row>
    <row r="102" spans="1:1" ht="12.95">
      <c r="A102" s="17" t="s">
        <v>160</v>
      </c>
    </row>
    <row r="103" spans="1:1" ht="12.95"/>
    <row r="104" spans="1:1" ht="12.95"/>
    <row r="105" spans="1:1" ht="12.95"/>
    <row r="106" spans="1:1" ht="12.95"/>
    <row r="107" spans="1:1" ht="12.95"/>
    <row r="108" spans="1:1" ht="12.95"/>
    <row r="109" spans="1:1" ht="12.95"/>
    <row r="110" spans="1:1" ht="12.95"/>
    <row r="111" spans="1:1" ht="12.95"/>
    <row r="112" spans="1:1" ht="12.95"/>
    <row r="113" s="17" customFormat="1" ht="12.95"/>
    <row r="114" s="17" customFormat="1" ht="12.95"/>
    <row r="115" s="17" customFormat="1" ht="12.95"/>
    <row r="116" s="17" customFormat="1" ht="12.95"/>
    <row r="117" s="17" customFormat="1" ht="12.95"/>
    <row r="118" s="17" customFormat="1" ht="12.95"/>
    <row r="119" s="17" customFormat="1" ht="12.95"/>
    <row r="120" s="17" customFormat="1" ht="12.95"/>
    <row r="121" s="17" customFormat="1" ht="12.95"/>
    <row r="122" s="17" customFormat="1" ht="12.95"/>
    <row r="123" s="17" customFormat="1" ht="12.95"/>
    <row r="124" s="17" customFormat="1" ht="12.95"/>
    <row r="125" s="17" customFormat="1" ht="12.95"/>
    <row r="126" s="17" customFormat="1" ht="12.95"/>
    <row r="127" s="17" customFormat="1" ht="12.95"/>
    <row r="128" s="17" customFormat="1" ht="12.95"/>
    <row r="129" s="17" customFormat="1" ht="12.95"/>
    <row r="130" s="17" customFormat="1" ht="12.95"/>
    <row r="131" s="17" customFormat="1" ht="12.95"/>
    <row r="132" s="17" customFormat="1" ht="12.95"/>
    <row r="133" s="17" customFormat="1" ht="12.95"/>
    <row r="134" s="17" customFormat="1" ht="12.95"/>
    <row r="135" s="17" customFormat="1" ht="12.95"/>
    <row r="136" s="17" customFormat="1" ht="12.95"/>
    <row r="137" s="17" customFormat="1" ht="12.95"/>
    <row r="138" s="17" customFormat="1" ht="12.95"/>
    <row r="139" s="17" customFormat="1" ht="12.95"/>
    <row r="140" s="17" customFormat="1" ht="12.95"/>
    <row r="141" s="17" customFormat="1" ht="12.95"/>
    <row r="142" s="17" customFormat="1" ht="12.95"/>
    <row r="143" s="17" customFormat="1" ht="12.95"/>
    <row r="144" s="17" customFormat="1" ht="12.95"/>
    <row r="145" s="17" customFormat="1" ht="12.95"/>
    <row r="146" s="17" customFormat="1" ht="12.95"/>
    <row r="147" s="17" customFormat="1" ht="12.95"/>
    <row r="148" s="17" customFormat="1" ht="12.95"/>
    <row r="149" s="17" customFormat="1" ht="12.95"/>
    <row r="150" s="17" customFormat="1" ht="12.95"/>
    <row r="151" s="17" customFormat="1" ht="12.95"/>
    <row r="152" s="17" customFormat="1" ht="12.95"/>
    <row r="153" s="17" customFormat="1" ht="12.95"/>
    <row r="154" s="17" customFormat="1" ht="12.95"/>
    <row r="155" s="17" customFormat="1" ht="12.95"/>
    <row r="156" s="17" customFormat="1" ht="12.95"/>
    <row r="157" s="17" customFormat="1" ht="12.95"/>
    <row r="158" s="17" customFormat="1" ht="12.95"/>
    <row r="159" s="17" customFormat="1" ht="12.95"/>
    <row r="160" s="17" customFormat="1" ht="12.95"/>
    <row r="161" s="17" customFormat="1" ht="12.95"/>
    <row r="162" s="17" customFormat="1" ht="12.95"/>
    <row r="163" s="17" customFormat="1" ht="12.95"/>
    <row r="164" s="17" customFormat="1" ht="12.95"/>
    <row r="165" s="17" customFormat="1" ht="12.95"/>
    <row r="166" s="17" customFormat="1" ht="12.95"/>
    <row r="167" s="17" customFormat="1" ht="12.95"/>
    <row r="168" s="17" customFormat="1" ht="12.95"/>
    <row r="169" s="17" customFormat="1" ht="12.95"/>
    <row r="170" s="17" customFormat="1" ht="12.95"/>
    <row r="171" s="17" customFormat="1" ht="12.95"/>
    <row r="172" s="17" customFormat="1" ht="12.95"/>
    <row r="173" s="17" customFormat="1" ht="12.95"/>
    <row r="174" s="17" customFormat="1" ht="12.95"/>
    <row r="175" s="17" customFormat="1" ht="12.95"/>
    <row r="176" s="17" customFormat="1" ht="12.95"/>
    <row r="177" s="17" customFormat="1" ht="12.95"/>
    <row r="178" s="17" customFormat="1" ht="12.95"/>
    <row r="179" s="17" customFormat="1" ht="12.95"/>
    <row r="180" s="17" customFormat="1" ht="12.95"/>
    <row r="181" s="17" customFormat="1" ht="12.95"/>
    <row r="182" s="17" customFormat="1" ht="12.95"/>
    <row r="183" s="17" customFormat="1" ht="12.95"/>
    <row r="184" s="17" customFormat="1" ht="12.95"/>
    <row r="185" s="17" customFormat="1" ht="12.95"/>
    <row r="186" s="17" customFormat="1" ht="12.95"/>
    <row r="187" s="17" customFormat="1" ht="12.95"/>
    <row r="188" s="17" customFormat="1" ht="12.95"/>
    <row r="189" s="17" customFormat="1" ht="12.95"/>
    <row r="190" s="17" customFormat="1" ht="12.95"/>
    <row r="191" s="17" customFormat="1" ht="12.95"/>
    <row r="192" s="17" customFormat="1" ht="12.95"/>
    <row r="193" s="17" customFormat="1" ht="12.95"/>
    <row r="194" s="17" customFormat="1" ht="12.95"/>
    <row r="195" s="17" customFormat="1" ht="12.95"/>
    <row r="196" s="17" customFormat="1" ht="12.95"/>
    <row r="197" s="17" customFormat="1" ht="12.95"/>
    <row r="198" s="17" customFormat="1" ht="12.95"/>
    <row r="199" s="17" customFormat="1" ht="12.95"/>
    <row r="200" s="17" customFormat="1" ht="12.95"/>
    <row r="201" s="17" customFormat="1" ht="12.95"/>
    <row r="202" s="17" customFormat="1" ht="12.95"/>
    <row r="203" s="17" customFormat="1" ht="12.95"/>
    <row r="204" s="17" customFormat="1" ht="12.95"/>
    <row r="205" s="17" customFormat="1" ht="12.95"/>
    <row r="206" s="17" customFormat="1" ht="12.95"/>
    <row r="207" s="17" customFormat="1" ht="12.95"/>
    <row r="208" s="17" customFormat="1" ht="12.95"/>
    <row r="209" s="17" customFormat="1" ht="12.95"/>
    <row r="210" s="17" customFormat="1" ht="12.95"/>
    <row r="211" s="17" customFormat="1" ht="12.95"/>
    <row r="212" s="17" customFormat="1" ht="12.95"/>
    <row r="213" s="17" customFormat="1" ht="12.95"/>
    <row r="214" s="17" customFormat="1" ht="12.95"/>
    <row r="215" s="17" customFormat="1" ht="12.95"/>
    <row r="216" s="17" customFormat="1" ht="12.95"/>
    <row r="217" s="17" customFormat="1" ht="12.95"/>
    <row r="218" s="17" customFormat="1" ht="12.95"/>
    <row r="219" s="17" customFormat="1" ht="12.95"/>
    <row r="220" s="17" customFormat="1" ht="12.95"/>
    <row r="221" s="17" customFormat="1" ht="12.95"/>
    <row r="222" s="17" customFormat="1" ht="12.95"/>
    <row r="223" s="17" customFormat="1" ht="12.95"/>
    <row r="224" s="17" customFormat="1" ht="12.95"/>
    <row r="225" s="17" customFormat="1" ht="12.95"/>
    <row r="226" s="17" customFormat="1" ht="12.95"/>
    <row r="227" s="17" customFormat="1" ht="12.95"/>
    <row r="228" s="17" customFormat="1" ht="12.95"/>
    <row r="229" s="17" customFormat="1" ht="12.95"/>
    <row r="230" s="17" customFormat="1" ht="12.95"/>
    <row r="231" s="17" customFormat="1" ht="12.95"/>
    <row r="232" s="17" customFormat="1" ht="12.95"/>
    <row r="233" s="17" customFormat="1" ht="12.95"/>
    <row r="234" s="17" customFormat="1" ht="12.95"/>
    <row r="235" s="17" customFormat="1" ht="12.95"/>
    <row r="236" s="17" customFormat="1" ht="12.95"/>
    <row r="237" s="17" customFormat="1" ht="12.95"/>
    <row r="238" s="17" customFormat="1" ht="12.95"/>
    <row r="239" s="17" customFormat="1" ht="12.95"/>
    <row r="240" s="17" customFormat="1" ht="12.95"/>
    <row r="241" s="17" customFormat="1" ht="12.95"/>
    <row r="242" s="17" customFormat="1" ht="12.95"/>
    <row r="243" s="17" customFormat="1" ht="12.95"/>
    <row r="244" s="17" customFormat="1" ht="12.95"/>
    <row r="245" s="17" customFormat="1" ht="12.95"/>
    <row r="246" s="17" customFormat="1" ht="12.95"/>
    <row r="247" s="17" customFormat="1" ht="12.95"/>
    <row r="248" s="17" customFormat="1" ht="12.95"/>
    <row r="249" s="17" customFormat="1" ht="12.95"/>
    <row r="250" s="17" customFormat="1" ht="12.95"/>
    <row r="251" s="17" customFormat="1" ht="12.95"/>
    <row r="252" s="17" customFormat="1" ht="12.95"/>
    <row r="253" s="17" customFormat="1" ht="12.95"/>
    <row r="254" s="17" customFormat="1" ht="12.95"/>
    <row r="255" s="17" customFormat="1" ht="12.95"/>
    <row r="256" s="17" customFormat="1" ht="12.95"/>
    <row r="257" s="17" customFormat="1" ht="12.95"/>
    <row r="258" s="17" customFormat="1" ht="12.95"/>
    <row r="259" s="17" customFormat="1" ht="12.95"/>
    <row r="260" s="17" customFormat="1" ht="12.95"/>
    <row r="261" s="17" customFormat="1" ht="12.95"/>
    <row r="262" s="17" customFormat="1" ht="12.95"/>
    <row r="263" s="17" customFormat="1" ht="12.95"/>
    <row r="264" s="17" customFormat="1" ht="12.95"/>
    <row r="265" s="17" customFormat="1" ht="12.95"/>
    <row r="266" s="17" customFormat="1" ht="12.95"/>
    <row r="267" s="17" customFormat="1" ht="12.95"/>
    <row r="268" s="17" customFormat="1" ht="12.95"/>
    <row r="269" s="17" customFormat="1" ht="12.95"/>
    <row r="270" s="17" customFormat="1" ht="12.95"/>
    <row r="271" s="17" customFormat="1" ht="12.95"/>
    <row r="272" s="17" customFormat="1" ht="12.95"/>
    <row r="273" s="17" customFormat="1" ht="12.95"/>
    <row r="274" s="17" customFormat="1" ht="12.95"/>
    <row r="275" s="17" customFormat="1" ht="12.95"/>
    <row r="276" s="17" customFormat="1" ht="12.95"/>
    <row r="277" s="17" customFormat="1" ht="12.95"/>
    <row r="278" s="17" customFormat="1" ht="12.95"/>
    <row r="279" s="17" customFormat="1" ht="12.95"/>
    <row r="280" s="17" customFormat="1" ht="12.95"/>
    <row r="281" s="17" customFormat="1" ht="12.95"/>
    <row r="282" s="17" customFormat="1" ht="12.95"/>
    <row r="283" s="17" customFormat="1" ht="12.95"/>
    <row r="284" s="17" customFormat="1" ht="12.95"/>
    <row r="285" s="17" customFormat="1" ht="12.95"/>
    <row r="286" s="17" customFormat="1" ht="12.95"/>
    <row r="287" s="17" customFormat="1" ht="12.95"/>
    <row r="288" s="17" customFormat="1" ht="12.95"/>
    <row r="289" s="17" customFormat="1" ht="12.95"/>
    <row r="290" s="17" customFormat="1" ht="12.95"/>
    <row r="291" s="17" customFormat="1" ht="12.95"/>
    <row r="292" s="17" customFormat="1" ht="12.95"/>
    <row r="293" s="17" customFormat="1" ht="12.95"/>
    <row r="294" s="17" customFormat="1" ht="12.95"/>
    <row r="295" s="17" customFormat="1" ht="12.95"/>
    <row r="296" s="17" customFormat="1" ht="12.95"/>
    <row r="297" s="17" customFormat="1" ht="12.95"/>
    <row r="298" s="17" customFormat="1" ht="12.95"/>
    <row r="299" s="17" customFormat="1" ht="12.95"/>
    <row r="300" s="17" customFormat="1" ht="12.95"/>
    <row r="301" s="17" customFormat="1" ht="12.95"/>
    <row r="302" s="17" customFormat="1" ht="12.95"/>
    <row r="303" s="17" customFormat="1" ht="12.95"/>
    <row r="304" s="17" customFormat="1" ht="12.95"/>
    <row r="305" s="17" customFormat="1" ht="12.95"/>
    <row r="306" s="17" customFormat="1" ht="12.95"/>
    <row r="307" s="17" customFormat="1" ht="12.95"/>
    <row r="308" s="17" customFormat="1" ht="12.95"/>
    <row r="309" s="17" customFormat="1" ht="12.95"/>
    <row r="310" s="17" customFormat="1" ht="12.95"/>
    <row r="311" s="17" customFormat="1" ht="12.95"/>
    <row r="312" s="17" customFormat="1" ht="12.95"/>
    <row r="313" s="17" customFormat="1" ht="12.95"/>
    <row r="314" s="17" customFormat="1" ht="12.95"/>
    <row r="315" s="17" customFormat="1" ht="12.95"/>
    <row r="316" s="17" customFormat="1" ht="12.95"/>
    <row r="317" s="17" customFormat="1" ht="12.95"/>
    <row r="318" s="17" customFormat="1" ht="12.95"/>
    <row r="319" s="17" customFormat="1" ht="12.95"/>
    <row r="320" s="17" customFormat="1" ht="12.95"/>
    <row r="321" s="17" customFormat="1" ht="12.95"/>
    <row r="322" s="17" customFormat="1" ht="12.95"/>
    <row r="323" s="17" customFormat="1" ht="12.95"/>
    <row r="324" s="17" customFormat="1" ht="12.95"/>
    <row r="325" s="17" customFormat="1" ht="12.95"/>
    <row r="326" s="17" customFormat="1" ht="12.95"/>
    <row r="327" s="17" customFormat="1" ht="12.95"/>
    <row r="328" s="17" customFormat="1" ht="12.95"/>
    <row r="329" s="17" customFormat="1" ht="12.95"/>
    <row r="330" s="17" customFormat="1" ht="12.95"/>
    <row r="331" s="17" customFormat="1" ht="12.95"/>
    <row r="332" s="17" customFormat="1" ht="12.95"/>
    <row r="333" s="17" customFormat="1" ht="12.95"/>
    <row r="334" s="17" customFormat="1" ht="12.95"/>
    <row r="335" s="17" customFormat="1" ht="12.95"/>
    <row r="336" s="17" customFormat="1" ht="12.95"/>
    <row r="337" s="17" customFormat="1" ht="12.95"/>
    <row r="338" s="17" customFormat="1" ht="12.95"/>
    <row r="339" s="17" customFormat="1" ht="12.95"/>
    <row r="340" s="17" customFormat="1" ht="12.95"/>
    <row r="341" s="17" customFormat="1" ht="12.95"/>
    <row r="342" s="17" customFormat="1" ht="12.95"/>
    <row r="343" s="17" customFormat="1" ht="12.95"/>
    <row r="344" s="17" customFormat="1" ht="12.95"/>
    <row r="345" s="17" customFormat="1" ht="12.95"/>
    <row r="346" s="17" customFormat="1" ht="12.95"/>
    <row r="347" s="17" customFormat="1" ht="12.95"/>
    <row r="348" s="17" customFormat="1" ht="12.95"/>
    <row r="349" s="17" customFormat="1" ht="12.95"/>
    <row r="350" s="17" customFormat="1" ht="12.95"/>
    <row r="351" s="17" customFormat="1" ht="12.95"/>
    <row r="352" s="17" customFormat="1" ht="12.95"/>
    <row r="353" s="17" customFormat="1" ht="12.95"/>
    <row r="354" s="17" customFormat="1" ht="12.95"/>
    <row r="355" s="17" customFormat="1" ht="12.95"/>
    <row r="356" s="17" customFormat="1" ht="12.95"/>
    <row r="357" s="17" customFormat="1" ht="12.95"/>
    <row r="358" s="17" customFormat="1" ht="12.95"/>
    <row r="359" s="17" customFormat="1" ht="12.95"/>
    <row r="360" s="17" customFormat="1" ht="12.95"/>
    <row r="361" s="17" customFormat="1" ht="12.95"/>
    <row r="362" s="17" customFormat="1" ht="12.95"/>
    <row r="363" s="17" customFormat="1" ht="12.95"/>
    <row r="364" s="17" customFormat="1" ht="12.95"/>
    <row r="365" s="17" customFormat="1" ht="12.95"/>
    <row r="366" s="17" customFormat="1" ht="12.95"/>
    <row r="367" s="17" customFormat="1" ht="12.95"/>
    <row r="368" s="17" customFormat="1" ht="12.95"/>
    <row r="369" s="17" customFormat="1" ht="12.95"/>
    <row r="370" s="17" customFormat="1" ht="12.95"/>
    <row r="371" s="17" customFormat="1" ht="12.95"/>
    <row r="372" s="17" customFormat="1" ht="12.95"/>
    <row r="373" s="17" customFormat="1" ht="12.95"/>
    <row r="374" s="17" customFormat="1" ht="12.95"/>
    <row r="375" s="17" customFormat="1" ht="12.95"/>
    <row r="376" s="17" customFormat="1" ht="12.95"/>
    <row r="377" s="17" customFormat="1" ht="12.95"/>
    <row r="378" s="17" customFormat="1" ht="12.95"/>
    <row r="379" s="17" customFormat="1" ht="12.95"/>
    <row r="380" s="17" customFormat="1" ht="12.95"/>
    <row r="381" s="17" customFormat="1" ht="12.95"/>
    <row r="382" s="17" customFormat="1" ht="12.95"/>
    <row r="383" s="17" customFormat="1" ht="12.95"/>
    <row r="384" s="17" customFormat="1" ht="12.95"/>
    <row r="385" s="17" customFormat="1" ht="12.95"/>
    <row r="386" s="17" customFormat="1" ht="12.95"/>
    <row r="387" s="17" customFormat="1" ht="12.95"/>
    <row r="388" s="17" customFormat="1" ht="12.95"/>
    <row r="389" s="17" customFormat="1" ht="12.95"/>
    <row r="390" s="17" customFormat="1" ht="12.95"/>
    <row r="391" s="17" customFormat="1" ht="12.95"/>
    <row r="392" s="17" customFormat="1" ht="12.95"/>
    <row r="393" s="17" customFormat="1" ht="12.95"/>
    <row r="394" s="17" customFormat="1" ht="12.95"/>
    <row r="395" s="17" customFormat="1" ht="12.95"/>
    <row r="396" s="17" customFormat="1" ht="12.95"/>
    <row r="397" s="17" customFormat="1" ht="12.95"/>
    <row r="398" s="17" customFormat="1" ht="12.95"/>
    <row r="399" s="17" customFormat="1" ht="12.95"/>
    <row r="400" s="17" customFormat="1" ht="12.95"/>
    <row r="401" s="17" customFormat="1" ht="12.95"/>
    <row r="402" s="17" customFormat="1" ht="12.95"/>
    <row r="403" s="17" customFormat="1" ht="12.95"/>
    <row r="404" s="17" customFormat="1" ht="12.95"/>
    <row r="405" s="17" customFormat="1" ht="12.95"/>
    <row r="406" s="17" customFormat="1" ht="12.95"/>
    <row r="407" s="17" customFormat="1" ht="12.95"/>
    <row r="408" s="17" customFormat="1" ht="12.95"/>
    <row r="409" s="17" customFormat="1" ht="12.95"/>
    <row r="410" s="17" customFormat="1" ht="12.95"/>
    <row r="411" s="17" customFormat="1" ht="12.95"/>
    <row r="412" s="17" customFormat="1" ht="12.95"/>
    <row r="413" s="17" customFormat="1" ht="12.95"/>
    <row r="414" s="17" customFormat="1" ht="12.95"/>
    <row r="415" s="17" customFormat="1" ht="12.95"/>
    <row r="416" s="17" customFormat="1" ht="12.95"/>
    <row r="417" s="17" customFormat="1" ht="12.95"/>
    <row r="418" s="17" customFormat="1" ht="12.95"/>
    <row r="419" s="17" customFormat="1" ht="12.95"/>
    <row r="420" s="17" customFormat="1" ht="12.95"/>
    <row r="421" s="17" customFormat="1" ht="12.95"/>
    <row r="422" s="17" customFormat="1" ht="12.95"/>
    <row r="423" s="17" customFormat="1" ht="12.95"/>
    <row r="424" s="17" customFormat="1" ht="12.95"/>
    <row r="425" s="17" customFormat="1" ht="12.95"/>
    <row r="426" s="17" customFormat="1" ht="12.95"/>
    <row r="427" s="17" customFormat="1" ht="12.95"/>
    <row r="428" s="17" customFormat="1" ht="12.95"/>
    <row r="429" s="17" customFormat="1" ht="12.95"/>
    <row r="430" s="17" customFormat="1" ht="12.95"/>
    <row r="431" s="17" customFormat="1" ht="12.95"/>
    <row r="432" s="17" customFormat="1" ht="12.95"/>
    <row r="433" s="17" customFormat="1" ht="12.95"/>
    <row r="434" s="17" customFormat="1" ht="12.95"/>
    <row r="435" s="17" customFormat="1" ht="12.95"/>
    <row r="436" s="17" customFormat="1" ht="12.95"/>
    <row r="437" s="17" customFormat="1" ht="12.95"/>
    <row r="438" s="17" customFormat="1" ht="12.95"/>
    <row r="439" s="17" customFormat="1" ht="12.95"/>
    <row r="440" s="17" customFormat="1" ht="12.95"/>
    <row r="441" s="17" customFormat="1" ht="12.95"/>
    <row r="442" s="17" customFormat="1" ht="12.95"/>
    <row r="443" s="17" customFormat="1" ht="12.95"/>
    <row r="444" s="17" customFormat="1" ht="12.95"/>
    <row r="445" s="17" customFormat="1" ht="12.95"/>
    <row r="446" s="17" customFormat="1" ht="12.95"/>
    <row r="447" s="17" customFormat="1" ht="12.95"/>
    <row r="448" s="17" customFormat="1" ht="12.95"/>
    <row r="449" s="17" customFormat="1" ht="12.95"/>
    <row r="450" s="17" customFormat="1" ht="12.95"/>
    <row r="451" s="17" customFormat="1" ht="12.95"/>
    <row r="452" s="17" customFormat="1" ht="12.95"/>
    <row r="453" s="17" customFormat="1" ht="12.95"/>
    <row r="454" s="17" customFormat="1" ht="12.95"/>
    <row r="455" s="17" customFormat="1" ht="12.95"/>
    <row r="456" s="17" customFormat="1" ht="12.95"/>
    <row r="457" s="17" customFormat="1" ht="12.95"/>
    <row r="458" s="17" customFormat="1" ht="12.95"/>
    <row r="459" s="17" customFormat="1" ht="12.95"/>
    <row r="460" s="17" customFormat="1" ht="12.95"/>
    <row r="461" s="17" customFormat="1" ht="12.95"/>
    <row r="462" s="17" customFormat="1" ht="12.95"/>
    <row r="463" s="17" customFormat="1" ht="12.95"/>
    <row r="464" s="17" customFormat="1" ht="12.95"/>
    <row r="465" s="17" customFormat="1" ht="12.95"/>
    <row r="466" s="17" customFormat="1" ht="12.95"/>
    <row r="467" s="17" customFormat="1" ht="12.95"/>
    <row r="468" s="17" customFormat="1" ht="12.95"/>
    <row r="469" s="17" customFormat="1" ht="12.95"/>
    <row r="470" s="17" customFormat="1" ht="12.95"/>
    <row r="471" s="17" customFormat="1" ht="12.95"/>
    <row r="472" s="17" customFormat="1" ht="12.95"/>
    <row r="473" s="17" customFormat="1" ht="12.95"/>
    <row r="474" s="17" customFormat="1" ht="12.95"/>
    <row r="475" s="17" customFormat="1" ht="12.95"/>
    <row r="476" s="17" customFormat="1" ht="12.95"/>
    <row r="477" s="17" customFormat="1" ht="12.95"/>
    <row r="478" s="17" customFormat="1" ht="12.95"/>
    <row r="479" s="17" customFormat="1" ht="12.95"/>
    <row r="480" s="17" customFormat="1" ht="12.95"/>
    <row r="481" s="17" customFormat="1" ht="12.95"/>
    <row r="482" s="17" customFormat="1" ht="12.95"/>
    <row r="483" s="17" customFormat="1" ht="12.95"/>
    <row r="484" s="17" customFormat="1" ht="12.95"/>
    <row r="485" s="17" customFormat="1" ht="12.95"/>
    <row r="486" s="17" customFormat="1" ht="12.95"/>
    <row r="487" s="17" customFormat="1" ht="12.95"/>
    <row r="488" s="17" customFormat="1" ht="12.95"/>
    <row r="489" s="17" customFormat="1" ht="12.95"/>
    <row r="490" s="17" customFormat="1" ht="12.95"/>
    <row r="491" s="17" customFormat="1" ht="12.95"/>
    <row r="492" s="17" customFormat="1" ht="12.95"/>
    <row r="493" s="17" customFormat="1" ht="12.95"/>
    <row r="494" s="17" customFormat="1" ht="12.95"/>
    <row r="495" s="17" customFormat="1" ht="12.95"/>
    <row r="496" s="17" customFormat="1" ht="12.95"/>
    <row r="497" s="17" customFormat="1" ht="12.95"/>
    <row r="498" s="17" customFormat="1" ht="12.95"/>
    <row r="499" s="17" customFormat="1" ht="12.95"/>
    <row r="500" s="17" customFormat="1" ht="12.95"/>
    <row r="501" s="17" customFormat="1" ht="12.95"/>
    <row r="502" s="17" customFormat="1" ht="12.95"/>
    <row r="503" s="17" customFormat="1" ht="12.95"/>
    <row r="504" s="17" customFormat="1" ht="12.95"/>
    <row r="505" s="17" customFormat="1" ht="12.95"/>
    <row r="506" s="17" customFormat="1" ht="12.95"/>
    <row r="507" s="17" customFormat="1" ht="12.95"/>
    <row r="508" s="17" customFormat="1" ht="12.95"/>
    <row r="509" s="17" customFormat="1" ht="12.95"/>
    <row r="510" s="17" customFormat="1" ht="12.95"/>
    <row r="511" s="17" customFormat="1" ht="12.95"/>
    <row r="512" s="17" customFormat="1" ht="12.95"/>
    <row r="513" s="17" customFormat="1" ht="12.95"/>
    <row r="514" s="17" customFormat="1" ht="12.95"/>
    <row r="515" s="17" customFormat="1" ht="12.95"/>
    <row r="516" s="17" customFormat="1" ht="12.95"/>
    <row r="517" s="17" customFormat="1" ht="12.95"/>
    <row r="518" s="17" customFormat="1" ht="12.95"/>
    <row r="519" s="17" customFormat="1" ht="12.95"/>
    <row r="520" s="17" customFormat="1" ht="12.95"/>
    <row r="521" s="17" customFormat="1" ht="12.95"/>
    <row r="522" s="17" customFormat="1" ht="12.95"/>
    <row r="523" s="17" customFormat="1" ht="12.95"/>
    <row r="524" s="17" customFormat="1" ht="12.95"/>
    <row r="525" s="17" customFormat="1" ht="12.95"/>
    <row r="526" s="17" customFormat="1" ht="12.95"/>
    <row r="527" s="17" customFormat="1" ht="12.95"/>
    <row r="528" s="17" customFormat="1" ht="12.95"/>
    <row r="529" s="17" customFormat="1" ht="12.95"/>
    <row r="530" s="17" customFormat="1" ht="12.95"/>
    <row r="531" s="17" customFormat="1" ht="12.95"/>
    <row r="532" s="17" customFormat="1" ht="12.95"/>
    <row r="533" s="17" customFormat="1" ht="12.95"/>
    <row r="534" s="17" customFormat="1" ht="12.95"/>
    <row r="535" s="17" customFormat="1" ht="12.95"/>
    <row r="536" s="17" customFormat="1" ht="12.95"/>
    <row r="537" s="17" customFormat="1" ht="12.95"/>
    <row r="538" s="17" customFormat="1" ht="12.95"/>
    <row r="539" s="17" customFormat="1" ht="12.95"/>
    <row r="540" s="17" customFormat="1" ht="12.95"/>
    <row r="541" s="17" customFormat="1" ht="12.95"/>
    <row r="542" s="17" customFormat="1" ht="12.95"/>
    <row r="543" s="17" customFormat="1" ht="12.95"/>
    <row r="544" s="17" customFormat="1" ht="12.95"/>
    <row r="545" s="17" customFormat="1" ht="12.95"/>
    <row r="546" s="17" customFormat="1" ht="12.95"/>
    <row r="547" s="17" customFormat="1" ht="12.95"/>
    <row r="548" s="17" customFormat="1" ht="12.95"/>
    <row r="549" s="17" customFormat="1" ht="12.95"/>
    <row r="550" s="17" customFormat="1" ht="12.95"/>
    <row r="551" s="17" customFormat="1" ht="12.95"/>
    <row r="552" s="17" customFormat="1" ht="12.95"/>
    <row r="553" s="17" customFormat="1" ht="12.95"/>
    <row r="554" s="17" customFormat="1" ht="12.95"/>
    <row r="555" s="17" customFormat="1" ht="12.95"/>
    <row r="556" s="17" customFormat="1" ht="12.95"/>
    <row r="557" s="17" customFormat="1" ht="12.95"/>
    <row r="558" s="17" customFormat="1" ht="12.95"/>
    <row r="559" s="17" customFormat="1" ht="12.95"/>
    <row r="560" s="17" customFormat="1" ht="12.95"/>
    <row r="561" s="17" customFormat="1" ht="12.95"/>
    <row r="562" s="17" customFormat="1" ht="12.95"/>
    <row r="563" s="17" customFormat="1" ht="12.95"/>
    <row r="564" s="17" customFormat="1" ht="12.95"/>
    <row r="565" s="17" customFormat="1" ht="12.95"/>
    <row r="566" s="17" customFormat="1" ht="12.95"/>
    <row r="567" s="17" customFormat="1" ht="12.95"/>
    <row r="568" s="17" customFormat="1" ht="12.95"/>
    <row r="569" s="17" customFormat="1" ht="12.95"/>
    <row r="570" s="17" customFormat="1" ht="12.95"/>
    <row r="571" s="17" customFormat="1" ht="12.95"/>
    <row r="572" s="17" customFormat="1" ht="12.95"/>
    <row r="573" s="17" customFormat="1" ht="12.95"/>
    <row r="574" s="17" customFormat="1" ht="12.95"/>
    <row r="575" s="17" customFormat="1" ht="12.95"/>
    <row r="576" s="17" customFormat="1" ht="12.95"/>
    <row r="577" s="17" customFormat="1" ht="12.95"/>
    <row r="578" s="17" customFormat="1" ht="12.95"/>
    <row r="579" s="17" customFormat="1" ht="12.95"/>
    <row r="580" s="17" customFormat="1" ht="12.95"/>
    <row r="581" s="17" customFormat="1" ht="12.95"/>
    <row r="582" s="17" customFormat="1" ht="12.95"/>
    <row r="583" s="17" customFormat="1" ht="12.95"/>
    <row r="584" s="17" customFormat="1" ht="12.95"/>
    <row r="585" s="17" customFormat="1" ht="12.95"/>
    <row r="586" s="17" customFormat="1" ht="12.95"/>
    <row r="587" s="17" customFormat="1" ht="12.95"/>
    <row r="588" s="17" customFormat="1" ht="12.95"/>
    <row r="589" s="17" customFormat="1" ht="12.95"/>
    <row r="590" s="17" customFormat="1" ht="12.95"/>
    <row r="591" s="17" customFormat="1" ht="12.95"/>
    <row r="592" s="17" customFormat="1" ht="12.95"/>
    <row r="593" s="17" customFormat="1" ht="12.95"/>
    <row r="594" s="17" customFormat="1" ht="12.95"/>
    <row r="595" s="17" customFormat="1" ht="12.95"/>
    <row r="596" s="17" customFormat="1" ht="12.95"/>
    <row r="597" s="17" customFormat="1" ht="12.95"/>
    <row r="598" s="17" customFormat="1" ht="12.95"/>
    <row r="599" s="17" customFormat="1" ht="12.95"/>
    <row r="600" s="17" customFormat="1" ht="12.95"/>
    <row r="601" s="17" customFormat="1" ht="12.95"/>
    <row r="602" s="17" customFormat="1" ht="12.95"/>
    <row r="603" s="17" customFormat="1" ht="12.95"/>
    <row r="604" s="17" customFormat="1" ht="12.95"/>
    <row r="605" s="17" customFormat="1" ht="12.95"/>
    <row r="606" s="17" customFormat="1" ht="12.95"/>
    <row r="607" s="17" customFormat="1" ht="12.95"/>
    <row r="608" s="17" customFormat="1" ht="12.95"/>
    <row r="609" s="17" customFormat="1" ht="12.95"/>
    <row r="610" s="17" customFormat="1" ht="12.95"/>
    <row r="611" s="17" customFormat="1" ht="12.95"/>
    <row r="612" s="17" customFormat="1" ht="12.95"/>
    <row r="613" s="17" customFormat="1" ht="12.95"/>
    <row r="614" s="17" customFormat="1" ht="12.95"/>
    <row r="615" s="17" customFormat="1" ht="12.95"/>
    <row r="616" s="17" customFormat="1" ht="12.95"/>
    <row r="617" s="17" customFormat="1" ht="12.95"/>
    <row r="618" s="17" customFormat="1" ht="12.95"/>
    <row r="619" s="17" customFormat="1" ht="12.95"/>
    <row r="620" s="17" customFormat="1" ht="12.95"/>
    <row r="621" s="17" customFormat="1" ht="12.95"/>
    <row r="622" s="17" customFormat="1" ht="12.95"/>
    <row r="623" s="17" customFormat="1" ht="12.95"/>
    <row r="624" s="17" customFormat="1" ht="12.95"/>
    <row r="625" s="17" customFormat="1" ht="12.95"/>
    <row r="626" s="17" customFormat="1" ht="12.95"/>
    <row r="627" s="17" customFormat="1" ht="12.95"/>
    <row r="628" s="17" customFormat="1" ht="12.95"/>
    <row r="629" s="17" customFormat="1" ht="12.95"/>
    <row r="630" s="17" customFormat="1" ht="12.95"/>
    <row r="631" s="17" customFormat="1" ht="12.95"/>
    <row r="632" s="17" customFormat="1" ht="12.95"/>
    <row r="633" s="17" customFormat="1" ht="12.95"/>
    <row r="634" s="17" customFormat="1" ht="12.95"/>
    <row r="635" s="17" customFormat="1" ht="12.95"/>
    <row r="636" s="17" customFormat="1" ht="12.95"/>
    <row r="637" s="17" customFormat="1" ht="12.95"/>
    <row r="638" s="17" customFormat="1" ht="12.95"/>
    <row r="639" s="17" customFormat="1" ht="12.95"/>
    <row r="640" s="17" customFormat="1" ht="12.95"/>
    <row r="641" s="17" customFormat="1" ht="12.95"/>
    <row r="642" s="17" customFormat="1" ht="12.95"/>
    <row r="643" s="17" customFormat="1" ht="12.95"/>
    <row r="644" s="17" customFormat="1" ht="12.95"/>
    <row r="645" s="17" customFormat="1" ht="12.95"/>
    <row r="646" s="17" customFormat="1" ht="12.95"/>
    <row r="647" s="17" customFormat="1" ht="12.95"/>
    <row r="648" s="17" customFormat="1" ht="12.95"/>
    <row r="649" s="17" customFormat="1" ht="12.95"/>
    <row r="650" s="17" customFormat="1" ht="12.95"/>
    <row r="651" s="17" customFormat="1" ht="12.95"/>
    <row r="652" s="17" customFormat="1" ht="12.95"/>
    <row r="653" s="17" customFormat="1" ht="12.95"/>
    <row r="654" s="17" customFormat="1" ht="12.95"/>
    <row r="655" s="17" customFormat="1" ht="12.95"/>
    <row r="656" s="17" customFormat="1" ht="12.95"/>
    <row r="657" s="17" customFormat="1" ht="12.95"/>
    <row r="658" s="17" customFormat="1" ht="12.95"/>
    <row r="659" s="17" customFormat="1" ht="12.95"/>
    <row r="660" s="17" customFormat="1" ht="12.95"/>
    <row r="661" s="17" customFormat="1" ht="12.95"/>
    <row r="662" s="17" customFormat="1" ht="12.95"/>
    <row r="663" s="17" customFormat="1" ht="12.95"/>
    <row r="664" s="17" customFormat="1" ht="12.95"/>
    <row r="665" s="17" customFormat="1" ht="12.95"/>
    <row r="666" s="17" customFormat="1" ht="12.95"/>
    <row r="667" s="17" customFormat="1" ht="12.95"/>
    <row r="668" s="17" customFormat="1" ht="12.95"/>
    <row r="669" s="17" customFormat="1" ht="12.95"/>
    <row r="670" s="17" customFormat="1" ht="12.95"/>
    <row r="671" s="17" customFormat="1" ht="12.95"/>
    <row r="672" s="17" customFormat="1" ht="12.95"/>
    <row r="673" s="17" customFormat="1" ht="12.95"/>
    <row r="674" s="17" customFormat="1" ht="12.95"/>
    <row r="675" s="17" customFormat="1" ht="12.95"/>
    <row r="676" s="17" customFormat="1" ht="12.95"/>
    <row r="677" s="17" customFormat="1" ht="12.95"/>
    <row r="678" s="17" customFormat="1" ht="12.95"/>
    <row r="679" s="17" customFormat="1" ht="12.95"/>
    <row r="680" s="17" customFormat="1" ht="12.95"/>
    <row r="681" s="17" customFormat="1" ht="12.95"/>
    <row r="682" s="17" customFormat="1" ht="12.95"/>
    <row r="683" s="17" customFormat="1" ht="12.95"/>
    <row r="684" s="17" customFormat="1" ht="12.95"/>
    <row r="685" s="17" customFormat="1" ht="12.95"/>
    <row r="686" s="17" customFormat="1" ht="12.95"/>
    <row r="687" s="17" customFormat="1" ht="12.95"/>
    <row r="688" s="17" customFormat="1" ht="12.95"/>
    <row r="689" s="17" customFormat="1" ht="12.95"/>
    <row r="690" s="17" customFormat="1" ht="12.95"/>
    <row r="691" s="17" customFormat="1" ht="12.95"/>
    <row r="692" s="17" customFormat="1" ht="12.95"/>
    <row r="693" s="17" customFormat="1" ht="12.95"/>
    <row r="694" s="17" customFormat="1" ht="12.95"/>
    <row r="695" s="17" customFormat="1" ht="12.95"/>
    <row r="696" s="17" customFormat="1" ht="12.95"/>
    <row r="697" s="17" customFormat="1" ht="12.95"/>
    <row r="698" s="17" customFormat="1" ht="12.95"/>
    <row r="699" s="17" customFormat="1" ht="12.95"/>
    <row r="700" s="17" customFormat="1" ht="12.95"/>
    <row r="701" s="17" customFormat="1" ht="12.95"/>
    <row r="702" s="17" customFormat="1" ht="12.95"/>
    <row r="703" s="17" customFormat="1" ht="12.95"/>
    <row r="704" s="17" customFormat="1" ht="12.95"/>
    <row r="705" s="17" customFormat="1" ht="12.95"/>
    <row r="706" s="17" customFormat="1" ht="12.95"/>
    <row r="707" s="17" customFormat="1" ht="12.95"/>
    <row r="708" s="17" customFormat="1" ht="12.95"/>
    <row r="709" s="17" customFormat="1" ht="12.95"/>
    <row r="710" s="17" customFormat="1" ht="12.95"/>
    <row r="711" s="17" customFormat="1" ht="12.95"/>
    <row r="712" s="17" customFormat="1" ht="12.95"/>
    <row r="713" s="17" customFormat="1" ht="12.95"/>
    <row r="714" s="17" customFormat="1" ht="12.95"/>
    <row r="715" s="17" customFormat="1" ht="12.95"/>
    <row r="716" s="17" customFormat="1" ht="12.95"/>
    <row r="717" s="17" customFormat="1" ht="12.95"/>
    <row r="718" s="17" customFormat="1" ht="12.95"/>
    <row r="719" s="17" customFormat="1" ht="12.95"/>
    <row r="720" s="17" customFormat="1" ht="12.95"/>
    <row r="721" s="17" customFormat="1" ht="12.95"/>
    <row r="722" s="17" customFormat="1" ht="12.95"/>
    <row r="723" s="17" customFormat="1" ht="12.95"/>
    <row r="724" s="17" customFormat="1" ht="12.95"/>
    <row r="725" s="17" customFormat="1" ht="12.95"/>
    <row r="726" s="17" customFormat="1" ht="12.95"/>
    <row r="727" s="17" customFormat="1" ht="12.95"/>
    <row r="728" s="17" customFormat="1" ht="12.95"/>
    <row r="729" s="17" customFormat="1" ht="12.95"/>
    <row r="730" s="17" customFormat="1" ht="12.95"/>
    <row r="731" s="17" customFormat="1" ht="12.95"/>
    <row r="732" s="17" customFormat="1" ht="12.95"/>
    <row r="733" s="17" customFormat="1" ht="12.95"/>
    <row r="734" s="17" customFormat="1" ht="12.95"/>
    <row r="735" s="17" customFormat="1" ht="12.95"/>
    <row r="736" s="17" customFormat="1" ht="12.95"/>
    <row r="737" s="17" customFormat="1" ht="12.95"/>
    <row r="738" s="17" customFormat="1" ht="12.95"/>
    <row r="739" s="17" customFormat="1" ht="12.95"/>
    <row r="740" s="17" customFormat="1" ht="12.95"/>
    <row r="741" s="17" customFormat="1" ht="12.95"/>
    <row r="742" s="17" customFormat="1" ht="12.95"/>
    <row r="743" s="17" customFormat="1" ht="12.95"/>
    <row r="744" s="17" customFormat="1" ht="12.95"/>
    <row r="745" s="17" customFormat="1" ht="12.95"/>
    <row r="746" s="17" customFormat="1" ht="12.95"/>
    <row r="747" s="17" customFormat="1" ht="12.95"/>
    <row r="748" s="17" customFormat="1" ht="12.95"/>
    <row r="749" s="17" customFormat="1" ht="12.95"/>
    <row r="750" s="17" customFormat="1" ht="12.95"/>
    <row r="751" s="17" customFormat="1" ht="12.95"/>
    <row r="752" s="17" customFormat="1" ht="12.95"/>
    <row r="753" s="17" customFormat="1" ht="12.95"/>
    <row r="754" s="17" customFormat="1" ht="12.95"/>
    <row r="755" s="17" customFormat="1" ht="12.95"/>
    <row r="756" s="17" customFormat="1" ht="12.95"/>
    <row r="757" s="17" customFormat="1" ht="12.95"/>
    <row r="758" s="17" customFormat="1" ht="12.95"/>
    <row r="759" s="17" customFormat="1" ht="12.95"/>
    <row r="760" s="17" customFormat="1" ht="12.95"/>
    <row r="761" s="17" customFormat="1" ht="12.95"/>
    <row r="762" s="17" customFormat="1" ht="12.95"/>
    <row r="763" s="17" customFormat="1" ht="12.95"/>
    <row r="764" s="17" customFormat="1" ht="12.95"/>
    <row r="765" s="17" customFormat="1" ht="12.95"/>
    <row r="766" s="17" customFormat="1" ht="12.95"/>
    <row r="767" s="17" customFormat="1" ht="12.95"/>
    <row r="768" s="17" customFormat="1" ht="12.95"/>
    <row r="769" s="17" customFormat="1" ht="12.95"/>
    <row r="770" s="17" customFormat="1" ht="12.95"/>
    <row r="771" s="17" customFormat="1" ht="12.95"/>
    <row r="772" s="17" customFormat="1" ht="12.95"/>
    <row r="773" s="17" customFormat="1" ht="12.95"/>
    <row r="774" s="17" customFormat="1" ht="12.95"/>
    <row r="775" s="17" customFormat="1" ht="12.95"/>
    <row r="776" s="17" customFormat="1" ht="12.95"/>
    <row r="777" s="17" customFormat="1" ht="12.95"/>
    <row r="778" s="17" customFormat="1" ht="12.95"/>
    <row r="779" s="17" customFormat="1" ht="12.95"/>
    <row r="780" s="17" customFormat="1" ht="12.95"/>
    <row r="781" s="17" customFormat="1" ht="12.95"/>
    <row r="782" s="17" customFormat="1" ht="12.95"/>
    <row r="783" s="17" customFormat="1" ht="12.95"/>
    <row r="784" s="17" customFormat="1" ht="12.95"/>
    <row r="785" s="17" customFormat="1" ht="12.95"/>
    <row r="786" s="17" customFormat="1" ht="12.95"/>
    <row r="787" s="17" customFormat="1" ht="12.95"/>
    <row r="788" s="17" customFormat="1" ht="12.95"/>
    <row r="789" s="17" customFormat="1" ht="12.95"/>
    <row r="790" s="17" customFormat="1" ht="12.95"/>
    <row r="791" s="17" customFormat="1" ht="12.95"/>
    <row r="792" s="17" customFormat="1" ht="12.95"/>
    <row r="793" s="17" customFormat="1" ht="12.95"/>
    <row r="794" s="17" customFormat="1" ht="12.95"/>
    <row r="795" s="17" customFormat="1" ht="12.95"/>
    <row r="796" s="17" customFormat="1" ht="12.95"/>
    <row r="797" s="17" customFormat="1" ht="12.95"/>
    <row r="798" s="17" customFormat="1" ht="12.95"/>
    <row r="799" s="17" customFormat="1" ht="12.95"/>
    <row r="800" s="17" customFormat="1" ht="12.95"/>
    <row r="801" s="17" customFormat="1" ht="12.95"/>
    <row r="802" s="17" customFormat="1" ht="12.95"/>
    <row r="803" s="17" customFormat="1" ht="12.95"/>
    <row r="804" s="17" customFormat="1" ht="12.95"/>
    <row r="805" s="17" customFormat="1" ht="12.95"/>
    <row r="806" s="17" customFormat="1" ht="12.95"/>
    <row r="807" s="17" customFormat="1" ht="12.95"/>
    <row r="808" s="17" customFormat="1" ht="12.95"/>
    <row r="809" s="17" customFormat="1" ht="12.95"/>
    <row r="810" s="17" customFormat="1" ht="12.95"/>
    <row r="811" s="17" customFormat="1" ht="12.95"/>
    <row r="812" s="17" customFormat="1" ht="12.95"/>
    <row r="813" s="17" customFormat="1" ht="12.95"/>
    <row r="814" s="17" customFormat="1" ht="12.95"/>
    <row r="815" s="17" customFormat="1" ht="12.95"/>
    <row r="816" s="17" customFormat="1" ht="12.95"/>
    <row r="817" s="17" customFormat="1" ht="12.95"/>
    <row r="818" s="17" customFormat="1" ht="12.95"/>
    <row r="819" s="17" customFormat="1" ht="12.95"/>
    <row r="820" s="17" customFormat="1" ht="12.95"/>
    <row r="821" s="17" customFormat="1" ht="12.95"/>
    <row r="822" s="17" customFormat="1" ht="12.95"/>
    <row r="823" s="17" customFormat="1" ht="12.95"/>
    <row r="824" s="17" customFormat="1" ht="12.95"/>
    <row r="825" s="17" customFormat="1" ht="12.95"/>
    <row r="826" s="17" customFormat="1" ht="12.95"/>
    <row r="827" s="17" customFormat="1" ht="12.95"/>
    <row r="828" s="17" customFormat="1" ht="12.95"/>
    <row r="829" s="17" customFormat="1" ht="12.95"/>
    <row r="830" s="17" customFormat="1" ht="12.95"/>
    <row r="831" s="17" customFormat="1" ht="12.95"/>
    <row r="832" s="17" customFormat="1" ht="12.95"/>
    <row r="833" s="17" customFormat="1" ht="12.95"/>
    <row r="834" s="17" customFormat="1" ht="12.95"/>
    <row r="835" s="17" customFormat="1" ht="12.95"/>
    <row r="836" s="17" customFormat="1" ht="12.95"/>
    <row r="837" s="17" customFormat="1" ht="12.95"/>
    <row r="838" s="17" customFormat="1" ht="12.95"/>
    <row r="839" s="17" customFormat="1" ht="12.95"/>
    <row r="840" s="17" customFormat="1" ht="12.95"/>
    <row r="841" s="17" customFormat="1" ht="12.95"/>
    <row r="842" s="17" customFormat="1" ht="12.95"/>
    <row r="843" s="17" customFormat="1" ht="12.95"/>
    <row r="844" s="17" customFormat="1" ht="12.95"/>
    <row r="845" s="17" customFormat="1" ht="12.95"/>
    <row r="846" s="17" customFormat="1" ht="12.95"/>
    <row r="847" s="17" customFormat="1" ht="12.95"/>
    <row r="848" s="17" customFormat="1" ht="12.95"/>
    <row r="849" s="17" customFormat="1" ht="12.95"/>
    <row r="850" s="17" customFormat="1" ht="12.95"/>
    <row r="851" s="17" customFormat="1" ht="12.95"/>
    <row r="852" s="17" customFormat="1" ht="12.95"/>
    <row r="853" s="17" customFormat="1" ht="12.95"/>
    <row r="854" s="17" customFormat="1" ht="12.95"/>
    <row r="855" s="17" customFormat="1" ht="12.95"/>
    <row r="856" s="17" customFormat="1" ht="12.95"/>
    <row r="857" s="17" customFormat="1" ht="12.95"/>
    <row r="858" s="17" customFormat="1" ht="12.95"/>
    <row r="859" s="17" customFormat="1" ht="12.95"/>
    <row r="860" s="17" customFormat="1" ht="12.95"/>
    <row r="861" s="17" customFormat="1" ht="12.95"/>
    <row r="862" s="17" customFormat="1" ht="12.95"/>
    <row r="863" s="17" customFormat="1" ht="12.95"/>
    <row r="864" s="17" customFormat="1" ht="12.95"/>
    <row r="865" s="17" customFormat="1" ht="12.95"/>
    <row r="866" s="17" customFormat="1" ht="12.95"/>
    <row r="867" s="17" customFormat="1" ht="12.95"/>
    <row r="868" s="17" customFormat="1" ht="12.95"/>
    <row r="869" s="17" customFormat="1" ht="12.95"/>
    <row r="870" s="17" customFormat="1" ht="12.95"/>
    <row r="871" s="17" customFormat="1" ht="12.95"/>
    <row r="872" s="17" customFormat="1" ht="12.95"/>
    <row r="873" s="17" customFormat="1" ht="12.95"/>
    <row r="874" s="17" customFormat="1" ht="12.95"/>
    <row r="875" s="17" customFormat="1" ht="12.95"/>
    <row r="876" s="17" customFormat="1" ht="12.95"/>
    <row r="877" s="17" customFormat="1" ht="12.95"/>
    <row r="878" s="17" customFormat="1" ht="12.95"/>
    <row r="879" s="17" customFormat="1" ht="12.95"/>
    <row r="880" s="17" customFormat="1" ht="12.95"/>
    <row r="881" s="17" customFormat="1" ht="12.95"/>
    <row r="882" s="17" customFormat="1" ht="12.95"/>
    <row r="883" s="17" customFormat="1" ht="12.95"/>
    <row r="884" s="17" customFormat="1" ht="12.95"/>
    <row r="885" s="17" customFormat="1" ht="12.95"/>
    <row r="886" s="17" customFormat="1" ht="12.95"/>
    <row r="887" s="17" customFormat="1" ht="12.95"/>
    <row r="888" s="17" customFormat="1" ht="12.95"/>
    <row r="889" s="17" customFormat="1" ht="12.95"/>
    <row r="890" s="17" customFormat="1" ht="12.95"/>
    <row r="891" s="17" customFormat="1" ht="12.95"/>
    <row r="892" s="17" customFormat="1" ht="12.95"/>
    <row r="893" s="17" customFormat="1" ht="12.95"/>
    <row r="894" s="17" customFormat="1" ht="12.95"/>
    <row r="895" s="17" customFormat="1" ht="12.95"/>
    <row r="896" s="17" customFormat="1" ht="12.95"/>
    <row r="897" s="17" customFormat="1" ht="12.95"/>
    <row r="898" s="17" customFormat="1" ht="12.95"/>
    <row r="899" s="17" customFormat="1" ht="12.95"/>
    <row r="900" s="17" customFormat="1" ht="12.95"/>
    <row r="901" s="17" customFormat="1" ht="12.95"/>
    <row r="902" s="17" customFormat="1" ht="12.95"/>
    <row r="903" s="17" customFormat="1" ht="12.95"/>
    <row r="904" s="17" customFormat="1" ht="12.95"/>
    <row r="905" s="17" customFormat="1" ht="12.95"/>
    <row r="906" s="17" customFormat="1" ht="12.95"/>
    <row r="907" s="17" customFormat="1" ht="12.95"/>
    <row r="908" s="17" customFormat="1" ht="12.95"/>
    <row r="909" s="17" customFormat="1" ht="12.95"/>
    <row r="910" s="17" customFormat="1" ht="12.95"/>
    <row r="911" s="17" customFormat="1" ht="12.95"/>
    <row r="912" s="17" customFormat="1" ht="12.95"/>
    <row r="913" s="17" customFormat="1" ht="12.95"/>
    <row r="914" s="17" customFormat="1" ht="12.95"/>
    <row r="915" s="17" customFormat="1" ht="12.95"/>
    <row r="916" s="17" customFormat="1" ht="12.95"/>
    <row r="917" s="17" customFormat="1" ht="12.95"/>
    <row r="918" s="17" customFormat="1" ht="12.95"/>
    <row r="919" s="17" customFormat="1" ht="12.95"/>
    <row r="920" s="17" customFormat="1" ht="12.95"/>
    <row r="921" s="17" customFormat="1" ht="12.95"/>
    <row r="922" s="17" customFormat="1" ht="12.95"/>
    <row r="923" s="17" customFormat="1" ht="12.95"/>
    <row r="924" s="17" customFormat="1" ht="12.95"/>
    <row r="925" s="17" customFormat="1" ht="12.95"/>
    <row r="926" s="17" customFormat="1" ht="12.95"/>
    <row r="927" s="17" customFormat="1" ht="12.95"/>
    <row r="928" s="17" customFormat="1" ht="12.95"/>
    <row r="929" s="17" customFormat="1" ht="12.95"/>
    <row r="930" s="17" customFormat="1" ht="12.95"/>
    <row r="931" s="17" customFormat="1" ht="12.95"/>
    <row r="932" s="17" customFormat="1" ht="12.95"/>
    <row r="933" s="17" customFormat="1" ht="12.95"/>
    <row r="934" s="17" customFormat="1" ht="12.95"/>
    <row r="935" s="17" customFormat="1" ht="12.95"/>
    <row r="936" s="17" customFormat="1" ht="12.95"/>
    <row r="937" s="17" customFormat="1" ht="12.95"/>
    <row r="938" s="17" customFormat="1" ht="12.95"/>
    <row r="939" s="17" customFormat="1" ht="12.95"/>
    <row r="940" s="17" customFormat="1" ht="12.95"/>
    <row r="941" s="17" customFormat="1" ht="12.95"/>
    <row r="942" s="17" customFormat="1" ht="12.95"/>
    <row r="943" s="17" customFormat="1" ht="12.95"/>
    <row r="944" s="17" customFormat="1" ht="12.95"/>
    <row r="945" s="17" customFormat="1" ht="12.95"/>
    <row r="946" s="17" customFormat="1" ht="12.95"/>
    <row r="947" s="17" customFormat="1" ht="12.95"/>
    <row r="948" s="17" customFormat="1" ht="12.95"/>
    <row r="949" s="17" customFormat="1" ht="12.95"/>
    <row r="950" s="17" customFormat="1" ht="12.95"/>
    <row r="951" s="17" customFormat="1" ht="12.95"/>
    <row r="952" s="17" customFormat="1" ht="12.95"/>
    <row r="953" s="17" customFormat="1" ht="12.95"/>
    <row r="954" s="17" customFormat="1" ht="12.95"/>
    <row r="955" s="17" customFormat="1" ht="12.95"/>
    <row r="956" s="17" customFormat="1" ht="12.95"/>
    <row r="957" s="17" customFormat="1" ht="12.95"/>
    <row r="958" s="17" customFormat="1" ht="12.95"/>
    <row r="959" s="17" customFormat="1" ht="12.95"/>
    <row r="960" s="17" customFormat="1" ht="12.95"/>
    <row r="961" s="17" customFormat="1" ht="12.95"/>
    <row r="962" s="17" customFormat="1" ht="12.95"/>
    <row r="963" s="17" customFormat="1" ht="12.95"/>
    <row r="964" s="17" customFormat="1" ht="12.95"/>
    <row r="965" s="17" customFormat="1" ht="12.95"/>
    <row r="966" s="17" customFormat="1" ht="12.95"/>
    <row r="967" s="17" customFormat="1" ht="12.95"/>
    <row r="968" s="17" customFormat="1" ht="12.95"/>
    <row r="969" s="17" customFormat="1" ht="12.95"/>
    <row r="970" s="17" customFormat="1" ht="12.95"/>
    <row r="971" s="17" customFormat="1" ht="12.95"/>
    <row r="972" s="17" customFormat="1" ht="12.95"/>
    <row r="973" s="17" customFormat="1" ht="12.95"/>
    <row r="974" s="17" customFormat="1" ht="12.95"/>
    <row r="975" s="17" customFormat="1" ht="12.95"/>
    <row r="976" s="17" customFormat="1" ht="12.95"/>
    <row r="977" s="17" customFormat="1" ht="12.95"/>
    <row r="978" s="17" customFormat="1" ht="12.95"/>
    <row r="979" s="17" customFormat="1" ht="12.95"/>
    <row r="980" s="17" customFormat="1" ht="12.95"/>
    <row r="981" s="17" customFormat="1" ht="12.95"/>
    <row r="982" s="17" customFormat="1" ht="12.95"/>
    <row r="983" s="17" customFormat="1" ht="12.95"/>
    <row r="984" s="17" customFormat="1" ht="12.95"/>
    <row r="985" s="17" customFormat="1" ht="12.95"/>
    <row r="986" s="17" customFormat="1" ht="12.95"/>
    <row r="987" s="17" customFormat="1" ht="12.95"/>
    <row r="988" s="17" customFormat="1" ht="12.95"/>
    <row r="989" s="17" customFormat="1" ht="12.95"/>
    <row r="990" s="17" customFormat="1" ht="12.95"/>
    <row r="991" s="17" customFormat="1" ht="12.95"/>
    <row r="992" s="17" customFormat="1" ht="12.95"/>
    <row r="993" s="17" customFormat="1" ht="12.95"/>
    <row r="994" s="17" customFormat="1" ht="12.95"/>
    <row r="995" s="17" customFormat="1" ht="12.95"/>
    <row r="996" s="17" customFormat="1" ht="12.95"/>
    <row r="997" s="17" customFormat="1" ht="12.95"/>
    <row r="998" s="17" customFormat="1" ht="12.95"/>
    <row r="999" s="17" customFormat="1" ht="12.95"/>
    <row r="1000" s="17" customFormat="1" ht="12.95"/>
    <row r="1001" s="17" customFormat="1" ht="12.95" hidden="1"/>
    <row r="1002" s="17" customFormat="1" ht="12.95" hidden="1"/>
    <row r="1003" s="17" customFormat="1" ht="12.95" hidden="1"/>
    <row r="1004" s="17" customFormat="1" ht="12.95" hidden="1"/>
    <row r="1005" s="17" customFormat="1" ht="12.95" hidden="1"/>
    <row r="1006" s="17" customFormat="1" ht="12.95" hidden="1"/>
    <row r="1007" s="17" customFormat="1" ht="12.95" hidden="1"/>
    <row r="1008" s="17" customFormat="1" ht="12.95" hidden="1"/>
    <row r="1009" s="17" customFormat="1" ht="12.95" hidden="1"/>
    <row r="1010" s="17" customFormat="1" ht="12.95" hidden="1"/>
    <row r="1011" s="17" customFormat="1" ht="12.95" hidden="1"/>
    <row r="1012" s="17" customFormat="1" ht="12.95" hidden="1"/>
    <row r="1013" s="17" customFormat="1" ht="12.95" hidden="1"/>
    <row r="1014" s="17" customFormat="1" ht="12.95" hidden="1"/>
    <row r="1015" s="17" customFormat="1" ht="12.95" hidden="1"/>
    <row r="1016" s="17" customFormat="1" ht="12.95" hidden="1"/>
    <row r="1017" s="17" customFormat="1" ht="12.95" hidden="1"/>
    <row r="1018" s="17" customFormat="1" ht="12.95" hidden="1"/>
    <row r="1019" s="17" customFormat="1" ht="12.95" hidden="1"/>
    <row r="1020" s="17" customFormat="1" ht="12.95" hidden="1"/>
    <row r="1021" s="17" customFormat="1" ht="12.95" hidden="1"/>
    <row r="1022" s="17" customFormat="1" ht="12.95" hidden="1"/>
    <row r="1023" s="17" customFormat="1" ht="12.95" hidden="1"/>
    <row r="1024" s="17" customFormat="1" ht="12.95" hidden="1"/>
    <row r="1025" s="17" customFormat="1" ht="12.95" hidden="1"/>
    <row r="1026" s="17" customFormat="1" ht="12.95" hidden="1"/>
    <row r="1027" s="17" customFormat="1" ht="12.95" hidden="1"/>
    <row r="1028" s="17" customFormat="1" ht="12.95" hidden="1"/>
    <row r="1029" s="17" customFormat="1" ht="12.95" hidden="1"/>
    <row r="1030" s="17" customFormat="1" ht="12.95" hidden="1"/>
    <row r="1031" s="17" customFormat="1" ht="12.95" hidden="1"/>
    <row r="1032" s="17" customFormat="1" ht="12.95" hidden="1"/>
    <row r="1033" s="17" customFormat="1" ht="12.95" hidden="1"/>
    <row r="1034" s="17" customFormat="1" ht="12.95" hidden="1"/>
    <row r="1035" s="17" customFormat="1" ht="12.95" hidden="1"/>
    <row r="1036" s="17" customFormat="1" ht="12.95" hidden="1"/>
    <row r="1037" s="17" customFormat="1" ht="12.95" hidden="1"/>
    <row r="1038" s="17" customFormat="1" ht="12.95" hidden="1"/>
    <row r="1039" s="17" customFormat="1" ht="12.95" hidden="1"/>
    <row r="1040" s="17" customFormat="1" ht="12.95" hidden="1"/>
    <row r="1041" s="17" customFormat="1" ht="12.95" hidden="1"/>
    <row r="1042" s="17" customFormat="1" ht="12.95" hidden="1"/>
    <row r="1043" s="17" customFormat="1" ht="12.95" hidden="1"/>
    <row r="1044" s="17" customFormat="1" ht="12.95" hidden="1"/>
    <row r="1045" s="17" customFormat="1" ht="12.95" hidden="1"/>
    <row r="1046" s="17" customFormat="1" ht="12.95" hidden="1"/>
    <row r="1047" s="17" customFormat="1" ht="12.95" hidden="1"/>
    <row r="1048" s="17" customFormat="1" ht="12.95" hidden="1"/>
    <row r="1049" s="17" customFormat="1" ht="12.95" hidden="1"/>
    <row r="1050" s="17" customFormat="1" ht="12.95" hidden="1"/>
    <row r="1051" s="17" customFormat="1" ht="12.95" hidden="1"/>
    <row r="1052" s="17" customFormat="1" ht="12.95" hidden="1"/>
    <row r="1053" s="17" customFormat="1" ht="12.95" hidden="1"/>
    <row r="1054" s="17" customFormat="1" ht="12.95" hidden="1"/>
    <row r="1055" s="17" customFormat="1" ht="12.95" hidden="1"/>
    <row r="1056" s="17" customFormat="1" ht="12.95" hidden="1"/>
    <row r="1057" s="17" customFormat="1" ht="12.95" hidden="1"/>
    <row r="1058" s="17" customFormat="1" ht="12.95" hidden="1"/>
    <row r="1059" s="17" customFormat="1" ht="12.95" hidden="1"/>
    <row r="1060" s="17" customFormat="1" ht="12.95" hidden="1"/>
    <row r="1061" s="17" customFormat="1" ht="12.95" hidden="1"/>
    <row r="1062" s="17" customFormat="1" ht="12.95" hidden="1"/>
    <row r="1063" s="17" customFormat="1" ht="12.95" hidden="1"/>
    <row r="1064" s="17" customFormat="1" ht="12.95" hidden="1"/>
    <row r="1065" s="17" customFormat="1" ht="12.95" hidden="1"/>
    <row r="1066" s="17" customFormat="1" ht="12.95" hidden="1"/>
    <row r="1067" s="17" customFormat="1" ht="12.95" hidden="1"/>
    <row r="1068" s="17" customFormat="1" ht="12.95" hidden="1"/>
    <row r="1069" s="17" customFormat="1" ht="12.95" hidden="1"/>
    <row r="1070" s="17" customFormat="1" ht="12.95" hidden="1"/>
    <row r="1071" s="17" customFormat="1" ht="12.95" hidden="1"/>
    <row r="1072" s="17" customFormat="1" ht="12.95" hidden="1"/>
    <row r="1073" s="17" customFormat="1" ht="12.95" hidden="1"/>
    <row r="1074" s="17" customFormat="1" ht="12.95" hidden="1"/>
    <row r="1075" s="17" customFormat="1" ht="12.95" hidden="1"/>
    <row r="1076" s="17" customFormat="1" ht="12.95" hidden="1"/>
    <row r="1077" s="17" customFormat="1" ht="12.95" hidden="1"/>
    <row r="1078" s="17" customFormat="1" ht="12.95" hidden="1"/>
    <row r="1079" s="17" customFormat="1" ht="12.95" hidden="1"/>
    <row r="1080" s="17" customFormat="1" ht="12.95" hidden="1"/>
    <row r="1081" s="17" customFormat="1" ht="12.95" hidden="1"/>
    <row r="1082" s="17" customFormat="1" ht="12.95" hidden="1"/>
    <row r="1083" s="17" customFormat="1" ht="12.95" hidden="1"/>
    <row r="1084" s="17" customFormat="1" ht="12.95" hidden="1"/>
    <row r="1085" s="17" customFormat="1" ht="12.95" hidden="1"/>
    <row r="1086" s="17" customFormat="1" ht="12.95" hidden="1"/>
    <row r="1087" s="17" customFormat="1" ht="12.95" hidden="1"/>
    <row r="1088" s="17" customFormat="1" ht="12.95" hidden="1"/>
    <row r="1089" s="17" customFormat="1" ht="12.95" hidden="1"/>
    <row r="1090" s="17" customFormat="1" ht="12.95" hidden="1"/>
    <row r="1091" s="17" customFormat="1" ht="12.95" hidden="1"/>
    <row r="1092" s="17" customFormat="1" ht="12.95" hidden="1"/>
    <row r="1093" s="17" customFormat="1" ht="12.95" hidden="1"/>
    <row r="1094" s="17" customFormat="1" ht="12.95" hidden="1"/>
    <row r="1095" s="17" customFormat="1" ht="12.95" hidden="1"/>
    <row r="1096" s="17" customFormat="1" ht="12.95" hidden="1"/>
    <row r="1097" s="17" customFormat="1" ht="12.95" hidden="1"/>
    <row r="1098" s="17" customFormat="1" ht="12.95" hidden="1"/>
    <row r="1099" s="17" customFormat="1" ht="12.95" hidden="1"/>
    <row r="1100" s="17" customFormat="1" ht="12.95" hidden="1"/>
    <row r="1101" s="17" customFormat="1" ht="12.95" hidden="1"/>
    <row r="1102" s="17" customFormat="1" ht="12.95" hidden="1"/>
    <row r="1103" s="17" customFormat="1" ht="12.95" hidden="1"/>
    <row r="1104" s="17" customFormat="1" ht="12.95" hidden="1"/>
    <row r="1105" s="17" customFormat="1" ht="12.95" hidden="1"/>
    <row r="1106" s="17" customFormat="1" ht="12.95" hidden="1"/>
    <row r="1107" s="17" customFormat="1" ht="12.95" hidden="1"/>
    <row r="1108" s="17" customFormat="1" ht="12.95" hidden="1"/>
    <row r="1109" s="17" customFormat="1" ht="12.95" hidden="1"/>
    <row r="1110" s="17" customFormat="1" ht="12.95" hidden="1"/>
    <row r="1111" s="17" customFormat="1" ht="12.95" hidden="1"/>
    <row r="1112" s="17" customFormat="1" ht="12.95" hidden="1"/>
    <row r="1113" s="17" customFormat="1" ht="12.95" hidden="1"/>
    <row r="1114" s="17" customFormat="1" ht="12.95" hidden="1"/>
    <row r="1115" s="17" customFormat="1" ht="12.95" hidden="1"/>
    <row r="1116" s="17" customFormat="1" ht="12.95" hidden="1"/>
    <row r="1117" s="17" customFormat="1" ht="12.95" hidden="1"/>
    <row r="1118" s="17" customFormat="1" ht="12.95" hidden="1"/>
    <row r="1119" s="17" customFormat="1" ht="12.95" hidden="1"/>
    <row r="1120" s="17" customFormat="1" ht="12.95" hidden="1"/>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C5F5E-8601-4B8D-96CB-E185359DD059}">
  <sheetPr>
    <tabColor rgb="FF00B050"/>
  </sheetPr>
  <dimension ref="A1:C1000"/>
  <sheetViews>
    <sheetView workbookViewId="0">
      <pane ySplit="1" topLeftCell="A60" activePane="bottomLeft" state="frozen"/>
      <selection pane="bottomLeft" activeCell="C63" sqref="C63"/>
    </sheetView>
  </sheetViews>
  <sheetFormatPr defaultColWidth="0" defaultRowHeight="12.95" zeroHeight="1"/>
  <cols>
    <col min="1" max="2" width="30.7109375" style="2" customWidth="1"/>
    <col min="3" max="3" width="50.7109375" style="2" customWidth="1"/>
    <col min="4" max="16384" width="0" style="2" hidden="1"/>
  </cols>
  <sheetData>
    <row r="1" spans="1:3" s="1" customFormat="1" ht="50.25" customHeight="1">
      <c r="A1" s="3" t="s">
        <v>161</v>
      </c>
      <c r="B1" s="3" t="s">
        <v>162</v>
      </c>
      <c r="C1" s="3" t="s">
        <v>163</v>
      </c>
    </row>
    <row r="2" spans="1:3" ht="39">
      <c r="A2" s="4">
        <v>2014</v>
      </c>
      <c r="B2" s="4" t="s">
        <v>8</v>
      </c>
      <c r="C2" s="4" t="s">
        <v>164</v>
      </c>
    </row>
    <row r="3" spans="1:3" ht="39">
      <c r="A3" s="4">
        <v>2014</v>
      </c>
      <c r="B3" s="4" t="s">
        <v>13</v>
      </c>
      <c r="C3" s="4" t="s">
        <v>165</v>
      </c>
    </row>
    <row r="4" spans="1:3" ht="39">
      <c r="A4" s="4">
        <v>2014</v>
      </c>
      <c r="B4" s="4" t="s">
        <v>18</v>
      </c>
      <c r="C4" s="4" t="s">
        <v>166</v>
      </c>
    </row>
    <row r="5" spans="1:3" ht="26.1">
      <c r="A5" s="4">
        <v>2014</v>
      </c>
      <c r="B5" s="4" t="s">
        <v>23</v>
      </c>
      <c r="C5" s="4" t="s">
        <v>167</v>
      </c>
    </row>
    <row r="6" spans="1:3" ht="39">
      <c r="A6" s="4">
        <v>2014</v>
      </c>
      <c r="B6" s="4" t="s">
        <v>27</v>
      </c>
      <c r="C6" s="4" t="s">
        <v>168</v>
      </c>
    </row>
    <row r="7" spans="1:3" ht="39">
      <c r="A7" s="4">
        <v>2014</v>
      </c>
      <c r="B7" s="4" t="s">
        <v>30</v>
      </c>
      <c r="C7" s="4" t="s">
        <v>169</v>
      </c>
    </row>
    <row r="8" spans="1:3" ht="51.95">
      <c r="A8" s="4">
        <v>2014</v>
      </c>
      <c r="B8" s="4" t="s">
        <v>33</v>
      </c>
      <c r="C8" s="4" t="s">
        <v>170</v>
      </c>
    </row>
    <row r="9" spans="1:3" ht="26.1">
      <c r="A9" s="4">
        <v>2014</v>
      </c>
      <c r="B9" s="4" t="s">
        <v>36</v>
      </c>
      <c r="C9" s="4" t="s">
        <v>171</v>
      </c>
    </row>
    <row r="10" spans="1:3" ht="39">
      <c r="A10" s="4">
        <v>2014</v>
      </c>
      <c r="B10" s="4" t="s">
        <v>39</v>
      </c>
      <c r="C10" s="4" t="s">
        <v>172</v>
      </c>
    </row>
    <row r="11" spans="1:3" ht="39">
      <c r="A11" s="4">
        <v>2014</v>
      </c>
      <c r="B11" s="4" t="s">
        <v>42</v>
      </c>
      <c r="C11" s="4" t="s">
        <v>173</v>
      </c>
    </row>
    <row r="12" spans="1:3">
      <c r="A12" s="4">
        <v>2014</v>
      </c>
      <c r="B12" s="4" t="s">
        <v>9</v>
      </c>
      <c r="C12" s="4"/>
    </row>
    <row r="13" spans="1:3">
      <c r="A13" s="4">
        <v>2014</v>
      </c>
      <c r="B13" s="4" t="s">
        <v>14</v>
      </c>
      <c r="C13" s="4"/>
    </row>
    <row r="14" spans="1:3" ht="26.1">
      <c r="A14" s="4">
        <v>2014</v>
      </c>
      <c r="B14" s="4" t="s">
        <v>19</v>
      </c>
      <c r="C14" s="4"/>
    </row>
    <row r="15" spans="1:3">
      <c r="A15" s="4">
        <v>2014</v>
      </c>
      <c r="B15" s="4" t="s">
        <v>24</v>
      </c>
      <c r="C15" s="4"/>
    </row>
    <row r="16" spans="1:3" ht="39">
      <c r="A16" s="4">
        <v>2016</v>
      </c>
      <c r="B16" s="4" t="s">
        <v>45</v>
      </c>
      <c r="C16" s="4" t="s">
        <v>174</v>
      </c>
    </row>
    <row r="17" spans="1:3" ht="39">
      <c r="A17" s="4">
        <v>2016</v>
      </c>
      <c r="B17" s="4" t="s">
        <v>47</v>
      </c>
      <c r="C17" s="4" t="s">
        <v>175</v>
      </c>
    </row>
    <row r="18" spans="1:3" ht="26.1">
      <c r="A18" s="4">
        <v>2016</v>
      </c>
      <c r="B18" s="4" t="s">
        <v>49</v>
      </c>
      <c r="C18" s="4" t="s">
        <v>176</v>
      </c>
    </row>
    <row r="19" spans="1:3" ht="26.1">
      <c r="A19" s="4">
        <v>2016</v>
      </c>
      <c r="B19" s="4" t="s">
        <v>51</v>
      </c>
      <c r="C19" s="4" t="s">
        <v>177</v>
      </c>
    </row>
    <row r="20" spans="1:3" ht="39">
      <c r="A20" s="4">
        <v>2016</v>
      </c>
      <c r="B20" s="4" t="s">
        <v>53</v>
      </c>
      <c r="C20" s="4" t="s">
        <v>178</v>
      </c>
    </row>
    <row r="21" spans="1:3" ht="51.95">
      <c r="A21" s="4">
        <v>2016</v>
      </c>
      <c r="B21" s="4" t="s">
        <v>55</v>
      </c>
      <c r="C21" s="4" t="s">
        <v>179</v>
      </c>
    </row>
    <row r="22" spans="1:3" ht="26.1">
      <c r="A22" s="4">
        <v>2016</v>
      </c>
      <c r="B22" s="4" t="s">
        <v>57</v>
      </c>
      <c r="C22" s="4" t="s">
        <v>180</v>
      </c>
    </row>
    <row r="23" spans="1:3" ht="26.1">
      <c r="A23" s="4">
        <v>2016</v>
      </c>
      <c r="B23" s="4" t="s">
        <v>84</v>
      </c>
      <c r="C23" s="4" t="s">
        <v>181</v>
      </c>
    </row>
    <row r="24" spans="1:3">
      <c r="A24" s="4">
        <v>2016</v>
      </c>
      <c r="B24" s="4" t="s">
        <v>9</v>
      </c>
      <c r="C24" s="4"/>
    </row>
    <row r="25" spans="1:3">
      <c r="A25" s="4">
        <v>2016</v>
      </c>
      <c r="B25" s="4" t="s">
        <v>14</v>
      </c>
      <c r="C25" s="4"/>
    </row>
    <row r="26" spans="1:3" ht="26.1">
      <c r="A26" s="4">
        <v>2016</v>
      </c>
      <c r="B26" s="4" t="s">
        <v>19</v>
      </c>
      <c r="C26" s="4"/>
    </row>
    <row r="27" spans="1:3">
      <c r="A27" s="4">
        <v>2016</v>
      </c>
      <c r="B27" s="4" t="s">
        <v>24</v>
      </c>
      <c r="C27" s="4"/>
    </row>
    <row r="28" spans="1:3" ht="26.1">
      <c r="A28" s="4">
        <v>2020</v>
      </c>
      <c r="B28" s="4" t="s">
        <v>47</v>
      </c>
      <c r="C28" s="4" t="s">
        <v>182</v>
      </c>
    </row>
    <row r="29" spans="1:3" ht="26.1">
      <c r="A29" s="4">
        <v>2020</v>
      </c>
      <c r="B29" s="4" t="s">
        <v>13</v>
      </c>
      <c r="C29" s="4" t="s">
        <v>183</v>
      </c>
    </row>
    <row r="30" spans="1:3" ht="26.1">
      <c r="A30" s="4">
        <v>2020</v>
      </c>
      <c r="B30" s="4" t="s">
        <v>51</v>
      </c>
      <c r="C30" s="4" t="s">
        <v>184</v>
      </c>
    </row>
    <row r="31" spans="1:3" ht="26.1">
      <c r="A31" s="4">
        <v>2020</v>
      </c>
      <c r="B31" s="4" t="s">
        <v>53</v>
      </c>
      <c r="C31" s="4" t="s">
        <v>185</v>
      </c>
    </row>
    <row r="32" spans="1:3" ht="39">
      <c r="A32" s="4">
        <v>2020</v>
      </c>
      <c r="B32" s="4" t="s">
        <v>63</v>
      </c>
      <c r="C32" s="4" t="s">
        <v>186</v>
      </c>
    </row>
    <row r="33" spans="1:3" ht="26.1">
      <c r="A33" s="4">
        <v>2020</v>
      </c>
      <c r="B33" s="4" t="s">
        <v>57</v>
      </c>
      <c r="C33" s="4" t="s">
        <v>187</v>
      </c>
    </row>
    <row r="34" spans="1:3" ht="39">
      <c r="A34" s="4">
        <v>2020</v>
      </c>
      <c r="B34" s="4" t="s">
        <v>66</v>
      </c>
      <c r="C34" s="4" t="s">
        <v>188</v>
      </c>
    </row>
    <row r="35" spans="1:3" ht="117">
      <c r="A35" s="4">
        <v>2020</v>
      </c>
      <c r="B35" s="4" t="s">
        <v>68</v>
      </c>
      <c r="C35" s="4" t="s">
        <v>189</v>
      </c>
    </row>
    <row r="36" spans="1:3" ht="51.95">
      <c r="A36" s="4">
        <v>2020</v>
      </c>
      <c r="B36" s="4" t="s">
        <v>70</v>
      </c>
      <c r="C36" s="4" t="s">
        <v>190</v>
      </c>
    </row>
    <row r="37" spans="1:3" ht="39">
      <c r="A37" s="4">
        <v>2020</v>
      </c>
      <c r="B37" s="4" t="s">
        <v>72</v>
      </c>
      <c r="C37" s="4" t="s">
        <v>191</v>
      </c>
    </row>
    <row r="38" spans="1:3">
      <c r="A38" s="4">
        <v>2020</v>
      </c>
      <c r="B38" s="4" t="s">
        <v>9</v>
      </c>
      <c r="C38" s="4"/>
    </row>
    <row r="39" spans="1:3">
      <c r="A39" s="4">
        <v>2020</v>
      </c>
      <c r="B39" s="4" t="s">
        <v>14</v>
      </c>
      <c r="C39" s="4"/>
    </row>
    <row r="40" spans="1:3" ht="26.1">
      <c r="A40" s="4">
        <v>2020</v>
      </c>
      <c r="B40" s="4" t="s">
        <v>19</v>
      </c>
      <c r="C40" s="4"/>
    </row>
    <row r="41" spans="1:3">
      <c r="A41" s="4">
        <v>2020</v>
      </c>
      <c r="B41" s="4" t="s">
        <v>24</v>
      </c>
      <c r="C41" s="4"/>
    </row>
    <row r="42" spans="1:3" ht="26.1">
      <c r="A42" s="4">
        <v>2022</v>
      </c>
      <c r="B42" s="4" t="s">
        <v>74</v>
      </c>
      <c r="C42" s="4" t="s">
        <v>192</v>
      </c>
    </row>
    <row r="43" spans="1:3" ht="26.1">
      <c r="A43" s="4">
        <v>2022</v>
      </c>
      <c r="B43" s="4" t="s">
        <v>49</v>
      </c>
      <c r="C43" s="4" t="s">
        <v>183</v>
      </c>
    </row>
    <row r="44" spans="1:3" ht="26.1">
      <c r="A44" s="4">
        <v>2022</v>
      </c>
      <c r="B44" s="4" t="s">
        <v>77</v>
      </c>
      <c r="C44" s="4" t="s">
        <v>193</v>
      </c>
    </row>
    <row r="45" spans="1:3" ht="26.1">
      <c r="A45" s="4">
        <v>2022</v>
      </c>
      <c r="B45" s="4" t="s">
        <v>79</v>
      </c>
      <c r="C45" s="4" t="s">
        <v>194</v>
      </c>
    </row>
    <row r="46" spans="1:3" ht="39">
      <c r="A46" s="4">
        <v>2022</v>
      </c>
      <c r="B46" s="4" t="s">
        <v>81</v>
      </c>
      <c r="C46" s="4" t="s">
        <v>195</v>
      </c>
    </row>
    <row r="47" spans="1:3" ht="26.1">
      <c r="A47" s="4">
        <v>2022</v>
      </c>
      <c r="B47" s="4" t="s">
        <v>57</v>
      </c>
      <c r="C47" s="4" t="s">
        <v>187</v>
      </c>
    </row>
    <row r="48" spans="1:3" ht="39">
      <c r="A48" s="4">
        <v>2022</v>
      </c>
      <c r="B48" s="4" t="s">
        <v>84</v>
      </c>
      <c r="C48" s="4" t="s">
        <v>196</v>
      </c>
    </row>
    <row r="49" spans="1:3" ht="129.94999999999999">
      <c r="A49" s="4">
        <v>2022</v>
      </c>
      <c r="B49" s="4" t="s">
        <v>86</v>
      </c>
      <c r="C49" s="4" t="s">
        <v>197</v>
      </c>
    </row>
    <row r="50" spans="1:3" ht="39">
      <c r="A50" s="4">
        <v>2022</v>
      </c>
      <c r="B50" s="4" t="s">
        <v>88</v>
      </c>
      <c r="C50" s="4" t="s">
        <v>198</v>
      </c>
    </row>
    <row r="51" spans="1:3" ht="39">
      <c r="A51" s="4">
        <v>2022</v>
      </c>
      <c r="B51" s="4" t="s">
        <v>72</v>
      </c>
      <c r="C51" s="4" t="s">
        <v>191</v>
      </c>
    </row>
    <row r="52" spans="1:3">
      <c r="A52" s="4">
        <v>2022</v>
      </c>
      <c r="B52" s="4" t="s">
        <v>9</v>
      </c>
      <c r="C52" s="4"/>
    </row>
    <row r="53" spans="1:3">
      <c r="A53" s="4">
        <v>2022</v>
      </c>
      <c r="B53" s="4" t="s">
        <v>14</v>
      </c>
      <c r="C53" s="4"/>
    </row>
    <row r="54" spans="1:3" ht="26.1">
      <c r="A54" s="4">
        <v>2022</v>
      </c>
      <c r="B54" s="4" t="s">
        <v>19</v>
      </c>
      <c r="C54" s="4"/>
    </row>
    <row r="55" spans="1:3">
      <c r="A55" s="4">
        <v>2022</v>
      </c>
      <c r="B55" s="4" t="s">
        <v>24</v>
      </c>
      <c r="C55" s="4"/>
    </row>
    <row r="56" spans="1:3" ht="39">
      <c r="A56" s="4">
        <v>2023</v>
      </c>
      <c r="B56" s="4" t="s">
        <v>74</v>
      </c>
      <c r="C56" s="4" t="s">
        <v>199</v>
      </c>
    </row>
    <row r="57" spans="1:3" ht="26.1">
      <c r="A57" s="4">
        <v>2023</v>
      </c>
      <c r="B57" s="4" t="s">
        <v>49</v>
      </c>
      <c r="C57" s="4" t="s">
        <v>200</v>
      </c>
    </row>
    <row r="58" spans="1:3" ht="26.1">
      <c r="A58" s="4">
        <v>2023</v>
      </c>
      <c r="B58" s="4" t="s">
        <v>77</v>
      </c>
      <c r="C58" s="4" t="s">
        <v>201</v>
      </c>
    </row>
    <row r="59" spans="1:3" ht="26.1">
      <c r="A59" s="4">
        <v>2023</v>
      </c>
      <c r="B59" s="4" t="s">
        <v>79</v>
      </c>
      <c r="C59" s="4" t="s">
        <v>202</v>
      </c>
    </row>
    <row r="60" spans="1:3" ht="39">
      <c r="A60" s="4">
        <v>2023</v>
      </c>
      <c r="B60" s="4" t="s">
        <v>95</v>
      </c>
      <c r="C60" s="4" t="s">
        <v>203</v>
      </c>
    </row>
    <row r="61" spans="1:3" ht="39">
      <c r="A61" s="4">
        <v>2023</v>
      </c>
      <c r="B61" s="4" t="s">
        <v>81</v>
      </c>
      <c r="C61" s="4" t="s">
        <v>204</v>
      </c>
    </row>
    <row r="62" spans="1:3" ht="26.1">
      <c r="A62" s="4">
        <v>2023</v>
      </c>
      <c r="B62" s="4" t="s">
        <v>57</v>
      </c>
      <c r="C62" s="4" t="s">
        <v>205</v>
      </c>
    </row>
    <row r="63" spans="1:3" ht="104.1">
      <c r="A63" s="4">
        <v>2023</v>
      </c>
      <c r="B63" s="4" t="s">
        <v>99</v>
      </c>
      <c r="C63" s="4" t="s">
        <v>206</v>
      </c>
    </row>
    <row r="64" spans="1:3" ht="51.95">
      <c r="A64" s="4">
        <v>2023</v>
      </c>
      <c r="B64" s="4" t="s">
        <v>101</v>
      </c>
      <c r="C64" s="4" t="s">
        <v>207</v>
      </c>
    </row>
    <row r="65" spans="1:3" ht="39">
      <c r="A65" s="4">
        <v>2023</v>
      </c>
      <c r="B65" s="4" t="s">
        <v>72</v>
      </c>
      <c r="C65" s="4" t="s">
        <v>208</v>
      </c>
    </row>
    <row r="66" spans="1:3" ht="39">
      <c r="A66" s="4">
        <v>2023</v>
      </c>
      <c r="B66" s="4" t="s">
        <v>104</v>
      </c>
      <c r="C66" s="4" t="s">
        <v>209</v>
      </c>
    </row>
    <row r="67" spans="1:3" ht="39">
      <c r="A67" s="4">
        <v>2023</v>
      </c>
      <c r="B67" s="4" t="s">
        <v>84</v>
      </c>
      <c r="C67" s="4" t="s">
        <v>210</v>
      </c>
    </row>
    <row r="68" spans="1:3">
      <c r="A68" s="4"/>
      <c r="B68" s="4"/>
      <c r="C68" s="4"/>
    </row>
    <row r="69" spans="1:3">
      <c r="A69" s="4"/>
      <c r="B69" s="4"/>
      <c r="C69" s="4"/>
    </row>
    <row r="70" spans="1:3">
      <c r="A70" s="4"/>
      <c r="B70" s="4"/>
      <c r="C70" s="4"/>
    </row>
    <row r="71" spans="1:3">
      <c r="A71" s="4"/>
      <c r="B71" s="4"/>
      <c r="C71" s="4"/>
    </row>
    <row r="72" spans="1:3">
      <c r="A72" s="4"/>
      <c r="B72" s="4"/>
      <c r="C72" s="4"/>
    </row>
    <row r="73" spans="1:3">
      <c r="A73" s="4"/>
      <c r="B73" s="4"/>
      <c r="C73" s="4"/>
    </row>
    <row r="74" spans="1:3">
      <c r="A74" s="4"/>
      <c r="B74" s="4"/>
      <c r="C74" s="4"/>
    </row>
    <row r="75" spans="1:3">
      <c r="A75" s="4"/>
      <c r="B75" s="4"/>
      <c r="C75" s="4"/>
    </row>
    <row r="76" spans="1:3">
      <c r="A76" s="4"/>
      <c r="B76" s="4"/>
      <c r="C76" s="4"/>
    </row>
    <row r="77" spans="1:3">
      <c r="A77" s="4"/>
      <c r="B77" s="4"/>
      <c r="C77" s="4"/>
    </row>
    <row r="78" spans="1:3">
      <c r="A78" s="4"/>
      <c r="B78" s="4"/>
      <c r="C78" s="4"/>
    </row>
    <row r="79" spans="1:3">
      <c r="A79" s="4"/>
      <c r="B79" s="4"/>
      <c r="C79" s="4"/>
    </row>
    <row r="80" spans="1:3">
      <c r="A80" s="4"/>
      <c r="B80" s="4"/>
      <c r="C80" s="4"/>
    </row>
    <row r="81" spans="1:3">
      <c r="A81" s="4"/>
      <c r="B81" s="4"/>
      <c r="C81" s="4"/>
    </row>
    <row r="82" spans="1:3">
      <c r="A82" s="4"/>
      <c r="B82" s="4"/>
      <c r="C82" s="4"/>
    </row>
    <row r="83" spans="1:3">
      <c r="A83" s="4"/>
      <c r="B83" s="4"/>
      <c r="C83" s="4"/>
    </row>
    <row r="84" spans="1:3">
      <c r="A84" s="4"/>
      <c r="B84" s="4"/>
      <c r="C84" s="4"/>
    </row>
    <row r="85" spans="1:3">
      <c r="A85" s="4"/>
      <c r="B85" s="4"/>
      <c r="C85" s="4"/>
    </row>
    <row r="86" spans="1:3">
      <c r="A86" s="4"/>
      <c r="B86" s="4"/>
      <c r="C86" s="4"/>
    </row>
    <row r="87" spans="1:3">
      <c r="A87" s="4"/>
      <c r="B87" s="4"/>
      <c r="C87" s="4"/>
    </row>
    <row r="88" spans="1:3">
      <c r="A88" s="4"/>
      <c r="B88" s="4"/>
      <c r="C88" s="4"/>
    </row>
    <row r="89" spans="1:3">
      <c r="A89" s="4"/>
      <c r="B89" s="4"/>
      <c r="C89" s="4"/>
    </row>
    <row r="90" spans="1:3">
      <c r="A90" s="4"/>
      <c r="B90" s="4"/>
      <c r="C90" s="4"/>
    </row>
    <row r="91" spans="1:3">
      <c r="A91" s="4"/>
      <c r="B91" s="4"/>
      <c r="C91" s="4"/>
    </row>
    <row r="92" spans="1:3">
      <c r="A92" s="4"/>
      <c r="B92" s="4"/>
      <c r="C92" s="4"/>
    </row>
    <row r="93" spans="1:3">
      <c r="A93" s="4"/>
      <c r="B93" s="4"/>
      <c r="C93" s="4"/>
    </row>
    <row r="94" spans="1:3">
      <c r="A94" s="4"/>
      <c r="B94" s="4"/>
      <c r="C94" s="4"/>
    </row>
    <row r="95" spans="1:3">
      <c r="A95" s="4"/>
      <c r="B95" s="4"/>
      <c r="C95" s="4"/>
    </row>
    <row r="96" spans="1:3">
      <c r="A96" s="4"/>
      <c r="B96" s="4"/>
      <c r="C96" s="4"/>
    </row>
    <row r="97" spans="1:3">
      <c r="A97" s="4"/>
      <c r="B97" s="4"/>
      <c r="C97" s="4"/>
    </row>
    <row r="98" spans="1:3">
      <c r="A98" s="4"/>
      <c r="B98" s="4"/>
      <c r="C98" s="4"/>
    </row>
    <row r="99" spans="1:3">
      <c r="A99" s="4"/>
      <c r="B99" s="4"/>
      <c r="C99" s="4"/>
    </row>
    <row r="100" spans="1:3">
      <c r="A100" s="4"/>
      <c r="B100" s="4"/>
      <c r="C100" s="4"/>
    </row>
    <row r="101" spans="1:3">
      <c r="A101" s="4"/>
      <c r="B101" s="4"/>
      <c r="C101" s="4"/>
    </row>
    <row r="102" spans="1:3">
      <c r="A102" s="4"/>
      <c r="B102" s="4"/>
      <c r="C102" s="4"/>
    </row>
    <row r="103" spans="1:3">
      <c r="A103" s="4"/>
      <c r="B103" s="4"/>
      <c r="C103" s="4"/>
    </row>
    <row r="104" spans="1:3">
      <c r="A104" s="4"/>
      <c r="B104" s="4"/>
      <c r="C104" s="4"/>
    </row>
    <row r="105" spans="1:3">
      <c r="A105" s="4"/>
      <c r="B105" s="4"/>
      <c r="C105" s="4"/>
    </row>
    <row r="106" spans="1:3">
      <c r="A106" s="4"/>
      <c r="B106" s="4"/>
      <c r="C106" s="4"/>
    </row>
    <row r="107" spans="1:3">
      <c r="A107" s="4"/>
      <c r="B107" s="4"/>
      <c r="C107" s="4"/>
    </row>
    <row r="108" spans="1:3">
      <c r="A108" s="4"/>
      <c r="B108" s="4"/>
      <c r="C108" s="4"/>
    </row>
    <row r="109" spans="1:3">
      <c r="A109" s="4"/>
      <c r="B109" s="4"/>
      <c r="C109" s="4"/>
    </row>
    <row r="110" spans="1:3">
      <c r="A110" s="4"/>
      <c r="B110" s="4"/>
      <c r="C110" s="4"/>
    </row>
    <row r="111" spans="1:3">
      <c r="A111" s="4"/>
      <c r="B111" s="4"/>
      <c r="C111" s="4"/>
    </row>
    <row r="112" spans="1:3">
      <c r="A112" s="4"/>
      <c r="B112" s="4"/>
      <c r="C112" s="4"/>
    </row>
    <row r="113" spans="1:3">
      <c r="A113" s="4"/>
      <c r="B113" s="4"/>
      <c r="C113" s="4"/>
    </row>
    <row r="114" spans="1:3">
      <c r="A114" s="4"/>
      <c r="B114" s="4"/>
      <c r="C114" s="4"/>
    </row>
    <row r="115" spans="1:3">
      <c r="A115" s="4"/>
      <c r="B115" s="4"/>
      <c r="C115" s="4"/>
    </row>
    <row r="116" spans="1:3">
      <c r="A116" s="4"/>
      <c r="B116" s="4"/>
      <c r="C116" s="4"/>
    </row>
    <row r="117" spans="1:3">
      <c r="A117" s="4"/>
      <c r="B117" s="4"/>
      <c r="C117" s="4"/>
    </row>
    <row r="118" spans="1:3">
      <c r="A118" s="4"/>
      <c r="B118" s="4"/>
      <c r="C118" s="4"/>
    </row>
    <row r="119" spans="1:3">
      <c r="A119" s="4"/>
      <c r="B119" s="4"/>
      <c r="C119" s="4"/>
    </row>
    <row r="120" spans="1:3">
      <c r="A120" s="4"/>
      <c r="B120" s="4"/>
      <c r="C120" s="4"/>
    </row>
    <row r="121" spans="1:3">
      <c r="A121" s="4"/>
      <c r="B121" s="4"/>
      <c r="C121" s="4"/>
    </row>
    <row r="122" spans="1:3">
      <c r="A122" s="4"/>
      <c r="B122" s="4"/>
      <c r="C122" s="4"/>
    </row>
    <row r="123" spans="1:3">
      <c r="A123" s="4"/>
      <c r="B123" s="4"/>
      <c r="C123" s="4"/>
    </row>
    <row r="124" spans="1:3">
      <c r="A124" s="4"/>
      <c r="B124" s="4"/>
      <c r="C124" s="4"/>
    </row>
    <row r="125" spans="1:3">
      <c r="A125" s="4"/>
      <c r="B125" s="4"/>
      <c r="C125" s="4"/>
    </row>
    <row r="126" spans="1:3">
      <c r="A126" s="4"/>
      <c r="B126" s="4"/>
      <c r="C126" s="4"/>
    </row>
    <row r="127" spans="1:3">
      <c r="A127" s="4"/>
      <c r="B127" s="4"/>
      <c r="C127" s="4"/>
    </row>
    <row r="128" spans="1:3">
      <c r="A128" s="4"/>
      <c r="B128" s="4"/>
      <c r="C128" s="4"/>
    </row>
    <row r="129" spans="1:3">
      <c r="A129" s="4"/>
      <c r="B129" s="4"/>
      <c r="C129" s="4"/>
    </row>
    <row r="130" spans="1:3">
      <c r="A130" s="4"/>
      <c r="B130" s="4"/>
      <c r="C130" s="4"/>
    </row>
    <row r="131" spans="1:3">
      <c r="A131" s="4"/>
      <c r="B131" s="4"/>
      <c r="C131" s="4"/>
    </row>
    <row r="132" spans="1:3">
      <c r="A132" s="4"/>
      <c r="B132" s="4"/>
      <c r="C132" s="4"/>
    </row>
    <row r="133" spans="1:3">
      <c r="A133" s="4"/>
      <c r="B133" s="4"/>
      <c r="C133" s="4"/>
    </row>
    <row r="134" spans="1:3">
      <c r="A134" s="4"/>
      <c r="B134" s="4"/>
      <c r="C134" s="4"/>
    </row>
    <row r="135" spans="1:3">
      <c r="A135" s="4"/>
      <c r="B135" s="4"/>
      <c r="C135" s="4"/>
    </row>
    <row r="136" spans="1:3">
      <c r="A136" s="4"/>
      <c r="B136" s="4"/>
      <c r="C136" s="4"/>
    </row>
    <row r="137" spans="1:3">
      <c r="A137" s="4"/>
      <c r="B137" s="4"/>
      <c r="C137" s="4"/>
    </row>
    <row r="138" spans="1:3">
      <c r="A138" s="4"/>
      <c r="B138" s="4"/>
      <c r="C138" s="4"/>
    </row>
    <row r="139" spans="1:3">
      <c r="A139" s="4"/>
      <c r="B139" s="4"/>
      <c r="C139" s="4"/>
    </row>
    <row r="140" spans="1:3">
      <c r="A140" s="4"/>
      <c r="B140" s="4"/>
      <c r="C140" s="4"/>
    </row>
    <row r="141" spans="1:3">
      <c r="A141" s="4"/>
      <c r="B141" s="4"/>
      <c r="C141" s="4"/>
    </row>
    <row r="142" spans="1:3">
      <c r="A142" s="4"/>
      <c r="B142" s="4"/>
      <c r="C142" s="4"/>
    </row>
    <row r="143" spans="1:3">
      <c r="A143" s="4"/>
      <c r="B143" s="4"/>
      <c r="C143" s="4"/>
    </row>
    <row r="144" spans="1:3">
      <c r="A144" s="4"/>
      <c r="B144" s="4"/>
      <c r="C144" s="4"/>
    </row>
    <row r="145" spans="1:3">
      <c r="A145" s="4"/>
      <c r="B145" s="4"/>
      <c r="C145" s="4"/>
    </row>
    <row r="146" spans="1:3">
      <c r="A146" s="4"/>
      <c r="B146" s="4"/>
      <c r="C146" s="4"/>
    </row>
    <row r="147" spans="1:3">
      <c r="A147" s="4"/>
      <c r="B147" s="4"/>
      <c r="C147" s="4"/>
    </row>
    <row r="148" spans="1:3">
      <c r="A148" s="4"/>
      <c r="B148" s="4"/>
      <c r="C148" s="4"/>
    </row>
    <row r="149" spans="1:3">
      <c r="A149" s="4"/>
      <c r="B149" s="4"/>
      <c r="C149" s="4"/>
    </row>
    <row r="150" spans="1:3">
      <c r="A150" s="4"/>
      <c r="B150" s="4"/>
      <c r="C150" s="4"/>
    </row>
    <row r="151" spans="1:3">
      <c r="A151" s="4"/>
      <c r="B151" s="4"/>
      <c r="C151" s="4"/>
    </row>
    <row r="152" spans="1:3">
      <c r="A152" s="4"/>
      <c r="B152" s="4"/>
      <c r="C152" s="4"/>
    </row>
    <row r="153" spans="1:3">
      <c r="A153" s="4"/>
      <c r="B153" s="4"/>
      <c r="C153" s="4"/>
    </row>
    <row r="154" spans="1:3">
      <c r="A154" s="4"/>
      <c r="B154" s="4"/>
      <c r="C154" s="4"/>
    </row>
    <row r="155" spans="1:3">
      <c r="A155" s="4"/>
      <c r="B155" s="4"/>
      <c r="C155" s="4"/>
    </row>
    <row r="156" spans="1:3">
      <c r="A156" s="4"/>
      <c r="B156" s="4"/>
      <c r="C156" s="4"/>
    </row>
    <row r="157" spans="1:3">
      <c r="A157" s="4"/>
      <c r="B157" s="4"/>
      <c r="C157" s="4"/>
    </row>
    <row r="158" spans="1:3">
      <c r="A158" s="4"/>
      <c r="B158" s="4"/>
      <c r="C158" s="4"/>
    </row>
    <row r="159" spans="1:3">
      <c r="A159" s="4"/>
      <c r="B159" s="4"/>
      <c r="C159" s="4"/>
    </row>
    <row r="160" spans="1:3">
      <c r="A160" s="4"/>
      <c r="B160" s="4"/>
      <c r="C160" s="4"/>
    </row>
    <row r="161" spans="1:3">
      <c r="A161" s="4"/>
      <c r="B161" s="4"/>
      <c r="C161" s="4"/>
    </row>
    <row r="162" spans="1:3">
      <c r="A162" s="4"/>
      <c r="B162" s="4"/>
      <c r="C162" s="4"/>
    </row>
    <row r="163" spans="1:3">
      <c r="A163" s="4"/>
      <c r="B163" s="4"/>
      <c r="C163" s="4"/>
    </row>
    <row r="164" spans="1:3">
      <c r="A164" s="4"/>
      <c r="B164" s="4"/>
      <c r="C164" s="4"/>
    </row>
    <row r="165" spans="1:3">
      <c r="A165" s="4"/>
      <c r="B165" s="4"/>
      <c r="C165" s="4"/>
    </row>
    <row r="166" spans="1:3">
      <c r="A166" s="4"/>
      <c r="B166" s="4"/>
      <c r="C166" s="4"/>
    </row>
    <row r="167" spans="1:3">
      <c r="A167" s="4"/>
      <c r="B167" s="4"/>
      <c r="C167" s="4"/>
    </row>
    <row r="168" spans="1:3">
      <c r="A168" s="4"/>
      <c r="B168" s="4"/>
      <c r="C168" s="4"/>
    </row>
    <row r="169" spans="1:3">
      <c r="A169" s="4"/>
      <c r="B169" s="4"/>
      <c r="C169" s="4"/>
    </row>
    <row r="170" spans="1:3">
      <c r="A170" s="4"/>
      <c r="B170" s="4"/>
      <c r="C170" s="4"/>
    </row>
    <row r="171" spans="1:3">
      <c r="A171" s="4"/>
      <c r="B171" s="4"/>
      <c r="C171" s="4"/>
    </row>
    <row r="172" spans="1:3">
      <c r="A172" s="4"/>
      <c r="B172" s="4"/>
      <c r="C172" s="4"/>
    </row>
    <row r="173" spans="1:3">
      <c r="A173" s="4"/>
      <c r="B173" s="4"/>
      <c r="C173" s="4"/>
    </row>
    <row r="174" spans="1:3">
      <c r="A174" s="4"/>
      <c r="B174" s="4"/>
      <c r="C174" s="4"/>
    </row>
    <row r="175" spans="1:3">
      <c r="A175" s="4"/>
      <c r="B175" s="4"/>
      <c r="C175" s="4"/>
    </row>
    <row r="176" spans="1:3">
      <c r="A176" s="4"/>
      <c r="B176" s="4"/>
      <c r="C176" s="4"/>
    </row>
    <row r="177" spans="1:3">
      <c r="A177" s="4"/>
      <c r="B177" s="4"/>
      <c r="C177" s="4"/>
    </row>
    <row r="178" spans="1:3">
      <c r="A178" s="4"/>
      <c r="B178" s="4"/>
      <c r="C178" s="4"/>
    </row>
    <row r="179" spans="1:3">
      <c r="A179" s="4"/>
      <c r="B179" s="4"/>
      <c r="C179" s="4"/>
    </row>
    <row r="180" spans="1:3">
      <c r="A180" s="4"/>
      <c r="B180" s="4"/>
      <c r="C180" s="4"/>
    </row>
    <row r="181" spans="1:3">
      <c r="A181" s="4"/>
      <c r="B181" s="4"/>
      <c r="C181" s="4"/>
    </row>
    <row r="182" spans="1:3">
      <c r="A182" s="4"/>
      <c r="B182" s="4"/>
      <c r="C182" s="4"/>
    </row>
    <row r="183" spans="1:3">
      <c r="A183" s="4"/>
      <c r="B183" s="4"/>
      <c r="C183" s="4"/>
    </row>
    <row r="184" spans="1:3">
      <c r="A184" s="4"/>
      <c r="B184" s="4"/>
      <c r="C184" s="4"/>
    </row>
    <row r="185" spans="1:3">
      <c r="A185" s="4"/>
      <c r="B185" s="4"/>
      <c r="C185" s="4"/>
    </row>
    <row r="186" spans="1:3">
      <c r="A186" s="4"/>
      <c r="B186" s="4"/>
      <c r="C186" s="4"/>
    </row>
    <row r="187" spans="1:3">
      <c r="A187" s="4"/>
      <c r="B187" s="4"/>
      <c r="C187" s="4"/>
    </row>
    <row r="188" spans="1:3">
      <c r="A188" s="4"/>
      <c r="B188" s="4"/>
      <c r="C188" s="4"/>
    </row>
    <row r="189" spans="1:3">
      <c r="A189" s="4"/>
      <c r="B189" s="4"/>
      <c r="C189" s="4"/>
    </row>
    <row r="190" spans="1:3">
      <c r="A190" s="4"/>
      <c r="B190" s="4"/>
      <c r="C190" s="4"/>
    </row>
    <row r="191" spans="1:3">
      <c r="A191" s="4"/>
      <c r="B191" s="4"/>
      <c r="C191" s="4"/>
    </row>
    <row r="192" spans="1:3">
      <c r="A192" s="4"/>
      <c r="B192" s="4"/>
      <c r="C192" s="4"/>
    </row>
    <row r="193" spans="1:3">
      <c r="A193" s="4"/>
      <c r="B193" s="4"/>
      <c r="C193" s="4"/>
    </row>
    <row r="194" spans="1:3">
      <c r="A194" s="4"/>
      <c r="B194" s="4"/>
      <c r="C194" s="4"/>
    </row>
    <row r="195" spans="1:3">
      <c r="A195" s="4"/>
      <c r="B195" s="4"/>
      <c r="C195" s="4"/>
    </row>
    <row r="196" spans="1:3">
      <c r="A196" s="4"/>
      <c r="B196" s="4"/>
      <c r="C196" s="4"/>
    </row>
    <row r="197" spans="1:3">
      <c r="A197" s="4"/>
      <c r="B197" s="4"/>
      <c r="C197" s="4"/>
    </row>
    <row r="198" spans="1:3">
      <c r="A198" s="4"/>
      <c r="B198" s="4"/>
      <c r="C198" s="4"/>
    </row>
    <row r="199" spans="1:3">
      <c r="A199" s="4"/>
      <c r="B199" s="4"/>
      <c r="C199" s="4"/>
    </row>
    <row r="200" spans="1:3">
      <c r="A200" s="4"/>
      <c r="B200" s="4"/>
      <c r="C200" s="4"/>
    </row>
    <row r="201" spans="1:3">
      <c r="A201" s="4"/>
      <c r="B201" s="4"/>
      <c r="C201" s="4"/>
    </row>
    <row r="202" spans="1:3">
      <c r="A202" s="4"/>
      <c r="B202" s="4"/>
      <c r="C202" s="4"/>
    </row>
    <row r="203" spans="1:3">
      <c r="A203" s="4"/>
      <c r="B203" s="4"/>
      <c r="C203" s="4"/>
    </row>
    <row r="204" spans="1:3">
      <c r="A204" s="4"/>
      <c r="B204" s="4"/>
      <c r="C204" s="4"/>
    </row>
    <row r="205" spans="1:3">
      <c r="A205" s="4"/>
      <c r="B205" s="4"/>
      <c r="C205" s="4"/>
    </row>
    <row r="206" spans="1:3">
      <c r="A206" s="4"/>
      <c r="B206" s="4"/>
      <c r="C206" s="4"/>
    </row>
    <row r="207" spans="1:3">
      <c r="A207" s="4"/>
      <c r="B207" s="4"/>
      <c r="C207" s="4"/>
    </row>
    <row r="208" spans="1:3">
      <c r="A208" s="4"/>
      <c r="B208" s="4"/>
      <c r="C208" s="4"/>
    </row>
    <row r="209" spans="1:3">
      <c r="A209" s="4"/>
      <c r="B209" s="4"/>
      <c r="C209" s="4"/>
    </row>
    <row r="210" spans="1:3">
      <c r="A210" s="4"/>
      <c r="B210" s="4"/>
      <c r="C210" s="4"/>
    </row>
    <row r="211" spans="1:3">
      <c r="A211" s="4"/>
      <c r="B211" s="4"/>
      <c r="C211" s="4"/>
    </row>
    <row r="212" spans="1:3">
      <c r="A212" s="4"/>
      <c r="B212" s="4"/>
      <c r="C212" s="4"/>
    </row>
    <row r="213" spans="1:3">
      <c r="A213" s="4"/>
      <c r="B213" s="4"/>
      <c r="C213" s="4"/>
    </row>
    <row r="214" spans="1:3">
      <c r="A214" s="4"/>
      <c r="B214" s="4"/>
      <c r="C214" s="4"/>
    </row>
    <row r="215" spans="1:3">
      <c r="A215" s="4"/>
      <c r="B215" s="4"/>
      <c r="C215" s="4"/>
    </row>
    <row r="216" spans="1:3">
      <c r="A216" s="4"/>
      <c r="B216" s="4"/>
      <c r="C216" s="4"/>
    </row>
    <row r="217" spans="1:3">
      <c r="A217" s="4"/>
      <c r="B217" s="4"/>
      <c r="C217" s="4"/>
    </row>
    <row r="218" spans="1:3">
      <c r="A218" s="4"/>
      <c r="B218" s="4"/>
      <c r="C218" s="4"/>
    </row>
    <row r="219" spans="1:3">
      <c r="A219" s="4"/>
      <c r="B219" s="4"/>
      <c r="C219" s="4"/>
    </row>
    <row r="220" spans="1:3">
      <c r="A220" s="4"/>
      <c r="B220" s="4"/>
      <c r="C220" s="4"/>
    </row>
    <row r="221" spans="1:3">
      <c r="A221" s="4"/>
      <c r="B221" s="4"/>
      <c r="C221" s="4"/>
    </row>
    <row r="222" spans="1:3">
      <c r="A222" s="4"/>
      <c r="B222" s="4"/>
      <c r="C222" s="4"/>
    </row>
    <row r="223" spans="1:3">
      <c r="A223" s="4"/>
      <c r="B223" s="4"/>
      <c r="C223" s="4"/>
    </row>
    <row r="224" spans="1:3">
      <c r="A224" s="4"/>
      <c r="B224" s="4"/>
      <c r="C224" s="4"/>
    </row>
    <row r="225" spans="1:3">
      <c r="A225" s="4"/>
      <c r="B225" s="4"/>
      <c r="C225" s="4"/>
    </row>
    <row r="226" spans="1:3">
      <c r="A226" s="4"/>
      <c r="B226" s="4"/>
      <c r="C226" s="4"/>
    </row>
    <row r="227" spans="1:3">
      <c r="A227" s="4"/>
      <c r="B227" s="4"/>
      <c r="C227" s="4"/>
    </row>
    <row r="228" spans="1:3">
      <c r="A228" s="4"/>
      <c r="B228" s="4"/>
      <c r="C228" s="4"/>
    </row>
    <row r="229" spans="1:3">
      <c r="A229" s="4"/>
      <c r="B229" s="4"/>
      <c r="C229" s="4"/>
    </row>
    <row r="230" spans="1:3">
      <c r="A230" s="4"/>
      <c r="B230" s="4"/>
      <c r="C230" s="4"/>
    </row>
    <row r="231" spans="1:3">
      <c r="A231" s="4"/>
      <c r="B231" s="4"/>
      <c r="C231" s="4"/>
    </row>
    <row r="232" spans="1:3">
      <c r="A232" s="4"/>
      <c r="B232" s="4"/>
      <c r="C232" s="4"/>
    </row>
    <row r="233" spans="1:3">
      <c r="A233" s="4"/>
      <c r="B233" s="4"/>
      <c r="C233" s="4"/>
    </row>
    <row r="234" spans="1:3">
      <c r="A234" s="4"/>
      <c r="B234" s="4"/>
      <c r="C234" s="4"/>
    </row>
    <row r="235" spans="1:3">
      <c r="A235" s="4"/>
      <c r="B235" s="4"/>
      <c r="C235" s="4"/>
    </row>
    <row r="236" spans="1:3">
      <c r="A236" s="4"/>
      <c r="B236" s="4"/>
      <c r="C236" s="4"/>
    </row>
    <row r="237" spans="1:3">
      <c r="A237" s="4"/>
      <c r="B237" s="4"/>
      <c r="C237" s="4"/>
    </row>
    <row r="238" spans="1:3">
      <c r="A238" s="4"/>
      <c r="B238" s="4"/>
      <c r="C238" s="4"/>
    </row>
    <row r="239" spans="1:3">
      <c r="A239" s="4"/>
      <c r="B239" s="4"/>
      <c r="C239" s="4"/>
    </row>
    <row r="240" spans="1:3">
      <c r="A240" s="4"/>
      <c r="B240" s="4"/>
      <c r="C240" s="4"/>
    </row>
    <row r="241" spans="1:3">
      <c r="A241" s="4"/>
      <c r="B241" s="4"/>
      <c r="C241" s="4"/>
    </row>
    <row r="242" spans="1:3">
      <c r="A242" s="4"/>
      <c r="B242" s="4"/>
      <c r="C242" s="4"/>
    </row>
    <row r="243" spans="1:3">
      <c r="A243" s="4"/>
      <c r="B243" s="4"/>
      <c r="C243" s="4"/>
    </row>
    <row r="244" spans="1:3">
      <c r="A244" s="4"/>
      <c r="B244" s="4"/>
      <c r="C244" s="4"/>
    </row>
    <row r="245" spans="1:3">
      <c r="A245" s="4"/>
      <c r="B245" s="4"/>
      <c r="C245" s="4"/>
    </row>
    <row r="246" spans="1:3">
      <c r="A246" s="4"/>
      <c r="B246" s="4"/>
      <c r="C246" s="4"/>
    </row>
    <row r="247" spans="1:3">
      <c r="A247" s="4"/>
      <c r="B247" s="4"/>
      <c r="C247" s="4"/>
    </row>
    <row r="248" spans="1:3">
      <c r="A248" s="4"/>
      <c r="B248" s="4"/>
      <c r="C248" s="4"/>
    </row>
    <row r="249" spans="1:3">
      <c r="A249" s="4"/>
      <c r="B249" s="4"/>
      <c r="C249" s="4"/>
    </row>
    <row r="250" spans="1:3">
      <c r="A250" s="4"/>
      <c r="B250" s="4"/>
      <c r="C250" s="4"/>
    </row>
    <row r="251" spans="1:3">
      <c r="A251" s="4"/>
      <c r="B251" s="4"/>
      <c r="C251" s="4"/>
    </row>
    <row r="252" spans="1:3">
      <c r="A252" s="4"/>
      <c r="B252" s="4"/>
      <c r="C252" s="4"/>
    </row>
    <row r="253" spans="1:3">
      <c r="A253" s="4"/>
      <c r="B253" s="4"/>
      <c r="C253" s="4"/>
    </row>
    <row r="254" spans="1:3">
      <c r="A254" s="4"/>
      <c r="B254" s="4"/>
      <c r="C254" s="4"/>
    </row>
    <row r="255" spans="1:3">
      <c r="A255" s="4"/>
      <c r="B255" s="4"/>
      <c r="C255" s="4"/>
    </row>
    <row r="256" spans="1:3">
      <c r="A256" s="4"/>
      <c r="B256" s="4"/>
      <c r="C256" s="4"/>
    </row>
    <row r="257" spans="1:3">
      <c r="A257" s="4"/>
      <c r="B257" s="4"/>
      <c r="C257" s="4"/>
    </row>
    <row r="258" spans="1:3">
      <c r="A258" s="4"/>
      <c r="B258" s="4"/>
      <c r="C258" s="4"/>
    </row>
    <row r="259" spans="1:3">
      <c r="A259" s="4"/>
      <c r="B259" s="4"/>
      <c r="C259" s="4"/>
    </row>
    <row r="260" spans="1:3">
      <c r="A260" s="4"/>
      <c r="B260" s="4"/>
      <c r="C260" s="4"/>
    </row>
    <row r="261" spans="1:3">
      <c r="A261" s="4"/>
      <c r="B261" s="4"/>
      <c r="C261" s="4"/>
    </row>
    <row r="262" spans="1:3">
      <c r="A262" s="4"/>
      <c r="B262" s="4"/>
      <c r="C262" s="4"/>
    </row>
    <row r="263" spans="1:3">
      <c r="A263" s="4"/>
      <c r="B263" s="4"/>
      <c r="C263" s="4"/>
    </row>
    <row r="264" spans="1:3">
      <c r="A264" s="4"/>
      <c r="B264" s="4"/>
      <c r="C264" s="4"/>
    </row>
    <row r="265" spans="1:3">
      <c r="A265" s="4"/>
      <c r="B265" s="4"/>
      <c r="C265" s="4"/>
    </row>
    <row r="266" spans="1:3">
      <c r="A266" s="4"/>
      <c r="B266" s="4"/>
      <c r="C266" s="4"/>
    </row>
    <row r="267" spans="1:3">
      <c r="A267" s="4"/>
      <c r="B267" s="4"/>
      <c r="C267" s="4"/>
    </row>
    <row r="268" spans="1:3">
      <c r="A268" s="4"/>
      <c r="B268" s="4"/>
      <c r="C268" s="4"/>
    </row>
    <row r="269" spans="1:3">
      <c r="A269" s="4"/>
      <c r="B269" s="4"/>
      <c r="C269" s="4"/>
    </row>
    <row r="270" spans="1:3">
      <c r="A270" s="4"/>
      <c r="B270" s="4"/>
      <c r="C270" s="4"/>
    </row>
    <row r="271" spans="1:3">
      <c r="A271" s="4"/>
      <c r="B271" s="4"/>
      <c r="C271" s="4"/>
    </row>
    <row r="272" spans="1:3">
      <c r="A272" s="4"/>
      <c r="B272" s="4"/>
      <c r="C272" s="4"/>
    </row>
    <row r="273" spans="1:3">
      <c r="A273" s="4"/>
      <c r="B273" s="4"/>
      <c r="C273" s="4"/>
    </row>
    <row r="274" spans="1:3">
      <c r="A274" s="4"/>
      <c r="B274" s="4"/>
      <c r="C274" s="4"/>
    </row>
    <row r="275" spans="1:3">
      <c r="A275" s="4"/>
      <c r="B275" s="4"/>
      <c r="C275" s="4"/>
    </row>
    <row r="276" spans="1:3">
      <c r="A276" s="4"/>
      <c r="B276" s="4"/>
      <c r="C276" s="4"/>
    </row>
    <row r="277" spans="1:3">
      <c r="A277" s="4"/>
      <c r="B277" s="4"/>
      <c r="C277" s="4"/>
    </row>
    <row r="278" spans="1:3">
      <c r="A278" s="4"/>
      <c r="B278" s="4"/>
      <c r="C278" s="4"/>
    </row>
    <row r="279" spans="1:3">
      <c r="A279" s="4"/>
      <c r="B279" s="4"/>
      <c r="C279" s="4"/>
    </row>
    <row r="280" spans="1:3">
      <c r="A280" s="4"/>
      <c r="B280" s="4"/>
      <c r="C280" s="4"/>
    </row>
    <row r="281" spans="1:3">
      <c r="A281" s="4"/>
      <c r="B281" s="4"/>
      <c r="C281" s="4"/>
    </row>
    <row r="282" spans="1:3">
      <c r="A282" s="4"/>
      <c r="B282" s="4"/>
      <c r="C282" s="4"/>
    </row>
    <row r="283" spans="1:3">
      <c r="A283" s="4"/>
      <c r="B283" s="4"/>
      <c r="C283" s="4"/>
    </row>
    <row r="284" spans="1:3">
      <c r="A284" s="4"/>
      <c r="B284" s="4"/>
      <c r="C284" s="4"/>
    </row>
    <row r="285" spans="1:3">
      <c r="A285" s="4"/>
      <c r="B285" s="4"/>
      <c r="C285" s="4"/>
    </row>
    <row r="286" spans="1:3">
      <c r="A286" s="4"/>
      <c r="B286" s="4"/>
      <c r="C286" s="4"/>
    </row>
    <row r="287" spans="1:3">
      <c r="A287" s="4"/>
      <c r="B287" s="4"/>
      <c r="C287" s="4"/>
    </row>
    <row r="288" spans="1:3">
      <c r="A288" s="4"/>
      <c r="B288" s="4"/>
      <c r="C288" s="4"/>
    </row>
    <row r="289" spans="1:3">
      <c r="A289" s="4"/>
      <c r="B289" s="4"/>
      <c r="C289" s="4"/>
    </row>
    <row r="290" spans="1:3">
      <c r="A290" s="4"/>
      <c r="B290" s="4"/>
      <c r="C290" s="4"/>
    </row>
    <row r="291" spans="1:3">
      <c r="A291" s="4"/>
      <c r="B291" s="4"/>
      <c r="C291" s="4"/>
    </row>
    <row r="292" spans="1:3">
      <c r="A292" s="4"/>
      <c r="B292" s="4"/>
      <c r="C292" s="4"/>
    </row>
    <row r="293" spans="1:3">
      <c r="A293" s="4"/>
      <c r="B293" s="4"/>
      <c r="C293" s="4"/>
    </row>
    <row r="294" spans="1:3">
      <c r="A294" s="4"/>
      <c r="B294" s="4"/>
      <c r="C294" s="4"/>
    </row>
    <row r="295" spans="1:3">
      <c r="A295" s="4"/>
      <c r="B295" s="4"/>
      <c r="C295" s="4"/>
    </row>
    <row r="296" spans="1:3">
      <c r="A296" s="4"/>
      <c r="B296" s="4"/>
      <c r="C296" s="4"/>
    </row>
    <row r="297" spans="1:3">
      <c r="A297" s="4"/>
      <c r="B297" s="4"/>
      <c r="C297" s="4"/>
    </row>
    <row r="298" spans="1:3">
      <c r="A298" s="4"/>
      <c r="B298" s="4"/>
      <c r="C298" s="4"/>
    </row>
    <row r="299" spans="1:3">
      <c r="A299" s="4"/>
      <c r="B299" s="4"/>
      <c r="C299" s="4"/>
    </row>
    <row r="300" spans="1:3">
      <c r="A300" s="4"/>
      <c r="B300" s="4"/>
      <c r="C300" s="4"/>
    </row>
    <row r="301" spans="1:3">
      <c r="A301" s="4"/>
      <c r="B301" s="4"/>
      <c r="C301" s="4"/>
    </row>
    <row r="302" spans="1:3">
      <c r="A302" s="4"/>
      <c r="B302" s="4"/>
      <c r="C302" s="4"/>
    </row>
    <row r="303" spans="1:3">
      <c r="A303" s="4"/>
      <c r="B303" s="4"/>
      <c r="C303" s="4"/>
    </row>
    <row r="304" spans="1:3">
      <c r="A304" s="4"/>
      <c r="B304" s="4"/>
      <c r="C304" s="4"/>
    </row>
    <row r="305" spans="1:3">
      <c r="A305" s="4"/>
      <c r="B305" s="4"/>
      <c r="C305" s="4"/>
    </row>
    <row r="306" spans="1:3">
      <c r="A306" s="4"/>
      <c r="B306" s="4"/>
      <c r="C306" s="4"/>
    </row>
    <row r="307" spans="1:3">
      <c r="A307" s="4"/>
      <c r="B307" s="4"/>
      <c r="C307" s="4"/>
    </row>
    <row r="308" spans="1:3">
      <c r="A308" s="4"/>
      <c r="B308" s="4"/>
      <c r="C308" s="4"/>
    </row>
    <row r="309" spans="1:3">
      <c r="A309" s="4"/>
      <c r="B309" s="4"/>
      <c r="C309" s="4"/>
    </row>
    <row r="310" spans="1:3">
      <c r="A310" s="4"/>
      <c r="B310" s="4"/>
      <c r="C310" s="4"/>
    </row>
    <row r="311" spans="1:3">
      <c r="A311" s="4"/>
      <c r="B311" s="4"/>
      <c r="C311" s="4"/>
    </row>
    <row r="312" spans="1:3">
      <c r="A312" s="4"/>
      <c r="B312" s="4"/>
      <c r="C312" s="4"/>
    </row>
    <row r="313" spans="1:3">
      <c r="A313" s="4"/>
      <c r="B313" s="4"/>
      <c r="C313" s="4"/>
    </row>
    <row r="314" spans="1:3">
      <c r="A314" s="4"/>
      <c r="B314" s="4"/>
      <c r="C314" s="4"/>
    </row>
    <row r="315" spans="1:3">
      <c r="A315" s="4"/>
      <c r="B315" s="4"/>
      <c r="C315" s="4"/>
    </row>
    <row r="316" spans="1:3">
      <c r="A316" s="4"/>
      <c r="B316" s="4"/>
      <c r="C316" s="4"/>
    </row>
    <row r="317" spans="1:3">
      <c r="A317" s="4"/>
      <c r="B317" s="4"/>
      <c r="C317" s="4"/>
    </row>
    <row r="318" spans="1:3">
      <c r="A318" s="4"/>
      <c r="B318" s="4"/>
      <c r="C318" s="4"/>
    </row>
    <row r="319" spans="1:3">
      <c r="A319" s="4"/>
      <c r="B319" s="4"/>
      <c r="C319" s="4"/>
    </row>
    <row r="320" spans="1:3">
      <c r="A320" s="4"/>
      <c r="B320" s="4"/>
      <c r="C320" s="4"/>
    </row>
    <row r="321" spans="1:3">
      <c r="A321" s="4"/>
      <c r="B321" s="4"/>
      <c r="C321" s="4"/>
    </row>
    <row r="322" spans="1:3">
      <c r="A322" s="4"/>
      <c r="B322" s="4"/>
      <c r="C322" s="4"/>
    </row>
    <row r="323" spans="1:3">
      <c r="A323" s="4"/>
      <c r="B323" s="4"/>
      <c r="C323" s="4"/>
    </row>
    <row r="324" spans="1:3">
      <c r="A324" s="4"/>
      <c r="B324" s="4"/>
      <c r="C324" s="4"/>
    </row>
    <row r="325" spans="1:3">
      <c r="A325" s="4"/>
      <c r="B325" s="4"/>
      <c r="C325" s="4"/>
    </row>
    <row r="326" spans="1:3">
      <c r="A326" s="4"/>
      <c r="B326" s="4"/>
      <c r="C326" s="4"/>
    </row>
    <row r="327" spans="1:3">
      <c r="A327" s="4"/>
      <c r="B327" s="4"/>
      <c r="C327" s="4"/>
    </row>
    <row r="328" spans="1:3">
      <c r="A328" s="4"/>
      <c r="B328" s="4"/>
      <c r="C328" s="4"/>
    </row>
    <row r="329" spans="1:3">
      <c r="A329" s="4"/>
      <c r="B329" s="4"/>
      <c r="C329" s="4"/>
    </row>
    <row r="330" spans="1:3">
      <c r="A330" s="4"/>
      <c r="B330" s="4"/>
      <c r="C330" s="4"/>
    </row>
    <row r="331" spans="1:3">
      <c r="A331" s="4"/>
      <c r="B331" s="4"/>
      <c r="C331" s="4"/>
    </row>
    <row r="332" spans="1:3">
      <c r="A332" s="4"/>
      <c r="B332" s="4"/>
      <c r="C332" s="4"/>
    </row>
    <row r="333" spans="1:3">
      <c r="A333" s="4"/>
      <c r="B333" s="4"/>
      <c r="C333" s="4"/>
    </row>
    <row r="334" spans="1:3">
      <c r="A334" s="4"/>
      <c r="B334" s="4"/>
      <c r="C334" s="4"/>
    </row>
    <row r="335" spans="1:3">
      <c r="A335" s="4"/>
      <c r="B335" s="4"/>
      <c r="C335" s="4"/>
    </row>
    <row r="336" spans="1:3">
      <c r="A336" s="4"/>
      <c r="B336" s="4"/>
      <c r="C336" s="4"/>
    </row>
    <row r="337" spans="1:3">
      <c r="A337" s="4"/>
      <c r="B337" s="4"/>
      <c r="C337" s="4"/>
    </row>
    <row r="338" spans="1:3">
      <c r="A338" s="4"/>
      <c r="B338" s="4"/>
      <c r="C338" s="4"/>
    </row>
    <row r="339" spans="1:3">
      <c r="A339" s="4"/>
      <c r="B339" s="4"/>
      <c r="C339" s="4"/>
    </row>
    <row r="340" spans="1:3">
      <c r="A340" s="4"/>
      <c r="B340" s="4"/>
      <c r="C340" s="4"/>
    </row>
    <row r="341" spans="1:3">
      <c r="A341" s="4"/>
      <c r="B341" s="4"/>
      <c r="C341" s="4"/>
    </row>
    <row r="342" spans="1:3">
      <c r="A342" s="4"/>
      <c r="B342" s="4"/>
      <c r="C342" s="4"/>
    </row>
    <row r="343" spans="1:3">
      <c r="A343" s="4"/>
      <c r="B343" s="4"/>
      <c r="C343" s="4"/>
    </row>
    <row r="344" spans="1:3">
      <c r="A344" s="4"/>
      <c r="B344" s="4"/>
      <c r="C344" s="4"/>
    </row>
    <row r="345" spans="1:3">
      <c r="A345" s="4"/>
      <c r="B345" s="4"/>
      <c r="C345" s="4"/>
    </row>
    <row r="346" spans="1:3">
      <c r="A346" s="4"/>
      <c r="B346" s="4"/>
      <c r="C346" s="4"/>
    </row>
    <row r="347" spans="1:3">
      <c r="A347" s="4"/>
      <c r="B347" s="4"/>
      <c r="C347" s="4"/>
    </row>
    <row r="348" spans="1:3">
      <c r="A348" s="4"/>
      <c r="B348" s="4"/>
      <c r="C348" s="4"/>
    </row>
    <row r="349" spans="1:3">
      <c r="A349" s="4"/>
      <c r="B349" s="4"/>
      <c r="C349" s="4"/>
    </row>
    <row r="350" spans="1:3">
      <c r="A350" s="4"/>
      <c r="B350" s="4"/>
      <c r="C350" s="4"/>
    </row>
    <row r="351" spans="1:3">
      <c r="A351" s="4"/>
      <c r="B351" s="4"/>
      <c r="C351" s="4"/>
    </row>
    <row r="352" spans="1:3">
      <c r="A352" s="4"/>
      <c r="B352" s="4"/>
      <c r="C352" s="4"/>
    </row>
    <row r="353" spans="1:3">
      <c r="A353" s="4"/>
      <c r="B353" s="4"/>
      <c r="C353" s="4"/>
    </row>
    <row r="354" spans="1:3">
      <c r="A354" s="4"/>
      <c r="B354" s="4"/>
      <c r="C354" s="4"/>
    </row>
    <row r="355" spans="1:3">
      <c r="A355" s="4"/>
      <c r="B355" s="4"/>
      <c r="C355" s="4"/>
    </row>
    <row r="356" spans="1:3">
      <c r="A356" s="4"/>
      <c r="B356" s="4"/>
      <c r="C356" s="4"/>
    </row>
    <row r="357" spans="1:3">
      <c r="A357" s="4"/>
      <c r="B357" s="4"/>
      <c r="C357" s="4"/>
    </row>
    <row r="358" spans="1:3">
      <c r="A358" s="4"/>
      <c r="B358" s="4"/>
      <c r="C358" s="4"/>
    </row>
    <row r="359" spans="1:3">
      <c r="A359" s="4"/>
      <c r="B359" s="4"/>
      <c r="C359" s="4"/>
    </row>
    <row r="360" spans="1:3">
      <c r="A360" s="4"/>
      <c r="B360" s="4"/>
      <c r="C360" s="4"/>
    </row>
    <row r="361" spans="1:3">
      <c r="A361" s="4"/>
      <c r="B361" s="4"/>
      <c r="C361" s="4"/>
    </row>
    <row r="362" spans="1:3">
      <c r="A362" s="4"/>
      <c r="B362" s="4"/>
      <c r="C362" s="4"/>
    </row>
    <row r="363" spans="1:3">
      <c r="A363" s="4"/>
      <c r="B363" s="4"/>
      <c r="C363" s="4"/>
    </row>
    <row r="364" spans="1:3">
      <c r="A364" s="4"/>
      <c r="B364" s="4"/>
      <c r="C364" s="4"/>
    </row>
    <row r="365" spans="1:3">
      <c r="A365" s="4"/>
      <c r="B365" s="4"/>
      <c r="C365" s="4"/>
    </row>
    <row r="366" spans="1:3">
      <c r="A366" s="4"/>
      <c r="B366" s="4"/>
      <c r="C366" s="4"/>
    </row>
    <row r="367" spans="1:3">
      <c r="A367" s="4"/>
      <c r="B367" s="4"/>
      <c r="C367" s="4"/>
    </row>
    <row r="368" spans="1:3">
      <c r="A368" s="4"/>
      <c r="B368" s="4"/>
      <c r="C368" s="4"/>
    </row>
    <row r="369" spans="1:3">
      <c r="A369" s="4"/>
      <c r="B369" s="4"/>
      <c r="C369" s="4"/>
    </row>
    <row r="370" spans="1:3">
      <c r="A370" s="4"/>
      <c r="B370" s="4"/>
      <c r="C370" s="4"/>
    </row>
    <row r="371" spans="1:3">
      <c r="A371" s="4"/>
      <c r="B371" s="4"/>
      <c r="C371" s="4"/>
    </row>
    <row r="372" spans="1:3">
      <c r="A372" s="4"/>
      <c r="B372" s="4"/>
      <c r="C372" s="4"/>
    </row>
    <row r="373" spans="1:3">
      <c r="A373" s="4"/>
      <c r="B373" s="4"/>
      <c r="C373" s="4"/>
    </row>
    <row r="374" spans="1:3">
      <c r="A374" s="4"/>
      <c r="B374" s="4"/>
      <c r="C374" s="4"/>
    </row>
    <row r="375" spans="1:3">
      <c r="A375" s="4"/>
      <c r="B375" s="4"/>
      <c r="C375" s="4"/>
    </row>
    <row r="376" spans="1:3">
      <c r="A376" s="4"/>
      <c r="B376" s="4"/>
      <c r="C376" s="4"/>
    </row>
    <row r="377" spans="1:3">
      <c r="A377" s="4"/>
      <c r="B377" s="4"/>
      <c r="C377" s="4"/>
    </row>
    <row r="378" spans="1:3">
      <c r="A378" s="4"/>
      <c r="B378" s="4"/>
      <c r="C378" s="4"/>
    </row>
    <row r="379" spans="1:3">
      <c r="A379" s="4"/>
      <c r="B379" s="4"/>
      <c r="C379" s="4"/>
    </row>
    <row r="380" spans="1:3">
      <c r="A380" s="4"/>
      <c r="B380" s="4"/>
      <c r="C380" s="4"/>
    </row>
    <row r="381" spans="1:3">
      <c r="A381" s="4"/>
      <c r="B381" s="4"/>
      <c r="C381" s="4"/>
    </row>
    <row r="382" spans="1:3">
      <c r="A382" s="4"/>
      <c r="B382" s="4"/>
      <c r="C382" s="4"/>
    </row>
    <row r="383" spans="1:3">
      <c r="A383" s="4"/>
      <c r="B383" s="4"/>
      <c r="C383" s="4"/>
    </row>
    <row r="384" spans="1:3">
      <c r="A384" s="4"/>
      <c r="B384" s="4"/>
      <c r="C384" s="4"/>
    </row>
    <row r="385" spans="1:3">
      <c r="A385" s="4"/>
      <c r="B385" s="4"/>
      <c r="C385" s="4"/>
    </row>
    <row r="386" spans="1:3">
      <c r="A386" s="4"/>
      <c r="B386" s="4"/>
      <c r="C386" s="4"/>
    </row>
    <row r="387" spans="1:3">
      <c r="A387" s="4"/>
      <c r="B387" s="4"/>
      <c r="C387" s="4"/>
    </row>
    <row r="388" spans="1:3">
      <c r="A388" s="4"/>
      <c r="B388" s="4"/>
      <c r="C388" s="4"/>
    </row>
    <row r="389" spans="1:3">
      <c r="A389" s="4"/>
      <c r="B389" s="4"/>
      <c r="C389" s="4"/>
    </row>
    <row r="390" spans="1:3">
      <c r="A390" s="4"/>
      <c r="B390" s="4"/>
      <c r="C390" s="4"/>
    </row>
    <row r="391" spans="1:3">
      <c r="A391" s="4"/>
      <c r="B391" s="4"/>
      <c r="C391" s="4"/>
    </row>
    <row r="392" spans="1:3">
      <c r="A392" s="4"/>
      <c r="B392" s="4"/>
      <c r="C392" s="4"/>
    </row>
    <row r="393" spans="1:3">
      <c r="A393" s="4"/>
      <c r="B393" s="4"/>
      <c r="C393" s="4"/>
    </row>
    <row r="394" spans="1:3">
      <c r="A394" s="4"/>
      <c r="B394" s="4"/>
      <c r="C394" s="4"/>
    </row>
    <row r="395" spans="1:3">
      <c r="A395" s="4"/>
      <c r="B395" s="4"/>
      <c r="C395" s="4"/>
    </row>
    <row r="396" spans="1:3">
      <c r="A396" s="4"/>
      <c r="B396" s="4"/>
      <c r="C396" s="4"/>
    </row>
    <row r="397" spans="1:3">
      <c r="A397" s="4"/>
      <c r="B397" s="4"/>
      <c r="C397" s="4"/>
    </row>
    <row r="398" spans="1:3">
      <c r="A398" s="4"/>
      <c r="B398" s="4"/>
      <c r="C398" s="4"/>
    </row>
    <row r="399" spans="1:3">
      <c r="A399" s="4"/>
      <c r="B399" s="4"/>
      <c r="C399" s="4"/>
    </row>
    <row r="400" spans="1:3">
      <c r="A400" s="4"/>
      <c r="B400" s="4"/>
      <c r="C400" s="4"/>
    </row>
    <row r="401" spans="1:3">
      <c r="A401" s="4"/>
      <c r="B401" s="4"/>
      <c r="C401" s="4"/>
    </row>
    <row r="402" spans="1:3">
      <c r="A402" s="4"/>
      <c r="B402" s="4"/>
      <c r="C402" s="4"/>
    </row>
    <row r="403" spans="1:3">
      <c r="A403" s="4"/>
      <c r="B403" s="4"/>
      <c r="C403" s="4"/>
    </row>
    <row r="404" spans="1:3">
      <c r="A404" s="4"/>
      <c r="B404" s="4"/>
      <c r="C404" s="4"/>
    </row>
    <row r="405" spans="1:3">
      <c r="A405" s="4"/>
      <c r="B405" s="4"/>
      <c r="C405" s="4"/>
    </row>
    <row r="406" spans="1:3">
      <c r="A406" s="4"/>
      <c r="B406" s="4"/>
      <c r="C406" s="4"/>
    </row>
    <row r="407" spans="1:3">
      <c r="A407" s="4"/>
      <c r="B407" s="4"/>
      <c r="C407" s="4"/>
    </row>
    <row r="408" spans="1:3">
      <c r="A408" s="4"/>
      <c r="B408" s="4"/>
      <c r="C408" s="4"/>
    </row>
    <row r="409" spans="1:3">
      <c r="A409" s="4"/>
      <c r="B409" s="4"/>
      <c r="C409" s="4"/>
    </row>
    <row r="410" spans="1:3">
      <c r="A410" s="4"/>
      <c r="B410" s="4"/>
      <c r="C410" s="4"/>
    </row>
    <row r="411" spans="1:3">
      <c r="A411" s="4"/>
      <c r="B411" s="4"/>
      <c r="C411" s="4"/>
    </row>
    <row r="412" spans="1:3">
      <c r="A412" s="4"/>
      <c r="B412" s="4"/>
      <c r="C412" s="4"/>
    </row>
    <row r="413" spans="1:3">
      <c r="A413" s="4"/>
      <c r="B413" s="4"/>
      <c r="C413" s="4"/>
    </row>
    <row r="414" spans="1:3">
      <c r="A414" s="4"/>
      <c r="B414" s="4"/>
      <c r="C414" s="4"/>
    </row>
    <row r="415" spans="1:3">
      <c r="A415" s="4"/>
      <c r="B415" s="4"/>
      <c r="C415" s="4"/>
    </row>
    <row r="416" spans="1:3">
      <c r="A416" s="4"/>
      <c r="B416" s="4"/>
      <c r="C416" s="4"/>
    </row>
    <row r="417" spans="1:3">
      <c r="A417" s="4"/>
      <c r="B417" s="4"/>
      <c r="C417" s="4"/>
    </row>
    <row r="418" spans="1:3">
      <c r="A418" s="4"/>
      <c r="B418" s="4"/>
      <c r="C418" s="4"/>
    </row>
    <row r="419" spans="1:3">
      <c r="A419" s="4"/>
      <c r="B419" s="4"/>
      <c r="C419" s="4"/>
    </row>
    <row r="420" spans="1:3">
      <c r="A420" s="4"/>
      <c r="B420" s="4"/>
      <c r="C420" s="4"/>
    </row>
    <row r="421" spans="1:3">
      <c r="A421" s="4"/>
      <c r="B421" s="4"/>
      <c r="C421" s="4"/>
    </row>
    <row r="422" spans="1:3">
      <c r="A422" s="4"/>
      <c r="B422" s="4"/>
      <c r="C422" s="4"/>
    </row>
    <row r="423" spans="1:3">
      <c r="A423" s="4"/>
      <c r="B423" s="4"/>
      <c r="C423" s="4"/>
    </row>
    <row r="424" spans="1:3">
      <c r="A424" s="4"/>
      <c r="B424" s="4"/>
      <c r="C424" s="4"/>
    </row>
    <row r="425" spans="1:3">
      <c r="A425" s="4"/>
      <c r="B425" s="4"/>
      <c r="C425" s="4"/>
    </row>
    <row r="426" spans="1:3">
      <c r="A426" s="4"/>
      <c r="B426" s="4"/>
      <c r="C426" s="4"/>
    </row>
    <row r="427" spans="1:3">
      <c r="A427" s="4"/>
      <c r="B427" s="4"/>
      <c r="C427" s="4"/>
    </row>
    <row r="428" spans="1:3">
      <c r="A428" s="4"/>
      <c r="B428" s="4"/>
      <c r="C428" s="4"/>
    </row>
    <row r="429" spans="1:3">
      <c r="A429" s="4"/>
      <c r="B429" s="4"/>
      <c r="C429" s="4"/>
    </row>
    <row r="430" spans="1:3">
      <c r="A430" s="4"/>
      <c r="B430" s="4"/>
      <c r="C430" s="4"/>
    </row>
    <row r="431" spans="1:3">
      <c r="A431" s="4"/>
      <c r="B431" s="4"/>
      <c r="C431" s="4"/>
    </row>
    <row r="432" spans="1:3">
      <c r="A432" s="4"/>
      <c r="B432" s="4"/>
      <c r="C432" s="4"/>
    </row>
    <row r="433" spans="1:3">
      <c r="A433" s="4"/>
      <c r="B433" s="4"/>
      <c r="C433" s="4"/>
    </row>
    <row r="434" spans="1:3">
      <c r="A434" s="4"/>
      <c r="B434" s="4"/>
      <c r="C434" s="4"/>
    </row>
    <row r="435" spans="1:3">
      <c r="A435" s="4"/>
      <c r="B435" s="4"/>
      <c r="C435" s="4"/>
    </row>
    <row r="436" spans="1:3">
      <c r="A436" s="4"/>
      <c r="B436" s="4"/>
      <c r="C436" s="4"/>
    </row>
    <row r="437" spans="1:3">
      <c r="A437" s="4"/>
      <c r="B437" s="4"/>
      <c r="C437" s="4"/>
    </row>
    <row r="438" spans="1:3">
      <c r="A438" s="4"/>
      <c r="B438" s="4"/>
      <c r="C438" s="4"/>
    </row>
    <row r="439" spans="1:3">
      <c r="A439" s="4"/>
      <c r="B439" s="4"/>
      <c r="C439" s="4"/>
    </row>
    <row r="440" spans="1:3">
      <c r="A440" s="4"/>
      <c r="B440" s="4"/>
      <c r="C440" s="4"/>
    </row>
    <row r="441" spans="1:3">
      <c r="A441" s="4"/>
      <c r="B441" s="4"/>
      <c r="C441" s="4"/>
    </row>
    <row r="442" spans="1:3">
      <c r="A442" s="4"/>
      <c r="B442" s="4"/>
      <c r="C442" s="4"/>
    </row>
    <row r="443" spans="1:3">
      <c r="A443" s="4"/>
      <c r="B443" s="4"/>
      <c r="C443" s="4"/>
    </row>
    <row r="444" spans="1:3">
      <c r="A444" s="4"/>
      <c r="B444" s="4"/>
      <c r="C444" s="4"/>
    </row>
    <row r="445" spans="1:3">
      <c r="A445" s="4"/>
      <c r="B445" s="4"/>
      <c r="C445" s="4"/>
    </row>
    <row r="446" spans="1:3">
      <c r="A446" s="4"/>
      <c r="B446" s="4"/>
      <c r="C446" s="4"/>
    </row>
    <row r="447" spans="1:3">
      <c r="A447" s="4"/>
      <c r="B447" s="4"/>
      <c r="C447" s="4"/>
    </row>
    <row r="448" spans="1:3">
      <c r="A448" s="4"/>
      <c r="B448" s="4"/>
      <c r="C448" s="4"/>
    </row>
    <row r="449" spans="1:3">
      <c r="A449" s="4"/>
      <c r="B449" s="4"/>
      <c r="C449" s="4"/>
    </row>
    <row r="450" spans="1:3">
      <c r="A450" s="4"/>
      <c r="B450" s="4"/>
      <c r="C450" s="4"/>
    </row>
    <row r="451" spans="1:3">
      <c r="A451" s="4"/>
      <c r="B451" s="4"/>
      <c r="C451" s="4"/>
    </row>
    <row r="452" spans="1:3">
      <c r="A452" s="4"/>
      <c r="B452" s="4"/>
      <c r="C452" s="4"/>
    </row>
    <row r="453" spans="1:3">
      <c r="A453" s="4"/>
      <c r="B453" s="4"/>
      <c r="C453" s="4"/>
    </row>
    <row r="454" spans="1:3">
      <c r="A454" s="4"/>
      <c r="B454" s="4"/>
      <c r="C454" s="4"/>
    </row>
    <row r="455" spans="1:3">
      <c r="A455" s="4"/>
      <c r="B455" s="4"/>
      <c r="C455" s="4"/>
    </row>
    <row r="456" spans="1:3">
      <c r="A456" s="4"/>
      <c r="B456" s="4"/>
      <c r="C456" s="4"/>
    </row>
    <row r="457" spans="1:3">
      <c r="A457" s="4"/>
      <c r="B457" s="4"/>
      <c r="C457" s="4"/>
    </row>
    <row r="458" spans="1:3">
      <c r="A458" s="4"/>
      <c r="B458" s="4"/>
      <c r="C458" s="4"/>
    </row>
    <row r="459" spans="1:3">
      <c r="A459" s="4"/>
      <c r="B459" s="4"/>
      <c r="C459" s="4"/>
    </row>
    <row r="460" spans="1:3">
      <c r="A460" s="4"/>
      <c r="B460" s="4"/>
      <c r="C460" s="4"/>
    </row>
    <row r="461" spans="1:3">
      <c r="A461" s="4"/>
      <c r="B461" s="4"/>
      <c r="C461" s="4"/>
    </row>
    <row r="462" spans="1:3">
      <c r="A462" s="4"/>
      <c r="B462" s="4"/>
      <c r="C462" s="4"/>
    </row>
    <row r="463" spans="1:3">
      <c r="A463" s="4"/>
      <c r="B463" s="4"/>
      <c r="C463" s="4"/>
    </row>
    <row r="464" spans="1:3">
      <c r="A464" s="4"/>
      <c r="B464" s="4"/>
      <c r="C464" s="4"/>
    </row>
    <row r="465" spans="1:3">
      <c r="A465" s="4"/>
      <c r="B465" s="4"/>
      <c r="C465" s="4"/>
    </row>
    <row r="466" spans="1:3">
      <c r="A466" s="4"/>
      <c r="B466" s="4"/>
      <c r="C466" s="4"/>
    </row>
    <row r="467" spans="1:3">
      <c r="A467" s="4"/>
      <c r="B467" s="4"/>
      <c r="C467" s="4"/>
    </row>
    <row r="468" spans="1:3">
      <c r="A468" s="4"/>
      <c r="B468" s="4"/>
      <c r="C468" s="4"/>
    </row>
    <row r="469" spans="1:3">
      <c r="A469" s="4"/>
      <c r="B469" s="4"/>
      <c r="C469" s="4"/>
    </row>
    <row r="470" spans="1:3">
      <c r="A470" s="4"/>
      <c r="B470" s="4"/>
      <c r="C470" s="4"/>
    </row>
    <row r="471" spans="1:3">
      <c r="A471" s="4"/>
      <c r="B471" s="4"/>
      <c r="C471" s="4"/>
    </row>
    <row r="472" spans="1:3">
      <c r="A472" s="4"/>
      <c r="B472" s="4"/>
      <c r="C472" s="4"/>
    </row>
    <row r="473" spans="1:3">
      <c r="A473" s="4"/>
      <c r="B473" s="4"/>
      <c r="C473" s="4"/>
    </row>
    <row r="474" spans="1:3">
      <c r="A474" s="4"/>
      <c r="B474" s="4"/>
      <c r="C474" s="4"/>
    </row>
    <row r="475" spans="1:3">
      <c r="A475" s="4"/>
      <c r="B475" s="4"/>
      <c r="C475" s="4"/>
    </row>
    <row r="476" spans="1:3">
      <c r="A476" s="4"/>
      <c r="B476" s="4"/>
      <c r="C476" s="4"/>
    </row>
    <row r="477" spans="1:3">
      <c r="A477" s="4"/>
      <c r="B477" s="4"/>
      <c r="C477" s="4"/>
    </row>
    <row r="478" spans="1:3">
      <c r="A478" s="4"/>
      <c r="B478" s="4"/>
      <c r="C478" s="4"/>
    </row>
    <row r="479" spans="1:3">
      <c r="A479" s="4"/>
      <c r="B479" s="4"/>
      <c r="C479" s="4"/>
    </row>
    <row r="480" spans="1:3">
      <c r="A480" s="4"/>
      <c r="B480" s="4"/>
      <c r="C480" s="4"/>
    </row>
    <row r="481" spans="1:3">
      <c r="A481" s="4"/>
      <c r="B481" s="4"/>
      <c r="C481" s="4"/>
    </row>
    <row r="482" spans="1:3">
      <c r="A482" s="4"/>
      <c r="B482" s="4"/>
      <c r="C482" s="4"/>
    </row>
    <row r="483" spans="1:3">
      <c r="A483" s="4"/>
      <c r="B483" s="4"/>
      <c r="C483" s="4"/>
    </row>
    <row r="484" spans="1:3">
      <c r="A484" s="4"/>
      <c r="B484" s="4"/>
      <c r="C484" s="4"/>
    </row>
    <row r="485" spans="1:3">
      <c r="A485" s="4"/>
      <c r="B485" s="4"/>
      <c r="C485" s="4"/>
    </row>
    <row r="486" spans="1:3">
      <c r="A486" s="4"/>
      <c r="B486" s="4"/>
      <c r="C486" s="4"/>
    </row>
    <row r="487" spans="1:3">
      <c r="A487" s="4"/>
      <c r="B487" s="4"/>
      <c r="C487" s="4"/>
    </row>
    <row r="488" spans="1:3">
      <c r="A488" s="4"/>
      <c r="B488" s="4"/>
      <c r="C488" s="4"/>
    </row>
    <row r="489" spans="1:3">
      <c r="A489" s="4"/>
      <c r="B489" s="4"/>
      <c r="C489" s="4"/>
    </row>
    <row r="490" spans="1:3">
      <c r="A490" s="4"/>
      <c r="B490" s="4"/>
      <c r="C490" s="4"/>
    </row>
    <row r="491" spans="1:3">
      <c r="A491" s="4"/>
      <c r="B491" s="4"/>
      <c r="C491" s="4"/>
    </row>
    <row r="492" spans="1:3">
      <c r="A492" s="4"/>
      <c r="B492" s="4"/>
      <c r="C492" s="4"/>
    </row>
    <row r="493" spans="1:3">
      <c r="A493" s="4"/>
      <c r="B493" s="4"/>
      <c r="C493" s="4"/>
    </row>
    <row r="494" spans="1:3">
      <c r="A494" s="4"/>
      <c r="B494" s="4"/>
      <c r="C494" s="4"/>
    </row>
    <row r="495" spans="1:3">
      <c r="A495" s="4"/>
      <c r="B495" s="4"/>
      <c r="C495" s="4"/>
    </row>
    <row r="496" spans="1:3">
      <c r="A496" s="4"/>
      <c r="B496" s="4"/>
      <c r="C496" s="4"/>
    </row>
    <row r="497" spans="1:3">
      <c r="A497" s="4"/>
      <c r="B497" s="4"/>
      <c r="C497" s="4"/>
    </row>
    <row r="498" spans="1:3">
      <c r="A498" s="4"/>
      <c r="B498" s="4"/>
      <c r="C498" s="4"/>
    </row>
    <row r="499" spans="1:3">
      <c r="A499" s="4"/>
      <c r="B499" s="4"/>
      <c r="C499" s="4"/>
    </row>
    <row r="500" spans="1:3">
      <c r="A500" s="4"/>
      <c r="B500" s="4"/>
      <c r="C500" s="4"/>
    </row>
    <row r="501" spans="1:3">
      <c r="A501" s="4"/>
      <c r="B501" s="4"/>
      <c r="C501" s="4"/>
    </row>
    <row r="502" spans="1:3">
      <c r="A502" s="4"/>
      <c r="B502" s="4"/>
      <c r="C502" s="4"/>
    </row>
    <row r="503" spans="1:3">
      <c r="A503" s="4"/>
      <c r="B503" s="4"/>
      <c r="C503" s="4"/>
    </row>
    <row r="504" spans="1:3">
      <c r="A504" s="4"/>
      <c r="B504" s="4"/>
      <c r="C504" s="4"/>
    </row>
    <row r="505" spans="1:3">
      <c r="A505" s="4"/>
      <c r="B505" s="4"/>
      <c r="C505" s="4"/>
    </row>
    <row r="506" spans="1:3">
      <c r="A506" s="4"/>
      <c r="B506" s="4"/>
      <c r="C506" s="4"/>
    </row>
    <row r="507" spans="1:3">
      <c r="A507" s="4"/>
      <c r="B507" s="4"/>
      <c r="C507" s="4"/>
    </row>
    <row r="508" spans="1:3">
      <c r="A508" s="4"/>
      <c r="B508" s="4"/>
      <c r="C508" s="4"/>
    </row>
    <row r="509" spans="1:3">
      <c r="A509" s="4"/>
      <c r="B509" s="4"/>
      <c r="C509" s="4"/>
    </row>
    <row r="510" spans="1:3">
      <c r="A510" s="4"/>
      <c r="B510" s="4"/>
      <c r="C510" s="4"/>
    </row>
    <row r="511" spans="1:3">
      <c r="A511" s="4"/>
      <c r="B511" s="4"/>
      <c r="C511" s="4"/>
    </row>
    <row r="512" spans="1:3">
      <c r="A512" s="4"/>
      <c r="B512" s="4"/>
      <c r="C512" s="4"/>
    </row>
    <row r="513" spans="1:3">
      <c r="A513" s="4"/>
      <c r="B513" s="4"/>
      <c r="C513" s="4"/>
    </row>
    <row r="514" spans="1:3">
      <c r="A514" s="4"/>
      <c r="B514" s="4"/>
      <c r="C514" s="4"/>
    </row>
    <row r="515" spans="1:3">
      <c r="A515" s="4"/>
      <c r="B515" s="4"/>
      <c r="C515" s="4"/>
    </row>
    <row r="516" spans="1:3">
      <c r="A516" s="4"/>
      <c r="B516" s="4"/>
      <c r="C516" s="4"/>
    </row>
    <row r="517" spans="1:3">
      <c r="A517" s="4"/>
      <c r="B517" s="4"/>
      <c r="C517" s="4"/>
    </row>
    <row r="518" spans="1:3">
      <c r="A518" s="4"/>
      <c r="B518" s="4"/>
      <c r="C518" s="4"/>
    </row>
    <row r="519" spans="1:3">
      <c r="A519" s="4"/>
      <c r="B519" s="4"/>
      <c r="C519" s="4"/>
    </row>
    <row r="520" spans="1:3">
      <c r="A520" s="4"/>
      <c r="B520" s="4"/>
      <c r="C520" s="4"/>
    </row>
    <row r="521" spans="1:3">
      <c r="A521" s="4"/>
      <c r="B521" s="4"/>
      <c r="C521" s="4"/>
    </row>
    <row r="522" spans="1:3">
      <c r="A522" s="4"/>
      <c r="B522" s="4"/>
      <c r="C522" s="4"/>
    </row>
    <row r="523" spans="1:3">
      <c r="A523" s="4"/>
      <c r="B523" s="4"/>
      <c r="C523" s="4"/>
    </row>
    <row r="524" spans="1:3">
      <c r="A524" s="4"/>
      <c r="B524" s="4"/>
      <c r="C524" s="4"/>
    </row>
    <row r="525" spans="1:3">
      <c r="A525" s="4"/>
      <c r="B525" s="4"/>
      <c r="C525" s="4"/>
    </row>
    <row r="526" spans="1:3">
      <c r="A526" s="4"/>
      <c r="B526" s="4"/>
      <c r="C526" s="4"/>
    </row>
    <row r="527" spans="1:3">
      <c r="A527" s="4"/>
      <c r="B527" s="4"/>
      <c r="C527" s="4"/>
    </row>
    <row r="528" spans="1:3">
      <c r="A528" s="4"/>
      <c r="B528" s="4"/>
      <c r="C528" s="4"/>
    </row>
    <row r="529" spans="1:3">
      <c r="A529" s="4"/>
      <c r="B529" s="4"/>
      <c r="C529" s="4"/>
    </row>
    <row r="530" spans="1:3">
      <c r="A530" s="4"/>
      <c r="B530" s="4"/>
      <c r="C530" s="4"/>
    </row>
    <row r="531" spans="1:3">
      <c r="A531" s="4"/>
      <c r="B531" s="4"/>
      <c r="C531" s="4"/>
    </row>
    <row r="532" spans="1:3">
      <c r="A532" s="4"/>
      <c r="B532" s="4"/>
      <c r="C532" s="4"/>
    </row>
    <row r="533" spans="1:3">
      <c r="A533" s="4"/>
      <c r="B533" s="4"/>
      <c r="C533" s="4"/>
    </row>
    <row r="534" spans="1:3">
      <c r="A534" s="4"/>
      <c r="B534" s="4"/>
      <c r="C534" s="4"/>
    </row>
    <row r="535" spans="1:3">
      <c r="A535" s="4"/>
      <c r="B535" s="4"/>
      <c r="C535" s="4"/>
    </row>
    <row r="536" spans="1:3">
      <c r="A536" s="4"/>
      <c r="B536" s="4"/>
      <c r="C536" s="4"/>
    </row>
    <row r="537" spans="1:3">
      <c r="A537" s="4"/>
      <c r="B537" s="4"/>
      <c r="C537" s="4"/>
    </row>
    <row r="538" spans="1:3">
      <c r="A538" s="4"/>
      <c r="B538" s="4"/>
      <c r="C538" s="4"/>
    </row>
    <row r="539" spans="1:3">
      <c r="A539" s="4"/>
      <c r="B539" s="4"/>
      <c r="C539" s="4"/>
    </row>
    <row r="540" spans="1:3">
      <c r="A540" s="4"/>
      <c r="B540" s="4"/>
      <c r="C540" s="4"/>
    </row>
    <row r="541" spans="1:3">
      <c r="A541" s="4"/>
      <c r="B541" s="4"/>
      <c r="C541" s="4"/>
    </row>
    <row r="542" spans="1:3">
      <c r="A542" s="4"/>
      <c r="B542" s="4"/>
      <c r="C542" s="4"/>
    </row>
    <row r="543" spans="1:3">
      <c r="A543" s="4"/>
      <c r="B543" s="4"/>
      <c r="C543" s="4"/>
    </row>
    <row r="544" spans="1:3">
      <c r="A544" s="4"/>
      <c r="B544" s="4"/>
      <c r="C544" s="4"/>
    </row>
    <row r="545" spans="1:3">
      <c r="A545" s="4"/>
      <c r="B545" s="4"/>
      <c r="C545" s="4"/>
    </row>
    <row r="546" spans="1:3">
      <c r="A546" s="4"/>
      <c r="B546" s="4"/>
      <c r="C546" s="4"/>
    </row>
    <row r="547" spans="1:3">
      <c r="A547" s="4"/>
      <c r="B547" s="4"/>
      <c r="C547" s="4"/>
    </row>
    <row r="548" spans="1:3">
      <c r="A548" s="4"/>
      <c r="B548" s="4"/>
      <c r="C548" s="4"/>
    </row>
    <row r="549" spans="1:3">
      <c r="A549" s="4"/>
      <c r="B549" s="4"/>
      <c r="C549" s="4"/>
    </row>
    <row r="550" spans="1:3">
      <c r="A550" s="4"/>
      <c r="B550" s="4"/>
      <c r="C550" s="4"/>
    </row>
    <row r="551" spans="1:3">
      <c r="A551" s="4"/>
      <c r="B551" s="4"/>
      <c r="C551" s="4"/>
    </row>
    <row r="552" spans="1:3">
      <c r="A552" s="4"/>
      <c r="B552" s="4"/>
      <c r="C552" s="4"/>
    </row>
    <row r="553" spans="1:3">
      <c r="A553" s="4"/>
      <c r="B553" s="4"/>
      <c r="C553" s="4"/>
    </row>
    <row r="554" spans="1:3">
      <c r="A554" s="4"/>
      <c r="B554" s="4"/>
      <c r="C554" s="4"/>
    </row>
    <row r="555" spans="1:3">
      <c r="A555" s="4"/>
      <c r="B555" s="4"/>
      <c r="C555" s="4"/>
    </row>
    <row r="556" spans="1:3">
      <c r="A556" s="4"/>
      <c r="B556" s="4"/>
      <c r="C556" s="4"/>
    </row>
    <row r="557" spans="1:3">
      <c r="A557" s="4"/>
      <c r="B557" s="4"/>
      <c r="C557" s="4"/>
    </row>
    <row r="558" spans="1:3">
      <c r="A558" s="4"/>
      <c r="B558" s="4"/>
      <c r="C558" s="4"/>
    </row>
    <row r="559" spans="1:3">
      <c r="A559" s="4"/>
      <c r="B559" s="4"/>
      <c r="C559" s="4"/>
    </row>
    <row r="560" spans="1:3">
      <c r="A560" s="4"/>
      <c r="B560" s="4"/>
      <c r="C560" s="4"/>
    </row>
    <row r="561" spans="1:3">
      <c r="A561" s="4"/>
      <c r="B561" s="4"/>
      <c r="C561" s="4"/>
    </row>
    <row r="562" spans="1:3">
      <c r="A562" s="4"/>
      <c r="B562" s="4"/>
      <c r="C562" s="4"/>
    </row>
    <row r="563" spans="1:3">
      <c r="A563" s="4"/>
      <c r="B563" s="4"/>
      <c r="C563" s="4"/>
    </row>
    <row r="564" spans="1:3">
      <c r="A564" s="4"/>
      <c r="B564" s="4"/>
      <c r="C564" s="4"/>
    </row>
    <row r="565" spans="1:3">
      <c r="A565" s="4"/>
      <c r="B565" s="4"/>
      <c r="C565" s="4"/>
    </row>
    <row r="566" spans="1:3">
      <c r="A566" s="4"/>
      <c r="B566" s="4"/>
      <c r="C566" s="4"/>
    </row>
    <row r="567" spans="1:3">
      <c r="A567" s="4"/>
      <c r="B567" s="4"/>
      <c r="C567" s="4"/>
    </row>
    <row r="568" spans="1:3">
      <c r="A568" s="4"/>
      <c r="B568" s="4"/>
      <c r="C568" s="4"/>
    </row>
    <row r="569" spans="1:3">
      <c r="A569" s="4"/>
      <c r="B569" s="4"/>
      <c r="C569" s="4"/>
    </row>
    <row r="570" spans="1:3">
      <c r="A570" s="4"/>
      <c r="B570" s="4"/>
      <c r="C570" s="4"/>
    </row>
    <row r="571" spans="1:3">
      <c r="A571" s="4"/>
      <c r="B571" s="4"/>
      <c r="C571" s="4"/>
    </row>
    <row r="572" spans="1:3">
      <c r="A572" s="4"/>
      <c r="B572" s="4"/>
      <c r="C572" s="4"/>
    </row>
    <row r="573" spans="1:3">
      <c r="A573" s="4"/>
      <c r="B573" s="4"/>
      <c r="C573" s="4"/>
    </row>
    <row r="574" spans="1:3">
      <c r="A574" s="4"/>
      <c r="B574" s="4"/>
      <c r="C574" s="4"/>
    </row>
    <row r="575" spans="1:3">
      <c r="A575" s="4"/>
      <c r="B575" s="4"/>
      <c r="C575" s="4"/>
    </row>
    <row r="576" spans="1:3">
      <c r="A576" s="4"/>
      <c r="B576" s="4"/>
      <c r="C576" s="4"/>
    </row>
    <row r="577" spans="1:3">
      <c r="A577" s="4"/>
      <c r="B577" s="4"/>
      <c r="C577" s="4"/>
    </row>
    <row r="578" spans="1:3">
      <c r="A578" s="4"/>
      <c r="B578" s="4"/>
      <c r="C578" s="4"/>
    </row>
    <row r="579" spans="1:3">
      <c r="A579" s="4"/>
      <c r="B579" s="4"/>
      <c r="C579" s="4"/>
    </row>
    <row r="580" spans="1:3">
      <c r="A580" s="4"/>
      <c r="B580" s="4"/>
      <c r="C580" s="4"/>
    </row>
    <row r="581" spans="1:3">
      <c r="A581" s="4"/>
      <c r="B581" s="4"/>
      <c r="C581" s="4"/>
    </row>
    <row r="582" spans="1:3">
      <c r="A582" s="4"/>
      <c r="B582" s="4"/>
      <c r="C582" s="4"/>
    </row>
    <row r="583" spans="1:3">
      <c r="A583" s="4"/>
      <c r="B583" s="4"/>
      <c r="C583" s="4"/>
    </row>
    <row r="584" spans="1:3">
      <c r="A584" s="4"/>
      <c r="B584" s="4"/>
      <c r="C584" s="4"/>
    </row>
    <row r="585" spans="1:3">
      <c r="A585" s="4"/>
      <c r="B585" s="4"/>
      <c r="C585" s="4"/>
    </row>
    <row r="586" spans="1:3">
      <c r="A586" s="4"/>
      <c r="B586" s="4"/>
      <c r="C586" s="4"/>
    </row>
    <row r="587" spans="1:3">
      <c r="A587" s="4"/>
      <c r="B587" s="4"/>
      <c r="C587" s="4"/>
    </row>
    <row r="588" spans="1:3">
      <c r="A588" s="4"/>
      <c r="B588" s="4"/>
      <c r="C588" s="4"/>
    </row>
    <row r="589" spans="1:3">
      <c r="A589" s="4"/>
      <c r="B589" s="4"/>
      <c r="C589" s="4"/>
    </row>
    <row r="590" spans="1:3">
      <c r="A590" s="4"/>
      <c r="B590" s="4"/>
      <c r="C590" s="4"/>
    </row>
    <row r="591" spans="1:3">
      <c r="A591" s="4"/>
      <c r="B591" s="4"/>
      <c r="C591" s="4"/>
    </row>
    <row r="592" spans="1:3">
      <c r="A592" s="4"/>
      <c r="B592" s="4"/>
      <c r="C592" s="4"/>
    </row>
    <row r="593" spans="1:3">
      <c r="A593" s="4"/>
      <c r="B593" s="4"/>
      <c r="C593" s="4"/>
    </row>
    <row r="594" spans="1:3">
      <c r="A594" s="4"/>
      <c r="B594" s="4"/>
      <c r="C594" s="4"/>
    </row>
    <row r="595" spans="1:3">
      <c r="A595" s="4"/>
      <c r="B595" s="4"/>
      <c r="C595" s="4"/>
    </row>
    <row r="596" spans="1:3">
      <c r="A596" s="4"/>
      <c r="B596" s="4"/>
      <c r="C596" s="4"/>
    </row>
    <row r="597" spans="1:3">
      <c r="A597" s="4"/>
      <c r="B597" s="4"/>
      <c r="C597" s="4"/>
    </row>
    <row r="598" spans="1:3">
      <c r="A598" s="4"/>
      <c r="B598" s="4"/>
      <c r="C598" s="4"/>
    </row>
    <row r="599" spans="1:3">
      <c r="A599" s="4"/>
      <c r="B599" s="4"/>
      <c r="C599" s="4"/>
    </row>
    <row r="600" spans="1:3">
      <c r="A600" s="4"/>
      <c r="B600" s="4"/>
      <c r="C600" s="4"/>
    </row>
    <row r="601" spans="1:3">
      <c r="A601" s="4"/>
      <c r="B601" s="4"/>
      <c r="C601" s="4"/>
    </row>
    <row r="602" spans="1:3">
      <c r="A602" s="4"/>
      <c r="B602" s="4"/>
      <c r="C602" s="4"/>
    </row>
    <row r="603" spans="1:3">
      <c r="A603" s="4"/>
      <c r="B603" s="4"/>
      <c r="C603" s="4"/>
    </row>
    <row r="604" spans="1:3">
      <c r="A604" s="4"/>
      <c r="B604" s="4"/>
      <c r="C604" s="4"/>
    </row>
    <row r="605" spans="1:3">
      <c r="A605" s="4"/>
      <c r="B605" s="4"/>
      <c r="C605" s="4"/>
    </row>
    <row r="606" spans="1:3">
      <c r="A606" s="4"/>
      <c r="B606" s="4"/>
      <c r="C606" s="4"/>
    </row>
    <row r="607" spans="1:3">
      <c r="A607" s="4"/>
      <c r="B607" s="4"/>
      <c r="C607" s="4"/>
    </row>
    <row r="608" spans="1:3">
      <c r="A608" s="4"/>
      <c r="B608" s="4"/>
      <c r="C608" s="4"/>
    </row>
    <row r="609" spans="1:3">
      <c r="A609" s="4"/>
      <c r="B609" s="4"/>
      <c r="C609" s="4"/>
    </row>
    <row r="610" spans="1:3">
      <c r="A610" s="4"/>
      <c r="B610" s="4"/>
      <c r="C610" s="4"/>
    </row>
    <row r="611" spans="1:3">
      <c r="A611" s="4"/>
      <c r="B611" s="4"/>
      <c r="C611" s="4"/>
    </row>
    <row r="612" spans="1:3">
      <c r="A612" s="4"/>
      <c r="B612" s="4"/>
      <c r="C612" s="4"/>
    </row>
    <row r="613" spans="1:3">
      <c r="A613" s="4"/>
      <c r="B613" s="4"/>
      <c r="C613" s="4"/>
    </row>
    <row r="614" spans="1:3">
      <c r="A614" s="4"/>
      <c r="B614" s="4"/>
      <c r="C614" s="4"/>
    </row>
    <row r="615" spans="1:3">
      <c r="A615" s="4"/>
      <c r="B615" s="4"/>
      <c r="C615" s="4"/>
    </row>
    <row r="616" spans="1:3">
      <c r="A616" s="4"/>
      <c r="B616" s="4"/>
      <c r="C616" s="4"/>
    </row>
    <row r="617" spans="1:3">
      <c r="A617" s="4"/>
      <c r="B617" s="4"/>
      <c r="C617" s="4"/>
    </row>
    <row r="618" spans="1:3">
      <c r="A618" s="4"/>
      <c r="B618" s="4"/>
      <c r="C618" s="4"/>
    </row>
    <row r="619" spans="1:3">
      <c r="A619" s="4"/>
      <c r="B619" s="4"/>
      <c r="C619" s="4"/>
    </row>
    <row r="620" spans="1:3">
      <c r="A620" s="4"/>
      <c r="B620" s="4"/>
      <c r="C620" s="4"/>
    </row>
    <row r="621" spans="1:3">
      <c r="A621" s="4"/>
      <c r="B621" s="4"/>
      <c r="C621" s="4"/>
    </row>
    <row r="622" spans="1:3">
      <c r="A622" s="4"/>
      <c r="B622" s="4"/>
      <c r="C622" s="4"/>
    </row>
    <row r="623" spans="1:3">
      <c r="A623" s="4"/>
      <c r="B623" s="4"/>
      <c r="C623" s="4"/>
    </row>
    <row r="624" spans="1:3">
      <c r="A624" s="4"/>
      <c r="B624" s="4"/>
      <c r="C624" s="4"/>
    </row>
    <row r="625" spans="1:3">
      <c r="A625" s="4"/>
      <c r="B625" s="4"/>
      <c r="C625" s="4"/>
    </row>
    <row r="626" spans="1:3">
      <c r="A626" s="4"/>
      <c r="B626" s="4"/>
      <c r="C626" s="4"/>
    </row>
    <row r="627" spans="1:3">
      <c r="A627" s="4"/>
      <c r="B627" s="4"/>
      <c r="C627" s="4"/>
    </row>
    <row r="628" spans="1:3">
      <c r="A628" s="4"/>
      <c r="B628" s="4"/>
      <c r="C628" s="4"/>
    </row>
    <row r="629" spans="1:3">
      <c r="A629" s="4"/>
      <c r="B629" s="4"/>
      <c r="C629" s="4"/>
    </row>
    <row r="630" spans="1:3">
      <c r="A630" s="4"/>
      <c r="B630" s="4"/>
      <c r="C630" s="4"/>
    </row>
    <row r="631" spans="1:3">
      <c r="A631" s="4"/>
      <c r="B631" s="4"/>
      <c r="C631" s="4"/>
    </row>
    <row r="632" spans="1:3">
      <c r="A632" s="4"/>
      <c r="B632" s="4"/>
      <c r="C632" s="4"/>
    </row>
    <row r="633" spans="1:3">
      <c r="A633" s="4"/>
      <c r="B633" s="4"/>
      <c r="C633" s="4"/>
    </row>
    <row r="634" spans="1:3">
      <c r="A634" s="4"/>
      <c r="B634" s="4"/>
      <c r="C634" s="4"/>
    </row>
    <row r="635" spans="1:3">
      <c r="A635" s="4"/>
      <c r="B635" s="4"/>
      <c r="C635" s="4"/>
    </row>
    <row r="636" spans="1:3">
      <c r="A636" s="4"/>
      <c r="B636" s="4"/>
      <c r="C636" s="4"/>
    </row>
    <row r="637" spans="1:3">
      <c r="A637" s="4"/>
      <c r="B637" s="4"/>
      <c r="C637" s="4"/>
    </row>
    <row r="638" spans="1:3">
      <c r="A638" s="4"/>
      <c r="B638" s="4"/>
      <c r="C638" s="4"/>
    </row>
    <row r="639" spans="1:3">
      <c r="A639" s="4"/>
      <c r="B639" s="4"/>
      <c r="C639" s="4"/>
    </row>
    <row r="640" spans="1:3">
      <c r="A640" s="4"/>
      <c r="B640" s="4"/>
      <c r="C640" s="4"/>
    </row>
    <row r="641" spans="1:3">
      <c r="A641" s="4"/>
      <c r="B641" s="4"/>
      <c r="C641" s="4"/>
    </row>
    <row r="642" spans="1:3">
      <c r="A642" s="4"/>
      <c r="B642" s="4"/>
      <c r="C642" s="4"/>
    </row>
    <row r="643" spans="1:3">
      <c r="A643" s="4"/>
      <c r="B643" s="4"/>
      <c r="C643" s="4"/>
    </row>
    <row r="644" spans="1:3">
      <c r="A644" s="4"/>
      <c r="B644" s="4"/>
      <c r="C644" s="4"/>
    </row>
    <row r="645" spans="1:3">
      <c r="A645" s="4"/>
      <c r="B645" s="4"/>
      <c r="C645" s="4"/>
    </row>
    <row r="646" spans="1:3">
      <c r="A646" s="4"/>
      <c r="B646" s="4"/>
      <c r="C646" s="4"/>
    </row>
    <row r="647" spans="1:3">
      <c r="A647" s="4"/>
      <c r="B647" s="4"/>
      <c r="C647" s="4"/>
    </row>
    <row r="648" spans="1:3">
      <c r="A648" s="4"/>
      <c r="B648" s="4"/>
      <c r="C648" s="4"/>
    </row>
    <row r="649" spans="1:3">
      <c r="A649" s="4"/>
      <c r="B649" s="4"/>
      <c r="C649" s="4"/>
    </row>
    <row r="650" spans="1:3">
      <c r="A650" s="4"/>
      <c r="B650" s="4"/>
      <c r="C650" s="4"/>
    </row>
    <row r="651" spans="1:3">
      <c r="A651" s="4"/>
      <c r="B651" s="4"/>
      <c r="C651" s="4"/>
    </row>
    <row r="652" spans="1:3">
      <c r="A652" s="4"/>
      <c r="B652" s="4"/>
      <c r="C652" s="4"/>
    </row>
    <row r="653" spans="1:3">
      <c r="A653" s="4"/>
      <c r="B653" s="4"/>
      <c r="C653" s="4"/>
    </row>
    <row r="654" spans="1:3">
      <c r="A654" s="4"/>
      <c r="B654" s="4"/>
      <c r="C654" s="4"/>
    </row>
    <row r="655" spans="1:3">
      <c r="A655" s="4"/>
      <c r="B655" s="4"/>
      <c r="C655" s="4"/>
    </row>
    <row r="656" spans="1:3">
      <c r="A656" s="4"/>
      <c r="B656" s="4"/>
      <c r="C656" s="4"/>
    </row>
    <row r="657" spans="1:3">
      <c r="A657" s="4"/>
      <c r="B657" s="4"/>
      <c r="C657" s="4"/>
    </row>
    <row r="658" spans="1:3">
      <c r="A658" s="4"/>
      <c r="B658" s="4"/>
      <c r="C658" s="4"/>
    </row>
    <row r="659" spans="1:3">
      <c r="A659" s="4"/>
      <c r="B659" s="4"/>
      <c r="C659" s="4"/>
    </row>
    <row r="660" spans="1:3">
      <c r="A660" s="4"/>
      <c r="B660" s="4"/>
      <c r="C660" s="4"/>
    </row>
    <row r="661" spans="1:3">
      <c r="A661" s="4"/>
      <c r="B661" s="4"/>
      <c r="C661" s="4"/>
    </row>
    <row r="662" spans="1:3">
      <c r="A662" s="4"/>
      <c r="B662" s="4"/>
      <c r="C662" s="4"/>
    </row>
    <row r="663" spans="1:3">
      <c r="A663" s="4"/>
      <c r="B663" s="4"/>
      <c r="C663" s="4"/>
    </row>
    <row r="664" spans="1:3">
      <c r="A664" s="4"/>
      <c r="B664" s="4"/>
      <c r="C664" s="4"/>
    </row>
    <row r="665" spans="1:3">
      <c r="A665" s="4"/>
      <c r="B665" s="4"/>
      <c r="C665" s="4"/>
    </row>
    <row r="666" spans="1:3">
      <c r="A666" s="4"/>
      <c r="B666" s="4"/>
      <c r="C666" s="4"/>
    </row>
    <row r="667" spans="1:3">
      <c r="A667" s="4"/>
      <c r="B667" s="4"/>
      <c r="C667" s="4"/>
    </row>
    <row r="668" spans="1:3">
      <c r="A668" s="4"/>
      <c r="B668" s="4"/>
      <c r="C668" s="4"/>
    </row>
    <row r="669" spans="1:3">
      <c r="A669" s="4"/>
      <c r="B669" s="4"/>
      <c r="C669" s="4"/>
    </row>
    <row r="670" spans="1:3">
      <c r="A670" s="4"/>
      <c r="B670" s="4"/>
      <c r="C670" s="4"/>
    </row>
    <row r="671" spans="1:3">
      <c r="A671" s="4"/>
      <c r="B671" s="4"/>
      <c r="C671" s="4"/>
    </row>
    <row r="672" spans="1:3">
      <c r="A672" s="4"/>
      <c r="B672" s="4"/>
      <c r="C672" s="4"/>
    </row>
    <row r="673" spans="1:3">
      <c r="A673" s="4"/>
      <c r="B673" s="4"/>
      <c r="C673" s="4"/>
    </row>
    <row r="674" spans="1:3">
      <c r="A674" s="4"/>
      <c r="B674" s="4"/>
      <c r="C674" s="4"/>
    </row>
    <row r="675" spans="1:3">
      <c r="A675" s="4"/>
      <c r="B675" s="4"/>
      <c r="C675" s="4"/>
    </row>
    <row r="676" spans="1:3">
      <c r="A676" s="4"/>
      <c r="B676" s="4"/>
      <c r="C676" s="4"/>
    </row>
    <row r="677" spans="1:3">
      <c r="A677" s="4"/>
      <c r="B677" s="4"/>
      <c r="C677" s="4"/>
    </row>
    <row r="678" spans="1:3">
      <c r="A678" s="4"/>
      <c r="B678" s="4"/>
      <c r="C678" s="4"/>
    </row>
    <row r="679" spans="1:3">
      <c r="A679" s="4"/>
      <c r="B679" s="4"/>
      <c r="C679" s="4"/>
    </row>
    <row r="680" spans="1:3">
      <c r="A680" s="4"/>
      <c r="B680" s="4"/>
      <c r="C680" s="4"/>
    </row>
    <row r="681" spans="1:3">
      <c r="A681" s="4"/>
      <c r="B681" s="4"/>
      <c r="C681" s="4"/>
    </row>
    <row r="682" spans="1:3">
      <c r="A682" s="4"/>
      <c r="B682" s="4"/>
      <c r="C682" s="4"/>
    </row>
    <row r="683" spans="1:3">
      <c r="A683" s="4"/>
      <c r="B683" s="4"/>
      <c r="C683" s="4"/>
    </row>
    <row r="684" spans="1:3">
      <c r="A684" s="4"/>
      <c r="B684" s="4"/>
      <c r="C684" s="4"/>
    </row>
    <row r="685" spans="1:3">
      <c r="A685" s="4"/>
      <c r="B685" s="4"/>
      <c r="C685" s="4"/>
    </row>
    <row r="686" spans="1:3">
      <c r="A686" s="4"/>
      <c r="B686" s="4"/>
      <c r="C686" s="4"/>
    </row>
    <row r="687" spans="1:3">
      <c r="A687" s="4"/>
      <c r="B687" s="4"/>
      <c r="C687" s="4"/>
    </row>
    <row r="688" spans="1:3">
      <c r="A688" s="4"/>
      <c r="B688" s="4"/>
      <c r="C688" s="4"/>
    </row>
    <row r="689" spans="1:3">
      <c r="A689" s="4"/>
      <c r="B689" s="4"/>
      <c r="C689" s="4"/>
    </row>
    <row r="690" spans="1:3">
      <c r="A690" s="4"/>
      <c r="B690" s="4"/>
      <c r="C690" s="4"/>
    </row>
    <row r="691" spans="1:3">
      <c r="A691" s="4"/>
      <c r="B691" s="4"/>
      <c r="C691" s="4"/>
    </row>
    <row r="692" spans="1:3">
      <c r="A692" s="4"/>
      <c r="B692" s="4"/>
      <c r="C692" s="4"/>
    </row>
    <row r="693" spans="1:3">
      <c r="A693" s="4"/>
      <c r="B693" s="4"/>
      <c r="C693" s="4"/>
    </row>
    <row r="694" spans="1:3">
      <c r="A694" s="4"/>
      <c r="B694" s="4"/>
      <c r="C694" s="4"/>
    </row>
    <row r="695" spans="1:3">
      <c r="A695" s="4"/>
      <c r="B695" s="4"/>
      <c r="C695" s="4"/>
    </row>
    <row r="696" spans="1:3">
      <c r="A696" s="4"/>
      <c r="B696" s="4"/>
      <c r="C696" s="4"/>
    </row>
    <row r="697" spans="1:3">
      <c r="A697" s="4"/>
      <c r="B697" s="4"/>
      <c r="C697" s="4"/>
    </row>
    <row r="698" spans="1:3">
      <c r="A698" s="4"/>
      <c r="B698" s="4"/>
      <c r="C698" s="4"/>
    </row>
    <row r="699" spans="1:3">
      <c r="A699" s="4"/>
      <c r="B699" s="4"/>
      <c r="C699" s="4"/>
    </row>
    <row r="700" spans="1:3">
      <c r="A700" s="4"/>
      <c r="B700" s="4"/>
      <c r="C700" s="4"/>
    </row>
    <row r="701" spans="1:3">
      <c r="A701" s="4"/>
      <c r="B701" s="4"/>
      <c r="C701" s="4"/>
    </row>
    <row r="702" spans="1:3">
      <c r="A702" s="4"/>
      <c r="B702" s="4"/>
      <c r="C702" s="4"/>
    </row>
    <row r="703" spans="1:3">
      <c r="A703" s="4"/>
      <c r="B703" s="4"/>
      <c r="C703" s="4"/>
    </row>
    <row r="704" spans="1:3">
      <c r="A704" s="4"/>
      <c r="B704" s="4"/>
      <c r="C704" s="4"/>
    </row>
    <row r="705" spans="1:3">
      <c r="A705" s="4"/>
      <c r="B705" s="4"/>
      <c r="C705" s="4"/>
    </row>
    <row r="706" spans="1:3">
      <c r="A706" s="4"/>
      <c r="B706" s="4"/>
      <c r="C706" s="4"/>
    </row>
    <row r="707" spans="1:3">
      <c r="A707" s="4"/>
      <c r="B707" s="4"/>
      <c r="C707" s="4"/>
    </row>
    <row r="708" spans="1:3">
      <c r="A708" s="4"/>
      <c r="B708" s="4"/>
      <c r="C708" s="4"/>
    </row>
    <row r="709" spans="1:3">
      <c r="A709" s="4"/>
      <c r="B709" s="4"/>
      <c r="C709" s="4"/>
    </row>
    <row r="710" spans="1:3">
      <c r="A710" s="4"/>
      <c r="B710" s="4"/>
      <c r="C710" s="4"/>
    </row>
    <row r="711" spans="1:3">
      <c r="A711" s="4"/>
      <c r="B711" s="4"/>
      <c r="C711" s="4"/>
    </row>
    <row r="712" spans="1:3">
      <c r="A712" s="4"/>
      <c r="B712" s="4"/>
      <c r="C712" s="4"/>
    </row>
    <row r="713" spans="1:3">
      <c r="A713" s="4"/>
      <c r="B713" s="4"/>
      <c r="C713" s="4"/>
    </row>
    <row r="714" spans="1:3">
      <c r="A714" s="4"/>
      <c r="B714" s="4"/>
      <c r="C714" s="4"/>
    </row>
    <row r="715" spans="1:3">
      <c r="A715" s="4"/>
      <c r="B715" s="4"/>
      <c r="C715" s="4"/>
    </row>
    <row r="716" spans="1:3">
      <c r="A716" s="4"/>
      <c r="B716" s="4"/>
      <c r="C716" s="4"/>
    </row>
    <row r="717" spans="1:3">
      <c r="A717" s="4"/>
      <c r="B717" s="4"/>
      <c r="C717" s="4"/>
    </row>
    <row r="718" spans="1:3">
      <c r="A718" s="4"/>
      <c r="B718" s="4"/>
      <c r="C718" s="4"/>
    </row>
    <row r="719" spans="1:3">
      <c r="A719" s="4"/>
      <c r="B719" s="4"/>
      <c r="C719" s="4"/>
    </row>
    <row r="720" spans="1:3">
      <c r="A720" s="4"/>
      <c r="B720" s="4"/>
      <c r="C720" s="4"/>
    </row>
    <row r="721" spans="1:3">
      <c r="A721" s="4"/>
      <c r="B721" s="4"/>
      <c r="C721" s="4"/>
    </row>
    <row r="722" spans="1:3">
      <c r="A722" s="4"/>
      <c r="B722" s="4"/>
      <c r="C722" s="4"/>
    </row>
    <row r="723" spans="1:3">
      <c r="A723" s="4"/>
      <c r="B723" s="4"/>
      <c r="C723" s="4"/>
    </row>
    <row r="724" spans="1:3">
      <c r="A724" s="4"/>
      <c r="B724" s="4"/>
      <c r="C724" s="4"/>
    </row>
    <row r="725" spans="1:3">
      <c r="A725" s="4"/>
      <c r="B725" s="4"/>
      <c r="C725" s="4"/>
    </row>
    <row r="726" spans="1:3">
      <c r="A726" s="4"/>
      <c r="B726" s="4"/>
      <c r="C726" s="4"/>
    </row>
    <row r="727" spans="1:3">
      <c r="A727" s="4"/>
      <c r="B727" s="4"/>
      <c r="C727" s="4"/>
    </row>
    <row r="728" spans="1:3">
      <c r="A728" s="4"/>
      <c r="B728" s="4"/>
      <c r="C728" s="4"/>
    </row>
    <row r="729" spans="1:3">
      <c r="A729" s="4"/>
      <c r="B729" s="4"/>
      <c r="C729" s="4"/>
    </row>
    <row r="730" spans="1:3">
      <c r="A730" s="4"/>
      <c r="B730" s="4"/>
      <c r="C730" s="4"/>
    </row>
    <row r="731" spans="1:3">
      <c r="A731" s="4"/>
      <c r="B731" s="4"/>
      <c r="C731" s="4"/>
    </row>
    <row r="732" spans="1:3">
      <c r="A732" s="4"/>
      <c r="B732" s="4"/>
      <c r="C732" s="4"/>
    </row>
    <row r="733" spans="1:3">
      <c r="A733" s="4"/>
      <c r="B733" s="4"/>
      <c r="C733" s="4"/>
    </row>
    <row r="734" spans="1:3">
      <c r="A734" s="4"/>
      <c r="B734" s="4"/>
      <c r="C734" s="4"/>
    </row>
    <row r="735" spans="1:3">
      <c r="A735" s="4"/>
      <c r="B735" s="4"/>
      <c r="C735" s="4"/>
    </row>
    <row r="736" spans="1:3">
      <c r="A736" s="4"/>
      <c r="B736" s="4"/>
      <c r="C736" s="4"/>
    </row>
    <row r="737" spans="1:3">
      <c r="A737" s="4"/>
      <c r="B737" s="4"/>
      <c r="C737" s="4"/>
    </row>
    <row r="738" spans="1:3">
      <c r="A738" s="4"/>
      <c r="B738" s="4"/>
      <c r="C738" s="4"/>
    </row>
    <row r="739" spans="1:3">
      <c r="A739" s="4"/>
      <c r="B739" s="4"/>
      <c r="C739" s="4"/>
    </row>
    <row r="740" spans="1:3">
      <c r="A740" s="4"/>
      <c r="B740" s="4"/>
      <c r="C740" s="4"/>
    </row>
    <row r="741" spans="1:3">
      <c r="A741" s="4"/>
      <c r="B741" s="4"/>
      <c r="C741" s="4"/>
    </row>
    <row r="742" spans="1:3">
      <c r="A742" s="4"/>
      <c r="B742" s="4"/>
      <c r="C742" s="4"/>
    </row>
    <row r="743" spans="1:3">
      <c r="A743" s="4"/>
      <c r="B743" s="4"/>
      <c r="C743" s="4"/>
    </row>
    <row r="744" spans="1:3">
      <c r="A744" s="4"/>
      <c r="B744" s="4"/>
      <c r="C744" s="4"/>
    </row>
    <row r="745" spans="1:3">
      <c r="A745" s="4"/>
      <c r="B745" s="4"/>
      <c r="C745" s="4"/>
    </row>
    <row r="746" spans="1:3">
      <c r="A746" s="4"/>
      <c r="B746" s="4"/>
      <c r="C746" s="4"/>
    </row>
    <row r="747" spans="1:3">
      <c r="A747" s="4"/>
      <c r="B747" s="4"/>
      <c r="C747" s="4"/>
    </row>
    <row r="748" spans="1:3">
      <c r="A748" s="4"/>
      <c r="B748" s="4"/>
      <c r="C748" s="4"/>
    </row>
    <row r="749" spans="1:3">
      <c r="A749" s="4"/>
      <c r="B749" s="4"/>
      <c r="C749" s="4"/>
    </row>
    <row r="750" spans="1:3">
      <c r="A750" s="4"/>
      <c r="B750" s="4"/>
      <c r="C750" s="4"/>
    </row>
    <row r="751" spans="1:3">
      <c r="A751" s="4"/>
      <c r="B751" s="4"/>
      <c r="C751" s="4"/>
    </row>
    <row r="752" spans="1:3">
      <c r="A752" s="4"/>
      <c r="B752" s="4"/>
      <c r="C752" s="4"/>
    </row>
    <row r="753" spans="1:3">
      <c r="A753" s="4"/>
      <c r="B753" s="4"/>
      <c r="C753" s="4"/>
    </row>
    <row r="754" spans="1:3">
      <c r="A754" s="4"/>
      <c r="B754" s="4"/>
      <c r="C754" s="4"/>
    </row>
    <row r="755" spans="1:3">
      <c r="A755" s="4"/>
      <c r="B755" s="4"/>
      <c r="C755" s="4"/>
    </row>
    <row r="756" spans="1:3">
      <c r="A756" s="4"/>
      <c r="B756" s="4"/>
      <c r="C756" s="4"/>
    </row>
    <row r="757" spans="1:3">
      <c r="A757" s="4"/>
      <c r="B757" s="4"/>
      <c r="C757" s="4"/>
    </row>
    <row r="758" spans="1:3">
      <c r="A758" s="4"/>
      <c r="B758" s="4"/>
      <c r="C758" s="4"/>
    </row>
    <row r="759" spans="1:3">
      <c r="A759" s="4"/>
      <c r="B759" s="4"/>
      <c r="C759" s="4"/>
    </row>
    <row r="760" spans="1:3">
      <c r="A760" s="4"/>
      <c r="B760" s="4"/>
      <c r="C760" s="4"/>
    </row>
    <row r="761" spans="1:3">
      <c r="A761" s="4"/>
      <c r="B761" s="4"/>
      <c r="C761" s="4"/>
    </row>
    <row r="762" spans="1:3">
      <c r="A762" s="4"/>
      <c r="B762" s="4"/>
      <c r="C762" s="4"/>
    </row>
    <row r="763" spans="1:3">
      <c r="A763" s="4"/>
      <c r="B763" s="4"/>
      <c r="C763" s="4"/>
    </row>
    <row r="764" spans="1:3">
      <c r="A764" s="4"/>
      <c r="B764" s="4"/>
      <c r="C764" s="4"/>
    </row>
    <row r="765" spans="1:3">
      <c r="A765" s="4"/>
      <c r="B765" s="4"/>
      <c r="C765" s="4"/>
    </row>
    <row r="766" spans="1:3">
      <c r="A766" s="4"/>
      <c r="B766" s="4"/>
      <c r="C766" s="4"/>
    </row>
    <row r="767" spans="1:3">
      <c r="A767" s="4"/>
      <c r="B767" s="4"/>
      <c r="C767" s="4"/>
    </row>
    <row r="768" spans="1:3">
      <c r="A768" s="4"/>
      <c r="B768" s="4"/>
      <c r="C768" s="4"/>
    </row>
    <row r="769" spans="1:3">
      <c r="A769" s="4"/>
      <c r="B769" s="4"/>
      <c r="C769" s="4"/>
    </row>
    <row r="770" spans="1:3">
      <c r="A770" s="4"/>
      <c r="B770" s="4"/>
      <c r="C770" s="4"/>
    </row>
    <row r="771" spans="1:3">
      <c r="A771" s="4"/>
      <c r="B771" s="4"/>
      <c r="C771" s="4"/>
    </row>
    <row r="772" spans="1:3">
      <c r="A772" s="4"/>
      <c r="B772" s="4"/>
      <c r="C772" s="4"/>
    </row>
    <row r="773" spans="1:3">
      <c r="A773" s="4"/>
      <c r="B773" s="4"/>
      <c r="C773" s="4"/>
    </row>
    <row r="774" spans="1:3">
      <c r="A774" s="4"/>
      <c r="B774" s="4"/>
      <c r="C774" s="4"/>
    </row>
    <row r="775" spans="1:3">
      <c r="A775" s="4"/>
      <c r="B775" s="4"/>
      <c r="C775" s="4"/>
    </row>
    <row r="776" spans="1:3">
      <c r="A776" s="4"/>
      <c r="B776" s="4"/>
      <c r="C776" s="4"/>
    </row>
    <row r="777" spans="1:3">
      <c r="A777" s="4"/>
      <c r="B777" s="4"/>
      <c r="C777" s="4"/>
    </row>
    <row r="778" spans="1:3">
      <c r="A778" s="4"/>
      <c r="B778" s="4"/>
      <c r="C778" s="4"/>
    </row>
    <row r="779" spans="1:3">
      <c r="A779" s="4"/>
      <c r="B779" s="4"/>
      <c r="C779" s="4"/>
    </row>
    <row r="780" spans="1:3">
      <c r="A780" s="4"/>
      <c r="B780" s="4"/>
      <c r="C780" s="4"/>
    </row>
    <row r="781" spans="1:3">
      <c r="A781" s="4"/>
      <c r="B781" s="4"/>
      <c r="C781" s="4"/>
    </row>
    <row r="782" spans="1:3">
      <c r="A782" s="4"/>
      <c r="B782" s="4"/>
      <c r="C782" s="4"/>
    </row>
    <row r="783" spans="1:3">
      <c r="A783" s="4"/>
      <c r="B783" s="4"/>
      <c r="C783" s="4"/>
    </row>
    <row r="784" spans="1:3">
      <c r="A784" s="4"/>
      <c r="B784" s="4"/>
      <c r="C784" s="4"/>
    </row>
    <row r="785" spans="1:3">
      <c r="A785" s="4"/>
      <c r="B785" s="4"/>
      <c r="C785" s="4"/>
    </row>
    <row r="786" spans="1:3">
      <c r="A786" s="4"/>
      <c r="B786" s="4"/>
      <c r="C786" s="4"/>
    </row>
    <row r="787" spans="1:3">
      <c r="A787" s="4"/>
      <c r="B787" s="4"/>
      <c r="C787" s="4"/>
    </row>
    <row r="788" spans="1:3">
      <c r="A788" s="4"/>
      <c r="B788" s="4"/>
      <c r="C788" s="4"/>
    </row>
    <row r="789" spans="1:3">
      <c r="A789" s="4"/>
      <c r="B789" s="4"/>
      <c r="C789" s="4"/>
    </row>
    <row r="790" spans="1:3">
      <c r="A790" s="4"/>
      <c r="B790" s="4"/>
      <c r="C790" s="4"/>
    </row>
    <row r="791" spans="1:3">
      <c r="A791" s="4"/>
      <c r="B791" s="4"/>
      <c r="C791" s="4"/>
    </row>
    <row r="792" spans="1:3">
      <c r="A792" s="4"/>
      <c r="B792" s="4"/>
      <c r="C792" s="4"/>
    </row>
    <row r="793" spans="1:3">
      <c r="A793" s="4"/>
      <c r="B793" s="4"/>
      <c r="C793" s="4"/>
    </row>
    <row r="794" spans="1:3">
      <c r="A794" s="4"/>
      <c r="B794" s="4"/>
      <c r="C794" s="4"/>
    </row>
    <row r="795" spans="1:3">
      <c r="A795" s="4"/>
      <c r="B795" s="4"/>
      <c r="C795" s="4"/>
    </row>
    <row r="796" spans="1:3">
      <c r="A796" s="4"/>
      <c r="B796" s="4"/>
      <c r="C796" s="4"/>
    </row>
    <row r="797" spans="1:3">
      <c r="A797" s="4"/>
      <c r="B797" s="4"/>
      <c r="C797" s="4"/>
    </row>
    <row r="798" spans="1:3">
      <c r="A798" s="4"/>
      <c r="B798" s="4"/>
      <c r="C798" s="4"/>
    </row>
    <row r="799" spans="1:3">
      <c r="A799" s="4"/>
      <c r="B799" s="4"/>
      <c r="C799" s="4"/>
    </row>
    <row r="800" spans="1:3">
      <c r="A800" s="4"/>
      <c r="B800" s="4"/>
      <c r="C800" s="4"/>
    </row>
    <row r="801" spans="1:3">
      <c r="A801" s="4"/>
      <c r="B801" s="4"/>
      <c r="C801" s="4"/>
    </row>
    <row r="802" spans="1:3">
      <c r="A802" s="4"/>
      <c r="B802" s="4"/>
      <c r="C802" s="4"/>
    </row>
    <row r="803" spans="1:3">
      <c r="A803" s="4"/>
      <c r="B803" s="4"/>
      <c r="C803" s="4"/>
    </row>
    <row r="804" spans="1:3">
      <c r="A804" s="4"/>
      <c r="B804" s="4"/>
      <c r="C804" s="4"/>
    </row>
    <row r="805" spans="1:3">
      <c r="A805" s="4"/>
      <c r="B805" s="4"/>
      <c r="C805" s="4"/>
    </row>
    <row r="806" spans="1:3">
      <c r="A806" s="4"/>
      <c r="B806" s="4"/>
      <c r="C806" s="4"/>
    </row>
    <row r="807" spans="1:3">
      <c r="A807" s="4"/>
      <c r="B807" s="4"/>
      <c r="C807" s="4"/>
    </row>
    <row r="808" spans="1:3">
      <c r="A808" s="4"/>
      <c r="B808" s="4"/>
      <c r="C808" s="4"/>
    </row>
    <row r="809" spans="1:3">
      <c r="A809" s="4"/>
      <c r="B809" s="4"/>
      <c r="C809" s="4"/>
    </row>
    <row r="810" spans="1:3">
      <c r="A810" s="4"/>
      <c r="B810" s="4"/>
      <c r="C810" s="4"/>
    </row>
    <row r="811" spans="1:3">
      <c r="A811" s="4"/>
      <c r="B811" s="4"/>
      <c r="C811" s="4"/>
    </row>
    <row r="812" spans="1:3">
      <c r="A812" s="4"/>
      <c r="B812" s="4"/>
      <c r="C812" s="4"/>
    </row>
    <row r="813" spans="1:3">
      <c r="A813" s="4"/>
      <c r="B813" s="4"/>
      <c r="C813" s="4"/>
    </row>
    <row r="814" spans="1:3">
      <c r="A814" s="4"/>
      <c r="B814" s="4"/>
      <c r="C814" s="4"/>
    </row>
    <row r="815" spans="1:3">
      <c r="A815" s="4"/>
      <c r="B815" s="4"/>
      <c r="C815" s="4"/>
    </row>
    <row r="816" spans="1:3">
      <c r="A816" s="4"/>
      <c r="B816" s="4"/>
      <c r="C816" s="4"/>
    </row>
    <row r="817" spans="1:3">
      <c r="A817" s="4"/>
      <c r="B817" s="4"/>
      <c r="C817" s="4"/>
    </row>
    <row r="818" spans="1:3">
      <c r="A818" s="4"/>
      <c r="B818" s="4"/>
      <c r="C818" s="4"/>
    </row>
    <row r="819" spans="1:3">
      <c r="A819" s="4"/>
      <c r="B819" s="4"/>
      <c r="C819" s="4"/>
    </row>
    <row r="820" spans="1:3">
      <c r="A820" s="4"/>
      <c r="B820" s="4"/>
      <c r="C820" s="4"/>
    </row>
    <row r="821" spans="1:3">
      <c r="A821" s="4"/>
      <c r="B821" s="4"/>
      <c r="C821" s="4"/>
    </row>
    <row r="822" spans="1:3">
      <c r="A822" s="4"/>
      <c r="B822" s="4"/>
      <c r="C822" s="4"/>
    </row>
    <row r="823" spans="1:3">
      <c r="A823" s="4"/>
      <c r="B823" s="4"/>
      <c r="C823" s="4"/>
    </row>
    <row r="824" spans="1:3">
      <c r="A824" s="4"/>
      <c r="B824" s="4"/>
      <c r="C824" s="4"/>
    </row>
    <row r="825" spans="1:3">
      <c r="A825" s="4"/>
      <c r="B825" s="4"/>
      <c r="C825" s="4"/>
    </row>
    <row r="826" spans="1:3">
      <c r="A826" s="4"/>
      <c r="B826" s="4"/>
      <c r="C826" s="4"/>
    </row>
    <row r="827" spans="1:3">
      <c r="A827" s="4"/>
      <c r="B827" s="4"/>
      <c r="C827" s="4"/>
    </row>
    <row r="828" spans="1:3">
      <c r="A828" s="4"/>
      <c r="B828" s="4"/>
      <c r="C828" s="4"/>
    </row>
    <row r="829" spans="1:3">
      <c r="A829" s="4"/>
      <c r="B829" s="4"/>
      <c r="C829" s="4"/>
    </row>
    <row r="830" spans="1:3">
      <c r="A830" s="4"/>
      <c r="B830" s="4"/>
      <c r="C830" s="4"/>
    </row>
    <row r="831" spans="1:3">
      <c r="A831" s="4"/>
      <c r="B831" s="4"/>
      <c r="C831" s="4"/>
    </row>
    <row r="832" spans="1:3">
      <c r="A832" s="4"/>
      <c r="B832" s="4"/>
      <c r="C832" s="4"/>
    </row>
    <row r="833" spans="1:3">
      <c r="A833" s="4"/>
      <c r="B833" s="4"/>
      <c r="C833" s="4"/>
    </row>
    <row r="834" spans="1:3">
      <c r="A834" s="4"/>
      <c r="B834" s="4"/>
      <c r="C834" s="4"/>
    </row>
    <row r="835" spans="1:3">
      <c r="A835" s="4"/>
      <c r="B835" s="4"/>
      <c r="C835" s="4"/>
    </row>
    <row r="836" spans="1:3">
      <c r="A836" s="4"/>
      <c r="B836" s="4"/>
      <c r="C836" s="4"/>
    </row>
    <row r="837" spans="1:3">
      <c r="A837" s="4"/>
      <c r="B837" s="4"/>
      <c r="C837" s="4"/>
    </row>
    <row r="838" spans="1:3">
      <c r="A838" s="4"/>
      <c r="B838" s="4"/>
      <c r="C838" s="4"/>
    </row>
    <row r="839" spans="1:3">
      <c r="A839" s="4"/>
      <c r="B839" s="4"/>
      <c r="C839" s="4"/>
    </row>
    <row r="840" spans="1:3">
      <c r="A840" s="4"/>
      <c r="B840" s="4"/>
      <c r="C840" s="4"/>
    </row>
    <row r="841" spans="1:3">
      <c r="A841" s="4"/>
      <c r="B841" s="4"/>
      <c r="C841" s="4"/>
    </row>
    <row r="842" spans="1:3">
      <c r="A842" s="4"/>
      <c r="B842" s="4"/>
      <c r="C842" s="4"/>
    </row>
    <row r="843" spans="1:3">
      <c r="A843" s="4"/>
      <c r="B843" s="4"/>
      <c r="C843" s="4"/>
    </row>
    <row r="844" spans="1:3">
      <c r="A844" s="4"/>
      <c r="B844" s="4"/>
      <c r="C844" s="4"/>
    </row>
    <row r="845" spans="1:3">
      <c r="A845" s="4"/>
      <c r="B845" s="4"/>
      <c r="C845" s="4"/>
    </row>
    <row r="846" spans="1:3">
      <c r="A846" s="4"/>
      <c r="B846" s="4"/>
      <c r="C846" s="4"/>
    </row>
    <row r="847" spans="1:3">
      <c r="A847" s="4"/>
      <c r="B847" s="4"/>
      <c r="C847" s="4"/>
    </row>
    <row r="848" spans="1:3">
      <c r="A848" s="4"/>
      <c r="B848" s="4"/>
      <c r="C848" s="4"/>
    </row>
    <row r="849" spans="1:3">
      <c r="A849" s="4"/>
      <c r="B849" s="4"/>
      <c r="C849" s="4"/>
    </row>
    <row r="850" spans="1:3">
      <c r="A850" s="4"/>
      <c r="B850" s="4"/>
      <c r="C850" s="4"/>
    </row>
    <row r="851" spans="1:3">
      <c r="A851" s="4"/>
      <c r="B851" s="4"/>
      <c r="C851" s="4"/>
    </row>
    <row r="852" spans="1:3">
      <c r="A852" s="4"/>
      <c r="B852" s="4"/>
      <c r="C852" s="4"/>
    </row>
    <row r="853" spans="1:3">
      <c r="A853" s="4"/>
      <c r="B853" s="4"/>
      <c r="C853" s="4"/>
    </row>
    <row r="854" spans="1:3">
      <c r="A854" s="4"/>
      <c r="B854" s="4"/>
      <c r="C854" s="4"/>
    </row>
    <row r="855" spans="1:3">
      <c r="A855" s="4"/>
      <c r="B855" s="4"/>
      <c r="C855" s="4"/>
    </row>
    <row r="856" spans="1:3">
      <c r="A856" s="4"/>
      <c r="B856" s="4"/>
      <c r="C856" s="4"/>
    </row>
    <row r="857" spans="1:3">
      <c r="A857" s="4"/>
      <c r="B857" s="4"/>
      <c r="C857" s="4"/>
    </row>
    <row r="858" spans="1:3">
      <c r="A858" s="4"/>
      <c r="B858" s="4"/>
      <c r="C858" s="4"/>
    </row>
    <row r="859" spans="1:3">
      <c r="A859" s="4"/>
      <c r="B859" s="4"/>
      <c r="C859" s="4"/>
    </row>
    <row r="860" spans="1:3">
      <c r="A860" s="4"/>
      <c r="B860" s="4"/>
      <c r="C860" s="4"/>
    </row>
    <row r="861" spans="1:3">
      <c r="A861" s="4"/>
      <c r="B861" s="4"/>
      <c r="C861" s="4"/>
    </row>
    <row r="862" spans="1:3">
      <c r="A862" s="4"/>
      <c r="B862" s="4"/>
      <c r="C862" s="4"/>
    </row>
    <row r="863" spans="1:3">
      <c r="A863" s="4"/>
      <c r="B863" s="4"/>
      <c r="C863" s="4"/>
    </row>
    <row r="864" spans="1:3">
      <c r="A864" s="4"/>
      <c r="B864" s="4"/>
      <c r="C864" s="4"/>
    </row>
    <row r="865" spans="1:3">
      <c r="A865" s="4"/>
      <c r="B865" s="4"/>
      <c r="C865" s="4"/>
    </row>
    <row r="866" spans="1:3">
      <c r="A866" s="4"/>
      <c r="B866" s="4"/>
      <c r="C866" s="4"/>
    </row>
    <row r="867" spans="1:3">
      <c r="A867" s="4"/>
      <c r="B867" s="4"/>
      <c r="C867" s="4"/>
    </row>
    <row r="868" spans="1:3">
      <c r="A868" s="4"/>
      <c r="B868" s="4"/>
      <c r="C868" s="4"/>
    </row>
    <row r="869" spans="1:3">
      <c r="A869" s="4"/>
      <c r="B869" s="4"/>
      <c r="C869" s="4"/>
    </row>
    <row r="870" spans="1:3">
      <c r="A870" s="4"/>
      <c r="B870" s="4"/>
      <c r="C870" s="4"/>
    </row>
    <row r="871" spans="1:3">
      <c r="A871" s="4"/>
      <c r="B871" s="4"/>
      <c r="C871" s="4"/>
    </row>
    <row r="872" spans="1:3">
      <c r="A872" s="4"/>
      <c r="B872" s="4"/>
      <c r="C872" s="4"/>
    </row>
    <row r="873" spans="1:3">
      <c r="A873" s="4"/>
      <c r="B873" s="4"/>
      <c r="C873" s="4"/>
    </row>
    <row r="874" spans="1:3">
      <c r="A874" s="4"/>
      <c r="B874" s="4"/>
      <c r="C874" s="4"/>
    </row>
    <row r="875" spans="1:3">
      <c r="A875" s="4"/>
      <c r="B875" s="4"/>
      <c r="C875" s="4"/>
    </row>
    <row r="876" spans="1:3">
      <c r="A876" s="4"/>
      <c r="B876" s="4"/>
      <c r="C876" s="4"/>
    </row>
    <row r="877" spans="1:3">
      <c r="A877" s="4"/>
      <c r="B877" s="4"/>
      <c r="C877" s="4"/>
    </row>
    <row r="878" spans="1:3">
      <c r="A878" s="4"/>
      <c r="B878" s="4"/>
      <c r="C878" s="4"/>
    </row>
    <row r="879" spans="1:3">
      <c r="A879" s="4"/>
      <c r="B879" s="4"/>
      <c r="C879" s="4"/>
    </row>
    <row r="880" spans="1:3">
      <c r="A880" s="4"/>
      <c r="B880" s="4"/>
      <c r="C880" s="4"/>
    </row>
    <row r="881" spans="1:3">
      <c r="A881" s="4"/>
      <c r="B881" s="4"/>
      <c r="C881" s="4"/>
    </row>
    <row r="882" spans="1:3">
      <c r="A882" s="4"/>
      <c r="B882" s="4"/>
      <c r="C882" s="4"/>
    </row>
    <row r="883" spans="1:3">
      <c r="A883" s="4"/>
      <c r="B883" s="4"/>
      <c r="C883" s="4"/>
    </row>
    <row r="884" spans="1:3">
      <c r="A884" s="4"/>
      <c r="B884" s="4"/>
      <c r="C884" s="4"/>
    </row>
    <row r="885" spans="1:3">
      <c r="A885" s="4"/>
      <c r="B885" s="4"/>
      <c r="C885" s="4"/>
    </row>
    <row r="886" spans="1:3">
      <c r="A886" s="4"/>
      <c r="B886" s="4"/>
      <c r="C886" s="4"/>
    </row>
    <row r="887" spans="1:3">
      <c r="A887" s="4"/>
      <c r="B887" s="4"/>
      <c r="C887" s="4"/>
    </row>
    <row r="888" spans="1:3">
      <c r="A888" s="4"/>
      <c r="B888" s="4"/>
      <c r="C888" s="4"/>
    </row>
    <row r="889" spans="1:3">
      <c r="A889" s="4"/>
      <c r="B889" s="4"/>
      <c r="C889" s="4"/>
    </row>
    <row r="890" spans="1:3">
      <c r="A890" s="4"/>
      <c r="B890" s="4"/>
      <c r="C890" s="4"/>
    </row>
    <row r="891" spans="1:3">
      <c r="A891" s="4"/>
      <c r="B891" s="4"/>
      <c r="C891" s="4"/>
    </row>
    <row r="892" spans="1:3">
      <c r="A892" s="4"/>
      <c r="B892" s="4"/>
      <c r="C892" s="4"/>
    </row>
    <row r="893" spans="1:3">
      <c r="A893" s="4"/>
      <c r="B893" s="4"/>
      <c r="C893" s="4"/>
    </row>
    <row r="894" spans="1:3">
      <c r="A894" s="4"/>
      <c r="B894" s="4"/>
      <c r="C894" s="4"/>
    </row>
    <row r="895" spans="1:3">
      <c r="A895" s="4"/>
      <c r="B895" s="4"/>
      <c r="C895" s="4"/>
    </row>
    <row r="896" spans="1:3">
      <c r="A896" s="4"/>
      <c r="B896" s="4"/>
      <c r="C896" s="4"/>
    </row>
    <row r="897" spans="1:3">
      <c r="A897" s="4"/>
      <c r="B897" s="4"/>
      <c r="C897" s="4"/>
    </row>
    <row r="898" spans="1:3">
      <c r="A898" s="4"/>
      <c r="B898" s="4"/>
      <c r="C898" s="4"/>
    </row>
    <row r="899" spans="1:3">
      <c r="A899" s="4"/>
      <c r="B899" s="4"/>
      <c r="C899" s="4"/>
    </row>
    <row r="900" spans="1:3">
      <c r="A900" s="4"/>
      <c r="B900" s="4"/>
      <c r="C900" s="4"/>
    </row>
    <row r="901" spans="1:3">
      <c r="A901" s="4"/>
      <c r="B901" s="4"/>
      <c r="C901" s="4"/>
    </row>
    <row r="902" spans="1:3">
      <c r="A902" s="4"/>
      <c r="B902" s="4"/>
      <c r="C902" s="4"/>
    </row>
    <row r="903" spans="1:3">
      <c r="A903" s="4"/>
      <c r="B903" s="4"/>
      <c r="C903" s="4"/>
    </row>
    <row r="904" spans="1:3">
      <c r="A904" s="4"/>
      <c r="B904" s="4"/>
      <c r="C904" s="4"/>
    </row>
    <row r="905" spans="1:3">
      <c r="A905" s="4"/>
      <c r="B905" s="4"/>
      <c r="C905" s="4"/>
    </row>
    <row r="906" spans="1:3">
      <c r="A906" s="4"/>
      <c r="B906" s="4"/>
      <c r="C906" s="4"/>
    </row>
    <row r="907" spans="1:3">
      <c r="A907" s="4"/>
      <c r="B907" s="4"/>
      <c r="C907" s="4"/>
    </row>
    <row r="908" spans="1:3">
      <c r="A908" s="4"/>
      <c r="B908" s="4"/>
      <c r="C908" s="4"/>
    </row>
    <row r="909" spans="1:3">
      <c r="A909" s="4"/>
      <c r="B909" s="4"/>
      <c r="C909" s="4"/>
    </row>
    <row r="910" spans="1:3">
      <c r="A910" s="4"/>
      <c r="B910" s="4"/>
      <c r="C910" s="4"/>
    </row>
    <row r="911" spans="1:3">
      <c r="A911" s="4"/>
      <c r="B911" s="4"/>
      <c r="C911" s="4"/>
    </row>
    <row r="912" spans="1:3">
      <c r="A912" s="4"/>
      <c r="B912" s="4"/>
      <c r="C912" s="4"/>
    </row>
    <row r="913" spans="1:3">
      <c r="A913" s="4"/>
      <c r="B913" s="4"/>
      <c r="C913" s="4"/>
    </row>
    <row r="914" spans="1:3">
      <c r="A914" s="4"/>
      <c r="B914" s="4"/>
      <c r="C914" s="4"/>
    </row>
    <row r="915" spans="1:3">
      <c r="A915" s="4"/>
      <c r="B915" s="4"/>
      <c r="C915" s="4"/>
    </row>
    <row r="916" spans="1:3">
      <c r="A916" s="4"/>
      <c r="B916" s="4"/>
      <c r="C916" s="4"/>
    </row>
    <row r="917" spans="1:3">
      <c r="A917" s="4"/>
      <c r="B917" s="4"/>
      <c r="C917" s="4"/>
    </row>
    <row r="918" spans="1:3">
      <c r="A918" s="4"/>
      <c r="B918" s="4"/>
      <c r="C918" s="4"/>
    </row>
    <row r="919" spans="1:3">
      <c r="A919" s="4"/>
      <c r="B919" s="4"/>
      <c r="C919" s="4"/>
    </row>
    <row r="920" spans="1:3">
      <c r="A920" s="4"/>
      <c r="B920" s="4"/>
      <c r="C920" s="4"/>
    </row>
    <row r="921" spans="1:3">
      <c r="A921" s="4"/>
      <c r="B921" s="4"/>
      <c r="C921" s="4"/>
    </row>
    <row r="922" spans="1:3">
      <c r="A922" s="4"/>
      <c r="B922" s="4"/>
      <c r="C922" s="4"/>
    </row>
    <row r="923" spans="1:3">
      <c r="A923" s="4"/>
      <c r="B923" s="4"/>
      <c r="C923" s="4"/>
    </row>
    <row r="924" spans="1:3">
      <c r="A924" s="4"/>
      <c r="B924" s="4"/>
      <c r="C924" s="4"/>
    </row>
    <row r="925" spans="1:3">
      <c r="A925" s="4"/>
      <c r="B925" s="4"/>
      <c r="C925" s="4"/>
    </row>
    <row r="926" spans="1:3">
      <c r="A926" s="4"/>
      <c r="B926" s="4"/>
      <c r="C926" s="4"/>
    </row>
    <row r="927" spans="1:3">
      <c r="A927" s="4"/>
      <c r="B927" s="4"/>
      <c r="C927" s="4"/>
    </row>
    <row r="928" spans="1:3">
      <c r="A928" s="4"/>
      <c r="B928" s="4"/>
      <c r="C928" s="4"/>
    </row>
    <row r="929" spans="1:3">
      <c r="A929" s="4"/>
      <c r="B929" s="4"/>
      <c r="C929" s="4"/>
    </row>
    <row r="930" spans="1:3">
      <c r="A930" s="4"/>
      <c r="B930" s="4"/>
      <c r="C930" s="4"/>
    </row>
    <row r="931" spans="1:3">
      <c r="A931" s="4"/>
      <c r="B931" s="4"/>
      <c r="C931" s="4"/>
    </row>
    <row r="932" spans="1:3">
      <c r="A932" s="4"/>
      <c r="B932" s="4"/>
      <c r="C932" s="4"/>
    </row>
    <row r="933" spans="1:3">
      <c r="A933" s="4"/>
      <c r="B933" s="4"/>
      <c r="C933" s="4"/>
    </row>
    <row r="934" spans="1:3">
      <c r="A934" s="4"/>
      <c r="B934" s="4"/>
      <c r="C934" s="4"/>
    </row>
    <row r="935" spans="1:3">
      <c r="A935" s="4"/>
      <c r="B935" s="4"/>
      <c r="C935" s="4"/>
    </row>
    <row r="936" spans="1:3">
      <c r="A936" s="4"/>
      <c r="B936" s="4"/>
      <c r="C936" s="4"/>
    </row>
    <row r="937" spans="1:3">
      <c r="A937" s="4"/>
      <c r="B937" s="4"/>
      <c r="C937" s="4"/>
    </row>
    <row r="938" spans="1:3">
      <c r="A938" s="4"/>
      <c r="B938" s="4"/>
      <c r="C938" s="4"/>
    </row>
    <row r="939" spans="1:3">
      <c r="A939" s="4"/>
      <c r="B939" s="4"/>
      <c r="C939" s="4"/>
    </row>
    <row r="940" spans="1:3">
      <c r="A940" s="4"/>
      <c r="B940" s="4"/>
      <c r="C940" s="4"/>
    </row>
    <row r="941" spans="1:3">
      <c r="A941" s="4"/>
      <c r="B941" s="4"/>
      <c r="C941" s="4"/>
    </row>
    <row r="942" spans="1:3">
      <c r="A942" s="4"/>
      <c r="B942" s="4"/>
      <c r="C942" s="4"/>
    </row>
    <row r="943" spans="1:3">
      <c r="A943" s="4"/>
      <c r="B943" s="4"/>
      <c r="C943" s="4"/>
    </row>
    <row r="944" spans="1:3">
      <c r="A944" s="4"/>
      <c r="B944" s="4"/>
      <c r="C944" s="4"/>
    </row>
    <row r="945" spans="1:3">
      <c r="A945" s="4"/>
      <c r="B945" s="4"/>
      <c r="C945" s="4"/>
    </row>
    <row r="946" spans="1:3">
      <c r="A946" s="4"/>
      <c r="B946" s="4"/>
      <c r="C946" s="4"/>
    </row>
    <row r="947" spans="1:3">
      <c r="A947" s="4"/>
      <c r="B947" s="4"/>
      <c r="C947" s="4"/>
    </row>
    <row r="948" spans="1:3">
      <c r="A948" s="4"/>
      <c r="B948" s="4"/>
      <c r="C948" s="4"/>
    </row>
    <row r="949" spans="1:3">
      <c r="A949" s="4"/>
      <c r="B949" s="4"/>
      <c r="C949" s="4"/>
    </row>
    <row r="950" spans="1:3">
      <c r="A950" s="4"/>
      <c r="B950" s="4"/>
      <c r="C950" s="4"/>
    </row>
    <row r="951" spans="1:3">
      <c r="A951" s="4"/>
      <c r="B951" s="4"/>
      <c r="C951" s="4"/>
    </row>
    <row r="952" spans="1:3">
      <c r="A952" s="4"/>
      <c r="B952" s="4"/>
      <c r="C952" s="4"/>
    </row>
    <row r="953" spans="1:3">
      <c r="A953" s="4"/>
      <c r="B953" s="4"/>
      <c r="C953" s="4"/>
    </row>
    <row r="954" spans="1:3">
      <c r="A954" s="4"/>
      <c r="B954" s="4"/>
      <c r="C954" s="4"/>
    </row>
    <row r="955" spans="1:3">
      <c r="A955" s="4"/>
      <c r="B955" s="4"/>
      <c r="C955" s="4"/>
    </row>
    <row r="956" spans="1:3">
      <c r="A956" s="4"/>
      <c r="B956" s="4"/>
      <c r="C956" s="4"/>
    </row>
    <row r="957" spans="1:3">
      <c r="A957" s="4"/>
      <c r="B957" s="4"/>
      <c r="C957" s="4"/>
    </row>
    <row r="958" spans="1:3">
      <c r="A958" s="4"/>
      <c r="B958" s="4"/>
      <c r="C958" s="4"/>
    </row>
    <row r="959" spans="1:3">
      <c r="A959" s="4"/>
      <c r="B959" s="4"/>
      <c r="C959" s="4"/>
    </row>
    <row r="960" spans="1:3">
      <c r="A960" s="4"/>
      <c r="B960" s="4"/>
      <c r="C960" s="4"/>
    </row>
    <row r="961" spans="1:3">
      <c r="A961" s="4"/>
      <c r="B961" s="4"/>
      <c r="C961" s="4"/>
    </row>
    <row r="962" spans="1:3">
      <c r="A962" s="4"/>
      <c r="B962" s="4"/>
      <c r="C962" s="4"/>
    </row>
    <row r="963" spans="1:3">
      <c r="A963" s="4"/>
      <c r="B963" s="4"/>
      <c r="C963" s="4"/>
    </row>
    <row r="964" spans="1:3">
      <c r="A964" s="4"/>
      <c r="B964" s="4"/>
      <c r="C964" s="4"/>
    </row>
    <row r="965" spans="1:3">
      <c r="A965" s="4"/>
      <c r="B965" s="4"/>
      <c r="C965" s="4"/>
    </row>
    <row r="966" spans="1:3">
      <c r="A966" s="4"/>
      <c r="B966" s="4"/>
      <c r="C966" s="4"/>
    </row>
    <row r="967" spans="1:3">
      <c r="A967" s="4"/>
      <c r="B967" s="4"/>
      <c r="C967" s="4"/>
    </row>
    <row r="968" spans="1:3">
      <c r="A968" s="4"/>
      <c r="B968" s="4"/>
      <c r="C968" s="4"/>
    </row>
    <row r="969" spans="1:3">
      <c r="A969" s="4"/>
      <c r="B969" s="4"/>
      <c r="C969" s="4"/>
    </row>
    <row r="970" spans="1:3">
      <c r="A970" s="4"/>
      <c r="B970" s="4"/>
      <c r="C970" s="4"/>
    </row>
    <row r="971" spans="1:3">
      <c r="A971" s="4"/>
      <c r="B971" s="4"/>
      <c r="C971" s="4"/>
    </row>
    <row r="972" spans="1:3">
      <c r="A972" s="4"/>
      <c r="B972" s="4"/>
      <c r="C972" s="4"/>
    </row>
    <row r="973" spans="1:3">
      <c r="A973" s="4"/>
      <c r="B973" s="4"/>
      <c r="C973" s="4"/>
    </row>
    <row r="974" spans="1:3">
      <c r="A974" s="4"/>
      <c r="B974" s="4"/>
      <c r="C974" s="4"/>
    </row>
    <row r="975" spans="1:3">
      <c r="A975" s="4"/>
      <c r="B975" s="4"/>
      <c r="C975" s="4"/>
    </row>
    <row r="976" spans="1:3">
      <c r="A976" s="4"/>
      <c r="B976" s="4"/>
      <c r="C976" s="4"/>
    </row>
    <row r="977" spans="1:3">
      <c r="A977" s="4"/>
      <c r="B977" s="4"/>
      <c r="C977" s="4"/>
    </row>
    <row r="978" spans="1:3">
      <c r="A978" s="4"/>
      <c r="B978" s="4"/>
      <c r="C978" s="4"/>
    </row>
    <row r="979" spans="1:3">
      <c r="A979" s="4"/>
      <c r="B979" s="4"/>
      <c r="C979" s="4"/>
    </row>
    <row r="980" spans="1:3">
      <c r="A980" s="4"/>
      <c r="B980" s="4"/>
      <c r="C980" s="4"/>
    </row>
    <row r="981" spans="1:3">
      <c r="A981" s="4"/>
      <c r="B981" s="4"/>
      <c r="C981" s="4"/>
    </row>
    <row r="982" spans="1:3">
      <c r="A982" s="4"/>
      <c r="B982" s="4"/>
      <c r="C982" s="4"/>
    </row>
    <row r="983" spans="1:3">
      <c r="A983" s="4"/>
      <c r="B983" s="4"/>
      <c r="C983" s="4"/>
    </row>
    <row r="984" spans="1:3">
      <c r="A984" s="4"/>
      <c r="B984" s="4"/>
      <c r="C984" s="4"/>
    </row>
    <row r="985" spans="1:3">
      <c r="A985" s="4"/>
      <c r="B985" s="4"/>
      <c r="C985" s="4"/>
    </row>
    <row r="986" spans="1:3">
      <c r="A986" s="4"/>
      <c r="B986" s="4"/>
      <c r="C986" s="4"/>
    </row>
    <row r="987" spans="1:3">
      <c r="A987" s="4"/>
      <c r="B987" s="4"/>
      <c r="C987" s="4"/>
    </row>
    <row r="988" spans="1:3">
      <c r="A988" s="4"/>
      <c r="B988" s="4"/>
      <c r="C988" s="4"/>
    </row>
    <row r="989" spans="1:3">
      <c r="A989" s="4"/>
      <c r="B989" s="4"/>
      <c r="C989" s="4"/>
    </row>
    <row r="990" spans="1:3">
      <c r="A990" s="4"/>
      <c r="B990" s="4"/>
      <c r="C990" s="4"/>
    </row>
    <row r="991" spans="1:3">
      <c r="A991" s="4"/>
      <c r="B991" s="4"/>
      <c r="C991" s="4"/>
    </row>
    <row r="992" spans="1:3">
      <c r="A992" s="4"/>
      <c r="B992" s="4"/>
      <c r="C992" s="4"/>
    </row>
    <row r="993" spans="1:3">
      <c r="A993" s="4"/>
      <c r="B993" s="4"/>
      <c r="C993" s="4"/>
    </row>
    <row r="994" spans="1:3">
      <c r="A994" s="4"/>
      <c r="B994" s="4"/>
      <c r="C994" s="4"/>
    </row>
    <row r="995" spans="1:3">
      <c r="A995" s="4"/>
      <c r="B995" s="4"/>
      <c r="C995" s="4"/>
    </row>
    <row r="996" spans="1:3">
      <c r="A996" s="4"/>
      <c r="B996" s="4"/>
      <c r="C996" s="4"/>
    </row>
    <row r="997" spans="1:3">
      <c r="A997" s="4"/>
      <c r="B997" s="4"/>
      <c r="C997" s="4"/>
    </row>
    <row r="998" spans="1:3">
      <c r="A998" s="4"/>
      <c r="B998" s="4"/>
      <c r="C998" s="4"/>
    </row>
    <row r="999" spans="1:3">
      <c r="A999" s="4"/>
      <c r="B999" s="4"/>
      <c r="C999" s="4"/>
    </row>
    <row r="1000" spans="1:3">
      <c r="A1000" s="4"/>
      <c r="B1000" s="4"/>
      <c r="C1000" s="4"/>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CB7D1-5FC6-4E8D-B76A-62F3C0BCC398}">
  <sheetPr>
    <tabColor theme="5"/>
  </sheetPr>
  <dimension ref="A1:J104"/>
  <sheetViews>
    <sheetView workbookViewId="0">
      <pane xSplit="1" ySplit="1" topLeftCell="E2" activePane="bottomRight" state="frozen"/>
      <selection pane="bottomRight" activeCell="E31" sqref="E31"/>
      <selection pane="bottomLeft"/>
      <selection pane="topRight"/>
    </sheetView>
  </sheetViews>
  <sheetFormatPr defaultColWidth="0" defaultRowHeight="12.75" customHeight="1" zeroHeight="1"/>
  <cols>
    <col min="1" max="8" width="30.7109375" style="17" customWidth="1"/>
    <col min="9" max="9" width="73.5703125" style="17" customWidth="1"/>
    <col min="10" max="10" width="30.7109375" style="17" customWidth="1"/>
    <col min="11" max="16384" width="0" style="17" hidden="1"/>
  </cols>
  <sheetData>
    <row r="1" spans="1:10" s="3" customFormat="1" ht="50.25" customHeight="1">
      <c r="A1" s="6" t="s">
        <v>0</v>
      </c>
      <c r="B1" s="6" t="s">
        <v>211</v>
      </c>
      <c r="C1" s="6" t="s">
        <v>212</v>
      </c>
      <c r="D1" s="6" t="s">
        <v>213</v>
      </c>
      <c r="E1" s="6" t="s">
        <v>214</v>
      </c>
      <c r="F1" s="7" t="s">
        <v>215</v>
      </c>
      <c r="G1" s="7" t="s">
        <v>216</v>
      </c>
      <c r="H1" s="8" t="s">
        <v>217</v>
      </c>
      <c r="I1" s="8" t="s">
        <v>218</v>
      </c>
      <c r="J1" s="8" t="s">
        <v>219</v>
      </c>
    </row>
    <row r="2" spans="1:10" s="26" customFormat="1" ht="12.95">
      <c r="A2" s="111" t="s">
        <v>5</v>
      </c>
      <c r="B2" s="111" t="s">
        <v>29</v>
      </c>
      <c r="C2" s="111"/>
      <c r="D2" s="111" t="s">
        <v>220</v>
      </c>
      <c r="E2" s="111" t="s">
        <v>220</v>
      </c>
      <c r="F2" s="111" t="s">
        <v>221</v>
      </c>
      <c r="G2" s="75" t="s">
        <v>220</v>
      </c>
      <c r="H2" s="111" t="s">
        <v>222</v>
      </c>
      <c r="I2" s="111"/>
      <c r="J2" s="75" t="s">
        <v>220</v>
      </c>
    </row>
    <row r="3" spans="1:10" ht="12.95">
      <c r="A3" s="65" t="s">
        <v>10</v>
      </c>
      <c r="B3" s="65" t="s">
        <v>26</v>
      </c>
      <c r="C3" s="65"/>
      <c r="D3" s="65" t="s">
        <v>220</v>
      </c>
      <c r="E3" s="65" t="s">
        <v>220</v>
      </c>
      <c r="F3" s="65" t="s">
        <v>221</v>
      </c>
      <c r="G3" s="75" t="s">
        <v>220</v>
      </c>
      <c r="H3" s="65" t="s">
        <v>222</v>
      </c>
      <c r="I3" s="65"/>
      <c r="J3" s="16" t="s">
        <v>220</v>
      </c>
    </row>
    <row r="4" spans="1:10" ht="12.95">
      <c r="A4" s="65" t="s">
        <v>15</v>
      </c>
      <c r="B4" s="65" t="s">
        <v>32</v>
      </c>
      <c r="C4" s="65"/>
      <c r="D4" s="65" t="s">
        <v>220</v>
      </c>
      <c r="E4" s="111" t="s">
        <v>220</v>
      </c>
      <c r="F4" s="65" t="s">
        <v>221</v>
      </c>
      <c r="G4" s="75" t="s">
        <v>220</v>
      </c>
      <c r="H4" s="65" t="s">
        <v>223</v>
      </c>
      <c r="I4" s="65"/>
      <c r="J4" s="16" t="s">
        <v>220</v>
      </c>
    </row>
    <row r="5" spans="1:10" ht="12.95">
      <c r="A5" s="65" t="s">
        <v>20</v>
      </c>
      <c r="B5" s="65" t="s">
        <v>6</v>
      </c>
      <c r="C5" s="65"/>
      <c r="D5" s="65" t="s">
        <v>220</v>
      </c>
      <c r="E5" s="65" t="s">
        <v>220</v>
      </c>
      <c r="F5" s="65" t="s">
        <v>221</v>
      </c>
      <c r="G5" s="75" t="s">
        <v>220</v>
      </c>
      <c r="H5" s="65" t="s">
        <v>222</v>
      </c>
      <c r="I5" s="65"/>
      <c r="J5" s="16" t="s">
        <v>220</v>
      </c>
    </row>
    <row r="6" spans="1:10" ht="12.95">
      <c r="A6" s="65" t="s">
        <v>25</v>
      </c>
      <c r="B6" s="65" t="s">
        <v>16</v>
      </c>
      <c r="C6" s="65"/>
      <c r="D6" s="65" t="s">
        <v>220</v>
      </c>
      <c r="E6" s="65" t="s">
        <v>220</v>
      </c>
      <c r="F6" s="65" t="s">
        <v>221</v>
      </c>
      <c r="G6" s="75" t="s">
        <v>220</v>
      </c>
      <c r="H6" s="65" t="s">
        <v>222</v>
      </c>
      <c r="I6" s="72"/>
      <c r="J6" s="16" t="s">
        <v>220</v>
      </c>
    </row>
    <row r="7" spans="1:10" ht="12.95">
      <c r="A7" s="241" t="s">
        <v>28</v>
      </c>
      <c r="B7" s="65" t="s">
        <v>16</v>
      </c>
      <c r="C7" s="65"/>
      <c r="D7" s="65" t="s">
        <v>220</v>
      </c>
      <c r="E7" s="65" t="s">
        <v>220</v>
      </c>
      <c r="F7" s="65" t="s">
        <v>224</v>
      </c>
      <c r="G7" s="16"/>
      <c r="H7" s="65" t="s">
        <v>221</v>
      </c>
      <c r="I7" s="179"/>
      <c r="J7" s="16" t="s">
        <v>220</v>
      </c>
    </row>
    <row r="8" spans="1:10" ht="12.95">
      <c r="A8" s="65" t="s">
        <v>31</v>
      </c>
      <c r="B8" s="65" t="s">
        <v>35</v>
      </c>
      <c r="C8" s="65"/>
      <c r="D8" s="65" t="s">
        <v>220</v>
      </c>
      <c r="E8" s="65" t="s">
        <v>220</v>
      </c>
      <c r="F8" s="65" t="s">
        <v>224</v>
      </c>
      <c r="G8" s="16"/>
      <c r="H8" s="65" t="s">
        <v>221</v>
      </c>
      <c r="I8" s="65"/>
      <c r="J8" s="16" t="s">
        <v>220</v>
      </c>
    </row>
    <row r="9" spans="1:10" s="52" customFormat="1" ht="51.95">
      <c r="A9" s="151" t="s">
        <v>34</v>
      </c>
      <c r="B9" s="151" t="s">
        <v>16</v>
      </c>
      <c r="C9" s="151"/>
      <c r="D9" s="151" t="s">
        <v>220</v>
      </c>
      <c r="E9" s="151" t="s">
        <v>220</v>
      </c>
      <c r="F9" s="151" t="s">
        <v>221</v>
      </c>
      <c r="G9" s="226" t="s">
        <v>220</v>
      </c>
      <c r="H9" s="151" t="s">
        <v>222</v>
      </c>
      <c r="I9" s="151" t="s">
        <v>225</v>
      </c>
      <c r="J9" s="114" t="s">
        <v>220</v>
      </c>
    </row>
    <row r="10" spans="1:10" ht="12.95">
      <c r="A10" s="65" t="s">
        <v>37</v>
      </c>
      <c r="B10" s="65" t="s">
        <v>16</v>
      </c>
      <c r="C10" s="65"/>
      <c r="D10" s="65" t="s">
        <v>220</v>
      </c>
      <c r="E10" s="65" t="s">
        <v>220</v>
      </c>
      <c r="F10" s="65" t="s">
        <v>221</v>
      </c>
      <c r="G10" s="75" t="s">
        <v>220</v>
      </c>
      <c r="H10" s="65" t="s">
        <v>223</v>
      </c>
      <c r="I10" s="65"/>
      <c r="J10" s="16" t="s">
        <v>220</v>
      </c>
    </row>
    <row r="11" spans="1:10" s="52" customFormat="1" ht="100.5" customHeight="1">
      <c r="A11" s="151" t="s">
        <v>40</v>
      </c>
      <c r="B11" s="151" t="s">
        <v>35</v>
      </c>
      <c r="C11" s="151"/>
      <c r="D11" s="151" t="s">
        <v>220</v>
      </c>
      <c r="E11" s="151" t="s">
        <v>220</v>
      </c>
      <c r="F11" s="151" t="s">
        <v>221</v>
      </c>
      <c r="G11" s="114" t="s">
        <v>220</v>
      </c>
      <c r="H11" s="151" t="s">
        <v>222</v>
      </c>
      <c r="I11" s="151"/>
      <c r="J11" s="114" t="s">
        <v>220</v>
      </c>
    </row>
    <row r="12" spans="1:10" ht="12.95">
      <c r="A12" s="65" t="s">
        <v>46</v>
      </c>
      <c r="B12" s="65" t="s">
        <v>38</v>
      </c>
      <c r="C12" s="65"/>
      <c r="D12" s="65" t="s">
        <v>220</v>
      </c>
      <c r="E12" s="65" t="s">
        <v>220</v>
      </c>
      <c r="F12" s="65" t="s">
        <v>221</v>
      </c>
      <c r="G12" s="16" t="s">
        <v>220</v>
      </c>
      <c r="H12" s="65" t="s">
        <v>222</v>
      </c>
      <c r="I12" s="65"/>
      <c r="J12" s="16" t="s">
        <v>220</v>
      </c>
    </row>
    <row r="13" spans="1:10" ht="12.95">
      <c r="A13" s="65" t="s">
        <v>43</v>
      </c>
      <c r="B13" s="65" t="s">
        <v>41</v>
      </c>
      <c r="C13" s="65"/>
      <c r="D13" s="65" t="s">
        <v>220</v>
      </c>
      <c r="E13" s="65" t="s">
        <v>220</v>
      </c>
      <c r="F13" s="65" t="s">
        <v>221</v>
      </c>
      <c r="G13" s="16" t="s">
        <v>220</v>
      </c>
      <c r="H13" s="65" t="s">
        <v>222</v>
      </c>
      <c r="I13" s="65"/>
      <c r="J13" s="16" t="s">
        <v>220</v>
      </c>
    </row>
    <row r="14" spans="1:10" ht="12.95">
      <c r="A14" s="65" t="s">
        <v>48</v>
      </c>
      <c r="B14" s="65" t="s">
        <v>11</v>
      </c>
      <c r="C14" s="65"/>
      <c r="D14" s="65" t="s">
        <v>220</v>
      </c>
      <c r="E14" s="65" t="s">
        <v>220</v>
      </c>
      <c r="F14" s="65" t="s">
        <v>221</v>
      </c>
      <c r="G14" s="16" t="s">
        <v>220</v>
      </c>
      <c r="H14" s="65" t="s">
        <v>222</v>
      </c>
      <c r="I14" s="65"/>
      <c r="J14" s="16" t="s">
        <v>220</v>
      </c>
    </row>
    <row r="15" spans="1:10" ht="12.95">
      <c r="A15" s="65" t="s">
        <v>50</v>
      </c>
      <c r="B15" s="65" t="s">
        <v>35</v>
      </c>
      <c r="C15" s="65"/>
      <c r="D15" s="65" t="s">
        <v>220</v>
      </c>
      <c r="E15" s="65" t="s">
        <v>220</v>
      </c>
      <c r="F15" s="65" t="s">
        <v>221</v>
      </c>
      <c r="G15" s="16" t="s">
        <v>220</v>
      </c>
      <c r="H15" s="65" t="s">
        <v>222</v>
      </c>
      <c r="I15" s="65"/>
      <c r="J15" s="16" t="s">
        <v>220</v>
      </c>
    </row>
    <row r="16" spans="1:10" ht="12.95">
      <c r="A16" s="65" t="s">
        <v>52</v>
      </c>
      <c r="B16" s="65" t="s">
        <v>29</v>
      </c>
      <c r="C16" s="65"/>
      <c r="D16" s="65" t="s">
        <v>220</v>
      </c>
      <c r="E16" s="65" t="s">
        <v>220</v>
      </c>
      <c r="F16" s="65" t="s">
        <v>221</v>
      </c>
      <c r="G16" s="16" t="s">
        <v>220</v>
      </c>
      <c r="H16" s="65" t="s">
        <v>223</v>
      </c>
      <c r="I16" s="65"/>
      <c r="J16" s="16" t="s">
        <v>220</v>
      </c>
    </row>
    <row r="17" spans="1:10" ht="12.95">
      <c r="A17" s="65" t="s">
        <v>54</v>
      </c>
      <c r="B17" s="65" t="s">
        <v>16</v>
      </c>
      <c r="C17" s="65"/>
      <c r="D17" s="65" t="s">
        <v>220</v>
      </c>
      <c r="E17" s="65" t="s">
        <v>220</v>
      </c>
      <c r="F17" s="65" t="s">
        <v>221</v>
      </c>
      <c r="G17" s="16" t="s">
        <v>220</v>
      </c>
      <c r="H17" s="65" t="s">
        <v>223</v>
      </c>
      <c r="I17" s="65"/>
      <c r="J17" s="16" t="s">
        <v>220</v>
      </c>
    </row>
    <row r="18" spans="1:10" s="52" customFormat="1" ht="12.95">
      <c r="A18" s="151" t="s">
        <v>56</v>
      </c>
      <c r="B18" s="151" t="s">
        <v>35</v>
      </c>
      <c r="C18" s="151"/>
      <c r="D18" s="151" t="s">
        <v>220</v>
      </c>
      <c r="E18" s="65" t="s">
        <v>220</v>
      </c>
      <c r="F18" s="151" t="s">
        <v>221</v>
      </c>
      <c r="G18" s="114" t="s">
        <v>220</v>
      </c>
      <c r="H18" s="151" t="s">
        <v>222</v>
      </c>
      <c r="I18" s="151"/>
      <c r="J18" s="114" t="s">
        <v>220</v>
      </c>
    </row>
    <row r="19" spans="1:10" ht="12.95">
      <c r="A19" s="65" t="s">
        <v>58</v>
      </c>
      <c r="B19" s="65" t="s">
        <v>16</v>
      </c>
      <c r="C19" s="65"/>
      <c r="D19" s="65" t="s">
        <v>220</v>
      </c>
      <c r="E19" s="65" t="s">
        <v>220</v>
      </c>
      <c r="F19" s="65" t="s">
        <v>221</v>
      </c>
      <c r="G19" s="16" t="s">
        <v>220</v>
      </c>
      <c r="H19" s="65" t="s">
        <v>222</v>
      </c>
      <c r="I19" s="65"/>
      <c r="J19" s="16" t="s">
        <v>220</v>
      </c>
    </row>
    <row r="20" spans="1:10" ht="12.95">
      <c r="A20" s="65" t="s">
        <v>59</v>
      </c>
      <c r="B20" s="65" t="s">
        <v>32</v>
      </c>
      <c r="C20" s="65"/>
      <c r="D20" s="65" t="s">
        <v>220</v>
      </c>
      <c r="E20" s="65" t="s">
        <v>220</v>
      </c>
      <c r="F20" s="65" t="s">
        <v>221</v>
      </c>
      <c r="G20" s="16" t="s">
        <v>220</v>
      </c>
      <c r="H20" s="65" t="s">
        <v>222</v>
      </c>
      <c r="I20" s="65"/>
      <c r="J20" s="16" t="s">
        <v>220</v>
      </c>
    </row>
    <row r="21" spans="1:10" ht="12.95">
      <c r="A21" s="65" t="s">
        <v>60</v>
      </c>
      <c r="B21" s="65" t="s">
        <v>11</v>
      </c>
      <c r="C21" s="65"/>
      <c r="D21" s="65" t="s">
        <v>220</v>
      </c>
      <c r="E21" s="65" t="s">
        <v>220</v>
      </c>
      <c r="F21" s="65" t="s">
        <v>224</v>
      </c>
      <c r="G21" s="16"/>
      <c r="H21" s="65" t="s">
        <v>221</v>
      </c>
      <c r="I21" s="65"/>
      <c r="J21" s="16" t="s">
        <v>220</v>
      </c>
    </row>
    <row r="22" spans="1:10" ht="12.95">
      <c r="A22" s="65" t="s">
        <v>61</v>
      </c>
      <c r="B22" s="65" t="s">
        <v>16</v>
      </c>
      <c r="C22" s="65"/>
      <c r="D22" s="65" t="s">
        <v>220</v>
      </c>
      <c r="E22" s="65" t="s">
        <v>220</v>
      </c>
      <c r="F22" s="65" t="s">
        <v>221</v>
      </c>
      <c r="G22" s="16" t="s">
        <v>220</v>
      </c>
      <c r="H22" s="65" t="s">
        <v>222</v>
      </c>
      <c r="I22" s="65"/>
      <c r="J22" s="16" t="s">
        <v>220</v>
      </c>
    </row>
    <row r="23" spans="1:10" ht="12.95">
      <c r="A23" s="65" t="s">
        <v>64</v>
      </c>
      <c r="B23" s="65" t="s">
        <v>6</v>
      </c>
      <c r="C23" s="65"/>
      <c r="D23" s="65" t="s">
        <v>220</v>
      </c>
      <c r="E23" s="65" t="s">
        <v>220</v>
      </c>
      <c r="F23" s="65" t="s">
        <v>221</v>
      </c>
      <c r="G23" s="16" t="s">
        <v>220</v>
      </c>
      <c r="H23" s="65" t="s">
        <v>222</v>
      </c>
      <c r="I23" s="72"/>
      <c r="J23" s="16" t="s">
        <v>220</v>
      </c>
    </row>
    <row r="24" spans="1:10" ht="12.95">
      <c r="A24" s="65" t="s">
        <v>65</v>
      </c>
      <c r="B24" s="65" t="s">
        <v>29</v>
      </c>
      <c r="C24" s="65"/>
      <c r="D24" s="65" t="s">
        <v>220</v>
      </c>
      <c r="E24" s="65" t="s">
        <v>220</v>
      </c>
      <c r="F24" s="65" t="s">
        <v>221</v>
      </c>
      <c r="G24" s="16" t="s">
        <v>220</v>
      </c>
      <c r="H24" s="65" t="s">
        <v>222</v>
      </c>
      <c r="I24" s="65"/>
      <c r="J24" s="16" t="s">
        <v>220</v>
      </c>
    </row>
    <row r="25" spans="1:10" ht="12.95">
      <c r="A25" s="65" t="s">
        <v>67</v>
      </c>
      <c r="B25" s="65" t="s">
        <v>44</v>
      </c>
      <c r="C25" s="65"/>
      <c r="D25" s="65" t="s">
        <v>220</v>
      </c>
      <c r="E25" s="65" t="s">
        <v>220</v>
      </c>
      <c r="F25" s="65" t="s">
        <v>221</v>
      </c>
      <c r="G25" s="16" t="s">
        <v>220</v>
      </c>
      <c r="H25" s="65" t="s">
        <v>222</v>
      </c>
      <c r="I25" s="65"/>
      <c r="J25" s="16" t="s">
        <v>220</v>
      </c>
    </row>
    <row r="26" spans="1:10" ht="12.95">
      <c r="A26" s="65" t="s">
        <v>69</v>
      </c>
      <c r="B26" s="65" t="s">
        <v>44</v>
      </c>
      <c r="C26" s="65"/>
      <c r="D26" s="65" t="s">
        <v>220</v>
      </c>
      <c r="E26" s="65" t="s">
        <v>220</v>
      </c>
      <c r="F26" s="65" t="s">
        <v>224</v>
      </c>
      <c r="G26" s="16"/>
      <c r="H26" s="65" t="s">
        <v>221</v>
      </c>
      <c r="I26" s="65"/>
      <c r="J26" s="16" t="s">
        <v>220</v>
      </c>
    </row>
    <row r="27" spans="1:10" ht="12.95">
      <c r="A27" s="65" t="s">
        <v>62</v>
      </c>
      <c r="B27" s="65" t="s">
        <v>29</v>
      </c>
      <c r="C27" s="65"/>
      <c r="D27" s="65" t="s">
        <v>220</v>
      </c>
      <c r="E27" s="65" t="s">
        <v>220</v>
      </c>
      <c r="F27" s="65" t="s">
        <v>224</v>
      </c>
      <c r="G27" s="16"/>
      <c r="H27" s="65" t="s">
        <v>221</v>
      </c>
      <c r="I27" s="65"/>
      <c r="J27" s="16" t="s">
        <v>220</v>
      </c>
    </row>
    <row r="28" spans="1:10" ht="12.95">
      <c r="A28" s="65" t="s">
        <v>71</v>
      </c>
      <c r="B28" s="65" t="s">
        <v>26</v>
      </c>
      <c r="C28" s="65"/>
      <c r="D28" s="65" t="s">
        <v>220</v>
      </c>
      <c r="E28" s="65" t="s">
        <v>220</v>
      </c>
      <c r="F28" s="65" t="s">
        <v>221</v>
      </c>
      <c r="G28" s="16" t="s">
        <v>220</v>
      </c>
      <c r="H28" s="65" t="s">
        <v>222</v>
      </c>
      <c r="I28" s="65"/>
      <c r="J28" s="16" t="s">
        <v>220</v>
      </c>
    </row>
    <row r="29" spans="1:10" ht="12.95">
      <c r="A29" s="65" t="s">
        <v>73</v>
      </c>
      <c r="B29" s="65" t="s">
        <v>32</v>
      </c>
      <c r="C29" s="65"/>
      <c r="D29" s="65" t="s">
        <v>220</v>
      </c>
      <c r="E29" s="65" t="s">
        <v>220</v>
      </c>
      <c r="F29" s="65" t="s">
        <v>221</v>
      </c>
      <c r="G29" s="16" t="s">
        <v>220</v>
      </c>
      <c r="H29" s="65" t="s">
        <v>222</v>
      </c>
      <c r="I29" s="65"/>
      <c r="J29" s="16" t="s">
        <v>220</v>
      </c>
    </row>
    <row r="30" spans="1:10" ht="43.5" customHeight="1">
      <c r="A30" s="65" t="s">
        <v>75</v>
      </c>
      <c r="B30" s="65" t="s">
        <v>21</v>
      </c>
      <c r="C30" s="65"/>
      <c r="D30" s="65" t="s">
        <v>220</v>
      </c>
      <c r="E30" s="65" t="s">
        <v>220</v>
      </c>
      <c r="F30" s="65" t="s">
        <v>221</v>
      </c>
      <c r="G30" s="16" t="s">
        <v>220</v>
      </c>
      <c r="H30" s="65" t="s">
        <v>222</v>
      </c>
      <c r="I30" s="65"/>
      <c r="J30" s="16" t="s">
        <v>220</v>
      </c>
    </row>
    <row r="31" spans="1:10" ht="12.95">
      <c r="A31" s="65" t="s">
        <v>76</v>
      </c>
      <c r="B31" s="65" t="s">
        <v>6</v>
      </c>
      <c r="C31" s="65"/>
      <c r="D31" s="65" t="s">
        <v>220</v>
      </c>
      <c r="E31" s="65" t="s">
        <v>220</v>
      </c>
      <c r="F31" s="65" t="s">
        <v>224</v>
      </c>
      <c r="G31" s="16"/>
      <c r="H31" s="65" t="s">
        <v>223</v>
      </c>
      <c r="I31" s="65"/>
      <c r="J31" s="16" t="s">
        <v>220</v>
      </c>
    </row>
    <row r="32" spans="1:10" ht="12.95">
      <c r="A32" s="65" t="s">
        <v>78</v>
      </c>
      <c r="B32" s="65" t="s">
        <v>44</v>
      </c>
      <c r="C32" s="65"/>
      <c r="D32" s="65" t="s">
        <v>220</v>
      </c>
      <c r="E32" s="65" t="s">
        <v>220</v>
      </c>
      <c r="F32" s="65" t="s">
        <v>224</v>
      </c>
      <c r="G32" s="16"/>
      <c r="H32" s="65" t="s">
        <v>223</v>
      </c>
      <c r="I32" s="65"/>
      <c r="J32" s="16" t="s">
        <v>220</v>
      </c>
    </row>
    <row r="33" spans="1:10" ht="12.95">
      <c r="A33" s="65" t="s">
        <v>80</v>
      </c>
      <c r="B33" s="65" t="s">
        <v>35</v>
      </c>
      <c r="C33" s="65"/>
      <c r="D33" s="65" t="s">
        <v>220</v>
      </c>
      <c r="E33" s="65" t="s">
        <v>220</v>
      </c>
      <c r="F33" s="65" t="s">
        <v>224</v>
      </c>
      <c r="G33" s="16"/>
      <c r="H33" s="65" t="s">
        <v>221</v>
      </c>
      <c r="I33" s="65"/>
      <c r="J33" s="16" t="s">
        <v>220</v>
      </c>
    </row>
    <row r="34" spans="1:10" ht="12.95">
      <c r="A34" s="65" t="s">
        <v>82</v>
      </c>
      <c r="B34" s="65" t="s">
        <v>44</v>
      </c>
      <c r="C34" s="65"/>
      <c r="D34" s="65" t="s">
        <v>220</v>
      </c>
      <c r="E34" s="65" t="s">
        <v>220</v>
      </c>
      <c r="F34" s="65" t="s">
        <v>224</v>
      </c>
      <c r="G34" s="16"/>
      <c r="H34" s="65" t="s">
        <v>221</v>
      </c>
      <c r="I34" s="65"/>
      <c r="J34" s="16" t="s">
        <v>220</v>
      </c>
    </row>
    <row r="35" spans="1:10" ht="12.95">
      <c r="A35" s="65" t="s">
        <v>83</v>
      </c>
      <c r="B35" s="65" t="s">
        <v>32</v>
      </c>
      <c r="C35" s="65"/>
      <c r="D35" s="65" t="s">
        <v>220</v>
      </c>
      <c r="E35" s="65" t="s">
        <v>220</v>
      </c>
      <c r="F35" s="65" t="s">
        <v>221</v>
      </c>
      <c r="G35" s="16" t="s">
        <v>220</v>
      </c>
      <c r="H35" s="65" t="s">
        <v>222</v>
      </c>
      <c r="I35" s="65"/>
      <c r="J35" s="16" t="s">
        <v>220</v>
      </c>
    </row>
    <row r="36" spans="1:10" ht="12.95">
      <c r="A36" s="65" t="s">
        <v>85</v>
      </c>
      <c r="B36" s="65" t="s">
        <v>38</v>
      </c>
      <c r="C36" s="65"/>
      <c r="D36" s="65" t="s">
        <v>220</v>
      </c>
      <c r="E36" s="65" t="s">
        <v>220</v>
      </c>
      <c r="F36" s="65" t="s">
        <v>221</v>
      </c>
      <c r="G36" s="16" t="s">
        <v>220</v>
      </c>
      <c r="H36" s="65" t="s">
        <v>222</v>
      </c>
      <c r="I36" s="65"/>
      <c r="J36" s="16" t="s">
        <v>220</v>
      </c>
    </row>
    <row r="37" spans="1:10" ht="12.95">
      <c r="A37" s="65" t="s">
        <v>87</v>
      </c>
      <c r="B37" s="65" t="s">
        <v>21</v>
      </c>
      <c r="C37" s="65"/>
      <c r="D37" s="65" t="s">
        <v>220</v>
      </c>
      <c r="E37" s="65" t="s">
        <v>220</v>
      </c>
      <c r="F37" s="65" t="s">
        <v>224</v>
      </c>
      <c r="G37" s="16"/>
      <c r="H37" s="65" t="s">
        <v>223</v>
      </c>
      <c r="I37" s="65"/>
      <c r="J37" s="16" t="s">
        <v>220</v>
      </c>
    </row>
    <row r="38" spans="1:10" ht="12.95">
      <c r="A38" s="65" t="s">
        <v>89</v>
      </c>
      <c r="B38" s="65" t="s">
        <v>35</v>
      </c>
      <c r="C38" s="65"/>
      <c r="D38" s="65" t="s">
        <v>220</v>
      </c>
      <c r="E38" s="65" t="s">
        <v>220</v>
      </c>
      <c r="F38" s="65" t="s">
        <v>224</v>
      </c>
      <c r="G38" s="16"/>
      <c r="H38" s="65" t="s">
        <v>221</v>
      </c>
      <c r="I38" s="65"/>
      <c r="J38" s="16" t="s">
        <v>220</v>
      </c>
    </row>
    <row r="39" spans="1:10" ht="12.95">
      <c r="A39" s="65" t="s">
        <v>90</v>
      </c>
      <c r="B39" s="65" t="s">
        <v>21</v>
      </c>
      <c r="C39" s="65"/>
      <c r="D39" s="65" t="s">
        <v>220</v>
      </c>
      <c r="E39" s="65" t="s">
        <v>220</v>
      </c>
      <c r="F39" s="65" t="s">
        <v>224</v>
      </c>
      <c r="G39" s="16"/>
      <c r="H39" s="65" t="s">
        <v>221</v>
      </c>
      <c r="I39" s="65"/>
      <c r="J39" s="16" t="s">
        <v>220</v>
      </c>
    </row>
    <row r="40" spans="1:10" ht="12.95">
      <c r="A40" s="65" t="s">
        <v>91</v>
      </c>
      <c r="B40" s="65" t="s">
        <v>29</v>
      </c>
      <c r="C40" s="65"/>
      <c r="D40" s="65" t="s">
        <v>220</v>
      </c>
      <c r="E40" s="65" t="s">
        <v>220</v>
      </c>
      <c r="F40" s="65" t="s">
        <v>224</v>
      </c>
      <c r="G40" s="16"/>
      <c r="H40" s="65" t="s">
        <v>221</v>
      </c>
      <c r="I40" s="65"/>
      <c r="J40" s="16" t="s">
        <v>220</v>
      </c>
    </row>
    <row r="41" spans="1:10" ht="12.95">
      <c r="A41" s="65" t="s">
        <v>92</v>
      </c>
      <c r="B41" s="65" t="s">
        <v>16</v>
      </c>
      <c r="C41" s="65"/>
      <c r="D41" s="65" t="s">
        <v>220</v>
      </c>
      <c r="E41" s="65" t="s">
        <v>220</v>
      </c>
      <c r="F41" s="65" t="s">
        <v>224</v>
      </c>
      <c r="G41" s="16"/>
      <c r="H41" s="65" t="s">
        <v>223</v>
      </c>
      <c r="I41" s="212" t="s">
        <v>226</v>
      </c>
      <c r="J41" s="16" t="s">
        <v>220</v>
      </c>
    </row>
    <row r="42" spans="1:10" ht="12.95">
      <c r="A42" s="65" t="s">
        <v>93</v>
      </c>
      <c r="B42" s="65" t="s">
        <v>26</v>
      </c>
      <c r="C42" s="65"/>
      <c r="D42" s="65" t="s">
        <v>220</v>
      </c>
      <c r="E42" s="65" t="s">
        <v>220</v>
      </c>
      <c r="F42" s="65" t="s">
        <v>224</v>
      </c>
      <c r="G42" s="16"/>
      <c r="H42" s="65" t="s">
        <v>221</v>
      </c>
      <c r="I42" s="65"/>
      <c r="J42" s="16" t="s">
        <v>220</v>
      </c>
    </row>
    <row r="43" spans="1:10" ht="12.95">
      <c r="A43" s="65" t="s">
        <v>94</v>
      </c>
      <c r="B43" s="65" t="s">
        <v>29</v>
      </c>
      <c r="C43" s="65"/>
      <c r="D43" s="65" t="s">
        <v>220</v>
      </c>
      <c r="E43" s="65" t="s">
        <v>220</v>
      </c>
      <c r="F43" s="65" t="s">
        <v>224</v>
      </c>
      <c r="G43" s="16"/>
      <c r="H43" s="65" t="s">
        <v>221</v>
      </c>
      <c r="I43" s="65"/>
      <c r="J43" s="16" t="s">
        <v>220</v>
      </c>
    </row>
    <row r="44" spans="1:10" ht="12.95">
      <c r="A44" s="65" t="s">
        <v>96</v>
      </c>
      <c r="B44" s="65" t="s">
        <v>26</v>
      </c>
      <c r="C44" s="65"/>
      <c r="D44" s="65" t="s">
        <v>220</v>
      </c>
      <c r="E44" s="65" t="s">
        <v>220</v>
      </c>
      <c r="F44" s="65" t="s">
        <v>224</v>
      </c>
      <c r="G44" s="16"/>
      <c r="H44" s="65" t="s">
        <v>223</v>
      </c>
      <c r="I44" s="65"/>
      <c r="J44" s="16" t="s">
        <v>220</v>
      </c>
    </row>
    <row r="45" spans="1:10" ht="12.95">
      <c r="A45" s="65" t="s">
        <v>227</v>
      </c>
      <c r="B45" s="65" t="s">
        <v>29</v>
      </c>
      <c r="C45" s="65"/>
      <c r="D45" s="65" t="s">
        <v>220</v>
      </c>
      <c r="E45" s="65" t="s">
        <v>220</v>
      </c>
      <c r="F45" s="65" t="s">
        <v>222</v>
      </c>
      <c r="G45" s="16"/>
      <c r="H45" s="65" t="s">
        <v>224</v>
      </c>
      <c r="I45" s="65"/>
      <c r="J45" s="16" t="s">
        <v>220</v>
      </c>
    </row>
    <row r="46" spans="1:10" ht="12.95">
      <c r="A46" s="65" t="s">
        <v>98</v>
      </c>
      <c r="B46" s="65" t="s">
        <v>44</v>
      </c>
      <c r="C46" s="65"/>
      <c r="D46" s="65" t="s">
        <v>220</v>
      </c>
      <c r="E46" s="65" t="s">
        <v>220</v>
      </c>
      <c r="F46" s="65" t="s">
        <v>224</v>
      </c>
      <c r="G46" s="16"/>
      <c r="H46" s="65" t="s">
        <v>221</v>
      </c>
      <c r="I46" s="200" t="s">
        <v>228</v>
      </c>
      <c r="J46" s="16" t="s">
        <v>220</v>
      </c>
    </row>
    <row r="47" spans="1:10" ht="12.95">
      <c r="A47" s="65" t="s">
        <v>100</v>
      </c>
      <c r="B47" s="65" t="s">
        <v>6</v>
      </c>
      <c r="C47" s="65"/>
      <c r="D47" s="65" t="s">
        <v>220</v>
      </c>
      <c r="E47" s="65" t="s">
        <v>220</v>
      </c>
      <c r="F47" s="65" t="s">
        <v>224</v>
      </c>
      <c r="G47" s="16"/>
      <c r="H47" s="65" t="s">
        <v>221</v>
      </c>
      <c r="I47" s="65"/>
      <c r="J47" s="16" t="s">
        <v>220</v>
      </c>
    </row>
    <row r="48" spans="1:10" ht="12.95">
      <c r="A48" s="65" t="s">
        <v>102</v>
      </c>
      <c r="B48" s="65" t="s">
        <v>32</v>
      </c>
      <c r="C48" s="65"/>
      <c r="D48" s="65" t="s">
        <v>220</v>
      </c>
      <c r="E48" s="65" t="s">
        <v>220</v>
      </c>
      <c r="F48" s="65" t="s">
        <v>222</v>
      </c>
      <c r="G48" s="16"/>
      <c r="H48" s="65" t="s">
        <v>223</v>
      </c>
      <c r="I48" s="65"/>
      <c r="J48" s="16" t="s">
        <v>220</v>
      </c>
    </row>
    <row r="49" spans="1:10" ht="12.95">
      <c r="A49" s="65" t="s">
        <v>103</v>
      </c>
      <c r="B49" s="65" t="s">
        <v>6</v>
      </c>
      <c r="C49" s="65"/>
      <c r="D49" s="65" t="s">
        <v>220</v>
      </c>
      <c r="E49" s="65" t="s">
        <v>220</v>
      </c>
      <c r="F49" s="65" t="s">
        <v>224</v>
      </c>
      <c r="G49" s="16"/>
      <c r="H49" s="65" t="s">
        <v>221</v>
      </c>
      <c r="I49" s="65"/>
      <c r="J49" s="16" t="s">
        <v>220</v>
      </c>
    </row>
    <row r="50" spans="1:10" ht="12.95">
      <c r="A50" s="65" t="s">
        <v>105</v>
      </c>
      <c r="B50" s="65" t="s">
        <v>11</v>
      </c>
      <c r="C50" s="65"/>
      <c r="D50" s="65" t="s">
        <v>220</v>
      </c>
      <c r="E50" s="65" t="s">
        <v>220</v>
      </c>
      <c r="F50" s="65" t="s">
        <v>224</v>
      </c>
      <c r="G50" s="16"/>
      <c r="H50" s="65" t="s">
        <v>221</v>
      </c>
      <c r="I50" s="65"/>
      <c r="J50" s="16" t="s">
        <v>220</v>
      </c>
    </row>
    <row r="51" spans="1:10" ht="12.95">
      <c r="A51" s="65" t="s">
        <v>106</v>
      </c>
      <c r="B51" s="65" t="s">
        <v>26</v>
      </c>
      <c r="C51" s="65"/>
      <c r="D51" s="65" t="s">
        <v>220</v>
      </c>
      <c r="E51" s="65" t="s">
        <v>220</v>
      </c>
      <c r="F51" s="65" t="s">
        <v>224</v>
      </c>
      <c r="G51" s="16"/>
      <c r="H51" s="65" t="s">
        <v>223</v>
      </c>
      <c r="I51" s="65"/>
      <c r="J51" s="16" t="s">
        <v>220</v>
      </c>
    </row>
    <row r="52" spans="1:10" ht="61.5" customHeight="1">
      <c r="A52" s="65" t="s">
        <v>108</v>
      </c>
      <c r="B52" s="65" t="s">
        <v>11</v>
      </c>
      <c r="C52" s="65"/>
      <c r="D52" s="65" t="s">
        <v>220</v>
      </c>
      <c r="E52" s="65" t="s">
        <v>220</v>
      </c>
      <c r="F52" s="65" t="s">
        <v>224</v>
      </c>
      <c r="G52" s="16"/>
      <c r="H52" s="65" t="s">
        <v>221</v>
      </c>
      <c r="I52" s="65"/>
      <c r="J52" s="16" t="s">
        <v>220</v>
      </c>
    </row>
    <row r="53" spans="1:10" ht="12.95">
      <c r="A53" s="65" t="s">
        <v>110</v>
      </c>
      <c r="B53" s="65" t="s">
        <v>16</v>
      </c>
      <c r="C53" s="65"/>
      <c r="D53" s="65" t="s">
        <v>220</v>
      </c>
      <c r="E53" s="65" t="s">
        <v>220</v>
      </c>
      <c r="F53" s="65" t="s">
        <v>224</v>
      </c>
      <c r="G53" s="16"/>
      <c r="H53" s="65" t="s">
        <v>223</v>
      </c>
      <c r="I53" s="65"/>
      <c r="J53" s="16" t="s">
        <v>220</v>
      </c>
    </row>
    <row r="54" spans="1:10" ht="12.95">
      <c r="A54" s="65" t="s">
        <v>112</v>
      </c>
      <c r="B54" s="65" t="s">
        <v>16</v>
      </c>
      <c r="C54" s="65"/>
      <c r="D54" s="65" t="s">
        <v>220</v>
      </c>
      <c r="E54" s="65" t="s">
        <v>220</v>
      </c>
      <c r="F54" s="65" t="s">
        <v>222</v>
      </c>
      <c r="G54" s="16"/>
      <c r="H54" s="65" t="s">
        <v>224</v>
      </c>
      <c r="I54" s="151"/>
      <c r="J54" s="16" t="s">
        <v>220</v>
      </c>
    </row>
    <row r="55" spans="1:10" ht="12.95">
      <c r="A55" s="65" t="s">
        <v>113</v>
      </c>
      <c r="B55" s="65" t="s">
        <v>41</v>
      </c>
      <c r="C55" s="65"/>
      <c r="D55" s="65" t="s">
        <v>220</v>
      </c>
      <c r="E55" s="65" t="s">
        <v>220</v>
      </c>
      <c r="F55" s="65" t="s">
        <v>224</v>
      </c>
      <c r="G55" s="16"/>
      <c r="H55" s="65" t="s">
        <v>221</v>
      </c>
      <c r="I55" s="65"/>
      <c r="J55" s="16"/>
    </row>
    <row r="56" spans="1:10" ht="12.95">
      <c r="A56" s="65" t="s">
        <v>114</v>
      </c>
      <c r="B56" s="65" t="s">
        <v>44</v>
      </c>
      <c r="C56" s="65"/>
      <c r="D56" s="65" t="s">
        <v>220</v>
      </c>
      <c r="E56" s="65" t="s">
        <v>220</v>
      </c>
      <c r="F56" s="65" t="s">
        <v>224</v>
      </c>
      <c r="G56" s="16"/>
      <c r="H56" s="65" t="s">
        <v>221</v>
      </c>
      <c r="I56" s="65"/>
      <c r="J56" s="16" t="s">
        <v>220</v>
      </c>
    </row>
    <row r="57" spans="1:10" ht="26.1">
      <c r="A57" s="65" t="s">
        <v>115</v>
      </c>
      <c r="B57" s="65" t="s">
        <v>35</v>
      </c>
      <c r="C57" s="65"/>
      <c r="D57" s="65" t="s">
        <v>220</v>
      </c>
      <c r="E57" s="65" t="s">
        <v>220</v>
      </c>
      <c r="F57" s="65" t="s">
        <v>222</v>
      </c>
      <c r="G57" s="16"/>
      <c r="H57" s="65" t="s">
        <v>224</v>
      </c>
      <c r="I57" s="65"/>
      <c r="J57" s="16" t="s">
        <v>220</v>
      </c>
    </row>
    <row r="58" spans="1:10" ht="34.5" customHeight="1">
      <c r="A58" s="65" t="s">
        <v>116</v>
      </c>
      <c r="B58" s="65" t="s">
        <v>6</v>
      </c>
      <c r="C58" s="65"/>
      <c r="D58" s="65" t="s">
        <v>220</v>
      </c>
      <c r="E58" s="65" t="s">
        <v>220</v>
      </c>
      <c r="F58" s="65" t="s">
        <v>224</v>
      </c>
      <c r="G58" s="16"/>
      <c r="H58" s="65" t="s">
        <v>223</v>
      </c>
      <c r="I58" s="65"/>
      <c r="J58" s="16" t="s">
        <v>220</v>
      </c>
    </row>
    <row r="59" spans="1:10" ht="12.95">
      <c r="A59" s="65" t="s">
        <v>117</v>
      </c>
      <c r="B59" s="65" t="s">
        <v>16</v>
      </c>
      <c r="C59" s="65"/>
      <c r="D59" s="65" t="s">
        <v>220</v>
      </c>
      <c r="E59" s="65" t="s">
        <v>220</v>
      </c>
      <c r="F59" s="65" t="s">
        <v>222</v>
      </c>
      <c r="G59" s="16"/>
      <c r="H59" s="65" t="s">
        <v>224</v>
      </c>
      <c r="I59" s="65"/>
      <c r="J59" s="16" t="s">
        <v>220</v>
      </c>
    </row>
    <row r="60" spans="1:10" ht="12.95">
      <c r="A60" s="65" t="s">
        <v>118</v>
      </c>
      <c r="B60" s="65" t="s">
        <v>41</v>
      </c>
      <c r="C60" s="65"/>
      <c r="D60" s="65" t="s">
        <v>220</v>
      </c>
      <c r="E60" s="65" t="s">
        <v>220</v>
      </c>
      <c r="F60" s="65" t="s">
        <v>224</v>
      </c>
      <c r="G60" s="16"/>
      <c r="H60" s="65" t="s">
        <v>221</v>
      </c>
      <c r="I60" s="65"/>
      <c r="J60" s="16"/>
    </row>
    <row r="61" spans="1:10" ht="12.95">
      <c r="A61" s="65" t="s">
        <v>119</v>
      </c>
      <c r="B61" s="65" t="s">
        <v>41</v>
      </c>
      <c r="C61" s="65"/>
      <c r="D61" s="65" t="s">
        <v>220</v>
      </c>
      <c r="E61" s="65" t="s">
        <v>220</v>
      </c>
      <c r="F61" s="65" t="s">
        <v>224</v>
      </c>
      <c r="G61" s="16"/>
      <c r="H61" s="65" t="s">
        <v>221</v>
      </c>
      <c r="I61" s="65"/>
      <c r="J61" s="16" t="s">
        <v>220</v>
      </c>
    </row>
    <row r="62" spans="1:10" ht="14.45">
      <c r="A62" s="65" t="s">
        <v>120</v>
      </c>
      <c r="B62" s="65" t="s">
        <v>41</v>
      </c>
      <c r="C62" s="65"/>
      <c r="D62" s="65" t="s">
        <v>220</v>
      </c>
      <c r="E62" s="65" t="s">
        <v>220</v>
      </c>
      <c r="F62" s="65" t="s">
        <v>224</v>
      </c>
      <c r="G62" s="16"/>
      <c r="H62" s="65" t="s">
        <v>221</v>
      </c>
      <c r="I62" s="178"/>
      <c r="J62" s="16" t="s">
        <v>220</v>
      </c>
    </row>
    <row r="63" spans="1:10" ht="12.95">
      <c r="A63" s="65" t="s">
        <v>121</v>
      </c>
      <c r="B63" s="65" t="s">
        <v>41</v>
      </c>
      <c r="C63" s="65"/>
      <c r="D63" s="65" t="s">
        <v>220</v>
      </c>
      <c r="E63" s="65" t="s">
        <v>220</v>
      </c>
      <c r="F63" s="65" t="s">
        <v>222</v>
      </c>
      <c r="G63" s="16"/>
      <c r="H63" s="65" t="s">
        <v>224</v>
      </c>
      <c r="I63" s="65"/>
      <c r="J63" s="16" t="s">
        <v>220</v>
      </c>
    </row>
    <row r="64" spans="1:10" ht="12.95">
      <c r="A64" s="65" t="s">
        <v>122</v>
      </c>
      <c r="B64" s="65" t="s">
        <v>229</v>
      </c>
      <c r="C64" s="65"/>
      <c r="D64" s="65" t="s">
        <v>220</v>
      </c>
      <c r="E64" s="65" t="s">
        <v>220</v>
      </c>
      <c r="F64" s="65" t="s">
        <v>224</v>
      </c>
      <c r="G64" s="16"/>
      <c r="H64" s="65" t="s">
        <v>223</v>
      </c>
      <c r="I64" s="65"/>
      <c r="J64" s="16" t="s">
        <v>220</v>
      </c>
    </row>
    <row r="65" spans="1:10" ht="12.95">
      <c r="A65" s="65" t="s">
        <v>123</v>
      </c>
      <c r="B65" s="65" t="s">
        <v>16</v>
      </c>
      <c r="C65" s="65"/>
      <c r="D65" s="65" t="s">
        <v>220</v>
      </c>
      <c r="E65" s="65" t="s">
        <v>220</v>
      </c>
      <c r="F65" s="65" t="s">
        <v>224</v>
      </c>
      <c r="G65" s="16"/>
      <c r="H65" s="65" t="s">
        <v>221</v>
      </c>
      <c r="I65" s="65"/>
      <c r="J65" s="16" t="s">
        <v>220</v>
      </c>
    </row>
    <row r="66" spans="1:10" ht="12.95">
      <c r="A66" s="65" t="s">
        <v>124</v>
      </c>
      <c r="B66" s="65" t="s">
        <v>16</v>
      </c>
      <c r="C66" s="65"/>
      <c r="D66" s="65" t="s">
        <v>220</v>
      </c>
      <c r="E66" s="65" t="s">
        <v>220</v>
      </c>
      <c r="F66" s="65" t="s">
        <v>224</v>
      </c>
      <c r="G66" s="16"/>
      <c r="H66" s="65" t="s">
        <v>221</v>
      </c>
      <c r="I66" s="65"/>
      <c r="J66" s="16" t="s">
        <v>220</v>
      </c>
    </row>
    <row r="67" spans="1:10" ht="12.95">
      <c r="A67" s="65" t="s">
        <v>125</v>
      </c>
      <c r="B67" s="65" t="s">
        <v>32</v>
      </c>
      <c r="C67" s="65"/>
      <c r="D67" s="65" t="s">
        <v>220</v>
      </c>
      <c r="E67" s="65" t="s">
        <v>220</v>
      </c>
      <c r="F67" s="65" t="s">
        <v>224</v>
      </c>
      <c r="G67" s="16"/>
      <c r="H67" s="65" t="s">
        <v>221</v>
      </c>
      <c r="I67" s="65"/>
      <c r="J67" s="16" t="s">
        <v>220</v>
      </c>
    </row>
    <row r="68" spans="1:10" ht="12.95">
      <c r="A68" s="65" t="s">
        <v>126</v>
      </c>
      <c r="B68" s="65" t="s">
        <v>16</v>
      </c>
      <c r="C68" s="65"/>
      <c r="D68" s="65" t="s">
        <v>220</v>
      </c>
      <c r="E68" s="65" t="s">
        <v>220</v>
      </c>
      <c r="F68" s="65" t="s">
        <v>224</v>
      </c>
      <c r="G68" s="16"/>
      <c r="H68" s="65" t="s">
        <v>223</v>
      </c>
      <c r="I68" s="65"/>
      <c r="J68" s="16" t="s">
        <v>220</v>
      </c>
    </row>
    <row r="69" spans="1:10" ht="12.95">
      <c r="A69" s="65" t="s">
        <v>127</v>
      </c>
      <c r="B69" s="65" t="s">
        <v>21</v>
      </c>
      <c r="C69" s="65"/>
      <c r="D69" s="65" t="s">
        <v>220</v>
      </c>
      <c r="E69" s="65" t="s">
        <v>220</v>
      </c>
      <c r="F69" s="65" t="s">
        <v>222</v>
      </c>
      <c r="G69" s="16"/>
      <c r="H69" s="65" t="s">
        <v>224</v>
      </c>
      <c r="I69" s="65"/>
      <c r="J69" s="16" t="s">
        <v>220</v>
      </c>
    </row>
    <row r="70" spans="1:10" ht="12.95">
      <c r="A70" s="65" t="s">
        <v>128</v>
      </c>
      <c r="B70" s="65" t="s">
        <v>6</v>
      </c>
      <c r="C70" s="65"/>
      <c r="D70" s="65" t="s">
        <v>220</v>
      </c>
      <c r="E70" s="65" t="s">
        <v>220</v>
      </c>
      <c r="F70" s="65" t="s">
        <v>222</v>
      </c>
      <c r="G70" s="16"/>
      <c r="H70" s="65" t="s">
        <v>223</v>
      </c>
      <c r="I70" s="65"/>
      <c r="J70" s="16" t="s">
        <v>220</v>
      </c>
    </row>
    <row r="71" spans="1:10" ht="12.95">
      <c r="A71" s="65" t="s">
        <v>129</v>
      </c>
      <c r="B71" s="65" t="s">
        <v>6</v>
      </c>
      <c r="C71" s="65"/>
      <c r="D71" s="65" t="s">
        <v>220</v>
      </c>
      <c r="E71" s="65" t="s">
        <v>220</v>
      </c>
      <c r="F71" s="65" t="s">
        <v>222</v>
      </c>
      <c r="G71" s="16"/>
      <c r="H71" s="65" t="s">
        <v>223</v>
      </c>
      <c r="I71" s="65"/>
      <c r="J71" s="16" t="s">
        <v>220</v>
      </c>
    </row>
    <row r="72" spans="1:10" ht="12.95">
      <c r="A72" s="65" t="s">
        <v>130</v>
      </c>
      <c r="B72" s="65" t="s">
        <v>6</v>
      </c>
      <c r="C72" s="65"/>
      <c r="D72" s="65" t="s">
        <v>220</v>
      </c>
      <c r="E72" s="65" t="s">
        <v>220</v>
      </c>
      <c r="F72" s="65" t="s">
        <v>221</v>
      </c>
      <c r="G72" s="16" t="s">
        <v>220</v>
      </c>
      <c r="H72" s="65" t="s">
        <v>222</v>
      </c>
      <c r="I72" s="65"/>
      <c r="J72" s="16" t="s">
        <v>220</v>
      </c>
    </row>
    <row r="73" spans="1:10" ht="12.95">
      <c r="A73" s="65" t="s">
        <v>131</v>
      </c>
      <c r="B73" s="65" t="s">
        <v>6</v>
      </c>
      <c r="C73" s="65"/>
      <c r="D73" s="65" t="s">
        <v>220</v>
      </c>
      <c r="E73" s="65" t="s">
        <v>220</v>
      </c>
      <c r="F73" s="65" t="s">
        <v>222</v>
      </c>
      <c r="G73" s="16"/>
      <c r="H73" s="65" t="s">
        <v>224</v>
      </c>
      <c r="I73" s="65"/>
      <c r="J73" s="16" t="s">
        <v>220</v>
      </c>
    </row>
    <row r="74" spans="1:10" ht="12.95">
      <c r="A74" s="65" t="s">
        <v>133</v>
      </c>
      <c r="B74" s="65" t="s">
        <v>41</v>
      </c>
      <c r="C74" s="65"/>
      <c r="D74" s="65" t="s">
        <v>220</v>
      </c>
      <c r="E74" s="65" t="s">
        <v>220</v>
      </c>
      <c r="F74" s="65" t="s">
        <v>222</v>
      </c>
      <c r="G74" s="16"/>
      <c r="H74" s="65" t="s">
        <v>223</v>
      </c>
      <c r="I74" s="65"/>
      <c r="J74" s="16" t="s">
        <v>220</v>
      </c>
    </row>
    <row r="75" spans="1:10" ht="12.95">
      <c r="A75" s="65" t="s">
        <v>132</v>
      </c>
      <c r="B75" s="65" t="s">
        <v>21</v>
      </c>
      <c r="C75" s="65"/>
      <c r="D75" s="65" t="s">
        <v>220</v>
      </c>
      <c r="E75" s="65" t="s">
        <v>220</v>
      </c>
      <c r="F75" s="65" t="s">
        <v>222</v>
      </c>
      <c r="G75" s="16"/>
      <c r="H75" s="65" t="s">
        <v>224</v>
      </c>
      <c r="I75" s="65"/>
      <c r="J75" s="16" t="s">
        <v>220</v>
      </c>
    </row>
    <row r="76" spans="1:10" ht="12.95">
      <c r="A76" s="65" t="s">
        <v>134</v>
      </c>
      <c r="B76" s="65" t="s">
        <v>32</v>
      </c>
      <c r="C76" s="65"/>
      <c r="D76" s="65" t="s">
        <v>220</v>
      </c>
      <c r="E76" s="65" t="s">
        <v>220</v>
      </c>
      <c r="F76" s="65" t="s">
        <v>222</v>
      </c>
      <c r="G76" s="16"/>
      <c r="H76" s="65" t="s">
        <v>224</v>
      </c>
      <c r="I76" s="65"/>
      <c r="J76" s="16" t="s">
        <v>220</v>
      </c>
    </row>
    <row r="77" spans="1:10" ht="12.95">
      <c r="A77" s="65" t="s">
        <v>135</v>
      </c>
      <c r="B77" s="65" t="s">
        <v>32</v>
      </c>
      <c r="C77" s="65"/>
      <c r="D77" s="65" t="s">
        <v>220</v>
      </c>
      <c r="E77" s="65" t="s">
        <v>220</v>
      </c>
      <c r="F77" s="65" t="s">
        <v>222</v>
      </c>
      <c r="G77" s="16"/>
      <c r="H77" s="65" t="s">
        <v>224</v>
      </c>
      <c r="I77" s="65" t="s">
        <v>230</v>
      </c>
      <c r="J77" s="16" t="s">
        <v>220</v>
      </c>
    </row>
    <row r="78" spans="1:10" ht="12.95">
      <c r="A78" s="65" t="s">
        <v>136</v>
      </c>
      <c r="B78" s="65" t="s">
        <v>21</v>
      </c>
      <c r="C78" s="65"/>
      <c r="D78" s="65" t="s">
        <v>220</v>
      </c>
      <c r="E78" s="65" t="s">
        <v>220</v>
      </c>
      <c r="F78" s="65" t="s">
        <v>222</v>
      </c>
      <c r="G78" s="16"/>
      <c r="H78" s="65" t="s">
        <v>224</v>
      </c>
      <c r="I78" s="72"/>
      <c r="J78" s="16" t="s">
        <v>220</v>
      </c>
    </row>
    <row r="79" spans="1:10" ht="12.95">
      <c r="A79" s="65" t="s">
        <v>137</v>
      </c>
      <c r="B79" s="65" t="s">
        <v>21</v>
      </c>
      <c r="C79" s="65"/>
      <c r="D79" s="65" t="s">
        <v>220</v>
      </c>
      <c r="E79" s="65" t="s">
        <v>220</v>
      </c>
      <c r="F79" s="65" t="s">
        <v>221</v>
      </c>
      <c r="G79" s="16" t="s">
        <v>220</v>
      </c>
      <c r="H79" s="65" t="s">
        <v>222</v>
      </c>
      <c r="I79" s="65"/>
      <c r="J79" s="16" t="s">
        <v>220</v>
      </c>
    </row>
    <row r="80" spans="1:10" ht="26.1">
      <c r="A80" s="151" t="s">
        <v>139</v>
      </c>
      <c r="B80" s="65" t="s">
        <v>11</v>
      </c>
      <c r="C80" s="65"/>
      <c r="D80" s="65" t="s">
        <v>220</v>
      </c>
      <c r="E80" s="65" t="s">
        <v>220</v>
      </c>
      <c r="F80" s="65" t="s">
        <v>222</v>
      </c>
      <c r="G80" s="16"/>
      <c r="H80" s="65" t="s">
        <v>224</v>
      </c>
      <c r="I80" s="65" t="s">
        <v>231</v>
      </c>
      <c r="J80" s="16" t="s">
        <v>220</v>
      </c>
    </row>
    <row r="81" spans="1:10" ht="12.95">
      <c r="A81" s="65" t="s">
        <v>140</v>
      </c>
      <c r="B81" s="65" t="s">
        <v>38</v>
      </c>
      <c r="C81" s="65"/>
      <c r="D81" s="65" t="s">
        <v>220</v>
      </c>
      <c r="E81" s="65" t="s">
        <v>220</v>
      </c>
      <c r="F81" s="65" t="s">
        <v>222</v>
      </c>
      <c r="G81" s="16"/>
      <c r="H81" s="65" t="s">
        <v>224</v>
      </c>
      <c r="I81" s="151"/>
      <c r="J81" s="16" t="s">
        <v>220</v>
      </c>
    </row>
    <row r="82" spans="1:10" ht="12.95">
      <c r="A82" s="65" t="s">
        <v>138</v>
      </c>
      <c r="B82" s="65" t="s">
        <v>232</v>
      </c>
      <c r="C82" s="65"/>
      <c r="D82" s="65" t="s">
        <v>220</v>
      </c>
      <c r="E82" s="65" t="s">
        <v>220</v>
      </c>
      <c r="F82" s="65" t="s">
        <v>222</v>
      </c>
      <c r="G82" s="16"/>
      <c r="H82" s="65" t="s">
        <v>223</v>
      </c>
      <c r="I82" s="65" t="s">
        <v>233</v>
      </c>
      <c r="J82" s="16" t="s">
        <v>220</v>
      </c>
    </row>
    <row r="83" spans="1:10" ht="12.95">
      <c r="A83" s="65" t="s">
        <v>141</v>
      </c>
      <c r="B83" s="65" t="s">
        <v>38</v>
      </c>
      <c r="C83" s="65"/>
      <c r="D83" s="65" t="s">
        <v>220</v>
      </c>
      <c r="E83" s="65" t="s">
        <v>220</v>
      </c>
      <c r="F83" s="65" t="s">
        <v>222</v>
      </c>
      <c r="G83" s="16"/>
      <c r="H83" s="65" t="s">
        <v>223</v>
      </c>
      <c r="I83" s="65"/>
      <c r="J83" s="16" t="s">
        <v>220</v>
      </c>
    </row>
    <row r="84" spans="1:10" ht="12.95">
      <c r="A84" s="65" t="s">
        <v>142</v>
      </c>
      <c r="B84" s="65" t="s">
        <v>16</v>
      </c>
      <c r="C84" s="65"/>
      <c r="D84" s="65" t="s">
        <v>220</v>
      </c>
      <c r="E84" s="65" t="s">
        <v>220</v>
      </c>
      <c r="F84" s="65" t="s">
        <v>222</v>
      </c>
      <c r="G84" s="16"/>
      <c r="H84" s="65" t="s">
        <v>224</v>
      </c>
      <c r="I84" s="65"/>
      <c r="J84" s="16" t="s">
        <v>220</v>
      </c>
    </row>
    <row r="85" spans="1:10" ht="26.1">
      <c r="A85" s="65" t="s">
        <v>143</v>
      </c>
      <c r="B85" s="65" t="s">
        <v>21</v>
      </c>
      <c r="C85" s="65"/>
      <c r="D85" s="65" t="s">
        <v>220</v>
      </c>
      <c r="E85" s="65" t="s">
        <v>220</v>
      </c>
      <c r="F85" s="65" t="s">
        <v>221</v>
      </c>
      <c r="G85" s="16" t="s">
        <v>220</v>
      </c>
      <c r="H85" s="65" t="s">
        <v>222</v>
      </c>
      <c r="I85" s="65"/>
      <c r="J85" s="16" t="s">
        <v>220</v>
      </c>
    </row>
    <row r="86" spans="1:10" ht="12.95">
      <c r="A86" s="65" t="s">
        <v>144</v>
      </c>
      <c r="B86" s="65" t="s">
        <v>21</v>
      </c>
      <c r="C86" s="65"/>
      <c r="D86" s="65" t="s">
        <v>220</v>
      </c>
      <c r="E86" s="65" t="s">
        <v>220</v>
      </c>
      <c r="F86" s="65" t="s">
        <v>222</v>
      </c>
      <c r="G86" s="16"/>
      <c r="H86" s="65" t="s">
        <v>224</v>
      </c>
      <c r="I86" s="65"/>
      <c r="J86" s="16" t="s">
        <v>220</v>
      </c>
    </row>
    <row r="87" spans="1:10" ht="12.95">
      <c r="A87" s="65" t="s">
        <v>145</v>
      </c>
      <c r="B87" s="65" t="s">
        <v>32</v>
      </c>
      <c r="C87" s="65"/>
      <c r="D87" s="65" t="s">
        <v>220</v>
      </c>
      <c r="E87" s="65" t="s">
        <v>220</v>
      </c>
      <c r="F87" s="65" t="s">
        <v>222</v>
      </c>
      <c r="G87" s="16"/>
      <c r="H87" s="65" t="s">
        <v>224</v>
      </c>
      <c r="I87" s="65"/>
      <c r="J87" s="16" t="s">
        <v>220</v>
      </c>
    </row>
    <row r="88" spans="1:10" ht="30" customHeight="1">
      <c r="A88" s="65" t="s">
        <v>146</v>
      </c>
      <c r="B88" s="65" t="s">
        <v>41</v>
      </c>
      <c r="C88" s="65"/>
      <c r="D88" s="65" t="s">
        <v>220</v>
      </c>
      <c r="E88" s="65" t="s">
        <v>220</v>
      </c>
      <c r="F88" s="65" t="s">
        <v>222</v>
      </c>
      <c r="G88" s="16"/>
      <c r="H88" s="65" t="s">
        <v>224</v>
      </c>
      <c r="I88" s="65"/>
      <c r="J88" s="16" t="s">
        <v>220</v>
      </c>
    </row>
    <row r="89" spans="1:10" ht="12.95">
      <c r="A89" s="65" t="s">
        <v>147</v>
      </c>
      <c r="B89" s="65" t="s">
        <v>16</v>
      </c>
      <c r="C89" s="65"/>
      <c r="D89" s="65" t="s">
        <v>220</v>
      </c>
      <c r="E89" s="65" t="s">
        <v>220</v>
      </c>
      <c r="F89" s="65" t="s">
        <v>222</v>
      </c>
      <c r="G89" s="16"/>
      <c r="H89" s="65" t="s">
        <v>224</v>
      </c>
      <c r="I89" s="65" t="s">
        <v>234</v>
      </c>
      <c r="J89" s="16" t="s">
        <v>220</v>
      </c>
    </row>
    <row r="90" spans="1:10" ht="12.95">
      <c r="A90" s="65" t="s">
        <v>148</v>
      </c>
      <c r="B90" s="65" t="s">
        <v>21</v>
      </c>
      <c r="C90" s="65"/>
      <c r="D90" s="65" t="s">
        <v>220</v>
      </c>
      <c r="E90" s="65" t="s">
        <v>220</v>
      </c>
      <c r="F90" s="65" t="s">
        <v>221</v>
      </c>
      <c r="G90" s="16" t="s">
        <v>220</v>
      </c>
      <c r="H90" s="65" t="s">
        <v>222</v>
      </c>
      <c r="I90" s="65"/>
      <c r="J90" s="16" t="s">
        <v>220</v>
      </c>
    </row>
    <row r="91" spans="1:10" ht="12.95">
      <c r="A91" s="65" t="s">
        <v>149</v>
      </c>
      <c r="B91" s="65" t="s">
        <v>6</v>
      </c>
      <c r="C91" s="65"/>
      <c r="D91" s="65" t="s">
        <v>220</v>
      </c>
      <c r="E91" s="65" t="s">
        <v>220</v>
      </c>
      <c r="F91" s="65" t="s">
        <v>222</v>
      </c>
      <c r="G91" s="16"/>
      <c r="H91" s="65" t="s">
        <v>223</v>
      </c>
      <c r="I91" s="65"/>
      <c r="J91" s="16" t="s">
        <v>220</v>
      </c>
    </row>
    <row r="92" spans="1:10" ht="26.1">
      <c r="A92" s="65" t="s">
        <v>150</v>
      </c>
      <c r="B92" s="65" t="s">
        <v>38</v>
      </c>
      <c r="C92" s="65"/>
      <c r="D92" s="65" t="s">
        <v>220</v>
      </c>
      <c r="E92" s="65" t="s">
        <v>220</v>
      </c>
      <c r="F92" s="65" t="s">
        <v>222</v>
      </c>
      <c r="G92" s="16"/>
      <c r="H92" s="65" t="s">
        <v>224</v>
      </c>
      <c r="I92" s="65"/>
      <c r="J92" s="16" t="s">
        <v>220</v>
      </c>
    </row>
    <row r="93" spans="1:10" ht="12.95">
      <c r="A93" s="65" t="s">
        <v>151</v>
      </c>
      <c r="B93" s="65" t="s">
        <v>41</v>
      </c>
      <c r="C93" s="65"/>
      <c r="D93" s="65" t="s">
        <v>220</v>
      </c>
      <c r="E93" s="65" t="s">
        <v>220</v>
      </c>
      <c r="F93" s="65" t="s">
        <v>222</v>
      </c>
      <c r="G93" s="16"/>
      <c r="H93" s="65" t="s">
        <v>223</v>
      </c>
      <c r="I93" s="65"/>
      <c r="J93" s="16" t="s">
        <v>220</v>
      </c>
    </row>
    <row r="94" spans="1:10" ht="12.95">
      <c r="A94" s="65" t="s">
        <v>152</v>
      </c>
      <c r="B94" s="65" t="s">
        <v>29</v>
      </c>
      <c r="C94" s="65"/>
      <c r="D94" s="65" t="s">
        <v>220</v>
      </c>
      <c r="E94" s="65" t="s">
        <v>220</v>
      </c>
      <c r="F94" s="65" t="s">
        <v>222</v>
      </c>
      <c r="G94" s="16"/>
      <c r="H94" s="65" t="s">
        <v>224</v>
      </c>
      <c r="I94" s="65"/>
      <c r="J94" s="16" t="s">
        <v>220</v>
      </c>
    </row>
    <row r="95" spans="1:10" ht="12.95">
      <c r="A95" s="65" t="s">
        <v>153</v>
      </c>
      <c r="B95" s="65" t="s">
        <v>16</v>
      </c>
      <c r="C95" s="65"/>
      <c r="D95" s="65" t="s">
        <v>220</v>
      </c>
      <c r="E95" s="65" t="s">
        <v>220</v>
      </c>
      <c r="F95" s="65" t="s">
        <v>222</v>
      </c>
      <c r="G95" s="16"/>
      <c r="H95" s="65" t="s">
        <v>224</v>
      </c>
      <c r="I95" s="65" t="s">
        <v>235</v>
      </c>
      <c r="J95" s="16" t="s">
        <v>220</v>
      </c>
    </row>
    <row r="96" spans="1:10" ht="12.95">
      <c r="A96" s="65" t="s">
        <v>154</v>
      </c>
      <c r="B96" s="65" t="s">
        <v>38</v>
      </c>
      <c r="C96" s="65"/>
      <c r="D96" s="65" t="s">
        <v>220</v>
      </c>
      <c r="E96" s="65" t="s">
        <v>220</v>
      </c>
      <c r="F96" s="65" t="s">
        <v>222</v>
      </c>
      <c r="G96" s="16"/>
      <c r="H96" s="65" t="s">
        <v>224</v>
      </c>
      <c r="J96" s="16" t="s">
        <v>220</v>
      </c>
    </row>
    <row r="97" spans="1:10" ht="12.95">
      <c r="A97" s="65" t="s">
        <v>155</v>
      </c>
      <c r="B97" s="65" t="s">
        <v>11</v>
      </c>
      <c r="C97" s="65"/>
      <c r="D97" s="65" t="s">
        <v>220</v>
      </c>
      <c r="E97" s="65" t="s">
        <v>220</v>
      </c>
      <c r="F97" s="65" t="s">
        <v>221</v>
      </c>
      <c r="G97" s="16" t="s">
        <v>220</v>
      </c>
      <c r="H97" s="65" t="s">
        <v>222</v>
      </c>
      <c r="I97" s="65"/>
      <c r="J97" s="16" t="s">
        <v>220</v>
      </c>
    </row>
    <row r="98" spans="1:10" ht="12.95">
      <c r="A98" s="17" t="s">
        <v>236</v>
      </c>
      <c r="B98" s="17" t="s">
        <v>237</v>
      </c>
      <c r="D98" s="65" t="s">
        <v>220</v>
      </c>
      <c r="E98" s="65" t="s">
        <v>220</v>
      </c>
      <c r="F98" s="17" t="s">
        <v>221</v>
      </c>
      <c r="G98" s="16" t="s">
        <v>220</v>
      </c>
      <c r="H98" s="65" t="s">
        <v>222</v>
      </c>
      <c r="I98" s="65"/>
      <c r="J98" s="17" t="s">
        <v>220</v>
      </c>
    </row>
    <row r="99" spans="1:10" ht="12.95">
      <c r="A99" s="65" t="s">
        <v>156</v>
      </c>
      <c r="B99" s="65" t="s">
        <v>32</v>
      </c>
      <c r="C99" s="65"/>
      <c r="D99" s="65" t="s">
        <v>220</v>
      </c>
      <c r="E99" s="65" t="s">
        <v>220</v>
      </c>
      <c r="F99" s="65" t="s">
        <v>222</v>
      </c>
      <c r="G99" s="16"/>
      <c r="H99" s="65" t="s">
        <v>223</v>
      </c>
      <c r="I99" s="65"/>
      <c r="J99" s="16" t="s">
        <v>220</v>
      </c>
    </row>
    <row r="100" spans="1:10" ht="12.95">
      <c r="A100" s="65" t="s">
        <v>238</v>
      </c>
      <c r="B100" s="65" t="s">
        <v>11</v>
      </c>
      <c r="C100" s="65"/>
      <c r="D100" s="65" t="s">
        <v>220</v>
      </c>
      <c r="E100" s="65" t="s">
        <v>220</v>
      </c>
      <c r="F100" s="65" t="s">
        <v>221</v>
      </c>
      <c r="G100" s="16" t="s">
        <v>220</v>
      </c>
      <c r="H100" s="65" t="s">
        <v>222</v>
      </c>
      <c r="I100" s="65"/>
      <c r="J100" s="16" t="s">
        <v>220</v>
      </c>
    </row>
    <row r="101" spans="1:10" ht="12.95">
      <c r="A101" s="65" t="s">
        <v>157</v>
      </c>
      <c r="B101" s="65" t="s">
        <v>11</v>
      </c>
      <c r="C101" s="65"/>
      <c r="D101" s="65" t="s">
        <v>220</v>
      </c>
      <c r="E101" s="65" t="s">
        <v>220</v>
      </c>
      <c r="F101" s="65" t="s">
        <v>222</v>
      </c>
      <c r="G101" s="16"/>
      <c r="H101" s="65" t="s">
        <v>224</v>
      </c>
      <c r="I101" s="65"/>
      <c r="J101" s="16" t="s">
        <v>220</v>
      </c>
    </row>
    <row r="102" spans="1:10" ht="12.95">
      <c r="A102" s="65" t="s">
        <v>158</v>
      </c>
      <c r="B102" s="65" t="s">
        <v>16</v>
      </c>
      <c r="C102" s="65"/>
      <c r="D102" s="65" t="s">
        <v>220</v>
      </c>
      <c r="E102" s="65" t="s">
        <v>220</v>
      </c>
      <c r="F102" s="65" t="s">
        <v>222</v>
      </c>
      <c r="G102" s="16"/>
      <c r="H102" s="65" t="s">
        <v>224</v>
      </c>
      <c r="I102" s="151"/>
      <c r="J102" s="16" t="s">
        <v>220</v>
      </c>
    </row>
    <row r="103" spans="1:10" ht="26.1">
      <c r="A103" s="65" t="s">
        <v>159</v>
      </c>
      <c r="B103" s="65" t="s">
        <v>6</v>
      </c>
      <c r="C103" s="65"/>
      <c r="D103" s="65" t="s">
        <v>220</v>
      </c>
      <c r="E103" s="65" t="s">
        <v>220</v>
      </c>
      <c r="F103" s="65" t="s">
        <v>221</v>
      </c>
      <c r="G103" s="16" t="s">
        <v>220</v>
      </c>
      <c r="H103" s="65" t="s">
        <v>222</v>
      </c>
      <c r="I103" s="65"/>
      <c r="J103" s="16" t="s">
        <v>220</v>
      </c>
    </row>
    <row r="104" spans="1:10" ht="12.95">
      <c r="A104" s="151" t="s">
        <v>160</v>
      </c>
      <c r="B104" s="65" t="s">
        <v>6</v>
      </c>
      <c r="C104" s="65"/>
      <c r="D104" s="65" t="s">
        <v>220</v>
      </c>
      <c r="E104" s="65" t="s">
        <v>220</v>
      </c>
      <c r="F104" s="65" t="s">
        <v>222</v>
      </c>
      <c r="G104" s="16"/>
      <c r="H104" s="65" t="s">
        <v>224</v>
      </c>
      <c r="I104" s="224"/>
      <c r="J104" s="16" t="s">
        <v>220</v>
      </c>
    </row>
  </sheetData>
  <autoFilter ref="A1:J104" xr:uid="{072CB7D1-5FC6-4E8D-B76A-62F3C0BCC398}"/>
  <dataValidations count="4">
    <dataValidation type="list" allowBlank="1" showInputMessage="1" showErrorMessage="1" errorTitle="Selecione uma opção da lista!" error="Ao clicar em uma célula, uma caixa aparecerá na borda lateral direita, clique nela para ver as opções disponíveis." sqref="J1000 J2:J998 G2:G1001" xr:uid="{F95A0FB7-F1EC-4ADB-913C-A0C29144B2B1}">
      <formula1>"Sim,Não"</formula1>
    </dataValidation>
    <dataValidation type="list" allowBlank="1" showInputMessage="1" showErrorMessage="1" errorTitle="Selecione uma opção da lista!" error="Ao clicar em uma célula, uma caixa aparecerá na borda lateral direita, clique nela para ver as opções disponíveis." sqref="H1002:I1048576 F2:F1048576" xr:uid="{E5542254-8D27-4070-860A-8D2FACA0DC06}">
      <formula1>ResponsaveisUEs</formula1>
    </dataValidation>
    <dataValidation type="list" allowBlank="1" showInputMessage="1" showErrorMessage="1" sqref="C2:C1001" xr:uid="{260CDFD9-BA67-448B-8CBE-C6CF74E5AF2A}">
      <formula1>"Baixa,Alta"</formula1>
    </dataValidation>
    <dataValidation type="list" allowBlank="1" showInputMessage="1" showErrorMessage="1" sqref="D2:E1048576" xr:uid="{31C32DD3-B5AA-45C2-A525-00CB3C7FA6FA}">
      <formula1>"Sim"</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5FE89-AC8E-4F57-94E6-0D7B21979334}">
  <sheetPr>
    <tabColor rgb="FF00B050"/>
  </sheetPr>
  <dimension ref="A1:N120"/>
  <sheetViews>
    <sheetView workbookViewId="0">
      <pane xSplit="1" ySplit="1" topLeftCell="E2" activePane="bottomRight" state="frozen"/>
      <selection pane="bottomRight" activeCell="E7" sqref="E7"/>
      <selection pane="bottomLeft"/>
      <selection pane="topRight"/>
    </sheetView>
  </sheetViews>
  <sheetFormatPr defaultColWidth="0" defaultRowHeight="12.75" customHeight="1" zeroHeight="1"/>
  <cols>
    <col min="1" max="1" width="30.7109375" style="50" customWidth="1"/>
    <col min="2" max="2" width="32.85546875" style="50" customWidth="1"/>
    <col min="3" max="3" width="30.42578125" style="50" customWidth="1"/>
    <col min="4" max="4" width="30.7109375" style="50" customWidth="1"/>
    <col min="5" max="5" width="30.7109375" style="52" customWidth="1"/>
    <col min="6" max="7" width="30.7109375" style="59" customWidth="1"/>
    <col min="8" max="10" width="30.7109375" style="60" customWidth="1"/>
    <col min="11" max="11" width="30.7109375" style="60" hidden="1" customWidth="1"/>
    <col min="12" max="12" width="30.7109375" style="57" customWidth="1"/>
    <col min="13" max="14" width="30.7109375" style="52" customWidth="1"/>
    <col min="15" max="16384" width="0" style="52" hidden="1"/>
  </cols>
  <sheetData>
    <row r="1" spans="1:14" s="14" customFormat="1" ht="50.25" customHeight="1">
      <c r="A1" s="10" t="s">
        <v>239</v>
      </c>
      <c r="B1" s="10" t="s">
        <v>215</v>
      </c>
      <c r="C1" s="10" t="s">
        <v>217</v>
      </c>
      <c r="D1" s="10" t="s">
        <v>211</v>
      </c>
      <c r="E1" s="10" t="s">
        <v>240</v>
      </c>
      <c r="F1" s="48" t="s">
        <v>241</v>
      </c>
      <c r="G1" s="48" t="s">
        <v>242</v>
      </c>
      <c r="H1" s="10" t="s">
        <v>243</v>
      </c>
      <c r="I1" s="10" t="s">
        <v>244</v>
      </c>
      <c r="J1" s="10" t="s">
        <v>245</v>
      </c>
      <c r="K1" s="242" t="s">
        <v>246</v>
      </c>
      <c r="L1" s="10" t="s">
        <v>247</v>
      </c>
      <c r="M1" s="10" t="s">
        <v>248</v>
      </c>
      <c r="N1" s="10" t="s">
        <v>249</v>
      </c>
    </row>
    <row r="2" spans="1:14" s="17" customFormat="1" ht="12" customHeight="1">
      <c r="A2" s="9" t="s">
        <v>5</v>
      </c>
      <c r="B2" s="9" t="str" cm="1">
        <f t="array" ref="B2">IF(A2="", "", _xlfn._xlws.FILTER('Responsáveis pelas informações'!F:F, 'Responsáveis pelas informações'!A:A=A2))</f>
        <v>Juliana</v>
      </c>
      <c r="C2" s="9" t="str" cm="1">
        <f t="array" ref="C2">IF(A2="", "", _xlfn._xlws.FILTER('Responsáveis pelas informações'!H:H, 'Responsáveis pelas informações'!A:A='Termos de Cooperação'!A71))</f>
        <v>Amanda</v>
      </c>
      <c r="D2" s="9" t="s">
        <v>29</v>
      </c>
      <c r="E2" s="16"/>
      <c r="F2" s="61" t="s">
        <v>250</v>
      </c>
      <c r="G2" s="61" t="s">
        <v>251</v>
      </c>
      <c r="H2" s="47" t="s">
        <v>252</v>
      </c>
      <c r="I2" s="41">
        <v>44495</v>
      </c>
      <c r="J2" s="41">
        <v>44495</v>
      </c>
      <c r="K2" s="29" t="b">
        <f t="shared" ref="K2:K64" si="0">IF(I2="", "", NOT(I2=J2))</f>
        <v>0</v>
      </c>
      <c r="L2" s="69">
        <v>45590</v>
      </c>
      <c r="M2" s="42">
        <v>995000</v>
      </c>
      <c r="N2" s="16" t="s">
        <v>220</v>
      </c>
    </row>
    <row r="3" spans="1:14" s="17" customFormat="1" ht="12" customHeight="1">
      <c r="A3" s="18" t="s">
        <v>10</v>
      </c>
      <c r="B3" s="18" t="str" cm="1">
        <f t="array" ref="B3">IF(A3="", "", _xlfn._xlws.FILTER('Responsáveis pelas informações'!F:F, 'Responsáveis pelas informações'!A:A=A3))</f>
        <v>Juliana</v>
      </c>
      <c r="C3" s="18" t="str" cm="1">
        <f t="array" ref="C3">IF(A3="", "", _xlfn._xlws.FILTER('Responsáveis pelas informações'!H:H, 'Responsáveis pelas informações'!A:A='Termos de Cooperação'!A94))</f>
        <v>Bianca</v>
      </c>
      <c r="D3" s="9" t="s">
        <v>26</v>
      </c>
      <c r="E3" s="65"/>
      <c r="F3" s="66" t="s">
        <v>253</v>
      </c>
      <c r="G3" s="66" t="s">
        <v>254</v>
      </c>
      <c r="H3" s="46" t="s">
        <v>255</v>
      </c>
      <c r="I3" s="37">
        <v>45110</v>
      </c>
      <c r="J3" s="37">
        <v>45110</v>
      </c>
      <c r="K3" s="29" t="b">
        <f t="shared" si="0"/>
        <v>0</v>
      </c>
      <c r="L3" s="71">
        <v>47301</v>
      </c>
      <c r="M3" s="45">
        <v>5000000</v>
      </c>
      <c r="N3" s="65" t="s">
        <v>256</v>
      </c>
    </row>
    <row r="4" spans="1:14" s="17" customFormat="1" ht="12.95">
      <c r="A4" s="9" t="s">
        <v>15</v>
      </c>
      <c r="B4" s="9" t="str" cm="1">
        <f t="array" ref="B4">IF(A4="", "", _xlfn._xlws.FILTER('Responsáveis pelas informações'!F:F, 'Responsáveis pelas informações'!A:A=A4))</f>
        <v>Juliana</v>
      </c>
      <c r="C4" s="9" t="str" cm="1">
        <f t="array" ref="C4">IF(A4="", "", _xlfn._xlws.FILTER('Responsáveis pelas informações'!H:H, 'Responsáveis pelas informações'!A:A='Termos de Cooperação'!A65))</f>
        <v>Juliana</v>
      </c>
      <c r="D4" s="9" t="s">
        <v>32</v>
      </c>
      <c r="E4" s="16"/>
      <c r="F4" s="61" t="s">
        <v>257</v>
      </c>
      <c r="G4" s="61" t="s">
        <v>258</v>
      </c>
      <c r="H4" s="47" t="s">
        <v>252</v>
      </c>
      <c r="I4" s="41">
        <v>44334</v>
      </c>
      <c r="J4" s="41">
        <v>44334</v>
      </c>
      <c r="K4" s="29" t="b">
        <f t="shared" si="0"/>
        <v>0</v>
      </c>
      <c r="L4" s="69">
        <v>45429</v>
      </c>
      <c r="M4" s="42">
        <v>2300000</v>
      </c>
      <c r="N4" s="16" t="s">
        <v>256</v>
      </c>
    </row>
    <row r="5" spans="1:14" s="17" customFormat="1" ht="12.95">
      <c r="A5" s="18" t="s">
        <v>20</v>
      </c>
      <c r="B5" s="18" t="str" cm="1">
        <f t="array" ref="B5">IF(A5="", "", _xlfn._xlws.FILTER('Responsáveis pelas informações'!F:F, 'Responsáveis pelas informações'!A:A=A5))</f>
        <v>Juliana</v>
      </c>
      <c r="C5" s="18" t="str" cm="1">
        <f t="array" ref="C5">IF(A5="", "", _xlfn._xlws.FILTER('Responsáveis pelas informações'!H:H, 'Responsáveis pelas informações'!A:A='Termos de Cooperação'!A74))</f>
        <v>Bianca</v>
      </c>
      <c r="D5" s="9" t="s">
        <v>6</v>
      </c>
      <c r="E5" s="65"/>
      <c r="F5" s="66" t="s">
        <v>250</v>
      </c>
      <c r="G5" s="66" t="s">
        <v>259</v>
      </c>
      <c r="H5" s="46" t="s">
        <v>252</v>
      </c>
      <c r="I5" s="37">
        <v>44519</v>
      </c>
      <c r="J5" s="37">
        <v>44519</v>
      </c>
      <c r="K5" s="29" t="b">
        <f t="shared" si="0"/>
        <v>0</v>
      </c>
      <c r="L5" s="71">
        <v>45614</v>
      </c>
      <c r="M5" s="45">
        <v>1700000</v>
      </c>
      <c r="N5" s="65" t="s">
        <v>220</v>
      </c>
    </row>
    <row r="6" spans="1:14" s="17" customFormat="1" ht="15" customHeight="1">
      <c r="A6" s="9" t="s">
        <v>25</v>
      </c>
      <c r="B6" s="9" t="str" cm="1">
        <f t="array" ref="B6">IF(A6="", "", _xlfn._xlws.FILTER('Responsáveis pelas informações'!F:F, 'Responsáveis pelas informações'!A:A=A6))</f>
        <v>Juliana</v>
      </c>
      <c r="C6" s="9" t="str" cm="1">
        <f t="array" ref="C6">IF(A6="", "", _xlfn._xlws.FILTER('Responsáveis pelas informações'!H:H, 'Responsáveis pelas informações'!A:A='Termos de Cooperação'!A6))</f>
        <v>Marcos</v>
      </c>
      <c r="D6" s="9" t="s">
        <v>16</v>
      </c>
      <c r="E6" s="16"/>
      <c r="F6" s="30" t="s">
        <v>260</v>
      </c>
      <c r="G6" s="30" t="s">
        <v>261</v>
      </c>
      <c r="H6" s="16" t="s">
        <v>252</v>
      </c>
      <c r="I6" s="41">
        <v>41926</v>
      </c>
      <c r="J6" s="41">
        <v>41926</v>
      </c>
      <c r="K6" s="29" t="b">
        <f t="shared" si="0"/>
        <v>0</v>
      </c>
      <c r="L6" s="69">
        <v>44117</v>
      </c>
      <c r="M6" s="42">
        <v>19481990</v>
      </c>
      <c r="N6" s="16" t="s">
        <v>256</v>
      </c>
    </row>
    <row r="7" spans="1:14" s="17" customFormat="1" ht="23.25" customHeight="1">
      <c r="A7" s="18" t="s">
        <v>28</v>
      </c>
      <c r="B7" s="18" t="str" cm="1">
        <f t="array" ref="B7">IF(A7="", "", _xlfn._xlws.FILTER('Responsáveis pelas informações'!F:F, 'Responsáveis pelas informações'!A:A=A7))</f>
        <v>Bianca</v>
      </c>
      <c r="C7" s="18" t="str" cm="1">
        <f t="array" ref="C7">IF(A7="", "", _xlfn._xlws.FILTER('Responsáveis pelas informações'!H:H, 'Responsáveis pelas informações'!A:A='Termos de Cooperação'!A60))</f>
        <v>Juliana</v>
      </c>
      <c r="D7" s="9" t="s">
        <v>16</v>
      </c>
      <c r="E7" s="65"/>
      <c r="F7" s="40" t="s">
        <v>262</v>
      </c>
      <c r="G7" s="40" t="s">
        <v>263</v>
      </c>
      <c r="H7" s="20" t="s">
        <v>252</v>
      </c>
      <c r="I7" s="37">
        <v>44074</v>
      </c>
      <c r="J7" s="37">
        <v>44074</v>
      </c>
      <c r="K7" s="29" t="b">
        <f t="shared" si="0"/>
        <v>0</v>
      </c>
      <c r="L7" s="71">
        <v>45168</v>
      </c>
      <c r="M7" s="45">
        <v>3000000</v>
      </c>
      <c r="N7" s="65" t="s">
        <v>220</v>
      </c>
    </row>
    <row r="8" spans="1:14" s="17" customFormat="1" ht="12.95">
      <c r="A8" s="9" t="s">
        <v>31</v>
      </c>
      <c r="B8" s="9" t="str" cm="1">
        <f t="array" ref="B8">IF(A8="", "", _xlfn._xlws.FILTER('Responsáveis pelas informações'!F:F, 'Responsáveis pelas informações'!A:A=A8))</f>
        <v>Bianca</v>
      </c>
      <c r="C8" s="18" t="str" cm="1">
        <f t="array" ref="C8">IF(A8="", "", _xlfn._xlws.FILTER('Responsáveis pelas informações'!H:H, 'Responsáveis pelas informações'!A:A='Termos de Cooperação'!A78))</f>
        <v>Bianca</v>
      </c>
      <c r="D8" s="9" t="s">
        <v>35</v>
      </c>
      <c r="E8" s="65"/>
      <c r="F8" s="40" t="s">
        <v>264</v>
      </c>
      <c r="G8" s="40" t="s">
        <v>265</v>
      </c>
      <c r="H8" s="20" t="s">
        <v>252</v>
      </c>
      <c r="I8" s="37">
        <v>44687</v>
      </c>
      <c r="J8" s="37">
        <v>44687</v>
      </c>
      <c r="K8" s="29" t="b">
        <f t="shared" si="0"/>
        <v>0</v>
      </c>
      <c r="L8" s="71">
        <v>46878</v>
      </c>
      <c r="M8" s="45">
        <v>5000000</v>
      </c>
      <c r="N8" s="65" t="s">
        <v>256</v>
      </c>
    </row>
    <row r="9" spans="1:14" s="17" customFormat="1" ht="14.45">
      <c r="A9" s="18" t="s">
        <v>34</v>
      </c>
      <c r="B9" s="18" t="str" cm="1">
        <f t="array" ref="B9">IF(A9="", "", _xlfn._xlws.FILTER('Responsáveis pelas informações'!F:F, 'Responsáveis pelas informações'!A:A=A9))</f>
        <v>Juliana</v>
      </c>
      <c r="C9" s="18" t="str" cm="1">
        <f t="array" ref="C9">IF(A9="", "", _xlfn._xlws.FILTER('Responsáveis pelas informações'!H:H, 'Responsáveis pelas informações'!A:A='Termos de Cooperação'!A9))</f>
        <v>Marcos</v>
      </c>
      <c r="D9" s="9" t="s">
        <v>16</v>
      </c>
      <c r="E9" s="70"/>
      <c r="F9" s="40" t="s">
        <v>260</v>
      </c>
      <c r="G9" s="40" t="s">
        <v>266</v>
      </c>
      <c r="H9" s="20" t="s">
        <v>252</v>
      </c>
      <c r="I9" s="37">
        <v>41939</v>
      </c>
      <c r="J9" s="37">
        <v>41939</v>
      </c>
      <c r="K9" s="29" t="b">
        <f t="shared" si="0"/>
        <v>0</v>
      </c>
      <c r="L9" s="71">
        <v>44130</v>
      </c>
      <c r="M9" s="45">
        <v>36630000</v>
      </c>
      <c r="N9" s="65" t="s">
        <v>256</v>
      </c>
    </row>
    <row r="10" spans="1:14" s="17" customFormat="1" ht="43.5" customHeight="1">
      <c r="A10" s="9" t="s">
        <v>37</v>
      </c>
      <c r="B10" s="9" t="str" cm="1">
        <f t="array" ref="B10">IF(A10="", "", _xlfn._xlws.FILTER('Responsáveis pelas informações'!F:F, 'Responsáveis pelas informações'!A:A=A10))</f>
        <v>Juliana</v>
      </c>
      <c r="C10" s="9" t="str" cm="1">
        <f t="array" ref="C10">IF(A10="", "", _xlfn._xlws.FILTER('Responsáveis pelas informações'!H:H, 'Responsáveis pelas informações'!A:A='Termos de Cooperação'!A25))</f>
        <v>Marcos</v>
      </c>
      <c r="D10" s="9" t="s">
        <v>16</v>
      </c>
      <c r="E10" s="16"/>
      <c r="F10" s="30" t="s">
        <v>267</v>
      </c>
      <c r="G10" s="30" t="s">
        <v>268</v>
      </c>
      <c r="H10" s="16" t="s">
        <v>252</v>
      </c>
      <c r="I10" s="41">
        <v>42558</v>
      </c>
      <c r="J10" s="41">
        <v>42558</v>
      </c>
      <c r="K10" s="29" t="b">
        <f t="shared" si="0"/>
        <v>0</v>
      </c>
      <c r="L10" s="69">
        <v>44748</v>
      </c>
      <c r="M10" s="42">
        <v>5827500</v>
      </c>
      <c r="N10" s="16" t="s">
        <v>256</v>
      </c>
    </row>
    <row r="11" spans="1:14" s="17" customFormat="1" ht="12.95">
      <c r="A11" s="18" t="s">
        <v>40</v>
      </c>
      <c r="B11" s="18" t="str" cm="1">
        <f t="array" ref="B11">IF(A11="", "", _xlfn._xlws.FILTER('Responsáveis pelas informações'!F:F, 'Responsáveis pelas informações'!A:A=A11))</f>
        <v>Juliana</v>
      </c>
      <c r="C11" s="18" t="str" cm="1">
        <f t="array" ref="C11">IF(A11="", "", _xlfn._xlws.FILTER('Responsáveis pelas informações'!H:H, 'Responsáveis pelas informações'!A:A='Termos de Cooperação'!A56))</f>
        <v>Juliana</v>
      </c>
      <c r="D11" s="9" t="s">
        <v>35</v>
      </c>
      <c r="E11" s="65"/>
      <c r="F11" s="40" t="s">
        <v>269</v>
      </c>
      <c r="G11" s="40" t="s">
        <v>270</v>
      </c>
      <c r="H11" s="20" t="s">
        <v>252</v>
      </c>
      <c r="I11" s="37">
        <v>44042</v>
      </c>
      <c r="J11" s="37">
        <v>44042</v>
      </c>
      <c r="K11" s="29" t="b">
        <f t="shared" si="0"/>
        <v>0</v>
      </c>
      <c r="L11" s="71">
        <v>44406</v>
      </c>
      <c r="M11" s="45">
        <v>1000000</v>
      </c>
      <c r="N11" s="65" t="s">
        <v>256</v>
      </c>
    </row>
    <row r="12" spans="1:14" s="17" customFormat="1" ht="12.95">
      <c r="A12" s="9" t="s">
        <v>43</v>
      </c>
      <c r="B12" s="9" t="str" cm="1">
        <f t="array" ref="B12">IF(A12="", "", _xlfn._xlws.FILTER('Responsáveis pelas informações'!F:F, 'Responsáveis pelas informações'!A:A=A12))</f>
        <v>Juliana</v>
      </c>
      <c r="C12" s="18" t="str" cm="1">
        <f t="array" ref="C12">IF(A12="", "", _xlfn._xlws.FILTER('Responsáveis pelas informações'!H:H, 'Responsáveis pelas informações'!A:A='Termos de Cooperação'!A54))</f>
        <v>Bianca</v>
      </c>
      <c r="D12" s="9" t="s">
        <v>41</v>
      </c>
      <c r="E12" s="65"/>
      <c r="F12" s="40" t="s">
        <v>262</v>
      </c>
      <c r="G12" s="40" t="s">
        <v>271</v>
      </c>
      <c r="H12" s="20" t="s">
        <v>252</v>
      </c>
      <c r="I12" s="37">
        <v>44042</v>
      </c>
      <c r="J12" s="37">
        <v>44042</v>
      </c>
      <c r="K12" s="29" t="b">
        <f t="shared" si="0"/>
        <v>0</v>
      </c>
      <c r="L12" s="71">
        <v>45136</v>
      </c>
      <c r="M12" s="45">
        <v>2210000</v>
      </c>
      <c r="N12" s="65" t="s">
        <v>220</v>
      </c>
    </row>
    <row r="13" spans="1:14" s="17" customFormat="1" ht="12.95">
      <c r="A13" s="125" t="s">
        <v>46</v>
      </c>
      <c r="B13" s="18" t="str" cm="1">
        <f t="array" ref="B13">IF(A13="", "", _xlfn._xlws.FILTER('Responsáveis pelas informações'!F:F, 'Responsáveis pelas informações'!A:A=A13))</f>
        <v>Juliana</v>
      </c>
      <c r="C13" s="9" t="str" cm="1">
        <f t="array" ref="C13">IF(A13="", "", _xlfn._xlws.FILTER('Responsáveis pelas informações'!H:H, 'Responsáveis pelas informações'!A:A='Termos de Cooperação'!A4))</f>
        <v>Amanda</v>
      </c>
      <c r="D13" s="9" t="s">
        <v>38</v>
      </c>
      <c r="E13" s="114"/>
      <c r="F13" s="30" t="s">
        <v>260</v>
      </c>
      <c r="G13" s="30" t="s">
        <v>272</v>
      </c>
      <c r="H13" s="16" t="s">
        <v>252</v>
      </c>
      <c r="I13" s="41">
        <v>41851</v>
      </c>
      <c r="J13" s="41">
        <v>41851</v>
      </c>
      <c r="K13" s="29" t="b">
        <f t="shared" si="0"/>
        <v>0</v>
      </c>
      <c r="L13" s="69">
        <v>44042</v>
      </c>
      <c r="M13" s="42">
        <v>59204000</v>
      </c>
      <c r="N13" s="16" t="s">
        <v>256</v>
      </c>
    </row>
    <row r="14" spans="1:14" s="17" customFormat="1" ht="12.95">
      <c r="A14" s="9" t="s">
        <v>48</v>
      </c>
      <c r="B14" s="9" t="str" cm="1">
        <f t="array" ref="B14">IF(A14="", "", _xlfn._xlws.FILTER('Responsáveis pelas informações'!F:F, 'Responsáveis pelas informações'!A:A=A14))</f>
        <v>Juliana</v>
      </c>
      <c r="C14" s="9" t="s">
        <v>222</v>
      </c>
      <c r="D14" s="9" t="s">
        <v>11</v>
      </c>
      <c r="E14" s="16"/>
      <c r="F14" s="30" t="s">
        <v>262</v>
      </c>
      <c r="G14" s="30" t="s">
        <v>273</v>
      </c>
      <c r="H14" s="16" t="s">
        <v>252</v>
      </c>
      <c r="I14" s="41">
        <v>44061</v>
      </c>
      <c r="J14" s="41">
        <v>44061</v>
      </c>
      <c r="K14" s="29" t="b">
        <f t="shared" si="0"/>
        <v>0</v>
      </c>
      <c r="L14" s="69">
        <v>45155</v>
      </c>
      <c r="M14" s="42">
        <v>2303823.1</v>
      </c>
      <c r="N14" s="16" t="s">
        <v>220</v>
      </c>
    </row>
    <row r="15" spans="1:14" s="17" customFormat="1" ht="12.95">
      <c r="A15" s="18" t="s">
        <v>50</v>
      </c>
      <c r="B15" s="18" t="str" cm="1">
        <f t="array" ref="B15">IF(A15="", "", _xlfn._xlws.FILTER('Responsáveis pelas informações'!F:F, 'Responsáveis pelas informações'!A:A=A15))</f>
        <v>Juliana</v>
      </c>
      <c r="C15" s="9" t="str" cm="1">
        <f t="array" ref="C15">IF(A15="", "", _xlfn._xlws.FILTER('Responsáveis pelas informações'!H:H, 'Responsáveis pelas informações'!A:A='Termos de Cooperação'!A10))</f>
        <v>Amanda</v>
      </c>
      <c r="D15" s="9" t="s">
        <v>35</v>
      </c>
      <c r="E15" s="16"/>
      <c r="F15" s="30" t="s">
        <v>260</v>
      </c>
      <c r="G15" s="30" t="s">
        <v>274</v>
      </c>
      <c r="H15" s="16" t="s">
        <v>252</v>
      </c>
      <c r="I15" s="41">
        <v>41950</v>
      </c>
      <c r="J15" s="41">
        <v>41950</v>
      </c>
      <c r="K15" s="29" t="b">
        <f t="shared" si="0"/>
        <v>0</v>
      </c>
      <c r="L15" s="69">
        <v>44141</v>
      </c>
      <c r="M15" s="42">
        <v>18196751</v>
      </c>
      <c r="N15" s="16" t="s">
        <v>256</v>
      </c>
    </row>
    <row r="16" spans="1:14" s="17" customFormat="1" ht="14.45">
      <c r="A16" s="9" t="s">
        <v>52</v>
      </c>
      <c r="B16" s="9" t="str" cm="1">
        <f t="array" ref="B16">IF(A16="", "", _xlfn._xlws.FILTER('Responsáveis pelas informações'!F:F, 'Responsáveis pelas informações'!A:A=A16))</f>
        <v>Juliana</v>
      </c>
      <c r="C16" s="18" t="str" cm="1">
        <f t="array" ref="C16">IF(A16="", "", _xlfn._xlws.FILTER('Responsáveis pelas informações'!H:H, 'Responsáveis pelas informações'!A:A='Termos de Cooperação'!A11))</f>
        <v>Marcos</v>
      </c>
      <c r="D16" s="9" t="s">
        <v>29</v>
      </c>
      <c r="E16" s="70"/>
      <c r="F16" s="40" t="s">
        <v>260</v>
      </c>
      <c r="G16" s="40" t="s">
        <v>275</v>
      </c>
      <c r="H16" s="20" t="s">
        <v>252</v>
      </c>
      <c r="I16" s="37">
        <v>41953</v>
      </c>
      <c r="J16" s="37">
        <v>41953</v>
      </c>
      <c r="K16" s="29" t="b">
        <f t="shared" si="0"/>
        <v>0</v>
      </c>
      <c r="L16" s="71">
        <v>44144</v>
      </c>
      <c r="M16" s="45">
        <v>90000000</v>
      </c>
      <c r="N16" s="65" t="s">
        <v>256</v>
      </c>
    </row>
    <row r="17" spans="1:14" s="17" customFormat="1" ht="12.95">
      <c r="A17" s="18" t="s">
        <v>54</v>
      </c>
      <c r="B17" s="18" t="str" cm="1">
        <f t="array" ref="B17">IF(A17="", "", _xlfn._xlws.FILTER('Responsáveis pelas informações'!F:F, 'Responsáveis pelas informações'!A:A=A17))</f>
        <v>Juliana</v>
      </c>
      <c r="C17" s="18" t="str" cm="1">
        <f t="array" ref="C17">IF(A17="", "", _xlfn._xlws.FILTER('Responsáveis pelas informações'!H:H, 'Responsáveis pelas informações'!A:A='Termos de Cooperação'!A7))</f>
        <v>Juliana</v>
      </c>
      <c r="D17" s="9" t="s">
        <v>16</v>
      </c>
      <c r="E17" s="16"/>
      <c r="F17" s="40" t="s">
        <v>260</v>
      </c>
      <c r="G17" s="40" t="s">
        <v>276</v>
      </c>
      <c r="H17" s="20" t="s">
        <v>252</v>
      </c>
      <c r="I17" s="37">
        <v>41927</v>
      </c>
      <c r="J17" s="37">
        <v>41927</v>
      </c>
      <c r="K17" s="29" t="b">
        <f t="shared" si="0"/>
        <v>0</v>
      </c>
      <c r="L17" s="71">
        <v>44118</v>
      </c>
      <c r="M17" s="45">
        <v>55000000</v>
      </c>
      <c r="N17" s="65" t="s">
        <v>256</v>
      </c>
    </row>
    <row r="18" spans="1:14" s="17" customFormat="1" ht="12.95">
      <c r="A18" s="18" t="s">
        <v>56</v>
      </c>
      <c r="B18" s="18" t="str" cm="1">
        <f t="array" ref="B18">IF(A18="", "", _xlfn._xlws.FILTER('Responsáveis pelas informações'!F:F, 'Responsáveis pelas informações'!A:A=A18))</f>
        <v>Juliana</v>
      </c>
      <c r="C18" s="18" t="str" cm="1">
        <f t="array" ref="C18">IF(A18="", "", _xlfn._xlws.FILTER('Responsáveis pelas informações'!H:H, 'Responsáveis pelas informações'!A:A='Termos de Cooperação'!A34))</f>
        <v>Juliana</v>
      </c>
      <c r="D18" s="9" t="s">
        <v>35</v>
      </c>
      <c r="E18" s="65"/>
      <c r="F18" s="40" t="s">
        <v>277</v>
      </c>
      <c r="G18" s="40" t="s">
        <v>278</v>
      </c>
      <c r="H18" s="20" t="s">
        <v>252</v>
      </c>
      <c r="I18" s="37">
        <v>42922</v>
      </c>
      <c r="J18" s="37">
        <v>42922</v>
      </c>
      <c r="K18" s="29" t="b">
        <f t="shared" si="0"/>
        <v>0</v>
      </c>
      <c r="L18" s="71">
        <v>45112</v>
      </c>
      <c r="M18" s="45">
        <v>8209588</v>
      </c>
      <c r="N18" s="65" t="s">
        <v>256</v>
      </c>
    </row>
    <row r="19" spans="1:14" s="17" customFormat="1" ht="12.95">
      <c r="A19" s="9" t="s">
        <v>58</v>
      </c>
      <c r="B19" s="9" t="str" cm="1">
        <f t="array" ref="B19">IF(A19="", "", _xlfn._xlws.FILTER('Responsáveis pelas informações'!F:F, 'Responsáveis pelas informações'!A:A=A19))</f>
        <v>Juliana</v>
      </c>
      <c r="C19" s="9" t="str" cm="1">
        <f t="array" ref="C19">IF(A19="", "", _xlfn._xlws.FILTER('Responsáveis pelas informações'!H:H, 'Responsáveis pelas informações'!A:A='Termos de Cooperação'!A31))</f>
        <v>Amanda</v>
      </c>
      <c r="D19" s="9" t="s">
        <v>16</v>
      </c>
      <c r="E19" s="16"/>
      <c r="F19" s="30" t="s">
        <v>277</v>
      </c>
      <c r="G19" s="30" t="s">
        <v>279</v>
      </c>
      <c r="H19" s="16" t="s">
        <v>252</v>
      </c>
      <c r="I19" s="41">
        <v>42891</v>
      </c>
      <c r="J19" s="41">
        <v>42891</v>
      </c>
      <c r="K19" s="29" t="b">
        <f t="shared" si="0"/>
        <v>0</v>
      </c>
      <c r="L19" s="69">
        <v>45081</v>
      </c>
      <c r="M19" s="42">
        <v>7128000</v>
      </c>
      <c r="N19" s="16" t="s">
        <v>256</v>
      </c>
    </row>
    <row r="20" spans="1:14" s="17" customFormat="1" ht="12.95">
      <c r="A20" s="18" t="s">
        <v>59</v>
      </c>
      <c r="B20" s="18" t="str" cm="1">
        <f t="array" ref="B20">IF(A20="", "", _xlfn._xlws.FILTER('Responsáveis pelas informações'!F:F, 'Responsáveis pelas informações'!A:A=A20))</f>
        <v>Juliana</v>
      </c>
      <c r="C20" s="9" t="str" cm="1">
        <f t="array" ref="C20">IF(A20="", "", _xlfn._xlws.FILTER('Responsáveis pelas informações'!H:H, 'Responsáveis pelas informações'!A:A='Termos de Cooperação'!A55))</f>
        <v>Juliana</v>
      </c>
      <c r="D20" s="9" t="s">
        <v>32</v>
      </c>
      <c r="E20" s="16"/>
      <c r="F20" s="30" t="s">
        <v>262</v>
      </c>
      <c r="G20" s="30" t="s">
        <v>280</v>
      </c>
      <c r="H20" s="16" t="s">
        <v>252</v>
      </c>
      <c r="I20" s="41">
        <v>44042</v>
      </c>
      <c r="J20" s="41">
        <v>44042</v>
      </c>
      <c r="K20" s="29" t="b">
        <f t="shared" si="0"/>
        <v>0</v>
      </c>
      <c r="L20" s="69">
        <v>45136</v>
      </c>
      <c r="M20" s="42">
        <v>1400000</v>
      </c>
      <c r="N20" s="16" t="s">
        <v>220</v>
      </c>
    </row>
    <row r="21" spans="1:14" s="17" customFormat="1" ht="12.95">
      <c r="A21" s="9" t="s">
        <v>60</v>
      </c>
      <c r="B21" s="9" t="str" cm="1">
        <f t="array" ref="B21">IF(A21="", "", _xlfn._xlws.FILTER('Responsáveis pelas informações'!F:F, 'Responsáveis pelas informações'!A:A=A21))</f>
        <v>Bianca</v>
      </c>
      <c r="C21" s="18" t="str" cm="1">
        <f t="array" ref="C21">IF(A21="", "", _xlfn._xlws.FILTER('Responsáveis pelas informações'!H:H, 'Responsáveis pelas informações'!A:A='Termos de Cooperação'!A92))</f>
        <v>Bianca</v>
      </c>
      <c r="D21" s="9" t="s">
        <v>11</v>
      </c>
      <c r="E21" s="65"/>
      <c r="F21" s="40" t="s">
        <v>281</v>
      </c>
      <c r="G21" s="40" t="s">
        <v>282</v>
      </c>
      <c r="H21" s="20" t="s">
        <v>255</v>
      </c>
      <c r="I21" s="37">
        <v>45107</v>
      </c>
      <c r="J21" s="37">
        <v>45107</v>
      </c>
      <c r="K21" s="29" t="b">
        <f t="shared" si="0"/>
        <v>0</v>
      </c>
      <c r="L21" s="71">
        <v>46202</v>
      </c>
      <c r="M21" s="45">
        <v>3000000</v>
      </c>
      <c r="N21" s="65" t="s">
        <v>220</v>
      </c>
    </row>
    <row r="22" spans="1:14" s="72" customFormat="1" ht="12.95">
      <c r="A22" s="18" t="s">
        <v>61</v>
      </c>
      <c r="B22" s="18" t="str" cm="1">
        <f t="array" ref="B22">IF(A22="", "", _xlfn._xlws.FILTER('Responsáveis pelas informações'!F:F, 'Responsáveis pelas informações'!A:A=A22))</f>
        <v>Juliana</v>
      </c>
      <c r="C22" s="18" t="str" cm="1">
        <f t="array" ref="C22">IF(A22="", "", _xlfn._xlws.FILTER('Responsáveis pelas informações'!H:H, 'Responsáveis pelas informações'!A:A='Termos de Cooperação'!A28))</f>
        <v>Marcos</v>
      </c>
      <c r="D22" s="9" t="s">
        <v>16</v>
      </c>
      <c r="E22" s="65"/>
      <c r="F22" s="40" t="s">
        <v>267</v>
      </c>
      <c r="G22" s="40" t="s">
        <v>283</v>
      </c>
      <c r="H22" s="20" t="s">
        <v>252</v>
      </c>
      <c r="I22" s="37">
        <v>42605</v>
      </c>
      <c r="J22" s="37">
        <v>42605</v>
      </c>
      <c r="K22" s="29" t="b">
        <f t="shared" si="0"/>
        <v>0</v>
      </c>
      <c r="L22" s="71">
        <v>44795</v>
      </c>
      <c r="M22" s="45">
        <v>13333333.33</v>
      </c>
      <c r="N22" s="65" t="s">
        <v>256</v>
      </c>
    </row>
    <row r="23" spans="1:14" s="17" customFormat="1" ht="12.95">
      <c r="A23" s="9" t="s">
        <v>284</v>
      </c>
      <c r="B23" s="9" t="str" cm="1">
        <f t="array" ref="B23">IF(A23="", "", _xlfn._xlws.FILTER('Responsáveis pelas informações'!F:F, 'Responsáveis pelas informações'!A:A=A23))</f>
        <v>Bianca</v>
      </c>
      <c r="C23" s="18" t="str" cm="1">
        <f t="array" ref="C23">IF(A23="", "", _xlfn._xlws.FILTER('Responsáveis pelas informações'!H:H, 'Responsáveis pelas informações'!A:A='Termos de Cooperação'!A98))</f>
        <v>Marcos</v>
      </c>
      <c r="D23" s="9" t="s">
        <v>29</v>
      </c>
      <c r="E23" s="65"/>
      <c r="F23" s="40" t="s">
        <v>285</v>
      </c>
      <c r="G23" s="40" t="s">
        <v>286</v>
      </c>
      <c r="H23" s="20" t="s">
        <v>255</v>
      </c>
      <c r="I23" s="37">
        <v>45152</v>
      </c>
      <c r="J23" s="37">
        <v>45152</v>
      </c>
      <c r="K23" s="29" t="b">
        <f t="shared" si="0"/>
        <v>0</v>
      </c>
      <c r="L23" s="71">
        <v>47343</v>
      </c>
      <c r="M23" s="45">
        <v>4800000</v>
      </c>
      <c r="N23" s="65" t="s">
        <v>256</v>
      </c>
    </row>
    <row r="24" spans="1:14" s="17" customFormat="1" ht="12.95">
      <c r="A24" s="18" t="s">
        <v>64</v>
      </c>
      <c r="B24" s="18" t="str" cm="1">
        <f t="array" ref="B24">IF(A24="", "", _xlfn._xlws.FILTER('Responsáveis pelas informações'!F:F, 'Responsáveis pelas informações'!A:A=A24))</f>
        <v>Juliana</v>
      </c>
      <c r="C24" s="18" t="str" cm="1">
        <f t="array" ref="C24">IF(A24="", "", _xlfn._xlws.FILTER('Responsáveis pelas informações'!H:H, 'Responsáveis pelas informações'!A:A='Termos de Cooperação'!A48))</f>
        <v>Amanda</v>
      </c>
      <c r="D24" s="9" t="s">
        <v>6</v>
      </c>
      <c r="E24" s="65"/>
      <c r="F24" s="40" t="s">
        <v>262</v>
      </c>
      <c r="G24" s="40" t="s">
        <v>287</v>
      </c>
      <c r="H24" s="20" t="s">
        <v>252</v>
      </c>
      <c r="I24" s="37">
        <v>44001</v>
      </c>
      <c r="J24" s="37">
        <v>44001</v>
      </c>
      <c r="K24" s="29" t="b">
        <f t="shared" si="0"/>
        <v>0</v>
      </c>
      <c r="L24" s="71">
        <v>45095</v>
      </c>
      <c r="M24" s="45">
        <v>3854748.6</v>
      </c>
      <c r="N24" s="65" t="s">
        <v>220</v>
      </c>
    </row>
    <row r="25" spans="1:14" s="17" customFormat="1" ht="12.95">
      <c r="A25" s="9" t="s">
        <v>65</v>
      </c>
      <c r="B25" s="9" t="str" cm="1">
        <f t="array" ref="B25">IF(A25="", "", _xlfn._xlws.FILTER('Responsáveis pelas informações'!F:F, 'Responsáveis pelas informações'!A:A=A25))</f>
        <v>Juliana</v>
      </c>
      <c r="C25" s="9" t="str" cm="1">
        <f t="array" ref="C25">IF(A25="", "", _xlfn._xlws.FILTER('Responsáveis pelas informações'!H:H, 'Responsáveis pelas informações'!A:A='Termos de Cooperação'!A21))</f>
        <v>Juliana</v>
      </c>
      <c r="D25" s="9" t="s">
        <v>29</v>
      </c>
      <c r="E25" s="16"/>
      <c r="F25" s="30" t="s">
        <v>267</v>
      </c>
      <c r="G25" s="30" t="s">
        <v>288</v>
      </c>
      <c r="H25" s="16" t="s">
        <v>252</v>
      </c>
      <c r="I25" s="41">
        <v>42502</v>
      </c>
      <c r="J25" s="41">
        <v>42502</v>
      </c>
      <c r="K25" s="29" t="b">
        <f t="shared" si="0"/>
        <v>0</v>
      </c>
      <c r="L25" s="69">
        <v>44692</v>
      </c>
      <c r="M25" s="42">
        <v>18700000</v>
      </c>
      <c r="N25" s="16" t="s">
        <v>256</v>
      </c>
    </row>
    <row r="26" spans="1:14" s="17" customFormat="1" ht="43.5">
      <c r="A26" s="18" t="s">
        <v>67</v>
      </c>
      <c r="B26" s="18" t="str" cm="1">
        <f t="array" ref="B26">IF(A26="", "", _xlfn._xlws.FILTER('Responsáveis pelas informações'!F:F, 'Responsáveis pelas informações'!A:A=A26))</f>
        <v>Juliana</v>
      </c>
      <c r="C26" s="18" t="str" cm="1">
        <f t="array" ref="C26">IF(A26="", "", _xlfn._xlws.FILTER('Responsáveis pelas informações'!H:H, 'Responsáveis pelas informações'!A:A='Termos de Cooperação'!A22))</f>
        <v>Marcos</v>
      </c>
      <c r="D26" s="77" t="s">
        <v>44</v>
      </c>
      <c r="E26" s="70" t="s">
        <v>289</v>
      </c>
      <c r="F26" s="40" t="s">
        <v>290</v>
      </c>
      <c r="G26" s="40" t="s">
        <v>291</v>
      </c>
      <c r="H26" s="20" t="s">
        <v>252</v>
      </c>
      <c r="I26" s="37">
        <v>42502</v>
      </c>
      <c r="J26" s="37">
        <v>42502</v>
      </c>
      <c r="K26" s="29" t="b">
        <f t="shared" si="0"/>
        <v>0</v>
      </c>
      <c r="L26" s="71">
        <v>44693</v>
      </c>
      <c r="M26" s="45">
        <v>5900000</v>
      </c>
      <c r="N26" s="65" t="s">
        <v>256</v>
      </c>
    </row>
    <row r="27" spans="1:14" s="17" customFormat="1" ht="12.95">
      <c r="A27" s="9" t="s">
        <v>69</v>
      </c>
      <c r="B27" s="9" t="str" cm="1">
        <f t="array" ref="B27">IF(A27="", "", _xlfn._xlws.FILTER('Responsáveis pelas informações'!F:F, 'Responsáveis pelas informações'!A:A=A27))</f>
        <v>Bianca</v>
      </c>
      <c r="C27" s="9" t="str" cm="1">
        <f t="array" ref="C27">IF(A27="", "", _xlfn._xlws.FILTER('Responsáveis pelas informações'!H:H, 'Responsáveis pelas informações'!A:A='Termos de Cooperação'!A93))</f>
        <v>Amanda</v>
      </c>
      <c r="D27" s="9" t="s">
        <v>44</v>
      </c>
      <c r="E27" s="16"/>
      <c r="F27" s="30" t="s">
        <v>285</v>
      </c>
      <c r="G27" s="30" t="s">
        <v>292</v>
      </c>
      <c r="H27" s="16" t="s">
        <v>255</v>
      </c>
      <c r="I27" s="41">
        <v>45110</v>
      </c>
      <c r="J27" s="41">
        <v>45110</v>
      </c>
      <c r="K27" s="29" t="b">
        <f t="shared" si="0"/>
        <v>0</v>
      </c>
      <c r="L27" s="69">
        <v>47301</v>
      </c>
      <c r="M27" s="42">
        <v>5000000</v>
      </c>
      <c r="N27" s="16" t="s">
        <v>256</v>
      </c>
    </row>
    <row r="28" spans="1:14" s="17" customFormat="1" ht="12.95">
      <c r="A28" s="125" t="s">
        <v>71</v>
      </c>
      <c r="B28" s="125" t="str" cm="1">
        <f t="array" ref="B28">IF(A28="", "", _xlfn._xlws.FILTER('Responsáveis pelas informações'!F:F, 'Responsáveis pelas informações'!A:A=A28))</f>
        <v>Juliana</v>
      </c>
      <c r="C28" s="9" t="str" cm="1">
        <f t="array" ref="C28">IF(A28="", "", _xlfn._xlws.FILTER('Responsáveis pelas informações'!H:H, 'Responsáveis pelas informações'!A:A='Termos de Cooperação'!A35))</f>
        <v>Marcos</v>
      </c>
      <c r="D28" s="122" t="s">
        <v>26</v>
      </c>
      <c r="E28" s="114"/>
      <c r="F28" s="133" t="s">
        <v>277</v>
      </c>
      <c r="G28" s="133" t="s">
        <v>293</v>
      </c>
      <c r="H28" s="114" t="s">
        <v>252</v>
      </c>
      <c r="I28" s="123">
        <v>42926</v>
      </c>
      <c r="J28" s="123">
        <v>42926</v>
      </c>
      <c r="K28" s="29" t="b">
        <f t="shared" si="0"/>
        <v>0</v>
      </c>
      <c r="L28" s="134">
        <v>45116</v>
      </c>
      <c r="M28" s="135">
        <v>10124000</v>
      </c>
      <c r="N28" s="114" t="s">
        <v>256</v>
      </c>
    </row>
    <row r="29" spans="1:14" s="72" customFormat="1" ht="43.5" customHeight="1">
      <c r="A29" s="9" t="s">
        <v>73</v>
      </c>
      <c r="B29" s="9" t="str" cm="1">
        <f t="array" ref="B29">IF(A29="", "", _xlfn._xlws.FILTER('Responsáveis pelas informações'!F:F, 'Responsáveis pelas informações'!A:A=A29))</f>
        <v>Juliana</v>
      </c>
      <c r="C29" s="18" t="str" cm="1">
        <f t="array" ref="C29">IF(A29="", "", _xlfn._xlws.FILTER('Responsáveis pelas informações'!H:H, 'Responsáveis pelas informações'!A:A='Termos de Cooperação'!A72))</f>
        <v>Marcos</v>
      </c>
      <c r="D29" s="9" t="s">
        <v>32</v>
      </c>
      <c r="E29" s="65"/>
      <c r="F29" s="40" t="s">
        <v>250</v>
      </c>
      <c r="G29" s="40" t="s">
        <v>294</v>
      </c>
      <c r="H29" s="20" t="s">
        <v>252</v>
      </c>
      <c r="I29" s="37">
        <v>44496</v>
      </c>
      <c r="J29" s="37">
        <v>44496</v>
      </c>
      <c r="K29" s="29" t="b">
        <f t="shared" si="0"/>
        <v>0</v>
      </c>
      <c r="L29" s="71">
        <v>45591</v>
      </c>
      <c r="M29" s="45">
        <v>2376000</v>
      </c>
      <c r="N29" s="65" t="s">
        <v>220</v>
      </c>
    </row>
    <row r="30" spans="1:14" s="72" customFormat="1" ht="12.95">
      <c r="A30" s="18" t="s">
        <v>75</v>
      </c>
      <c r="B30" s="18" t="str" cm="1">
        <f t="array" ref="B30">IF(A30="", "", _xlfn._xlws.FILTER('Responsáveis pelas informações'!F:F, 'Responsáveis pelas informações'!A:A=A30))</f>
        <v>Juliana</v>
      </c>
      <c r="C30" s="18" t="str" cm="1">
        <f t="array" ref="C30">IF(A30="", "", _xlfn._xlws.FILTER('Responsáveis pelas informações'!H:H, 'Responsáveis pelas informações'!A:A='Termos de Cooperação'!A26))</f>
        <v>Marcos</v>
      </c>
      <c r="D30" s="9" t="s">
        <v>21</v>
      </c>
      <c r="E30" s="65"/>
      <c r="F30" s="40" t="s">
        <v>267</v>
      </c>
      <c r="G30" s="40" t="s">
        <v>295</v>
      </c>
      <c r="H30" s="20" t="s">
        <v>252</v>
      </c>
      <c r="I30" s="37">
        <v>42558</v>
      </c>
      <c r="J30" s="37">
        <v>42558</v>
      </c>
      <c r="K30" s="29" t="b">
        <f t="shared" si="0"/>
        <v>0</v>
      </c>
      <c r="L30" s="71">
        <v>44748</v>
      </c>
      <c r="M30" s="45">
        <v>5025000</v>
      </c>
      <c r="N30" s="65" t="s">
        <v>256</v>
      </c>
    </row>
    <row r="31" spans="1:14" s="17" customFormat="1" ht="12.95">
      <c r="A31" s="9" t="s">
        <v>76</v>
      </c>
      <c r="B31" s="9" t="str" cm="1">
        <f t="array" ref="B31">IF(A31="", "", _xlfn._xlws.FILTER('Responsáveis pelas informações'!F:F, 'Responsáveis pelas informações'!A:A=A31))</f>
        <v>Bianca</v>
      </c>
      <c r="C31" s="9" t="str" cm="1">
        <f t="array" ref="C31">IF(A31="", "", _xlfn._xlws.FILTER('Responsáveis pelas informações'!H:H, 'Responsáveis pelas informações'!A:A='Termos de Cooperação'!A85))</f>
        <v>Marcos</v>
      </c>
      <c r="D31" s="9" t="s">
        <v>6</v>
      </c>
      <c r="E31" s="16"/>
      <c r="F31" s="30" t="s">
        <v>285</v>
      </c>
      <c r="G31" s="30" t="s">
        <v>296</v>
      </c>
      <c r="H31" s="16" t="s">
        <v>255</v>
      </c>
      <c r="I31" s="41">
        <v>45079</v>
      </c>
      <c r="J31" s="41">
        <v>45079</v>
      </c>
      <c r="K31" s="29" t="b">
        <f t="shared" si="0"/>
        <v>0</v>
      </c>
      <c r="L31" s="69">
        <v>47270</v>
      </c>
      <c r="M31" s="42">
        <v>4974648.8099999996</v>
      </c>
      <c r="N31" s="16" t="s">
        <v>256</v>
      </c>
    </row>
    <row r="32" spans="1:14" s="17" customFormat="1" ht="12.95">
      <c r="A32" s="18" t="s">
        <v>78</v>
      </c>
      <c r="B32" s="18" t="str" cm="1">
        <f t="array" ref="B32">IF(A32="", "", _xlfn._xlws.FILTER('Responsáveis pelas informações'!F:F, 'Responsáveis pelas informações'!A:A=A32))</f>
        <v>Bianca</v>
      </c>
      <c r="C32" s="18" t="s">
        <v>223</v>
      </c>
      <c r="D32" s="9" t="s">
        <v>44</v>
      </c>
      <c r="E32" s="65"/>
      <c r="F32" s="40" t="s">
        <v>297</v>
      </c>
      <c r="G32" s="40" t="s">
        <v>298</v>
      </c>
      <c r="H32" s="20" t="s">
        <v>255</v>
      </c>
      <c r="I32" s="37">
        <v>45090</v>
      </c>
      <c r="J32" s="37">
        <v>45090</v>
      </c>
      <c r="K32" s="29" t="b">
        <f t="shared" si="0"/>
        <v>0</v>
      </c>
      <c r="L32" s="71">
        <v>46185</v>
      </c>
      <c r="M32" s="45">
        <v>5000000</v>
      </c>
      <c r="N32" s="65" t="s">
        <v>256</v>
      </c>
    </row>
    <row r="33" spans="1:14" s="17" customFormat="1" ht="12.95">
      <c r="A33" s="9" t="s">
        <v>80</v>
      </c>
      <c r="B33" s="9" t="str" cm="1">
        <f t="array" ref="B33">IF(A33="", "", _xlfn._xlws.FILTER('Responsáveis pelas informações'!F:F, 'Responsáveis pelas informações'!A:A=A33))</f>
        <v>Bianca</v>
      </c>
      <c r="C33" s="9" t="s">
        <v>223</v>
      </c>
      <c r="D33" s="9" t="s">
        <v>35</v>
      </c>
      <c r="E33" s="16"/>
      <c r="F33" s="30" t="s">
        <v>264</v>
      </c>
      <c r="G33" s="30" t="s">
        <v>299</v>
      </c>
      <c r="H33" s="16" t="s">
        <v>252</v>
      </c>
      <c r="I33" s="41">
        <v>44685</v>
      </c>
      <c r="J33" s="41">
        <v>44685</v>
      </c>
      <c r="K33" s="29" t="b">
        <f t="shared" si="0"/>
        <v>0</v>
      </c>
      <c r="L33" s="69">
        <v>46876</v>
      </c>
      <c r="M33" s="42">
        <v>15151526.66</v>
      </c>
      <c r="N33" s="16" t="s">
        <v>256</v>
      </c>
    </row>
    <row r="34" spans="1:14" s="157" customFormat="1" ht="12.95">
      <c r="A34" s="125" t="s">
        <v>82</v>
      </c>
      <c r="B34" s="125" t="str" cm="1">
        <f t="array" ref="B34">IF(A34="", "", _xlfn._xlws.FILTER('Responsáveis pelas informações'!F:F, 'Responsáveis pelas informações'!A:A=A34))</f>
        <v>Bianca</v>
      </c>
      <c r="C34" s="122" t="s">
        <v>223</v>
      </c>
      <c r="D34" s="122" t="s">
        <v>44</v>
      </c>
      <c r="E34" s="114"/>
      <c r="F34" s="133" t="s">
        <v>300</v>
      </c>
      <c r="G34" s="133" t="s">
        <v>301</v>
      </c>
      <c r="H34" s="114" t="s">
        <v>255</v>
      </c>
      <c r="I34" s="123">
        <v>45384</v>
      </c>
      <c r="J34" s="123">
        <v>45384</v>
      </c>
      <c r="K34" s="137" t="b">
        <f t="shared" si="0"/>
        <v>0</v>
      </c>
      <c r="L34" s="134">
        <v>46478</v>
      </c>
      <c r="M34" s="135">
        <v>2400000</v>
      </c>
      <c r="N34" s="114" t="s">
        <v>256</v>
      </c>
    </row>
    <row r="35" spans="1:14" s="17" customFormat="1" ht="12.95">
      <c r="A35" s="9" t="s">
        <v>83</v>
      </c>
      <c r="B35" s="9" t="str" cm="1">
        <f t="array" ref="B35">IF(A35="", "", _xlfn._xlws.FILTER('Responsáveis pelas informações'!F:F, 'Responsáveis pelas informações'!A:A=A35))</f>
        <v>Juliana</v>
      </c>
      <c r="C35" s="18" t="str" cm="1">
        <f t="array" ref="C35">IF(A35="", "", _xlfn._xlws.FILTER('Responsáveis pelas informações'!H:H, 'Responsáveis pelas informações'!A:A='Termos de Cooperação'!A66))</f>
        <v>Juliana</v>
      </c>
      <c r="D35" s="9" t="s">
        <v>32</v>
      </c>
      <c r="E35" s="65"/>
      <c r="F35" s="40" t="s">
        <v>257</v>
      </c>
      <c r="G35" s="40" t="s">
        <v>302</v>
      </c>
      <c r="H35" s="20" t="s">
        <v>252</v>
      </c>
      <c r="I35" s="37">
        <v>44351</v>
      </c>
      <c r="J35" s="37">
        <v>44351</v>
      </c>
      <c r="K35" s="29" t="b">
        <f t="shared" si="0"/>
        <v>0</v>
      </c>
      <c r="L35" s="71">
        <v>45446</v>
      </c>
      <c r="M35" s="45">
        <v>2918500</v>
      </c>
      <c r="N35" s="65" t="s">
        <v>256</v>
      </c>
    </row>
    <row r="36" spans="1:14" s="17" customFormat="1" ht="12.95">
      <c r="A36" s="18" t="s">
        <v>85</v>
      </c>
      <c r="B36" s="18" t="str" cm="1">
        <f t="array" ref="B36">IF(A36="", "", _xlfn._xlws.FILTER('Responsáveis pelas informações'!F:F, 'Responsáveis pelas informações'!A:A=A36))</f>
        <v>Juliana</v>
      </c>
      <c r="C36" s="9" t="str" cm="1">
        <f t="array" ref="C36">IF(A36="", "", _xlfn._xlws.FILTER('Responsáveis pelas informações'!H:H, 'Responsáveis pelas informações'!A:A='Termos de Cooperação'!A47))</f>
        <v>Juliana</v>
      </c>
      <c r="D36" s="9" t="s">
        <v>38</v>
      </c>
      <c r="E36" s="16"/>
      <c r="F36" s="30" t="s">
        <v>303</v>
      </c>
      <c r="G36" s="30" t="s">
        <v>304</v>
      </c>
      <c r="H36" s="16" t="s">
        <v>252</v>
      </c>
      <c r="I36" s="41">
        <v>43986</v>
      </c>
      <c r="J36" s="41">
        <v>43986</v>
      </c>
      <c r="K36" s="29" t="b">
        <f t="shared" si="0"/>
        <v>0</v>
      </c>
      <c r="L36" s="69">
        <v>44350</v>
      </c>
      <c r="M36" s="42">
        <v>660267</v>
      </c>
      <c r="N36" s="16" t="s">
        <v>256</v>
      </c>
    </row>
    <row r="37" spans="1:14" s="17" customFormat="1" ht="12.95">
      <c r="A37" s="9" t="s">
        <v>87</v>
      </c>
      <c r="B37" s="9" t="str" cm="1">
        <f t="array" ref="B37">IF(A37="", "", _xlfn._xlws.FILTER('Responsáveis pelas informações'!F:F, 'Responsáveis pelas informações'!A:A=A37))</f>
        <v>Bianca</v>
      </c>
      <c r="C37" s="9" t="str" cm="1">
        <f t="array" ref="C37">IF(A37="", "", _xlfn._xlws.FILTER('Responsáveis pelas informações'!H:H, 'Responsáveis pelas informações'!A:A='Termos de Cooperação'!A99))</f>
        <v>Amanda</v>
      </c>
      <c r="D37" s="9" t="s">
        <v>21</v>
      </c>
      <c r="E37" s="16"/>
      <c r="F37" s="30" t="s">
        <v>285</v>
      </c>
      <c r="G37" s="30" t="s">
        <v>305</v>
      </c>
      <c r="H37" s="16" t="s">
        <v>255</v>
      </c>
      <c r="I37" s="41">
        <v>45229</v>
      </c>
      <c r="J37" s="41">
        <v>45229</v>
      </c>
      <c r="K37" s="29" t="b">
        <f t="shared" si="0"/>
        <v>0</v>
      </c>
      <c r="L37" s="69">
        <v>47420</v>
      </c>
      <c r="M37" s="42">
        <v>5000000</v>
      </c>
      <c r="N37" s="16" t="s">
        <v>256</v>
      </c>
    </row>
    <row r="38" spans="1:14" s="157" customFormat="1" ht="12.95">
      <c r="A38" s="125" t="s">
        <v>89</v>
      </c>
      <c r="B38" s="125" t="str" cm="1">
        <f t="array" ref="B38">IF(A38="", "", _xlfn._xlws.FILTER('Responsáveis pelas informações'!F:F, 'Responsáveis pelas informações'!A:A=A38))</f>
        <v>Bianca</v>
      </c>
      <c r="C38" s="125" t="str" cm="1">
        <f t="array" ref="C38">IF(A38="", "", _xlfn._xlws.FILTER('Responsáveis pelas informações'!H:H, 'Responsáveis pelas informações'!A:A='Termos de Cooperação'!A80))</f>
        <v>Amanda</v>
      </c>
      <c r="D38" s="122" t="s">
        <v>35</v>
      </c>
      <c r="E38" s="151"/>
      <c r="F38" s="180" t="s">
        <v>264</v>
      </c>
      <c r="G38" s="180" t="s">
        <v>306</v>
      </c>
      <c r="H38" s="136" t="s">
        <v>252</v>
      </c>
      <c r="I38" s="181">
        <v>44774</v>
      </c>
      <c r="J38" s="181">
        <v>44774</v>
      </c>
      <c r="K38" s="137" t="b">
        <f t="shared" si="0"/>
        <v>0</v>
      </c>
      <c r="L38" s="182">
        <v>46965</v>
      </c>
      <c r="M38" s="183">
        <v>5000000</v>
      </c>
      <c r="N38" s="151" t="s">
        <v>256</v>
      </c>
    </row>
    <row r="39" spans="1:14" s="157" customFormat="1" ht="12.95">
      <c r="A39" s="122" t="s">
        <v>90</v>
      </c>
      <c r="B39" s="122" t="str" cm="1">
        <f t="array" ref="B39">IF(A39="", "", _xlfn._xlws.FILTER('Responsáveis pelas informações'!F:F, 'Responsáveis pelas informações'!A:A=A39))</f>
        <v>Bianca</v>
      </c>
      <c r="C39" s="122" t="str" cm="1">
        <f t="array" ref="C39">IF(A39="", "", _xlfn._xlws.FILTER('Responsáveis pelas informações'!H:H, 'Responsáveis pelas informações'!A:A='Termos de Cooperação'!A61))</f>
        <v>Juliana</v>
      </c>
      <c r="D39" s="122" t="s">
        <v>21</v>
      </c>
      <c r="E39" s="114"/>
      <c r="F39" s="133" t="s">
        <v>304</v>
      </c>
      <c r="G39" s="133" t="s">
        <v>307</v>
      </c>
      <c r="H39" s="114" t="s">
        <v>252</v>
      </c>
      <c r="I39" s="123">
        <v>44145</v>
      </c>
      <c r="J39" s="123">
        <v>44145</v>
      </c>
      <c r="K39" s="137" t="b">
        <f t="shared" si="0"/>
        <v>0</v>
      </c>
      <c r="L39" s="134">
        <v>45239</v>
      </c>
      <c r="M39" s="135">
        <v>1775646.47</v>
      </c>
      <c r="N39" s="114" t="s">
        <v>220</v>
      </c>
    </row>
    <row r="40" spans="1:14" s="17" customFormat="1" ht="12.95">
      <c r="A40" s="18" t="s">
        <v>91</v>
      </c>
      <c r="B40" s="18" t="str" cm="1">
        <f t="array" ref="B40">IF(A40="", "", _xlfn._xlws.FILTER('Responsáveis pelas informações'!F:F, 'Responsáveis pelas informações'!A:A=A40))</f>
        <v>Bianca</v>
      </c>
      <c r="C40" s="18" t="str" cm="1">
        <f t="array" ref="C40">IF(A40="", "", _xlfn._xlws.FILTER('Responsáveis pelas informações'!H:H, 'Responsáveis pelas informações'!A:A='Termos de Cooperação'!A17))</f>
        <v>Amanda</v>
      </c>
      <c r="D40" s="9" t="s">
        <v>29</v>
      </c>
      <c r="E40" s="16"/>
      <c r="F40" s="40" t="s">
        <v>308</v>
      </c>
      <c r="G40" s="40" t="s">
        <v>309</v>
      </c>
      <c r="H40" s="20" t="s">
        <v>252</v>
      </c>
      <c r="I40" s="37">
        <v>42305</v>
      </c>
      <c r="J40" s="37">
        <v>42305</v>
      </c>
      <c r="K40" s="29" t="b">
        <f t="shared" si="0"/>
        <v>0</v>
      </c>
      <c r="L40" s="71" t="s">
        <v>310</v>
      </c>
      <c r="M40" s="45">
        <v>1365000</v>
      </c>
      <c r="N40" s="65" t="s">
        <v>220</v>
      </c>
    </row>
    <row r="41" spans="1:14" s="72" customFormat="1" ht="12.95">
      <c r="A41" s="9" t="s">
        <v>92</v>
      </c>
      <c r="B41" s="9" t="str" cm="1">
        <f t="array" ref="B41">IF(A41="", "", _xlfn._xlws.FILTER('Responsáveis pelas informações'!F:F, 'Responsáveis pelas informações'!A:A=A41))</f>
        <v>Bianca</v>
      </c>
      <c r="C41" s="122" t="s">
        <v>224</v>
      </c>
      <c r="D41" s="9" t="s">
        <v>16</v>
      </c>
      <c r="E41" s="76"/>
      <c r="F41" s="30" t="s">
        <v>308</v>
      </c>
      <c r="G41" s="40" t="s">
        <v>311</v>
      </c>
      <c r="H41" s="16" t="s">
        <v>252</v>
      </c>
      <c r="I41" s="41">
        <v>42332</v>
      </c>
      <c r="J41" s="41">
        <v>42332</v>
      </c>
      <c r="K41" s="29" t="b">
        <f t="shared" si="0"/>
        <v>0</v>
      </c>
      <c r="L41" s="69">
        <v>44523</v>
      </c>
      <c r="M41" s="42">
        <v>9101400</v>
      </c>
      <c r="N41" s="16" t="s">
        <v>220</v>
      </c>
    </row>
    <row r="42" spans="1:14" s="72" customFormat="1" ht="12.95">
      <c r="A42" s="18" t="s">
        <v>93</v>
      </c>
      <c r="B42" s="18" t="str" cm="1">
        <f t="array" ref="B42">IF(A42="", "", _xlfn._xlws.FILTER('Responsáveis pelas informações'!F:F, 'Responsáveis pelas informações'!A:A=A42))</f>
        <v>Bianca</v>
      </c>
      <c r="C42" s="9" t="str" cm="1">
        <f t="array" ref="C42">IF(A42="", "", _xlfn._xlws.FILTER('Responsáveis pelas informações'!H:H, 'Responsáveis pelas informações'!A:A='Termos de Cooperação'!A16))</f>
        <v>Amanda</v>
      </c>
      <c r="D42" s="9" t="s">
        <v>26</v>
      </c>
      <c r="E42" s="16"/>
      <c r="F42" s="30" t="s">
        <v>308</v>
      </c>
      <c r="G42" s="30" t="s">
        <v>312</v>
      </c>
      <c r="H42" s="16" t="s">
        <v>252</v>
      </c>
      <c r="I42" s="41">
        <v>42291</v>
      </c>
      <c r="J42" s="41">
        <v>42291</v>
      </c>
      <c r="K42" s="29" t="b">
        <f t="shared" si="0"/>
        <v>0</v>
      </c>
      <c r="L42" s="69">
        <v>43386</v>
      </c>
      <c r="M42" s="42">
        <v>2918160</v>
      </c>
      <c r="N42" s="16" t="s">
        <v>220</v>
      </c>
    </row>
    <row r="43" spans="1:14" s="17" customFormat="1" ht="12.95">
      <c r="A43" s="9" t="s">
        <v>94</v>
      </c>
      <c r="B43" s="9" t="str" cm="1">
        <f t="array" ref="B43">IF(A43="", "", _xlfn._xlws.FILTER('Responsáveis pelas informações'!F:F, 'Responsáveis pelas informações'!A:A=A43))</f>
        <v>Bianca</v>
      </c>
      <c r="C43" s="18" t="s">
        <v>221</v>
      </c>
      <c r="D43" s="9" t="s">
        <v>29</v>
      </c>
      <c r="E43" s="65"/>
      <c r="F43" s="40" t="s">
        <v>308</v>
      </c>
      <c r="G43" s="40" t="s">
        <v>290</v>
      </c>
      <c r="H43" s="20" t="s">
        <v>252</v>
      </c>
      <c r="I43" s="37">
        <v>42268</v>
      </c>
      <c r="J43" s="37">
        <v>42268</v>
      </c>
      <c r="K43" s="29" t="b">
        <f t="shared" si="0"/>
        <v>0</v>
      </c>
      <c r="L43" s="71">
        <v>43363</v>
      </c>
      <c r="M43" s="45">
        <v>1500000</v>
      </c>
      <c r="N43" s="65" t="s">
        <v>220</v>
      </c>
    </row>
    <row r="44" spans="1:14" s="72" customFormat="1" ht="12.95">
      <c r="A44" s="18" t="s">
        <v>96</v>
      </c>
      <c r="B44" s="18" t="str" cm="1">
        <f t="array" ref="B44">IF(A44="", "", _xlfn._xlws.FILTER('Responsáveis pelas informações'!F:F, 'Responsáveis pelas informações'!A:A=A44))</f>
        <v>Bianca</v>
      </c>
      <c r="C44" s="18" t="str" cm="1">
        <f t="array" ref="C44">IF(A44="", "", _xlfn._xlws.FILTER('Responsáveis pelas informações'!H:H, 'Responsáveis pelas informações'!A:A='Termos de Cooperação'!A42))</f>
        <v>Juliana</v>
      </c>
      <c r="D44" s="9" t="s">
        <v>26</v>
      </c>
      <c r="E44" s="152"/>
      <c r="F44" s="40" t="s">
        <v>313</v>
      </c>
      <c r="G44" s="40" t="s">
        <v>314</v>
      </c>
      <c r="H44" s="20" t="s">
        <v>252</v>
      </c>
      <c r="I44" s="37">
        <v>43082</v>
      </c>
      <c r="J44" s="37">
        <v>43082</v>
      </c>
      <c r="K44" s="29" t="b">
        <f t="shared" si="0"/>
        <v>0</v>
      </c>
      <c r="L44" s="71">
        <v>44177</v>
      </c>
      <c r="M44" s="45">
        <v>1150000</v>
      </c>
      <c r="N44" s="65" t="s">
        <v>220</v>
      </c>
    </row>
    <row r="45" spans="1:14" s="17" customFormat="1" ht="12.95">
      <c r="A45" s="122" t="s">
        <v>97</v>
      </c>
      <c r="B45" s="9" t="str" cm="1">
        <f t="array" ref="B45">IF(A45="", "", _xlfn._xlws.FILTER('Responsáveis pelas informações'!F:F, 'Responsáveis pelas informações'!A:A=A45))</f>
        <v>Marcos</v>
      </c>
      <c r="C45" s="18" t="str" cm="1">
        <f t="array" ref="C45">IF(A45="", "", _xlfn._xlws.FILTER('Responsáveis pelas informações'!H:H, 'Responsáveis pelas informações'!A:A='Termos de Cooperação'!A62))</f>
        <v>Juliana</v>
      </c>
      <c r="D45" s="9" t="s">
        <v>29</v>
      </c>
      <c r="E45" s="65"/>
      <c r="F45" s="40" t="s">
        <v>304</v>
      </c>
      <c r="G45" s="40" t="s">
        <v>315</v>
      </c>
      <c r="H45" s="20" t="s">
        <v>252</v>
      </c>
      <c r="I45" s="37">
        <v>44148</v>
      </c>
      <c r="J45" s="37">
        <v>44148</v>
      </c>
      <c r="K45" s="29" t="b">
        <f t="shared" si="0"/>
        <v>0</v>
      </c>
      <c r="L45" s="71">
        <v>45243</v>
      </c>
      <c r="M45" s="45">
        <v>1565600</v>
      </c>
      <c r="N45" s="65" t="s">
        <v>220</v>
      </c>
    </row>
    <row r="46" spans="1:14" s="17" customFormat="1" ht="12.95">
      <c r="A46" s="18" t="s">
        <v>98</v>
      </c>
      <c r="B46" s="18" t="str" cm="1">
        <f t="array" ref="B46">IF(A46="", "", _xlfn._xlws.FILTER('Responsáveis pelas informações'!F:F, 'Responsáveis pelas informações'!A:A=A46))</f>
        <v>Bianca</v>
      </c>
      <c r="C46" s="18" t="str" cm="1">
        <f t="array" ref="C46">IF(A46="", "", _xlfn._xlws.FILTER('Responsáveis pelas informações'!H:H, 'Responsáveis pelas informações'!A:A='Termos de Cooperação'!A18))</f>
        <v>Marcos</v>
      </c>
      <c r="D46" s="9" t="s">
        <v>44</v>
      </c>
      <c r="E46" s="65"/>
      <c r="F46" s="40" t="s">
        <v>308</v>
      </c>
      <c r="G46" s="40" t="s">
        <v>267</v>
      </c>
      <c r="H46" s="20" t="s">
        <v>252</v>
      </c>
      <c r="I46" s="37">
        <v>42355</v>
      </c>
      <c r="J46" s="37">
        <v>42355</v>
      </c>
      <c r="K46" s="29" t="b">
        <f t="shared" si="0"/>
        <v>0</v>
      </c>
      <c r="L46" s="71" t="s">
        <v>316</v>
      </c>
      <c r="M46" s="45">
        <v>749377</v>
      </c>
      <c r="N46" s="65" t="s">
        <v>220</v>
      </c>
    </row>
    <row r="47" spans="1:14" s="17" customFormat="1" ht="12.95">
      <c r="A47" s="9" t="s">
        <v>100</v>
      </c>
      <c r="B47" s="9" t="str" cm="1">
        <f t="array" ref="B47">IF(A47="", "", _xlfn._xlws.FILTER('Responsáveis pelas informações'!F:F, 'Responsáveis pelas informações'!A:A=A47))</f>
        <v>Bianca</v>
      </c>
      <c r="C47" s="9" t="str" cm="1">
        <f t="array" ref="C47">IF(A47="", "", _xlfn._xlws.FILTER('Responsáveis pelas informações'!H:H, 'Responsáveis pelas informações'!A:A='Termos de Cooperação'!A41))</f>
        <v>Amanda</v>
      </c>
      <c r="D47" s="9" t="s">
        <v>6</v>
      </c>
      <c r="E47" s="114"/>
      <c r="F47" s="30" t="s">
        <v>313</v>
      </c>
      <c r="G47" s="30" t="s">
        <v>317</v>
      </c>
      <c r="H47" s="16" t="s">
        <v>252</v>
      </c>
      <c r="I47" s="41">
        <v>43082</v>
      </c>
      <c r="J47" s="41">
        <v>43082</v>
      </c>
      <c r="K47" s="29" t="b">
        <f t="shared" si="0"/>
        <v>0</v>
      </c>
      <c r="L47" s="69">
        <v>44177</v>
      </c>
      <c r="M47" s="42">
        <v>3000000</v>
      </c>
      <c r="N47" s="16" t="s">
        <v>220</v>
      </c>
    </row>
    <row r="48" spans="1:14" s="17" customFormat="1" ht="12.95">
      <c r="A48" s="18" t="s">
        <v>102</v>
      </c>
      <c r="B48" s="18" t="str" cm="1">
        <f t="array" ref="B48">IF(A48="", "", _xlfn._xlws.FILTER('Responsáveis pelas informações'!F:F, 'Responsáveis pelas informações'!A:A=A48))</f>
        <v>Marcos</v>
      </c>
      <c r="C48" s="9" t="str" cm="1">
        <f t="array" ref="C48">IF(A48="", "", _xlfn._xlws.FILTER('Responsáveis pelas informações'!H:H, 'Responsáveis pelas informações'!A:A='Termos de Cooperação'!A81))</f>
        <v>Bianca</v>
      </c>
      <c r="D48" s="9" t="s">
        <v>32</v>
      </c>
      <c r="E48" s="16"/>
      <c r="F48" s="74" t="s">
        <v>318</v>
      </c>
      <c r="G48" s="30" t="s">
        <v>319</v>
      </c>
      <c r="H48" s="16" t="s">
        <v>252</v>
      </c>
      <c r="I48" s="41">
        <v>44951</v>
      </c>
      <c r="J48" s="41">
        <v>44951</v>
      </c>
      <c r="K48" s="29" t="b">
        <f t="shared" si="0"/>
        <v>0</v>
      </c>
      <c r="L48" s="69">
        <v>46046</v>
      </c>
      <c r="M48" s="42">
        <v>2966666.68</v>
      </c>
      <c r="N48" s="65" t="s">
        <v>220</v>
      </c>
    </row>
    <row r="49" spans="1:14" s="65" customFormat="1" ht="12.95">
      <c r="A49" s="9" t="s">
        <v>103</v>
      </c>
      <c r="B49" s="9" t="str" cm="1">
        <f t="array" ref="B49">IF(A49="", "", _xlfn._xlws.FILTER('Responsáveis pelas informações'!F:F, 'Responsáveis pelas informações'!A:A=A49))</f>
        <v>Bianca</v>
      </c>
      <c r="C49" s="18" t="str" cm="1">
        <f t="array" ref="C49">IF(A49="", "", _xlfn._xlws.FILTER('Responsáveis pelas informações'!H:H, 'Responsáveis pelas informações'!A:A='Termos de Cooperação'!A44))</f>
        <v>Amanda</v>
      </c>
      <c r="D49" s="9" t="s">
        <v>6</v>
      </c>
      <c r="E49" s="151"/>
      <c r="F49" s="40" t="s">
        <v>313</v>
      </c>
      <c r="G49" s="40" t="s">
        <v>320</v>
      </c>
      <c r="H49" s="20" t="s">
        <v>252</v>
      </c>
      <c r="I49" s="37">
        <v>43119</v>
      </c>
      <c r="J49" s="37">
        <v>43119</v>
      </c>
      <c r="K49" s="29" t="b">
        <f t="shared" si="0"/>
        <v>0</v>
      </c>
      <c r="L49" s="71">
        <v>44214</v>
      </c>
      <c r="M49" s="45">
        <v>2958150</v>
      </c>
      <c r="N49" s="65" t="s">
        <v>220</v>
      </c>
    </row>
    <row r="50" spans="1:14" s="17" customFormat="1" ht="12.95">
      <c r="A50" s="18" t="s">
        <v>105</v>
      </c>
      <c r="B50" s="18" t="str" cm="1">
        <f t="array" ref="B50">IF(A50="", "", _xlfn._xlws.FILTER('Responsáveis pelas informações'!F:F, 'Responsáveis pelas informações'!A:A=A50))</f>
        <v>Bianca</v>
      </c>
      <c r="C50" s="18" t="str" cm="1">
        <f t="array" ref="C50">IF(A50="", "", _xlfn._xlws.FILTER('Responsáveis pelas informações'!H:H, 'Responsáveis pelas informações'!A:A='Termos de Cooperação'!A64))</f>
        <v>Amanda</v>
      </c>
      <c r="D50" s="9" t="s">
        <v>11</v>
      </c>
      <c r="E50" s="65"/>
      <c r="F50" s="40" t="s">
        <v>304</v>
      </c>
      <c r="G50" s="40" t="s">
        <v>321</v>
      </c>
      <c r="H50" s="20" t="s">
        <v>252</v>
      </c>
      <c r="I50" s="37">
        <v>44168</v>
      </c>
      <c r="J50" s="37">
        <v>44168</v>
      </c>
      <c r="K50" s="29" t="b">
        <f t="shared" si="0"/>
        <v>0</v>
      </c>
      <c r="L50" s="71">
        <v>45262</v>
      </c>
      <c r="M50" s="45">
        <v>1836540</v>
      </c>
      <c r="N50" s="65" t="s">
        <v>220</v>
      </c>
    </row>
    <row r="51" spans="1:14" s="17" customFormat="1" ht="12.95">
      <c r="A51" s="9" t="s">
        <v>106</v>
      </c>
      <c r="B51" s="9" t="str" cm="1">
        <f t="array" ref="B51">IF(A51="", "", _xlfn._xlws.FILTER('Responsáveis pelas informações'!F:F, 'Responsáveis pelas informações'!A:A=A51))</f>
        <v>Bianca</v>
      </c>
      <c r="C51" s="9" t="str" cm="1">
        <f t="array" ref="C51">IF(A51="", "", _xlfn._xlws.FILTER('Responsáveis pelas informações'!H:H, 'Responsáveis pelas informações'!A:A='Termos de Cooperação'!A43))</f>
        <v>Juliana</v>
      </c>
      <c r="D51" s="9" t="s">
        <v>26</v>
      </c>
      <c r="E51" s="16"/>
      <c r="F51" s="30" t="s">
        <v>313</v>
      </c>
      <c r="G51" s="30" t="s">
        <v>322</v>
      </c>
      <c r="H51" s="16" t="s">
        <v>252</v>
      </c>
      <c r="I51" s="41">
        <v>43100</v>
      </c>
      <c r="J51" s="41">
        <v>43100</v>
      </c>
      <c r="K51" s="29" t="b">
        <f t="shared" si="0"/>
        <v>0</v>
      </c>
      <c r="L51" s="69">
        <v>44195</v>
      </c>
      <c r="M51" s="42">
        <v>569366.66</v>
      </c>
      <c r="N51" s="16" t="s">
        <v>220</v>
      </c>
    </row>
    <row r="52" spans="1:14" s="17" customFormat="1" ht="12.95">
      <c r="A52" s="18" t="s">
        <v>108</v>
      </c>
      <c r="B52" s="18" t="str" cm="1">
        <f t="array" ref="B52">IF(A52="", "", _xlfn._xlws.FILTER('Responsáveis pelas informações'!F:F, 'Responsáveis pelas informações'!A:A=A52))</f>
        <v>Bianca</v>
      </c>
      <c r="C52" s="9" t="str" cm="1">
        <f t="array" ref="C52">IF(A52="", "", _xlfn._xlws.FILTER('Responsáveis pelas informações'!H:H, 'Responsáveis pelas informações'!A:A='Termos de Cooperação'!A63))</f>
        <v>Bianca</v>
      </c>
      <c r="D52" s="9" t="s">
        <v>11</v>
      </c>
      <c r="E52" s="16"/>
      <c r="F52" s="30" t="s">
        <v>304</v>
      </c>
      <c r="G52" s="30" t="s">
        <v>323</v>
      </c>
      <c r="H52" s="16" t="s">
        <v>252</v>
      </c>
      <c r="I52" s="41">
        <v>44155</v>
      </c>
      <c r="J52" s="41">
        <v>44155</v>
      </c>
      <c r="K52" s="29" t="b">
        <f t="shared" si="0"/>
        <v>0</v>
      </c>
      <c r="L52" s="69">
        <v>45249</v>
      </c>
      <c r="M52" s="42">
        <v>1216000</v>
      </c>
      <c r="N52" s="16" t="s">
        <v>220</v>
      </c>
    </row>
    <row r="53" spans="1:14" s="17" customFormat="1" ht="12.95">
      <c r="A53" s="9" t="s">
        <v>110</v>
      </c>
      <c r="B53" s="9" t="str" cm="1">
        <f t="array" ref="B53">IF(A53="", "", _xlfn._xlws.FILTER('Responsáveis pelas informações'!F:F, 'Responsáveis pelas informações'!A:A=A53))</f>
        <v>Bianca</v>
      </c>
      <c r="C53" s="18" t="str" cm="1">
        <f t="array" ref="C53">IF(A53="", "", _xlfn._xlws.FILTER('Responsáveis pelas informações'!H:H, 'Responsáveis pelas informações'!A:A='Termos de Cooperação'!A20))</f>
        <v>Marcos</v>
      </c>
      <c r="D53" s="9" t="s">
        <v>16</v>
      </c>
      <c r="E53" s="65"/>
      <c r="F53" s="40" t="s">
        <v>267</v>
      </c>
      <c r="G53" s="40" t="s">
        <v>324</v>
      </c>
      <c r="H53" s="20" t="s">
        <v>252</v>
      </c>
      <c r="I53" s="37">
        <v>42488</v>
      </c>
      <c r="J53" s="37">
        <v>42488</v>
      </c>
      <c r="K53" s="29" t="b">
        <f t="shared" si="0"/>
        <v>0</v>
      </c>
      <c r="L53" s="71">
        <v>44678</v>
      </c>
      <c r="M53" s="45">
        <v>20000000</v>
      </c>
      <c r="N53" s="65" t="s">
        <v>256</v>
      </c>
    </row>
    <row r="54" spans="1:14" s="17" customFormat="1" ht="12.95">
      <c r="A54" s="125" t="s">
        <v>112</v>
      </c>
      <c r="B54" s="18" t="str" cm="1">
        <f t="array" ref="B54">IF(A54="", "", _xlfn._xlws.FILTER('Responsáveis pelas informações'!F:F, 'Responsáveis pelas informações'!A:A=A54))</f>
        <v>Marcos</v>
      </c>
      <c r="C54" s="18" t="s">
        <v>224</v>
      </c>
      <c r="D54" s="9" t="s">
        <v>16</v>
      </c>
      <c r="E54" s="151"/>
      <c r="F54" s="40" t="s">
        <v>277</v>
      </c>
      <c r="G54" s="40" t="s">
        <v>325</v>
      </c>
      <c r="H54" s="20" t="s">
        <v>252</v>
      </c>
      <c r="I54" s="181">
        <v>42887</v>
      </c>
      <c r="J54" s="181">
        <v>42887</v>
      </c>
      <c r="K54" s="203" t="b">
        <f t="shared" si="0"/>
        <v>0</v>
      </c>
      <c r="L54" s="182">
        <v>45077</v>
      </c>
      <c r="M54" s="45">
        <v>6600000</v>
      </c>
      <c r="N54" s="65" t="s">
        <v>256</v>
      </c>
    </row>
    <row r="55" spans="1:14" s="17" customFormat="1" ht="12.95">
      <c r="A55" s="9" t="s">
        <v>113</v>
      </c>
      <c r="B55" s="9" t="str" cm="1">
        <f t="array" ref="B55">IF(A55="", "", _xlfn._xlws.FILTER('Responsáveis pelas informações'!F:F, 'Responsáveis pelas informações'!A:A=A55))</f>
        <v>Bianca</v>
      </c>
      <c r="C55" s="18" t="str" cm="1">
        <f t="array" ref="C55">IF(A55="", "", _xlfn._xlws.FILTER('Responsáveis pelas informações'!H:H, 'Responsáveis pelas informações'!A:A='Termos de Cooperação'!A70))</f>
        <v>Amanda</v>
      </c>
      <c r="D55" s="9" t="s">
        <v>41</v>
      </c>
      <c r="E55" s="65"/>
      <c r="F55" s="40" t="s">
        <v>250</v>
      </c>
      <c r="G55" s="40" t="s">
        <v>326</v>
      </c>
      <c r="H55" s="20" t="s">
        <v>252</v>
      </c>
      <c r="I55" s="37">
        <v>44494</v>
      </c>
      <c r="J55" s="37">
        <v>44494</v>
      </c>
      <c r="K55" s="29" t="b">
        <f t="shared" si="0"/>
        <v>0</v>
      </c>
      <c r="L55" s="71">
        <v>45589</v>
      </c>
      <c r="M55" s="45">
        <v>1922000</v>
      </c>
      <c r="N55" s="65" t="s">
        <v>220</v>
      </c>
    </row>
    <row r="56" spans="1:14" s="17" customFormat="1" ht="12.95">
      <c r="A56" s="18" t="s">
        <v>114</v>
      </c>
      <c r="B56" s="18" t="str" cm="1">
        <f t="array" ref="B56">IF(A56="", "", _xlfn._xlws.FILTER('Responsáveis pelas informações'!F:F, 'Responsáveis pelas informações'!A:A=A56))</f>
        <v>Bianca</v>
      </c>
      <c r="C56" s="9" t="str" cm="1">
        <f t="array" ref="C56">IF(A56="", "", _xlfn._xlws.FILTER('Responsáveis pelas informações'!H:H, 'Responsáveis pelas informações'!A:A='Termos de Cooperação'!A73))</f>
        <v>Bianca</v>
      </c>
      <c r="D56" s="9" t="s">
        <v>44</v>
      </c>
      <c r="E56" s="16"/>
      <c r="F56" s="30" t="s">
        <v>250</v>
      </c>
      <c r="G56" s="30" t="s">
        <v>327</v>
      </c>
      <c r="H56" s="16" t="s">
        <v>252</v>
      </c>
      <c r="I56" s="41">
        <v>44511</v>
      </c>
      <c r="J56" s="41">
        <v>44511</v>
      </c>
      <c r="K56" s="29" t="b">
        <f t="shared" si="0"/>
        <v>0</v>
      </c>
      <c r="L56" s="69">
        <v>45606</v>
      </c>
      <c r="M56" s="42">
        <v>1610000</v>
      </c>
      <c r="N56" s="16" t="s">
        <v>220</v>
      </c>
    </row>
    <row r="57" spans="1:14" s="17" customFormat="1" ht="26.1">
      <c r="A57" s="9" t="s">
        <v>115</v>
      </c>
      <c r="B57" s="9" t="str" cm="1">
        <f t="array" ref="B57">IF(A57="", "", _xlfn._xlws.FILTER('Responsáveis pelas informações'!F:F, 'Responsáveis pelas informações'!A:A=A57))</f>
        <v>Marcos</v>
      </c>
      <c r="C57" s="9" t="str" cm="1">
        <f t="array" ref="C57">IF(A57="", "", _xlfn._xlws.FILTER('Responsáveis pelas informações'!H:H, 'Responsáveis pelas informações'!A:A='Termos de Cooperação'!A79))</f>
        <v>Marcos</v>
      </c>
      <c r="D57" s="9" t="s">
        <v>35</v>
      </c>
      <c r="E57" s="16"/>
      <c r="F57" s="30" t="s">
        <v>264</v>
      </c>
      <c r="G57" s="30" t="s">
        <v>328</v>
      </c>
      <c r="H57" s="16" t="s">
        <v>252</v>
      </c>
      <c r="I57" s="41">
        <v>44720</v>
      </c>
      <c r="J57" s="41">
        <v>44720</v>
      </c>
      <c r="K57" s="29" t="b">
        <f t="shared" si="0"/>
        <v>0</v>
      </c>
      <c r="L57" s="69">
        <v>46911</v>
      </c>
      <c r="M57" s="42">
        <v>5000000</v>
      </c>
      <c r="N57" s="16" t="s">
        <v>256</v>
      </c>
    </row>
    <row r="58" spans="1:14" s="17" customFormat="1" ht="12.95">
      <c r="A58" s="18" t="s">
        <v>116</v>
      </c>
      <c r="B58" s="18" t="str" cm="1">
        <f t="array" ref="B58">IF(A58="", "", _xlfn._xlws.FILTER('Responsáveis pelas informações'!F:F, 'Responsáveis pelas informações'!A:A=A58))</f>
        <v>Bianca</v>
      </c>
      <c r="C58" s="9" t="str" cm="1">
        <f t="array" ref="C58">IF(A58="", "", _xlfn._xlws.FILTER('Responsáveis pelas informações'!H:H, 'Responsáveis pelas informações'!A:A='Termos de Cooperação'!A53))</f>
        <v>Amanda</v>
      </c>
      <c r="D58" s="9" t="s">
        <v>6</v>
      </c>
      <c r="E58" s="114"/>
      <c r="F58" s="30" t="s">
        <v>262</v>
      </c>
      <c r="G58" s="30" t="s">
        <v>329</v>
      </c>
      <c r="H58" s="16" t="s">
        <v>252</v>
      </c>
      <c r="I58" s="41">
        <v>44042</v>
      </c>
      <c r="J58" s="41">
        <v>44042</v>
      </c>
      <c r="K58" s="29" t="b">
        <f t="shared" si="0"/>
        <v>0</v>
      </c>
      <c r="L58" s="69">
        <v>45136</v>
      </c>
      <c r="M58" s="42">
        <v>1750000</v>
      </c>
      <c r="N58" s="16" t="s">
        <v>220</v>
      </c>
    </row>
    <row r="59" spans="1:14" s="17" customFormat="1" ht="12.95">
      <c r="A59" s="9" t="s">
        <v>330</v>
      </c>
      <c r="B59" s="9" t="str" cm="1">
        <f t="array" ref="B59">IF(A59="", "", _xlfn._xlws.FILTER('Responsáveis pelas informações'!F:F, 'Responsáveis pelas informações'!A:A=A59))</f>
        <v>Marcos</v>
      </c>
      <c r="C59" s="9" t="str" cm="1">
        <f t="array" ref="C59">IF(A59="", "", _xlfn._xlws.FILTER('Responsáveis pelas informações'!H:H, 'Responsáveis pelas informações'!A:A='Termos de Cooperação'!A89))</f>
        <v>Bianca</v>
      </c>
      <c r="D59" s="9" t="s">
        <v>16</v>
      </c>
      <c r="E59" s="16"/>
      <c r="F59" s="30" t="s">
        <v>297</v>
      </c>
      <c r="G59" s="30" t="s">
        <v>331</v>
      </c>
      <c r="H59" s="16" t="s">
        <v>255</v>
      </c>
      <c r="I59" s="41">
        <v>45094</v>
      </c>
      <c r="J59" s="41">
        <v>45094</v>
      </c>
      <c r="K59" s="29" t="b">
        <f t="shared" si="0"/>
        <v>0</v>
      </c>
      <c r="L59" s="69">
        <v>46189</v>
      </c>
      <c r="M59" s="42">
        <v>2000000</v>
      </c>
      <c r="N59" s="16" t="s">
        <v>256</v>
      </c>
    </row>
    <row r="60" spans="1:14" s="17" customFormat="1" ht="12.95">
      <c r="A60" s="18" t="s">
        <v>118</v>
      </c>
      <c r="B60" s="18" t="str" cm="1">
        <f t="array" ref="B60">IF(A60="", "", _xlfn._xlws.FILTER('Responsáveis pelas informações'!F:F, 'Responsáveis pelas informações'!A:A=A60))</f>
        <v>Bianca</v>
      </c>
      <c r="C60" s="9" t="str" cm="1">
        <f t="array" ref="C60">IF(A60="", "", _xlfn._xlws.FILTER('Responsáveis pelas informações'!H:H, 'Responsáveis pelas informações'!A:A='Termos de Cooperação'!A2))</f>
        <v>Marcos</v>
      </c>
      <c r="D60" s="9" t="s">
        <v>41</v>
      </c>
      <c r="E60" s="16"/>
      <c r="F60" s="30" t="s">
        <v>260</v>
      </c>
      <c r="G60" s="30" t="s">
        <v>260</v>
      </c>
      <c r="H60" s="16" t="s">
        <v>252</v>
      </c>
      <c r="I60" s="41">
        <v>41836</v>
      </c>
      <c r="J60" s="41">
        <v>41836</v>
      </c>
      <c r="K60" s="29" t="b">
        <f t="shared" si="0"/>
        <v>0</v>
      </c>
      <c r="L60" s="69">
        <v>44027</v>
      </c>
      <c r="M60" s="42">
        <v>25634666.670000002</v>
      </c>
      <c r="N60" s="16" t="s">
        <v>256</v>
      </c>
    </row>
    <row r="61" spans="1:14" s="17" customFormat="1" ht="12.95">
      <c r="A61" s="9" t="s">
        <v>119</v>
      </c>
      <c r="B61" s="9" t="str" cm="1">
        <f t="array" ref="B61">IF(A61="", "", _xlfn._xlws.FILTER('Responsáveis pelas informações'!F:F, 'Responsáveis pelas informações'!A:A=A61))</f>
        <v>Bianca</v>
      </c>
      <c r="C61" s="9" t="str" cm="1">
        <f t="array" ref="C61">IF(A61="", "", _xlfn._xlws.FILTER('Responsáveis pelas informações'!H:H, 'Responsáveis pelas informações'!A:A='Termos de Cooperação'!A19))</f>
        <v>Marcos</v>
      </c>
      <c r="D61" s="9" t="s">
        <v>41</v>
      </c>
      <c r="E61" s="16"/>
      <c r="F61" s="30" t="s">
        <v>290</v>
      </c>
      <c r="G61" s="30" t="s">
        <v>277</v>
      </c>
      <c r="H61" s="16" t="s">
        <v>252</v>
      </c>
      <c r="I61" s="41">
        <v>42459</v>
      </c>
      <c r="J61" s="41">
        <v>42459</v>
      </c>
      <c r="K61" s="29" t="b">
        <f t="shared" si="0"/>
        <v>0</v>
      </c>
      <c r="L61" s="69">
        <v>44649</v>
      </c>
      <c r="M61" s="42">
        <v>6765000</v>
      </c>
      <c r="N61" s="16" t="s">
        <v>256</v>
      </c>
    </row>
    <row r="62" spans="1:14" s="17" customFormat="1" ht="12.95">
      <c r="A62" s="18" t="s">
        <v>120</v>
      </c>
      <c r="B62" s="18" t="str" cm="1">
        <f t="array" ref="B62">IF(A62="", "", _xlfn._xlws.FILTER('Responsáveis pelas informações'!F:F, 'Responsáveis pelas informações'!A:A=A62))</f>
        <v>Bianca</v>
      </c>
      <c r="C62" s="18" t="str" cm="1">
        <f t="array" ref="C62">IF(A62="", "", _xlfn._xlws.FILTER('Responsáveis pelas informações'!H:H, 'Responsáveis pelas informações'!A:A='Termos de Cooperação'!A3))</f>
        <v>Marcos</v>
      </c>
      <c r="D62" s="9" t="s">
        <v>41</v>
      </c>
      <c r="E62" s="65"/>
      <c r="F62" s="40" t="s">
        <v>260</v>
      </c>
      <c r="G62" s="40" t="s">
        <v>308</v>
      </c>
      <c r="H62" s="20" t="s">
        <v>252</v>
      </c>
      <c r="I62" s="37">
        <v>41851</v>
      </c>
      <c r="J62" s="37">
        <v>41851</v>
      </c>
      <c r="K62" s="29" t="b">
        <f t="shared" si="0"/>
        <v>0</v>
      </c>
      <c r="L62" s="71">
        <v>44042</v>
      </c>
      <c r="M62" s="45">
        <v>42779000</v>
      </c>
      <c r="N62" s="65" t="s">
        <v>256</v>
      </c>
    </row>
    <row r="63" spans="1:14" s="17" customFormat="1" ht="12.95">
      <c r="A63" s="9" t="s">
        <v>121</v>
      </c>
      <c r="B63" s="9" t="str" cm="1">
        <f t="array" ref="B63">IF(A63="", "", _xlfn._xlws.FILTER('Responsáveis pelas informações'!F:F, 'Responsáveis pelas informações'!A:A=A63))</f>
        <v>Marcos</v>
      </c>
      <c r="C63" s="18" t="str" cm="1">
        <f t="array" ref="C63">IF(A63="", "", _xlfn._xlws.FILTER('Responsáveis pelas informações'!H:H, 'Responsáveis pelas informações'!A:A='Termos de Cooperação'!A96))</f>
        <v>Bianca</v>
      </c>
      <c r="D63" s="9" t="s">
        <v>41</v>
      </c>
      <c r="E63" s="65"/>
      <c r="F63" s="40" t="s">
        <v>285</v>
      </c>
      <c r="G63" s="40" t="s">
        <v>332</v>
      </c>
      <c r="H63" s="20" t="s">
        <v>255</v>
      </c>
      <c r="I63" s="37">
        <v>45133</v>
      </c>
      <c r="J63" s="37">
        <v>45133</v>
      </c>
      <c r="K63" s="29" t="b">
        <f t="shared" si="0"/>
        <v>0</v>
      </c>
      <c r="L63" s="71">
        <v>47324</v>
      </c>
      <c r="M63" s="45">
        <v>2497000</v>
      </c>
      <c r="N63" s="65" t="s">
        <v>256</v>
      </c>
    </row>
    <row r="64" spans="1:14" s="17" customFormat="1" ht="12.95">
      <c r="A64" s="18" t="s">
        <v>122</v>
      </c>
      <c r="B64" s="18" t="str" cm="1">
        <f t="array" ref="B64">IF(A64="", "", _xlfn._xlws.FILTER('Responsáveis pelas informações'!F:F, 'Responsáveis pelas informações'!A:A=A64))</f>
        <v>Bianca</v>
      </c>
      <c r="C64" s="9" t="str" cm="1">
        <f t="array" ref="C64">IF(A64="", "", _xlfn._xlws.FILTER('Responsáveis pelas informações'!H:H, 'Responsáveis pelas informações'!A:A='Termos de Cooperação'!A14))</f>
        <v>Marcos</v>
      </c>
      <c r="D64" s="9" t="s">
        <v>229</v>
      </c>
      <c r="E64" s="16"/>
      <c r="F64" s="30" t="s">
        <v>260</v>
      </c>
      <c r="G64" s="30" t="s">
        <v>333</v>
      </c>
      <c r="H64" s="16" t="s">
        <v>252</v>
      </c>
      <c r="I64" s="41">
        <v>41991</v>
      </c>
      <c r="J64" s="41">
        <v>41991</v>
      </c>
      <c r="K64" s="29" t="b">
        <f t="shared" si="0"/>
        <v>0</v>
      </c>
      <c r="L64" s="69" t="s">
        <v>334</v>
      </c>
      <c r="M64" s="42">
        <v>25000000</v>
      </c>
      <c r="N64" s="16" t="s">
        <v>256</v>
      </c>
    </row>
    <row r="65" spans="1:14" s="17" customFormat="1" ht="12.95">
      <c r="A65" s="9" t="s">
        <v>123</v>
      </c>
      <c r="B65" s="9" t="str" cm="1">
        <f t="array" ref="B65">IF(A65="", "", _xlfn._xlws.FILTER('Responsáveis pelas informações'!F:F, 'Responsáveis pelas informações'!A:A=A65))</f>
        <v>Bianca</v>
      </c>
      <c r="C65" s="18" t="str" cm="1">
        <f t="array" ref="C65">IF(A65="", "", _xlfn._xlws.FILTER('Responsáveis pelas informações'!H:H, 'Responsáveis pelas informações'!A:A='Termos de Cooperação'!A52))</f>
        <v>Juliana</v>
      </c>
      <c r="D65" s="9" t="s">
        <v>16</v>
      </c>
      <c r="E65" s="65"/>
      <c r="F65" s="40" t="s">
        <v>262</v>
      </c>
      <c r="G65" s="40" t="s">
        <v>335</v>
      </c>
      <c r="H65" s="20" t="s">
        <v>252</v>
      </c>
      <c r="I65" s="37">
        <v>44042</v>
      </c>
      <c r="J65" s="37">
        <v>44042</v>
      </c>
      <c r="K65" s="29" t="b">
        <f t="shared" ref="K65:K104" si="1">IF(I65="", "", NOT(I65=J65))</f>
        <v>0</v>
      </c>
      <c r="L65" s="71">
        <v>45136</v>
      </c>
      <c r="M65" s="45">
        <v>1600000</v>
      </c>
      <c r="N65" s="65" t="s">
        <v>220</v>
      </c>
    </row>
    <row r="66" spans="1:14" s="17" customFormat="1" ht="12.95">
      <c r="A66" s="18" t="s">
        <v>124</v>
      </c>
      <c r="B66" s="18" t="str" cm="1">
        <f t="array" ref="B66">IF(A66="", "", _xlfn._xlws.FILTER('Responsáveis pelas informações'!F:F, 'Responsáveis pelas informações'!A:A=A66))</f>
        <v>Bianca</v>
      </c>
      <c r="C66" s="9" t="str" cm="1">
        <f t="array" ref="C66">IF(A66="", "", _xlfn._xlws.FILTER('Responsáveis pelas informações'!H:H, 'Responsáveis pelas informações'!A:A='Termos de Cooperação'!A8))</f>
        <v>Juliana</v>
      </c>
      <c r="D66" s="9" t="s">
        <v>16</v>
      </c>
      <c r="E66" s="16"/>
      <c r="F66" s="30" t="s">
        <v>260</v>
      </c>
      <c r="G66" s="30" t="s">
        <v>336</v>
      </c>
      <c r="H66" s="16" t="s">
        <v>252</v>
      </c>
      <c r="I66" s="41">
        <v>41933</v>
      </c>
      <c r="J66" s="41">
        <v>41933</v>
      </c>
      <c r="K66" s="29" t="b">
        <f t="shared" si="1"/>
        <v>0</v>
      </c>
      <c r="L66" s="69" t="s">
        <v>337</v>
      </c>
      <c r="M66" s="42">
        <v>13400000</v>
      </c>
      <c r="N66" s="16" t="s">
        <v>256</v>
      </c>
    </row>
    <row r="67" spans="1:14" s="17" customFormat="1" ht="12.95">
      <c r="A67" s="9" t="s">
        <v>125</v>
      </c>
      <c r="B67" s="9" t="str" cm="1">
        <f t="array" ref="B67">IF(A67="", "", _xlfn._xlws.FILTER('Responsáveis pelas informações'!F:F, 'Responsáveis pelas informações'!A:A=A67))</f>
        <v>Bianca</v>
      </c>
      <c r="C67" s="9" t="str" cm="1">
        <f t="array" ref="C67">IF(A67="", "", _xlfn._xlws.FILTER('Responsáveis pelas informações'!H:H, 'Responsáveis pelas informações'!A:A='Termos de Cooperação'!A12))</f>
        <v>Marcos</v>
      </c>
      <c r="D67" s="9" t="s">
        <v>32</v>
      </c>
      <c r="E67" s="16"/>
      <c r="F67" s="30" t="s">
        <v>260</v>
      </c>
      <c r="G67" s="30" t="s">
        <v>338</v>
      </c>
      <c r="H67" s="16" t="s">
        <v>252</v>
      </c>
      <c r="I67" s="41">
        <v>41976</v>
      </c>
      <c r="J67" s="41">
        <v>41976</v>
      </c>
      <c r="K67" s="29" t="b">
        <f t="shared" si="1"/>
        <v>0</v>
      </c>
      <c r="L67" s="69" t="s">
        <v>339</v>
      </c>
      <c r="M67" s="42">
        <v>40000000</v>
      </c>
      <c r="N67" s="16" t="s">
        <v>256</v>
      </c>
    </row>
    <row r="68" spans="1:14" s="17" customFormat="1" ht="12.95">
      <c r="A68" s="18" t="s">
        <v>126</v>
      </c>
      <c r="B68" s="18" t="str" cm="1">
        <f t="array" ref="B68">IF(A68="", "", _xlfn._xlws.FILTER('Responsáveis pelas informações'!F:F, 'Responsáveis pelas informações'!A:A=A68))</f>
        <v>Bianca</v>
      </c>
      <c r="C68" s="18" t="str" cm="1">
        <f t="array" ref="C68">IF(A68="", "", _xlfn._xlws.FILTER('Responsáveis pelas informações'!H:H, 'Responsáveis pelas informações'!A:A='Termos de Cooperação'!A58))</f>
        <v>Amanda</v>
      </c>
      <c r="D68" s="9" t="s">
        <v>16</v>
      </c>
      <c r="E68" s="65"/>
      <c r="F68" s="40" t="s">
        <v>262</v>
      </c>
      <c r="G68" s="40" t="s">
        <v>340</v>
      </c>
      <c r="H68" s="20" t="s">
        <v>252</v>
      </c>
      <c r="I68" s="37">
        <v>44047</v>
      </c>
      <c r="J68" s="37">
        <v>44047</v>
      </c>
      <c r="K68" s="29" t="b">
        <f t="shared" si="1"/>
        <v>0</v>
      </c>
      <c r="L68" s="71">
        <v>45141</v>
      </c>
      <c r="M68" s="45">
        <v>3500000</v>
      </c>
      <c r="N68" s="65" t="s">
        <v>220</v>
      </c>
    </row>
    <row r="69" spans="1:14" s="17" customFormat="1" ht="12.95">
      <c r="A69" s="9" t="s">
        <v>127</v>
      </c>
      <c r="B69" s="9" t="str" cm="1">
        <f t="array" ref="B69">IF(A69="", "", _xlfn._xlws.FILTER('Responsáveis pelas informações'!F:F, 'Responsáveis pelas informações'!A:A=A69))</f>
        <v>Marcos</v>
      </c>
      <c r="C69" s="18" t="str" cm="1">
        <f t="array" ref="C69">IF(A69="", "", _xlfn._xlws.FILTER('Responsáveis pelas informações'!H:H, 'Responsáveis pelas informações'!A:A='Termos de Cooperação'!A82))</f>
        <v>Bianca</v>
      </c>
      <c r="D69" s="9" t="s">
        <v>21</v>
      </c>
      <c r="E69" s="65"/>
      <c r="F69" s="40" t="s">
        <v>285</v>
      </c>
      <c r="G69" s="40" t="s">
        <v>341</v>
      </c>
      <c r="H69" s="20" t="s">
        <v>255</v>
      </c>
      <c r="I69" s="37">
        <v>45048</v>
      </c>
      <c r="J69" s="37">
        <v>45048</v>
      </c>
      <c r="K69" s="29" t="b">
        <f t="shared" si="1"/>
        <v>0</v>
      </c>
      <c r="L69" s="71">
        <v>47239</v>
      </c>
      <c r="M69" s="45">
        <v>4807500</v>
      </c>
      <c r="N69" s="16" t="s">
        <v>256</v>
      </c>
    </row>
    <row r="70" spans="1:14" s="17" customFormat="1" ht="12.95">
      <c r="A70" s="18" t="s">
        <v>128</v>
      </c>
      <c r="B70" s="18" t="str" cm="1">
        <f t="array" ref="B70">IF(A70="", "", _xlfn._xlws.FILTER('Responsáveis pelas informações'!F:F, 'Responsáveis pelas informações'!A:A=A70))</f>
        <v>Marcos</v>
      </c>
      <c r="C70" s="9" t="str" cm="1">
        <f t="array" ref="C70">IF(A70="", "", _xlfn._xlws.FILTER('Responsáveis pelas informações'!H:H, 'Responsáveis pelas informações'!A:A='Termos de Cooperação'!A91))</f>
        <v>Amanda</v>
      </c>
      <c r="D70" s="9" t="s">
        <v>6</v>
      </c>
      <c r="E70" s="16"/>
      <c r="F70" s="30" t="s">
        <v>297</v>
      </c>
      <c r="G70" s="30" t="s">
        <v>342</v>
      </c>
      <c r="H70" s="16" t="s">
        <v>255</v>
      </c>
      <c r="I70" s="41">
        <v>45096</v>
      </c>
      <c r="J70" s="41">
        <v>45096</v>
      </c>
      <c r="K70" s="29" t="b">
        <f t="shared" si="1"/>
        <v>0</v>
      </c>
      <c r="L70" s="69">
        <v>46191</v>
      </c>
      <c r="M70" s="42">
        <v>2000000</v>
      </c>
      <c r="N70" s="16" t="s">
        <v>256</v>
      </c>
    </row>
    <row r="71" spans="1:14" s="17" customFormat="1" ht="12.95">
      <c r="A71" s="9" t="s">
        <v>129</v>
      </c>
      <c r="B71" s="9" t="str" cm="1">
        <f t="array" ref="B71">IF(A71="", "", _xlfn._xlws.FILTER('Responsáveis pelas informações'!F:F, 'Responsáveis pelas informações'!A:A=A71))</f>
        <v>Marcos</v>
      </c>
      <c r="C71" s="9" t="str" cm="1">
        <f t="array" ref="C71">IF(A71="", "", _xlfn._xlws.FILTER('Responsáveis pelas informações'!H:H, 'Responsáveis pelas informações'!A:A='Termos de Cooperação'!A83))</f>
        <v>Amanda</v>
      </c>
      <c r="D71" s="9" t="s">
        <v>6</v>
      </c>
      <c r="E71" s="16"/>
      <c r="F71" s="30" t="s">
        <v>297</v>
      </c>
      <c r="G71" s="30" t="s">
        <v>343</v>
      </c>
      <c r="H71" s="16" t="s">
        <v>255</v>
      </c>
      <c r="I71" s="41">
        <v>45065</v>
      </c>
      <c r="J71" s="41">
        <v>45065</v>
      </c>
      <c r="K71" s="29" t="b">
        <f t="shared" si="1"/>
        <v>0</v>
      </c>
      <c r="L71" s="69">
        <v>46160</v>
      </c>
      <c r="M71" s="42">
        <v>2388646.4300000002</v>
      </c>
      <c r="N71" s="16" t="s">
        <v>256</v>
      </c>
    </row>
    <row r="72" spans="1:14" s="17" customFormat="1" ht="12.95">
      <c r="A72" s="18" t="s">
        <v>130</v>
      </c>
      <c r="B72" s="18" t="str" cm="1">
        <f t="array" ref="B72">IF(A72="", "", _xlfn._xlws.FILTER('Responsáveis pelas informações'!F:F, 'Responsáveis pelas informações'!A:A=A72))</f>
        <v>Juliana</v>
      </c>
      <c r="C72" s="18" t="str" cm="1">
        <f t="array" ref="C72">IF(A72="", "", _xlfn._xlws.FILTER('Responsáveis pelas informações'!H:H, 'Responsáveis pelas informações'!A:A='Termos de Cooperação'!A76))</f>
        <v>Bianca</v>
      </c>
      <c r="D72" s="9" t="s">
        <v>6</v>
      </c>
      <c r="E72" s="65"/>
      <c r="F72" s="40" t="s">
        <v>250</v>
      </c>
      <c r="G72" s="40" t="s">
        <v>344</v>
      </c>
      <c r="H72" s="20" t="s">
        <v>252</v>
      </c>
      <c r="I72" s="37">
        <v>44571</v>
      </c>
      <c r="J72" s="67">
        <v>44571</v>
      </c>
      <c r="K72" s="29" t="b">
        <f t="shared" si="1"/>
        <v>0</v>
      </c>
      <c r="L72" s="68">
        <v>45666</v>
      </c>
      <c r="M72" s="36">
        <v>3000000</v>
      </c>
      <c r="N72" s="17" t="s">
        <v>220</v>
      </c>
    </row>
    <row r="73" spans="1:14" s="17" customFormat="1" ht="12.95">
      <c r="A73" s="9" t="s">
        <v>131</v>
      </c>
      <c r="B73" s="9" t="str" cm="1">
        <f t="array" ref="B73">IF(A73="", "", _xlfn._xlws.FILTER('Responsáveis pelas informações'!F:F, 'Responsáveis pelas informações'!A:A=A73))</f>
        <v>Marcos</v>
      </c>
      <c r="C73" s="18" t="str" cm="1">
        <f t="array" ref="C73">IF(A73="", "", _xlfn._xlws.FILTER('Responsáveis pelas informações'!H:H, 'Responsáveis pelas informações'!A:A='Termos de Cooperação'!A86))</f>
        <v>Bianca</v>
      </c>
      <c r="D73" s="9" t="s">
        <v>6</v>
      </c>
      <c r="E73" s="65"/>
      <c r="F73" s="40" t="s">
        <v>285</v>
      </c>
      <c r="G73" s="40" t="s">
        <v>345</v>
      </c>
      <c r="H73" s="20" t="s">
        <v>255</v>
      </c>
      <c r="I73" s="37">
        <v>45083</v>
      </c>
      <c r="J73" s="37">
        <v>45083</v>
      </c>
      <c r="K73" s="29" t="b">
        <f t="shared" si="1"/>
        <v>0</v>
      </c>
      <c r="L73" s="68">
        <v>47274</v>
      </c>
      <c r="M73" s="36">
        <v>5000000</v>
      </c>
      <c r="N73" s="17" t="s">
        <v>256</v>
      </c>
    </row>
    <row r="74" spans="1:14" s="17" customFormat="1" ht="12.95">
      <c r="A74" s="18" t="s">
        <v>132</v>
      </c>
      <c r="B74" s="18" t="str" cm="1">
        <f t="array" ref="B74">IF(A74="", "", _xlfn._xlws.FILTER('Responsáveis pelas informações'!F:F, 'Responsáveis pelas informações'!A:A=A74))</f>
        <v>Marcos</v>
      </c>
      <c r="C74" s="9" t="str" cm="1">
        <f t="array" ref="C74">IF(A74="", "", _xlfn._xlws.FILTER('Responsáveis pelas informações'!H:H, 'Responsáveis pelas informações'!A:A='Termos de Cooperação'!A27))</f>
        <v>Juliana</v>
      </c>
      <c r="D74" s="9" t="s">
        <v>21</v>
      </c>
      <c r="E74" s="16"/>
      <c r="F74" s="30" t="s">
        <v>267</v>
      </c>
      <c r="G74" s="30" t="s">
        <v>346</v>
      </c>
      <c r="H74" s="16" t="s">
        <v>252</v>
      </c>
      <c r="I74" s="41">
        <v>42597</v>
      </c>
      <c r="J74" s="41">
        <v>42597</v>
      </c>
      <c r="K74" s="29" t="b">
        <f t="shared" si="1"/>
        <v>0</v>
      </c>
      <c r="L74" s="69">
        <v>44787</v>
      </c>
      <c r="M74" s="42">
        <v>9900000</v>
      </c>
      <c r="N74" s="16" t="s">
        <v>256</v>
      </c>
    </row>
    <row r="75" spans="1:14" s="17" customFormat="1" ht="12.95">
      <c r="A75" s="9" t="s">
        <v>133</v>
      </c>
      <c r="B75" s="9" t="str" cm="1">
        <f t="array" ref="B75">IF(A75="", "", _xlfn._xlws.FILTER('Responsáveis pelas informações'!F:F, 'Responsáveis pelas informações'!A:A=A75))</f>
        <v>Marcos</v>
      </c>
      <c r="C75" s="18" t="str" cm="1">
        <f t="array" ref="C75">IF(A75="", "", _xlfn._xlws.FILTER('Responsáveis pelas informações'!H:H, 'Responsáveis pelas informações'!A:A='Termos de Cooperação'!A5))</f>
        <v>Marcos</v>
      </c>
      <c r="D75" s="9" t="s">
        <v>41</v>
      </c>
      <c r="E75" s="65"/>
      <c r="F75" s="40" t="s">
        <v>260</v>
      </c>
      <c r="G75" s="40" t="s">
        <v>347</v>
      </c>
      <c r="H75" s="20" t="s">
        <v>252</v>
      </c>
      <c r="I75" s="37">
        <v>41925</v>
      </c>
      <c r="J75" s="37">
        <v>41925</v>
      </c>
      <c r="K75" s="29" t="b">
        <f t="shared" si="1"/>
        <v>0</v>
      </c>
      <c r="L75" s="68">
        <v>44116</v>
      </c>
      <c r="M75" s="36">
        <v>16000000</v>
      </c>
      <c r="N75" s="17" t="s">
        <v>256</v>
      </c>
    </row>
    <row r="76" spans="1:14" s="17" customFormat="1" ht="12.95">
      <c r="A76" s="18" t="s">
        <v>134</v>
      </c>
      <c r="B76" s="18" t="str" cm="1">
        <f t="array" ref="B76">IF(A76="", "", _xlfn._xlws.FILTER('Responsáveis pelas informações'!F:F, 'Responsáveis pelas informações'!A:A=A76))</f>
        <v>Marcos</v>
      </c>
      <c r="C76" s="18" t="str" cm="1">
        <f t="array" ref="C76">IF(A76="", "", _xlfn._xlws.FILTER('Responsáveis pelas informações'!H:H, 'Responsáveis pelas informações'!A:A='Termos de Cooperação'!A13))</f>
        <v>Marcos</v>
      </c>
      <c r="D76" s="9" t="s">
        <v>32</v>
      </c>
      <c r="E76" s="65"/>
      <c r="F76" s="40" t="s">
        <v>260</v>
      </c>
      <c r="G76" s="40" t="s">
        <v>348</v>
      </c>
      <c r="H76" s="20" t="s">
        <v>252</v>
      </c>
      <c r="I76" s="37">
        <v>41978</v>
      </c>
      <c r="J76" s="37">
        <v>41978</v>
      </c>
      <c r="K76" s="29" t="b">
        <f t="shared" si="1"/>
        <v>0</v>
      </c>
      <c r="L76" s="68">
        <v>44169</v>
      </c>
      <c r="M76" s="36">
        <v>30221600</v>
      </c>
      <c r="N76" s="17" t="s">
        <v>256</v>
      </c>
    </row>
    <row r="77" spans="1:14" s="17" customFormat="1" ht="39.75" customHeight="1">
      <c r="A77" s="9" t="s">
        <v>135</v>
      </c>
      <c r="B77" s="9" t="str" cm="1">
        <f t="array" ref="B77">IF(A77="", "", _xlfn._xlws.FILTER('Responsáveis pelas informações'!F:F, 'Responsáveis pelas informações'!A:A=A77))</f>
        <v>Marcos</v>
      </c>
      <c r="C77" s="18" t="str" cm="1">
        <f t="array" ref="C77">IF(A77="", "", _xlfn._xlws.FILTER('Responsáveis pelas informações'!H:H, 'Responsáveis pelas informações'!A:A='Termos de Cooperação'!A68))</f>
        <v>Amanda</v>
      </c>
      <c r="D77" s="9" t="s">
        <v>32</v>
      </c>
      <c r="E77" s="65"/>
      <c r="F77" s="40" t="s">
        <v>257</v>
      </c>
      <c r="G77" s="40" t="s">
        <v>349</v>
      </c>
      <c r="H77" s="20" t="s">
        <v>252</v>
      </c>
      <c r="I77" s="37">
        <v>44417</v>
      </c>
      <c r="J77" s="37">
        <v>44417</v>
      </c>
      <c r="K77" s="29" t="b">
        <f t="shared" si="1"/>
        <v>0</v>
      </c>
      <c r="L77" s="68">
        <v>45512</v>
      </c>
      <c r="M77" s="36">
        <v>3000000</v>
      </c>
      <c r="N77" s="17" t="s">
        <v>256</v>
      </c>
    </row>
    <row r="78" spans="1:14" s="17" customFormat="1" ht="12.95">
      <c r="A78" s="18" t="s">
        <v>136</v>
      </c>
      <c r="B78" s="18" t="str" cm="1">
        <f t="array" ref="B78">IF(A78="", "", _xlfn._xlws.FILTER('Responsáveis pelas informações'!F:F, 'Responsáveis pelas informações'!A:A=A78))</f>
        <v>Marcos</v>
      </c>
      <c r="C78" s="9" t="s">
        <v>224</v>
      </c>
      <c r="D78" s="9" t="s">
        <v>21</v>
      </c>
      <c r="E78" s="16"/>
      <c r="F78" s="30" t="s">
        <v>257</v>
      </c>
      <c r="G78" s="30" t="s">
        <v>264</v>
      </c>
      <c r="H78" s="16" t="s">
        <v>252</v>
      </c>
      <c r="I78" s="41">
        <v>44362</v>
      </c>
      <c r="J78" s="41">
        <v>44362</v>
      </c>
      <c r="K78" s="29" t="b">
        <f t="shared" si="1"/>
        <v>0</v>
      </c>
      <c r="L78" s="69">
        <v>45457</v>
      </c>
      <c r="M78" s="42">
        <v>3000000</v>
      </c>
      <c r="N78" s="16" t="s">
        <v>256</v>
      </c>
    </row>
    <row r="79" spans="1:14" s="17" customFormat="1" ht="12.95">
      <c r="A79" s="9" t="s">
        <v>137</v>
      </c>
      <c r="B79" s="9" t="str" cm="1">
        <f t="array" ref="B79">IF(A79="", "", _xlfn._xlws.FILTER('Responsáveis pelas informações'!F:F, 'Responsáveis pelas informações'!A:A=A79))</f>
        <v>Juliana</v>
      </c>
      <c r="C79" s="9" t="str" cm="1">
        <f t="array" ref="C79">IF(A79="", "", _xlfn._xlws.FILTER('Responsáveis pelas informações'!H:H, 'Responsáveis pelas informações'!A:A='Termos de Cooperação'!A97))</f>
        <v>Marcos</v>
      </c>
      <c r="D79" s="9" t="s">
        <v>21</v>
      </c>
      <c r="E79" s="16"/>
      <c r="F79" s="30" t="s">
        <v>253</v>
      </c>
      <c r="G79" s="30" t="s">
        <v>350</v>
      </c>
      <c r="H79" s="16" t="s">
        <v>255</v>
      </c>
      <c r="I79" s="41">
        <v>45152</v>
      </c>
      <c r="J79" s="41">
        <v>45152</v>
      </c>
      <c r="K79" s="29" t="b">
        <f t="shared" si="1"/>
        <v>0</v>
      </c>
      <c r="L79" s="69">
        <v>47343</v>
      </c>
      <c r="M79" s="42">
        <v>4000000</v>
      </c>
      <c r="N79" s="16" t="s">
        <v>256</v>
      </c>
    </row>
    <row r="80" spans="1:14" s="17" customFormat="1" ht="12.95">
      <c r="A80" s="18" t="s">
        <v>138</v>
      </c>
      <c r="B80" s="18" t="str" cm="1">
        <f t="array" ref="B80">IF(A80="", "", _xlfn._xlws.FILTER('Responsáveis pelas informações'!F:F, 'Responsáveis pelas informações'!A:A=A80))</f>
        <v>Marcos</v>
      </c>
      <c r="C80" s="18" t="str" cm="1">
        <f t="array" ref="C80">IF(A80="", "", _xlfn._xlws.FILTER('Responsáveis pelas informações'!H:H, 'Responsáveis pelas informações'!A:A='Termos de Cooperação'!A24))</f>
        <v>Marcos</v>
      </c>
      <c r="D80" s="9" t="s">
        <v>232</v>
      </c>
      <c r="E80" s="65"/>
      <c r="F80" s="40" t="s">
        <v>290</v>
      </c>
      <c r="G80" s="40" t="s">
        <v>351</v>
      </c>
      <c r="H80" s="20" t="s">
        <v>252</v>
      </c>
      <c r="I80" s="37">
        <v>42538</v>
      </c>
      <c r="J80" s="37">
        <v>42538</v>
      </c>
      <c r="K80" s="29" t="b">
        <f t="shared" si="1"/>
        <v>0</v>
      </c>
      <c r="L80" s="68">
        <v>44728</v>
      </c>
      <c r="M80" s="36">
        <v>6670700</v>
      </c>
      <c r="N80" s="17" t="s">
        <v>256</v>
      </c>
    </row>
    <row r="81" spans="1:14" s="17" customFormat="1" ht="12.95">
      <c r="A81" s="9" t="s">
        <v>139</v>
      </c>
      <c r="B81" s="9" t="str" cm="1">
        <f t="array" ref="B81">IF(A81="", "", _xlfn._xlws.FILTER('Responsáveis pelas informações'!F:F, 'Responsáveis pelas informações'!A:A=A81))</f>
        <v>Marcos</v>
      </c>
      <c r="C81" s="9" t="str" cm="1">
        <f t="array" ref="C81">IF(A81="", "", _xlfn._xlws.FILTER('Responsáveis pelas informações'!H:H, 'Responsáveis pelas informações'!A:A='Termos de Cooperação'!A37))</f>
        <v>Amanda</v>
      </c>
      <c r="D81" s="9" t="s">
        <v>11</v>
      </c>
      <c r="E81" s="16"/>
      <c r="F81" s="30" t="s">
        <v>352</v>
      </c>
      <c r="G81" s="30" t="s">
        <v>353</v>
      </c>
      <c r="H81" s="16" t="s">
        <v>252</v>
      </c>
      <c r="I81" s="41">
        <v>43053</v>
      </c>
      <c r="J81" s="41">
        <v>43053</v>
      </c>
      <c r="K81" s="29" t="b">
        <f t="shared" si="1"/>
        <v>0</v>
      </c>
      <c r="L81" s="69">
        <v>45243</v>
      </c>
      <c r="M81" s="42">
        <v>10056085</v>
      </c>
      <c r="N81" s="16" t="s">
        <v>256</v>
      </c>
    </row>
    <row r="82" spans="1:14" s="17" customFormat="1" ht="12.95">
      <c r="A82" s="18" t="s">
        <v>140</v>
      </c>
      <c r="B82" s="18" t="str" cm="1">
        <f t="array" ref="B82">IF(A82="", "", _xlfn._xlws.FILTER('Responsáveis pelas informações'!F:F, 'Responsáveis pelas informações'!A:A=A82))</f>
        <v>Marcos</v>
      </c>
      <c r="C82" s="18" t="s">
        <v>224</v>
      </c>
      <c r="D82" s="9" t="s">
        <v>38</v>
      </c>
      <c r="E82" s="65"/>
      <c r="F82" s="40" t="s">
        <v>354</v>
      </c>
      <c r="G82" s="40" t="s">
        <v>262</v>
      </c>
      <c r="H82" s="20" t="s">
        <v>252</v>
      </c>
      <c r="I82" s="37">
        <v>43986</v>
      </c>
      <c r="J82" s="37">
        <v>43986</v>
      </c>
      <c r="K82" s="29" t="b">
        <f t="shared" si="1"/>
        <v>0</v>
      </c>
      <c r="L82" s="68">
        <v>46176</v>
      </c>
      <c r="M82" s="36">
        <v>6000000</v>
      </c>
      <c r="N82" s="17" t="s">
        <v>256</v>
      </c>
    </row>
    <row r="83" spans="1:14" s="17" customFormat="1" ht="12.95">
      <c r="A83" s="9" t="s">
        <v>141</v>
      </c>
      <c r="B83" s="9" t="str" cm="1">
        <f t="array" ref="B83">IF(A83="", "", _xlfn._xlws.FILTER('Responsáveis pelas informações'!F:F, 'Responsáveis pelas informações'!A:A=A83))</f>
        <v>Marcos</v>
      </c>
      <c r="C83" s="18" t="str" cm="1">
        <f t="array" ref="C83">IF(A83="", "", _xlfn._xlws.FILTER('Responsáveis pelas informações'!H:H, 'Responsáveis pelas informações'!A:A='Termos de Cooperação'!A40))</f>
        <v>Juliana</v>
      </c>
      <c r="D83" s="9" t="s">
        <v>38</v>
      </c>
      <c r="E83" s="65"/>
      <c r="F83" s="40" t="s">
        <v>352</v>
      </c>
      <c r="G83" s="40" t="s">
        <v>355</v>
      </c>
      <c r="H83" s="20" t="s">
        <v>252</v>
      </c>
      <c r="I83" s="37">
        <v>43067</v>
      </c>
      <c r="J83" s="37">
        <v>43067</v>
      </c>
      <c r="K83" s="29" t="b">
        <f t="shared" si="1"/>
        <v>0</v>
      </c>
      <c r="L83" s="68">
        <v>45257</v>
      </c>
      <c r="M83" s="36">
        <v>10098000</v>
      </c>
      <c r="N83" s="17" t="s">
        <v>256</v>
      </c>
    </row>
    <row r="84" spans="1:14" s="17" customFormat="1" ht="12.95">
      <c r="A84" s="18" t="s">
        <v>142</v>
      </c>
      <c r="B84" s="18" t="str" cm="1">
        <f t="array" ref="B84">IF(A84="", "", _xlfn._xlws.FILTER('Responsáveis pelas informações'!F:F, 'Responsáveis pelas informações'!A:A=A84))</f>
        <v>Marcos</v>
      </c>
      <c r="C84" s="18" t="s">
        <v>224</v>
      </c>
      <c r="D84" s="9" t="s">
        <v>16</v>
      </c>
      <c r="E84" s="65"/>
      <c r="F84" s="40" t="s">
        <v>352</v>
      </c>
      <c r="G84" s="40" t="s">
        <v>356</v>
      </c>
      <c r="H84" s="20" t="s">
        <v>252</v>
      </c>
      <c r="I84" s="37">
        <v>43061</v>
      </c>
      <c r="J84" s="37">
        <v>43061</v>
      </c>
      <c r="K84" s="29" t="b">
        <f t="shared" si="1"/>
        <v>0</v>
      </c>
      <c r="L84" s="68">
        <v>45251</v>
      </c>
      <c r="M84" s="36">
        <v>5940000</v>
      </c>
      <c r="N84" s="17" t="s">
        <v>256</v>
      </c>
    </row>
    <row r="85" spans="1:14" s="17" customFormat="1" ht="26.1">
      <c r="A85" s="9" t="s">
        <v>143</v>
      </c>
      <c r="B85" s="9" t="str" cm="1">
        <f t="array" ref="B85">IF(A85="", "", _xlfn._xlws.FILTER('Responsáveis pelas informações'!F:F, 'Responsáveis pelas informações'!A:A=A85))</f>
        <v>Juliana</v>
      </c>
      <c r="C85" s="18" t="str" cm="1">
        <f t="array" ref="C85">IF(A85="", "", _xlfn._xlws.FILTER('Responsáveis pelas informações'!H:H, 'Responsáveis pelas informações'!A:A='Termos de Cooperação'!A90))</f>
        <v>Marcos</v>
      </c>
      <c r="D85" s="9" t="s">
        <v>21</v>
      </c>
      <c r="E85" s="65"/>
      <c r="F85" s="66" t="s">
        <v>285</v>
      </c>
      <c r="G85" s="66" t="s">
        <v>357</v>
      </c>
      <c r="H85" s="46" t="s">
        <v>255</v>
      </c>
      <c r="I85" s="67">
        <v>45094</v>
      </c>
      <c r="J85" s="67">
        <v>45094</v>
      </c>
      <c r="K85" s="29" t="b">
        <f t="shared" si="1"/>
        <v>0</v>
      </c>
      <c r="L85" s="68">
        <v>47285</v>
      </c>
      <c r="M85" s="36">
        <v>5000000</v>
      </c>
      <c r="N85" s="17" t="s">
        <v>256</v>
      </c>
    </row>
    <row r="86" spans="1:14" s="17" customFormat="1" ht="12.95">
      <c r="A86" s="18" t="s">
        <v>144</v>
      </c>
      <c r="B86" s="18" t="str" cm="1">
        <f t="array" ref="B86">IF(A86="", "", _xlfn._xlws.FILTER('Responsáveis pelas informações'!F:F, 'Responsáveis pelas informações'!A:A=A86))</f>
        <v>Marcos</v>
      </c>
      <c r="C86" s="18" t="s">
        <v>224</v>
      </c>
      <c r="D86" s="9" t="s">
        <v>21</v>
      </c>
      <c r="E86" s="65"/>
      <c r="F86" s="40" t="s">
        <v>277</v>
      </c>
      <c r="G86" s="40" t="s">
        <v>313</v>
      </c>
      <c r="H86" s="20" t="s">
        <v>252</v>
      </c>
      <c r="I86" s="37">
        <v>42899</v>
      </c>
      <c r="J86" s="37">
        <v>42899</v>
      </c>
      <c r="K86" s="29" t="b">
        <f t="shared" si="1"/>
        <v>0</v>
      </c>
      <c r="L86" s="68">
        <v>45089</v>
      </c>
      <c r="M86" s="36">
        <v>6000000</v>
      </c>
      <c r="N86" s="17" t="s">
        <v>256</v>
      </c>
    </row>
    <row r="87" spans="1:14" s="17" customFormat="1" ht="12.95">
      <c r="A87" s="9" t="s">
        <v>145</v>
      </c>
      <c r="B87" s="9" t="str" cm="1">
        <f t="array" ref="B87">IF(A87="", "", _xlfn._xlws.FILTER('Responsáveis pelas informações'!F:F, 'Responsáveis pelas informações'!A:A=A87))</f>
        <v>Marcos</v>
      </c>
      <c r="C87" s="18" t="s">
        <v>224</v>
      </c>
      <c r="D87" s="9" t="s">
        <v>32</v>
      </c>
      <c r="E87" s="65"/>
      <c r="F87" s="40" t="s">
        <v>352</v>
      </c>
      <c r="G87" s="40" t="s">
        <v>358</v>
      </c>
      <c r="H87" s="20" t="s">
        <v>252</v>
      </c>
      <c r="I87" s="37">
        <v>43046</v>
      </c>
      <c r="J87" s="37">
        <v>43046</v>
      </c>
      <c r="K87" s="29" t="b">
        <f t="shared" si="1"/>
        <v>0</v>
      </c>
      <c r="L87" s="68">
        <v>45236</v>
      </c>
      <c r="M87" s="36">
        <v>8116666.6699999999</v>
      </c>
      <c r="N87" s="17" t="s">
        <v>256</v>
      </c>
    </row>
    <row r="88" spans="1:14" s="17" customFormat="1" ht="30" customHeight="1">
      <c r="A88" s="18" t="s">
        <v>146</v>
      </c>
      <c r="B88" s="18" t="str" cm="1">
        <f t="array" ref="B88">IF(A88="", "", _xlfn._xlws.FILTER('Responsáveis pelas informações'!F:F, 'Responsáveis pelas informações'!A:A=A88))</f>
        <v>Marcos</v>
      </c>
      <c r="C88" s="9" t="s">
        <v>224</v>
      </c>
      <c r="D88" s="9" t="s">
        <v>41</v>
      </c>
      <c r="E88" s="16"/>
      <c r="F88" s="30" t="s">
        <v>354</v>
      </c>
      <c r="G88" s="30" t="s">
        <v>257</v>
      </c>
      <c r="H88" s="16" t="s">
        <v>252</v>
      </c>
      <c r="I88" s="41">
        <v>44012</v>
      </c>
      <c r="J88" s="41">
        <v>44012</v>
      </c>
      <c r="K88" s="29" t="b">
        <f t="shared" si="1"/>
        <v>0</v>
      </c>
      <c r="L88" s="69">
        <v>46202</v>
      </c>
      <c r="M88" s="42">
        <v>6000000</v>
      </c>
      <c r="N88" s="16" t="s">
        <v>256</v>
      </c>
    </row>
    <row r="89" spans="1:14" s="17" customFormat="1" ht="12.95">
      <c r="A89" s="9" t="s">
        <v>147</v>
      </c>
      <c r="B89" s="9" t="str" cm="1">
        <f t="array" ref="B89">IF(A89="", "", _xlfn._xlws.FILTER('Responsáveis pelas informações'!F:F, 'Responsáveis pelas informações'!A:A=A89))</f>
        <v>Marcos</v>
      </c>
      <c r="C89" s="9" t="s">
        <v>224</v>
      </c>
      <c r="D89" s="9" t="s">
        <v>16</v>
      </c>
      <c r="E89" s="16"/>
      <c r="F89" s="30" t="s">
        <v>352</v>
      </c>
      <c r="G89" s="30" t="s">
        <v>359</v>
      </c>
      <c r="H89" s="16" t="s">
        <v>252</v>
      </c>
      <c r="I89" s="41">
        <v>43062</v>
      </c>
      <c r="J89" s="41">
        <v>43062</v>
      </c>
      <c r="K89" s="29" t="b">
        <f t="shared" si="1"/>
        <v>0</v>
      </c>
      <c r="L89" s="69">
        <v>45252</v>
      </c>
      <c r="M89" s="42">
        <v>6533333.3300000001</v>
      </c>
      <c r="N89" s="16" t="s">
        <v>256</v>
      </c>
    </row>
    <row r="90" spans="1:14" s="17" customFormat="1" ht="12.95">
      <c r="A90" s="18" t="s">
        <v>148</v>
      </c>
      <c r="B90" s="18" t="str" cm="1">
        <f t="array" ref="B90">IF(A90="", "", _xlfn._xlws.FILTER('Responsáveis pelas informações'!F:F, 'Responsáveis pelas informações'!A:A=A90))</f>
        <v>Juliana</v>
      </c>
      <c r="C90" s="18" t="str" cm="1">
        <f t="array" ref="C90">IF(A90="", "", _xlfn._xlws.FILTER('Responsáveis pelas informações'!H:H, 'Responsáveis pelas informações'!A:A='Termos de Cooperação'!A102))</f>
        <v>Bianca</v>
      </c>
      <c r="D90" s="9" t="s">
        <v>21</v>
      </c>
      <c r="F90" s="66" t="s">
        <v>300</v>
      </c>
      <c r="G90" s="66" t="s">
        <v>360</v>
      </c>
      <c r="H90" s="46" t="s">
        <v>255</v>
      </c>
      <c r="I90" s="67">
        <v>45394</v>
      </c>
      <c r="J90" s="67">
        <v>45394</v>
      </c>
      <c r="K90" s="29" t="b">
        <f t="shared" si="1"/>
        <v>0</v>
      </c>
      <c r="L90" s="68">
        <v>46488</v>
      </c>
      <c r="M90" s="36">
        <v>3000000</v>
      </c>
      <c r="N90" s="17" t="s">
        <v>256</v>
      </c>
    </row>
    <row r="91" spans="1:14" s="17" customFormat="1" ht="12.95">
      <c r="A91" s="9" t="s">
        <v>149</v>
      </c>
      <c r="B91" s="9" t="str" cm="1">
        <f t="array" ref="B91">IF(A91="", "", _xlfn._xlws.FILTER('Responsáveis pelas informações'!F:F, 'Responsáveis pelas informações'!A:A=A91))</f>
        <v>Marcos</v>
      </c>
      <c r="C91" s="9" t="str" cm="1">
        <f t="array" ref="C91">IF(A91="", "", _xlfn._xlws.FILTER('Responsáveis pelas informações'!H:H, 'Responsáveis pelas informações'!A:A='Termos de Cooperação'!A87))</f>
        <v>Bianca</v>
      </c>
      <c r="D91" s="9" t="s">
        <v>6</v>
      </c>
      <c r="E91" s="16"/>
      <c r="F91" s="30" t="s">
        <v>285</v>
      </c>
      <c r="G91" s="30" t="s">
        <v>361</v>
      </c>
      <c r="H91" s="16" t="s">
        <v>255</v>
      </c>
      <c r="I91" s="41">
        <v>45083</v>
      </c>
      <c r="J91" s="41">
        <v>45083</v>
      </c>
      <c r="K91" s="29" t="b">
        <f t="shared" si="1"/>
        <v>0</v>
      </c>
      <c r="L91" s="69">
        <v>47274</v>
      </c>
      <c r="M91" s="42">
        <v>5000000</v>
      </c>
      <c r="N91" s="16" t="s">
        <v>256</v>
      </c>
    </row>
    <row r="92" spans="1:14" s="17" customFormat="1" ht="26.1">
      <c r="A92" s="18" t="s">
        <v>150</v>
      </c>
      <c r="B92" s="18" t="str" cm="1">
        <f t="array" ref="B92">IF(A92="", "", _xlfn._xlws.FILTER('Responsáveis pelas informações'!F:F, 'Responsáveis pelas informações'!A:A=A92))</f>
        <v>Marcos</v>
      </c>
      <c r="C92" s="9" t="str" cm="1">
        <f t="array" ref="C92">IF(A92="", "", _xlfn._xlws.FILTER('Responsáveis pelas informações'!H:H, 'Responsáveis pelas informações'!A:A='Termos de Cooperação'!A45))</f>
        <v>Bianca</v>
      </c>
      <c r="D92" s="9" t="s">
        <v>38</v>
      </c>
      <c r="E92" s="16"/>
      <c r="F92" s="30" t="s">
        <v>354</v>
      </c>
      <c r="G92" s="30" t="s">
        <v>354</v>
      </c>
      <c r="H92" s="16" t="s">
        <v>252</v>
      </c>
      <c r="I92" s="41">
        <v>43980</v>
      </c>
      <c r="J92" s="41">
        <v>43980</v>
      </c>
      <c r="K92" s="29" t="b">
        <f t="shared" si="1"/>
        <v>0</v>
      </c>
      <c r="L92" s="69">
        <v>46170</v>
      </c>
      <c r="M92" s="42">
        <v>6700000</v>
      </c>
      <c r="N92" s="16" t="s">
        <v>256</v>
      </c>
    </row>
    <row r="93" spans="1:14" s="17" customFormat="1" ht="12.95">
      <c r="A93" s="9" t="s">
        <v>151</v>
      </c>
      <c r="B93" s="9" t="str" cm="1">
        <f t="array" ref="B93">IF(A93="", "", _xlfn._xlws.FILTER('Responsáveis pelas informações'!F:F, 'Responsáveis pelas informações'!A:A=A93))</f>
        <v>Marcos</v>
      </c>
      <c r="C93" s="9" t="str" cm="1">
        <f t="array" ref="C93">IF(A93="", "", _xlfn._xlws.FILTER('Responsáveis pelas informações'!H:H, 'Responsáveis pelas informações'!A:A='Termos de Cooperação'!A69))</f>
        <v>Bianca</v>
      </c>
      <c r="D93" s="9" t="s">
        <v>41</v>
      </c>
      <c r="E93" s="16"/>
      <c r="F93" s="30" t="s">
        <v>250</v>
      </c>
      <c r="G93" s="30" t="s">
        <v>362</v>
      </c>
      <c r="H93" s="16" t="s">
        <v>252</v>
      </c>
      <c r="I93" s="41">
        <v>44489</v>
      </c>
      <c r="J93" s="41">
        <v>44489</v>
      </c>
      <c r="K93" s="29" t="b">
        <f t="shared" si="1"/>
        <v>0</v>
      </c>
      <c r="L93" s="69">
        <v>45584</v>
      </c>
      <c r="M93" s="42">
        <v>1400000</v>
      </c>
      <c r="N93" s="16" t="s">
        <v>220</v>
      </c>
    </row>
    <row r="94" spans="1:14" s="17" customFormat="1" ht="12.95">
      <c r="A94" s="18" t="s">
        <v>152</v>
      </c>
      <c r="B94" s="18" t="str" cm="1">
        <f t="array" ref="B94">IF(A94="", "", _xlfn._xlws.FILTER('Responsáveis pelas informações'!F:F, 'Responsáveis pelas informações'!A:A=A94))</f>
        <v>Marcos</v>
      </c>
      <c r="C94" s="9" t="s">
        <v>224</v>
      </c>
      <c r="D94" s="9" t="s">
        <v>29</v>
      </c>
      <c r="E94" s="16"/>
      <c r="F94" s="30" t="s">
        <v>250</v>
      </c>
      <c r="G94" s="30" t="s">
        <v>363</v>
      </c>
      <c r="H94" s="16" t="s">
        <v>252</v>
      </c>
      <c r="I94" s="41">
        <v>44526</v>
      </c>
      <c r="J94" s="41">
        <v>44526</v>
      </c>
      <c r="K94" s="29" t="b">
        <f t="shared" si="1"/>
        <v>0</v>
      </c>
      <c r="L94" s="69">
        <v>45621</v>
      </c>
      <c r="M94" s="42">
        <v>2093000</v>
      </c>
      <c r="N94" s="16" t="s">
        <v>220</v>
      </c>
    </row>
    <row r="95" spans="1:14" s="17" customFormat="1" ht="12.95">
      <c r="A95" s="9" t="s">
        <v>153</v>
      </c>
      <c r="B95" s="9" t="str" cm="1">
        <f t="array" ref="B95">IF(A95="", "", _xlfn._xlws.FILTER('Responsáveis pelas informações'!F:F, 'Responsáveis pelas informações'!A:A=A95))</f>
        <v>Marcos</v>
      </c>
      <c r="C95" s="9" t="s">
        <v>224</v>
      </c>
      <c r="D95" s="9" t="s">
        <v>16</v>
      </c>
      <c r="E95" s="16"/>
      <c r="F95" s="30" t="s">
        <v>267</v>
      </c>
      <c r="G95" s="30" t="s">
        <v>364</v>
      </c>
      <c r="H95" s="16" t="s">
        <v>252</v>
      </c>
      <c r="I95" s="41">
        <v>42529</v>
      </c>
      <c r="J95" s="41">
        <v>42529</v>
      </c>
      <c r="K95" s="29" t="b">
        <f t="shared" si="1"/>
        <v>0</v>
      </c>
      <c r="L95" s="69">
        <v>44719</v>
      </c>
      <c r="M95" s="42">
        <v>15006694.59</v>
      </c>
      <c r="N95" s="16" t="s">
        <v>256</v>
      </c>
    </row>
    <row r="96" spans="1:14" s="17" customFormat="1" ht="12.95">
      <c r="A96" s="18" t="s">
        <v>154</v>
      </c>
      <c r="B96" s="18" t="str" cm="1">
        <f t="array" ref="B96">IF(A96="", "", _xlfn._xlws.FILTER('Responsáveis pelas informações'!F:F, 'Responsáveis pelas informações'!A:A=A96))</f>
        <v>Marcos</v>
      </c>
      <c r="C96" s="9" t="str" cm="1">
        <f t="array" ref="C96">IF(A96="", "", _xlfn._xlws.FILTER('Responsáveis pelas informações'!H:H, 'Responsáveis pelas informações'!A:A='Termos de Cooperação'!A33))</f>
        <v>Juliana</v>
      </c>
      <c r="D96" s="9" t="s">
        <v>38</v>
      </c>
      <c r="E96" s="16"/>
      <c r="F96" s="30" t="s">
        <v>277</v>
      </c>
      <c r="G96" s="30" t="s">
        <v>365</v>
      </c>
      <c r="H96" s="16" t="s">
        <v>252</v>
      </c>
      <c r="I96" s="41">
        <v>42919</v>
      </c>
      <c r="J96" s="41">
        <v>42919</v>
      </c>
      <c r="K96" s="29" t="b">
        <f t="shared" si="1"/>
        <v>0</v>
      </c>
      <c r="L96" s="69">
        <v>45109</v>
      </c>
      <c r="M96" s="42">
        <v>7200000</v>
      </c>
      <c r="N96" s="16" t="s">
        <v>256</v>
      </c>
    </row>
    <row r="97" spans="1:14" s="17" customFormat="1" ht="12.95">
      <c r="A97" s="9" t="s">
        <v>155</v>
      </c>
      <c r="B97" s="9" t="str" cm="1">
        <f t="array" ref="B97">IF(A97="", "", _xlfn._xlws.FILTER('Responsáveis pelas informações'!F:F, 'Responsáveis pelas informações'!A:A=A97))</f>
        <v>Juliana</v>
      </c>
      <c r="C97" s="18" t="str" cm="1">
        <f t="array" ref="C97">IF(A97="", "", _xlfn._xlws.FILTER('Responsáveis pelas informações'!H:H, 'Responsáveis pelas informações'!A:A='Termos de Cooperação'!A84))</f>
        <v>Bianca</v>
      </c>
      <c r="D97" s="9" t="s">
        <v>11</v>
      </c>
      <c r="E97" s="65"/>
      <c r="F97" s="66" t="s">
        <v>253</v>
      </c>
      <c r="G97" s="66" t="s">
        <v>366</v>
      </c>
      <c r="H97" s="46" t="s">
        <v>255</v>
      </c>
      <c r="I97" s="67">
        <v>45079</v>
      </c>
      <c r="J97" s="67">
        <v>45079</v>
      </c>
      <c r="K97" s="29" t="b">
        <f t="shared" si="1"/>
        <v>0</v>
      </c>
      <c r="L97" s="68">
        <v>47270</v>
      </c>
      <c r="M97" s="36">
        <v>4898000</v>
      </c>
      <c r="N97" s="17" t="s">
        <v>256</v>
      </c>
    </row>
    <row r="98" spans="1:14" s="17" customFormat="1" ht="12.95">
      <c r="A98" s="18" t="s">
        <v>236</v>
      </c>
      <c r="B98" s="18" t="str" cm="1">
        <f t="array" ref="B98">IF(A98="", "", _xlfn._xlws.FILTER('Responsáveis pelas informações'!F:F, 'Responsáveis pelas informações'!A:A=A98))</f>
        <v>Juliana</v>
      </c>
      <c r="C98" s="18" t="str" cm="1">
        <f t="array" ref="C98">IF(A98="", "", _xlfn._xlws.FILTER('Responsáveis pelas informações'!H:H, 'Responsáveis pelas informações'!A:A='Termos de Cooperação'!A104))</f>
        <v>Bianca</v>
      </c>
      <c r="D98" s="9" t="s">
        <v>237</v>
      </c>
      <c r="F98" s="66" t="s">
        <v>300</v>
      </c>
      <c r="G98" s="66" t="s">
        <v>367</v>
      </c>
      <c r="H98" s="46" t="s">
        <v>255</v>
      </c>
      <c r="I98" s="67">
        <v>45488</v>
      </c>
      <c r="J98" s="67">
        <v>45488</v>
      </c>
      <c r="K98" s="29" t="b">
        <f t="shared" si="1"/>
        <v>0</v>
      </c>
      <c r="L98" s="68">
        <v>46582</v>
      </c>
      <c r="M98" s="36">
        <v>2975000</v>
      </c>
      <c r="N98" s="17" t="s">
        <v>256</v>
      </c>
    </row>
    <row r="99" spans="1:14" s="17" customFormat="1" ht="12.95">
      <c r="A99" s="9" t="s">
        <v>156</v>
      </c>
      <c r="B99" s="9" t="str" cm="1">
        <f t="array" ref="B99">IF(A99="", "", _xlfn._xlws.FILTER('Responsáveis pelas informações'!F:F, 'Responsáveis pelas informações'!A:A=A99))</f>
        <v>Marcos</v>
      </c>
      <c r="C99" s="9" t="str" cm="1">
        <f t="array" ref="C99">IF(A99="", "", _xlfn._xlws.FILTER('Responsáveis pelas informações'!H:H, 'Responsáveis pelas informações'!A:A='Termos de Cooperação'!A51))</f>
        <v>Amanda</v>
      </c>
      <c r="D99" s="9" t="s">
        <v>32</v>
      </c>
      <c r="E99" s="16"/>
      <c r="F99" s="30" t="s">
        <v>262</v>
      </c>
      <c r="G99" s="30" t="s">
        <v>368</v>
      </c>
      <c r="H99" s="16" t="s">
        <v>252</v>
      </c>
      <c r="I99" s="41">
        <v>44041</v>
      </c>
      <c r="J99" s="41">
        <v>44041</v>
      </c>
      <c r="K99" s="29" t="b">
        <f t="shared" si="1"/>
        <v>0</v>
      </c>
      <c r="L99" s="69">
        <v>45136</v>
      </c>
      <c r="M99" s="42">
        <v>1520000</v>
      </c>
      <c r="N99" s="16" t="s">
        <v>220</v>
      </c>
    </row>
    <row r="100" spans="1:14" s="17" customFormat="1" ht="12.95">
      <c r="A100" s="18" t="s">
        <v>238</v>
      </c>
      <c r="B100" s="18" t="str" cm="1">
        <f t="array" ref="B100">IF(A100="", "", _xlfn._xlws.FILTER('Responsáveis pelas informações'!F:F, 'Responsáveis pelas informações'!A:A=A100))</f>
        <v>Juliana</v>
      </c>
      <c r="C100" s="9" t="str" cm="1">
        <f t="array" ref="C100">IF(A100="", "", _xlfn._xlws.FILTER('Responsáveis pelas informações'!H:H, 'Responsáveis pelas informações'!A:A='Termos de Cooperação'!A103))</f>
        <v>Marcos</v>
      </c>
      <c r="D100" s="9" t="s">
        <v>11</v>
      </c>
      <c r="E100" s="47"/>
      <c r="F100" s="61" t="s">
        <v>300</v>
      </c>
      <c r="G100" s="61" t="s">
        <v>369</v>
      </c>
      <c r="H100" s="47" t="s">
        <v>255</v>
      </c>
      <c r="I100" s="62">
        <v>45439</v>
      </c>
      <c r="J100" s="62">
        <v>45439</v>
      </c>
      <c r="K100" s="29" t="b">
        <f t="shared" si="1"/>
        <v>0</v>
      </c>
      <c r="L100" s="63">
        <v>46533</v>
      </c>
      <c r="M100" s="64">
        <v>1200000</v>
      </c>
      <c r="N100" s="16" t="s">
        <v>256</v>
      </c>
    </row>
    <row r="101" spans="1:14" s="17" customFormat="1" ht="12.95">
      <c r="A101" s="9" t="s">
        <v>157</v>
      </c>
      <c r="B101" s="9" t="str" cm="1">
        <f t="array" ref="B101">IF(A101="", "", _xlfn._xlws.FILTER('Responsáveis pelas informações'!F:F, 'Responsáveis pelas informações'!A:A=A101))</f>
        <v>Marcos</v>
      </c>
      <c r="C101" s="18" t="str" cm="1">
        <f t="array" ref="C101">IF(A101="", "", _xlfn._xlws.FILTER('Responsáveis pelas informações'!H:H, 'Responsáveis pelas informações'!A:A='Termos de Cooperação'!A50))</f>
        <v>Juliana</v>
      </c>
      <c r="D101" s="9" t="s">
        <v>11</v>
      </c>
      <c r="E101" s="65"/>
      <c r="F101" s="40" t="s">
        <v>262</v>
      </c>
      <c r="G101" s="40" t="s">
        <v>370</v>
      </c>
      <c r="H101" s="20" t="s">
        <v>252</v>
      </c>
      <c r="I101" s="37">
        <v>44034</v>
      </c>
      <c r="J101" s="37">
        <v>44034</v>
      </c>
      <c r="K101" s="29" t="b">
        <f t="shared" si="1"/>
        <v>0</v>
      </c>
      <c r="L101" s="68">
        <v>45128</v>
      </c>
      <c r="M101" s="36">
        <v>6000000</v>
      </c>
      <c r="N101" s="17" t="s">
        <v>220</v>
      </c>
    </row>
    <row r="102" spans="1:14" s="17" customFormat="1" ht="27" customHeight="1">
      <c r="A102" s="125" t="s">
        <v>158</v>
      </c>
      <c r="B102" s="18" t="str" cm="1">
        <f t="array" ref="B102">IF(A102="", "", _xlfn._xlws.FILTER('Responsáveis pelas informações'!F:F, 'Responsáveis pelas informações'!A:A=A102))</f>
        <v>Marcos</v>
      </c>
      <c r="C102" s="9" t="s">
        <v>224</v>
      </c>
      <c r="D102" s="9" t="s">
        <v>16</v>
      </c>
      <c r="E102" s="114"/>
      <c r="F102" s="30" t="s">
        <v>277</v>
      </c>
      <c r="G102" s="30" t="s">
        <v>352</v>
      </c>
      <c r="H102" s="16" t="s">
        <v>252</v>
      </c>
      <c r="I102" s="204">
        <v>42887</v>
      </c>
      <c r="J102" s="204">
        <v>42887</v>
      </c>
      <c r="K102" s="205" t="b">
        <f t="shared" si="1"/>
        <v>0</v>
      </c>
      <c r="L102" s="206">
        <v>45077</v>
      </c>
      <c r="M102" s="42">
        <v>14600000</v>
      </c>
      <c r="N102" s="16" t="s">
        <v>256</v>
      </c>
    </row>
    <row r="103" spans="1:14" s="17" customFormat="1" ht="26.1">
      <c r="A103" s="9" t="s">
        <v>159</v>
      </c>
      <c r="B103" s="9" t="str" cm="1">
        <f t="array" ref="B103">IF(A103="", "", _xlfn._xlws.FILTER('Responsáveis pelas informações'!F:F, 'Responsáveis pelas informações'!A:A=A103))</f>
        <v>Juliana</v>
      </c>
      <c r="C103" s="9" t="str" cm="1">
        <f t="array" ref="C103">IF(A103="", "", _xlfn._xlws.FILTER('Responsáveis pelas informações'!H:H, 'Responsáveis pelas informações'!A:A='Termos de Cooperação'!A95))</f>
        <v>Bianca</v>
      </c>
      <c r="D103" s="9" t="s">
        <v>6</v>
      </c>
      <c r="E103" s="16"/>
      <c r="F103" s="30" t="s">
        <v>297</v>
      </c>
      <c r="G103" s="30" t="s">
        <v>371</v>
      </c>
      <c r="H103" s="16" t="s">
        <v>255</v>
      </c>
      <c r="I103" s="41">
        <v>45120</v>
      </c>
      <c r="J103" s="41">
        <v>45120</v>
      </c>
      <c r="K103" s="29" t="b">
        <f t="shared" si="1"/>
        <v>0</v>
      </c>
      <c r="L103" s="69">
        <v>46215</v>
      </c>
      <c r="M103" s="42">
        <v>2000000</v>
      </c>
      <c r="N103" s="16" t="s">
        <v>256</v>
      </c>
    </row>
    <row r="104" spans="1:14" s="17" customFormat="1" ht="12.95">
      <c r="A104" s="18" t="s">
        <v>160</v>
      </c>
      <c r="B104" s="18" t="str" cm="1">
        <f t="array" ref="B104">IF(A104="", "", _xlfn._xlws.FILTER('Responsáveis pelas informações'!F:F, 'Responsáveis pelas informações'!A:A=A104))</f>
        <v>Marcos</v>
      </c>
      <c r="C104" s="9" t="str" cm="1">
        <f t="array" ref="C104">IF(A104="", "", _xlfn._xlws.FILTER('Responsáveis pelas informações'!H:H, 'Responsáveis pelas informações'!A:A='Termos de Cooperação'!A57))</f>
        <v>Bianca</v>
      </c>
      <c r="D104" s="9" t="s">
        <v>6</v>
      </c>
      <c r="E104" s="16"/>
      <c r="F104" s="30" t="s">
        <v>262</v>
      </c>
      <c r="G104" s="30" t="s">
        <v>372</v>
      </c>
      <c r="H104" s="16" t="s">
        <v>252</v>
      </c>
      <c r="I104" s="41">
        <v>44047</v>
      </c>
      <c r="J104" s="41">
        <v>44047</v>
      </c>
      <c r="K104" s="29" t="b">
        <f t="shared" si="1"/>
        <v>0</v>
      </c>
      <c r="L104" s="69">
        <v>45141</v>
      </c>
      <c r="M104" s="42">
        <v>3050000</v>
      </c>
      <c r="N104" s="16" t="s">
        <v>220</v>
      </c>
    </row>
    <row r="105" spans="1:14" ht="12.75" customHeight="1"/>
    <row r="106" spans="1:14" ht="12.75" customHeight="1"/>
    <row r="107" spans="1:14" ht="12.75" customHeight="1"/>
    <row r="108" spans="1:14" ht="12.75" customHeight="1"/>
    <row r="109" spans="1:14" ht="12.75" customHeight="1"/>
    <row r="110" spans="1:14" ht="12.75" customHeight="1"/>
    <row r="111" spans="1:14" ht="12.75" customHeight="1"/>
    <row r="112" spans="1:14" ht="12.75" customHeight="1"/>
    <row r="113" ht="12.75" customHeight="1"/>
    <row r="114" ht="12.75" customHeight="1"/>
    <row r="115" ht="12.75" customHeight="1"/>
    <row r="116" ht="12.75" customHeight="1"/>
    <row r="117" ht="12.75" customHeight="1"/>
    <row r="118" ht="12.75" customHeight="1"/>
    <row r="119" ht="12.75" customHeight="1"/>
    <row r="120" ht="12.75" customHeight="1"/>
  </sheetData>
  <autoFilter ref="A1:N104" xr:uid="{9475FE89-AC8E-4F57-94E6-0D7B21979334}"/>
  <dataValidations count="1">
    <dataValidation type="list" allowBlank="1" showInputMessage="1" showErrorMessage="1" errorTitle="Selecione uma opção da lista!" error="Ao clicar em uma célula, uma caixa aparecerá na borda lateral direita, clique nela para ver as opções disponíveis." sqref="N82:N104 N2:N80" xr:uid="{97EF8AB9-1A0C-44B6-A738-267392FCFB09}">
      <formula1>"Sim,Não"</formula1>
    </dataValidation>
  </dataValidation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91922-95C5-490B-87EE-FAA2763CD7AB}">
  <sheetPr>
    <tabColor rgb="FF00B050"/>
  </sheetPr>
  <dimension ref="A1:U963"/>
  <sheetViews>
    <sheetView workbookViewId="0">
      <pane xSplit="1" ySplit="1" topLeftCell="B132" activePane="bottomRight" state="frozen"/>
      <selection pane="bottomRight" activeCell="Q134" sqref="Q134"/>
      <selection pane="bottomLeft"/>
      <selection pane="topRight"/>
    </sheetView>
  </sheetViews>
  <sheetFormatPr defaultColWidth="0" defaultRowHeight="12.75" customHeight="1" zeroHeight="1"/>
  <cols>
    <col min="1" max="1" width="30.7109375" style="50" customWidth="1"/>
    <col min="2" max="4" width="30.7109375" style="51" customWidth="1"/>
    <col min="5" max="5" width="30.7109375" style="52" customWidth="1"/>
    <col min="6" max="6" width="24.5703125" style="53" customWidth="1"/>
    <col min="7" max="11" width="30.7109375" style="54" customWidth="1"/>
    <col min="12" max="12" width="30.7109375" style="54" hidden="1" customWidth="1"/>
    <col min="13" max="13" width="30.7109375" style="20" customWidth="1"/>
    <col min="14" max="14" width="30.7109375" style="54" customWidth="1"/>
    <col min="15" max="16" width="30.7109375" style="55" customWidth="1"/>
    <col min="17" max="17" width="30.7109375" style="56" customWidth="1"/>
    <col min="18" max="18" width="34.28515625" style="52" customWidth="1"/>
    <col min="19" max="19" width="30.7109375" style="52" customWidth="1"/>
    <col min="20" max="20" width="30.7109375" style="233" customWidth="1"/>
    <col min="21" max="21" width="30.7109375" style="52" customWidth="1"/>
    <col min="22" max="16384" width="0" style="52" hidden="1"/>
  </cols>
  <sheetData>
    <row r="1" spans="1:21" s="231" customFormat="1" ht="38.25" customHeight="1">
      <c r="A1" s="10" t="s">
        <v>239</v>
      </c>
      <c r="B1" s="48" t="s">
        <v>215</v>
      </c>
      <c r="C1" s="48" t="s">
        <v>211</v>
      </c>
      <c r="D1" s="48" t="s">
        <v>240</v>
      </c>
      <c r="E1" s="10" t="s">
        <v>373</v>
      </c>
      <c r="F1" s="10" t="s">
        <v>374</v>
      </c>
      <c r="G1" s="10" t="s">
        <v>243</v>
      </c>
      <c r="H1" s="10" t="s">
        <v>375</v>
      </c>
      <c r="I1" s="49" t="s">
        <v>376</v>
      </c>
      <c r="J1" s="49" t="s">
        <v>377</v>
      </c>
      <c r="K1" s="49" t="s">
        <v>378</v>
      </c>
      <c r="L1" s="49" t="s">
        <v>379</v>
      </c>
      <c r="M1" s="49" t="s">
        <v>380</v>
      </c>
      <c r="N1" s="49" t="s">
        <v>381</v>
      </c>
      <c r="O1" s="228" t="s">
        <v>382</v>
      </c>
      <c r="P1" s="228" t="s">
        <v>383</v>
      </c>
      <c r="Q1" s="229" t="s">
        <v>384</v>
      </c>
      <c r="R1" s="230" t="s">
        <v>385</v>
      </c>
      <c r="S1" s="230" t="s">
        <v>386</v>
      </c>
      <c r="T1" s="232" t="s">
        <v>387</v>
      </c>
      <c r="U1" s="230" t="s">
        <v>388</v>
      </c>
    </row>
    <row r="2" spans="1:21" s="14" customFormat="1" ht="38.25" customHeight="1">
      <c r="A2" s="18" t="s">
        <v>5</v>
      </c>
      <c r="B2" s="9" t="str" cm="1">
        <f t="array" ref="B2">IF(A2="", "", _xlfn._xlws.FILTER('Responsáveis pelas informações'!F:F, 'Responsáveis pelas informações'!A:A=A2))</f>
        <v>Juliana</v>
      </c>
      <c r="C2" s="9" t="s">
        <v>29</v>
      </c>
      <c r="D2" s="30"/>
      <c r="E2" s="40" t="s">
        <v>389</v>
      </c>
      <c r="F2" s="20" t="s">
        <v>255</v>
      </c>
      <c r="G2" s="20" t="s">
        <v>255</v>
      </c>
      <c r="H2" s="20" t="s">
        <v>390</v>
      </c>
      <c r="I2" s="20" t="s">
        <v>256</v>
      </c>
      <c r="J2" s="20" t="s">
        <v>256</v>
      </c>
      <c r="K2" s="20" t="s">
        <v>220</v>
      </c>
      <c r="L2" s="29" t="s">
        <v>256</v>
      </c>
      <c r="M2" s="20" t="s">
        <v>256</v>
      </c>
      <c r="N2" s="20" t="s">
        <v>220</v>
      </c>
      <c r="O2" s="37">
        <v>45448</v>
      </c>
      <c r="P2" s="37">
        <v>45448</v>
      </c>
      <c r="Q2" s="44">
        <v>45590</v>
      </c>
      <c r="R2" s="45">
        <v>500000</v>
      </c>
      <c r="S2" s="45">
        <v>1495000</v>
      </c>
      <c r="T2" s="233" t="s">
        <v>391</v>
      </c>
      <c r="U2" s="233" t="s">
        <v>391</v>
      </c>
    </row>
    <row r="3" spans="1:21" s="17" customFormat="1" ht="26.1">
      <c r="A3" s="18" t="s">
        <v>15</v>
      </c>
      <c r="B3" s="9" t="str" cm="1">
        <f t="array" ref="B3">IF(A3="", "", _xlfn._xlws.FILTER('Responsáveis pelas informações'!F:F, 'Responsáveis pelas informações'!A:A=A3))</f>
        <v>Juliana</v>
      </c>
      <c r="C3" s="9" t="s">
        <v>32</v>
      </c>
      <c r="D3" s="30" t="s">
        <v>392</v>
      </c>
      <c r="E3" s="40">
        <v>1</v>
      </c>
      <c r="F3" s="20" t="s">
        <v>255</v>
      </c>
      <c r="G3" s="20" t="s">
        <v>255</v>
      </c>
      <c r="H3" s="20" t="s">
        <v>390</v>
      </c>
      <c r="I3" s="20" t="s">
        <v>256</v>
      </c>
      <c r="J3" s="20" t="s">
        <v>256</v>
      </c>
      <c r="K3" s="20" t="s">
        <v>220</v>
      </c>
      <c r="L3" s="29" t="s">
        <v>256</v>
      </c>
      <c r="M3" s="20" t="s">
        <v>256</v>
      </c>
      <c r="N3" s="20" t="s">
        <v>220</v>
      </c>
      <c r="O3" s="37">
        <v>45110</v>
      </c>
      <c r="P3" s="37">
        <v>45071</v>
      </c>
      <c r="Q3" s="44">
        <v>45429</v>
      </c>
      <c r="R3" s="45">
        <v>2490000</v>
      </c>
      <c r="S3" s="45">
        <v>4790000</v>
      </c>
      <c r="T3" s="233" t="s">
        <v>391</v>
      </c>
      <c r="U3" s="233" t="s">
        <v>391</v>
      </c>
    </row>
    <row r="4" spans="1:21" s="17" customFormat="1" ht="39">
      <c r="A4" s="18" t="s">
        <v>15</v>
      </c>
      <c r="B4" s="9" t="str" cm="1">
        <f t="array" ref="B4">IF(A4="", "", _xlfn._xlws.FILTER('Responsáveis pelas informações'!F:F, 'Responsáveis pelas informações'!A:A=A4))</f>
        <v>Juliana</v>
      </c>
      <c r="C4" s="9" t="s">
        <v>32</v>
      </c>
      <c r="D4" s="30" t="s">
        <v>393</v>
      </c>
      <c r="E4" s="40">
        <v>2</v>
      </c>
      <c r="F4" s="20" t="s">
        <v>255</v>
      </c>
      <c r="G4" s="20" t="s">
        <v>255</v>
      </c>
      <c r="H4" s="20" t="s">
        <v>394</v>
      </c>
      <c r="I4" s="20" t="s">
        <v>220</v>
      </c>
      <c r="J4" s="20" t="s">
        <v>220</v>
      </c>
      <c r="K4" s="20" t="s">
        <v>220</v>
      </c>
      <c r="L4" s="29" t="s">
        <v>256</v>
      </c>
      <c r="M4" s="20" t="s">
        <v>256</v>
      </c>
      <c r="N4" s="20" t="s">
        <v>220</v>
      </c>
      <c r="O4" s="37">
        <v>45425</v>
      </c>
      <c r="P4" s="37">
        <v>45430</v>
      </c>
      <c r="Q4" s="44">
        <v>47817</v>
      </c>
      <c r="R4" s="45">
        <v>9725278.8499999996</v>
      </c>
      <c r="S4" s="45">
        <v>14515278.85</v>
      </c>
      <c r="T4" s="233" t="s">
        <v>391</v>
      </c>
      <c r="U4" s="233" t="s">
        <v>391</v>
      </c>
    </row>
    <row r="5" spans="1:21" s="17" customFormat="1" ht="26.1">
      <c r="A5" s="18" t="s">
        <v>25</v>
      </c>
      <c r="B5" s="9" t="str" cm="1">
        <f t="array" ref="B5">IF(A5="", "", _xlfn._xlws.FILTER('Responsáveis pelas informações'!F:F, 'Responsáveis pelas informações'!A:A=A5))</f>
        <v>Juliana</v>
      </c>
      <c r="C5" s="9" t="s">
        <v>16</v>
      </c>
      <c r="D5" s="30"/>
      <c r="E5" s="40">
        <v>1</v>
      </c>
      <c r="F5" s="20" t="s">
        <v>395</v>
      </c>
      <c r="G5" s="20" t="s">
        <v>252</v>
      </c>
      <c r="H5" s="20" t="s">
        <v>396</v>
      </c>
      <c r="I5" s="20" t="s">
        <v>256</v>
      </c>
      <c r="J5" s="20" t="s">
        <v>256</v>
      </c>
      <c r="K5" s="20" t="s">
        <v>256</v>
      </c>
      <c r="L5" s="29" t="s">
        <v>256</v>
      </c>
      <c r="M5" s="20" t="s">
        <v>256</v>
      </c>
      <c r="N5" s="20" t="s">
        <v>256</v>
      </c>
      <c r="O5" s="37">
        <v>42271</v>
      </c>
      <c r="P5" s="37">
        <v>42271</v>
      </c>
      <c r="Q5" s="44">
        <v>44117</v>
      </c>
      <c r="R5" s="45">
        <v>0</v>
      </c>
      <c r="S5" s="45">
        <v>19481990</v>
      </c>
      <c r="T5" s="233" t="s">
        <v>391</v>
      </c>
      <c r="U5" s="233" t="s">
        <v>391</v>
      </c>
    </row>
    <row r="6" spans="1:21" s="17" customFormat="1" ht="12.95">
      <c r="A6" s="9" t="s">
        <v>25</v>
      </c>
      <c r="B6" s="9" t="str" cm="1">
        <f t="array" ref="B6">IF(A6="", "", _xlfn._xlws.FILTER('Responsáveis pelas informações'!F:F, 'Responsáveis pelas informações'!A:A=A6))</f>
        <v>Juliana</v>
      </c>
      <c r="C6" s="9" t="s">
        <v>16</v>
      </c>
      <c r="D6" s="30"/>
      <c r="E6" s="30">
        <v>2</v>
      </c>
      <c r="F6" s="16" t="s">
        <v>395</v>
      </c>
      <c r="G6" s="16" t="s">
        <v>252</v>
      </c>
      <c r="H6" s="29" t="s">
        <v>397</v>
      </c>
      <c r="I6" s="16" t="s">
        <v>256</v>
      </c>
      <c r="J6" s="16" t="s">
        <v>256</v>
      </c>
      <c r="K6" s="16" t="s">
        <v>220</v>
      </c>
      <c r="L6" s="29" t="s">
        <v>256</v>
      </c>
      <c r="M6" s="20" t="s">
        <v>256</v>
      </c>
      <c r="N6" s="16" t="s">
        <v>256</v>
      </c>
      <c r="O6" s="41">
        <v>43369</v>
      </c>
      <c r="P6" s="41">
        <v>43369</v>
      </c>
      <c r="Q6" s="41">
        <v>44117</v>
      </c>
      <c r="R6" s="42">
        <v>3311938.3</v>
      </c>
      <c r="S6" s="42">
        <v>22793928.309999999</v>
      </c>
      <c r="T6" s="233" t="s">
        <v>391</v>
      </c>
      <c r="U6" s="233" t="s">
        <v>391</v>
      </c>
    </row>
    <row r="7" spans="1:21" s="17" customFormat="1" ht="26.1">
      <c r="A7" s="18" t="s">
        <v>25</v>
      </c>
      <c r="B7" s="9" t="str" cm="1">
        <f t="array" ref="B7">IF(A7="", "", _xlfn._xlws.FILTER('Responsáveis pelas informações'!F:F, 'Responsáveis pelas informações'!A:A=A7))</f>
        <v>Juliana</v>
      </c>
      <c r="C7" s="9" t="s">
        <v>16</v>
      </c>
      <c r="D7" s="30"/>
      <c r="E7" s="40">
        <v>3</v>
      </c>
      <c r="F7" s="20" t="s">
        <v>395</v>
      </c>
      <c r="G7" s="20" t="s">
        <v>252</v>
      </c>
      <c r="H7" s="20" t="s">
        <v>394</v>
      </c>
      <c r="I7" s="20" t="s">
        <v>220</v>
      </c>
      <c r="J7" s="20" t="s">
        <v>220</v>
      </c>
      <c r="K7" s="20" t="s">
        <v>220</v>
      </c>
      <c r="L7" s="29" t="s">
        <v>256</v>
      </c>
      <c r="M7" s="20" t="s">
        <v>256</v>
      </c>
      <c r="N7" s="20" t="s">
        <v>256</v>
      </c>
      <c r="O7" s="37">
        <v>43549</v>
      </c>
      <c r="P7" s="37">
        <v>43549</v>
      </c>
      <c r="Q7" s="44">
        <v>45579</v>
      </c>
      <c r="R7" s="45">
        <v>33729960</v>
      </c>
      <c r="S7" s="45">
        <v>56523888.310000002</v>
      </c>
      <c r="T7" s="233" t="s">
        <v>391</v>
      </c>
      <c r="U7" s="233" t="s">
        <v>391</v>
      </c>
    </row>
    <row r="8" spans="1:21" s="17" customFormat="1" ht="12.95">
      <c r="A8" s="18" t="s">
        <v>25</v>
      </c>
      <c r="B8" s="9" t="str" cm="1">
        <f t="array" ref="B8">IF(A8="", "", _xlfn._xlws.FILTER('Responsáveis pelas informações'!F:F, 'Responsáveis pelas informações'!A:A=A8))</f>
        <v>Juliana</v>
      </c>
      <c r="C8" s="9" t="s">
        <v>16</v>
      </c>
      <c r="D8" s="30"/>
      <c r="E8" s="40" t="s">
        <v>398</v>
      </c>
      <c r="F8" s="20" t="s">
        <v>399</v>
      </c>
      <c r="G8" s="20" t="s">
        <v>252</v>
      </c>
      <c r="H8" s="20" t="s">
        <v>400</v>
      </c>
      <c r="I8" s="20" t="s">
        <v>256</v>
      </c>
      <c r="J8" s="20" t="s">
        <v>256</v>
      </c>
      <c r="K8" s="20" t="s">
        <v>256</v>
      </c>
      <c r="L8" s="29" t="s">
        <v>256</v>
      </c>
      <c r="M8" s="20" t="s">
        <v>220</v>
      </c>
      <c r="N8" s="20" t="s">
        <v>256</v>
      </c>
      <c r="O8" s="37">
        <v>44651</v>
      </c>
      <c r="P8" s="37">
        <v>44651</v>
      </c>
      <c r="Q8" s="44">
        <v>45579</v>
      </c>
      <c r="R8" s="45" t="s">
        <v>391</v>
      </c>
      <c r="S8" s="17" t="s">
        <v>391</v>
      </c>
      <c r="T8" s="233">
        <v>1306032</v>
      </c>
      <c r="U8" s="45">
        <v>1306032</v>
      </c>
    </row>
    <row r="9" spans="1:21" s="17" customFormat="1" ht="12.95">
      <c r="A9" s="9" t="s">
        <v>25</v>
      </c>
      <c r="B9" s="9" t="str" cm="1">
        <f t="array" ref="B9">IF(A9="", "", _xlfn._xlws.FILTER('Responsáveis pelas informações'!F:F, 'Responsáveis pelas informações'!A:A=A9))</f>
        <v>Juliana</v>
      </c>
      <c r="C9" s="9" t="s">
        <v>16</v>
      </c>
      <c r="D9" s="30"/>
      <c r="E9" s="30">
        <v>6</v>
      </c>
      <c r="F9" s="16" t="s">
        <v>255</v>
      </c>
      <c r="G9" s="16" t="s">
        <v>255</v>
      </c>
      <c r="H9" s="29" t="s">
        <v>390</v>
      </c>
      <c r="I9" s="16" t="s">
        <v>256</v>
      </c>
      <c r="J9" s="16" t="s">
        <v>256</v>
      </c>
      <c r="K9" s="16" t="s">
        <v>220</v>
      </c>
      <c r="L9" s="29" t="s">
        <v>256</v>
      </c>
      <c r="M9" s="20" t="s">
        <v>256</v>
      </c>
      <c r="N9" s="20" t="s">
        <v>220</v>
      </c>
      <c r="O9" s="41">
        <v>45104</v>
      </c>
      <c r="P9" s="41">
        <v>44945</v>
      </c>
      <c r="Q9" s="41">
        <v>45579</v>
      </c>
      <c r="R9" s="42">
        <v>10124507.449999999</v>
      </c>
      <c r="S9" s="42">
        <v>66648395.759999998</v>
      </c>
      <c r="T9" s="233" t="s">
        <v>391</v>
      </c>
      <c r="U9" s="233" t="s">
        <v>391</v>
      </c>
    </row>
    <row r="10" spans="1:21" s="17" customFormat="1" ht="12.95">
      <c r="A10" s="18" t="s">
        <v>25</v>
      </c>
      <c r="B10" s="9" t="str" cm="1">
        <f t="array" ref="B10">IF(A10="", "", _xlfn._xlws.FILTER('Responsáveis pelas informações'!F:F, 'Responsáveis pelas informações'!A:A=A10))</f>
        <v>Juliana</v>
      </c>
      <c r="C10" s="9" t="s">
        <v>16</v>
      </c>
      <c r="D10" s="30"/>
      <c r="E10" s="40">
        <v>7</v>
      </c>
      <c r="F10" s="20" t="s">
        <v>255</v>
      </c>
      <c r="G10" s="20" t="s">
        <v>255</v>
      </c>
      <c r="H10" s="20" t="s">
        <v>390</v>
      </c>
      <c r="I10" s="20" t="s">
        <v>256</v>
      </c>
      <c r="J10" s="20" t="s">
        <v>256</v>
      </c>
      <c r="K10" s="20" t="s">
        <v>220</v>
      </c>
      <c r="L10" s="29" t="s">
        <v>256</v>
      </c>
      <c r="M10" s="20" t="s">
        <v>256</v>
      </c>
      <c r="N10" s="20" t="s">
        <v>220</v>
      </c>
      <c r="O10" s="37">
        <v>45244</v>
      </c>
      <c r="P10" s="37">
        <v>45121</v>
      </c>
      <c r="Q10" s="44">
        <v>45579</v>
      </c>
      <c r="R10" s="45">
        <v>20000000</v>
      </c>
      <c r="S10" s="45">
        <v>86446458.25</v>
      </c>
      <c r="T10" s="233" t="s">
        <v>391</v>
      </c>
      <c r="U10" s="233" t="s">
        <v>391</v>
      </c>
    </row>
    <row r="11" spans="1:21" s="17" customFormat="1" ht="26.1">
      <c r="A11" s="18" t="s">
        <v>25</v>
      </c>
      <c r="B11" s="9" t="s">
        <v>222</v>
      </c>
      <c r="C11" s="9" t="s">
        <v>16</v>
      </c>
      <c r="D11" s="30"/>
      <c r="E11" s="40" t="s">
        <v>401</v>
      </c>
      <c r="F11" s="20" t="s">
        <v>255</v>
      </c>
      <c r="G11" s="20" t="s">
        <v>255</v>
      </c>
      <c r="H11" s="20" t="s">
        <v>394</v>
      </c>
      <c r="I11" s="20" t="s">
        <v>220</v>
      </c>
      <c r="J11" s="20" t="s">
        <v>220</v>
      </c>
      <c r="K11" s="20" t="s">
        <v>220</v>
      </c>
      <c r="L11" s="29"/>
      <c r="M11" s="20" t="s">
        <v>256</v>
      </c>
      <c r="N11" s="20" t="s">
        <v>220</v>
      </c>
      <c r="O11" s="37">
        <v>45530</v>
      </c>
      <c r="P11" s="37">
        <v>45495</v>
      </c>
      <c r="Q11" s="44">
        <v>47770</v>
      </c>
      <c r="R11" s="45">
        <v>125399780</v>
      </c>
      <c r="S11" s="45">
        <v>211846238.25</v>
      </c>
      <c r="T11" s="233" t="s">
        <v>391</v>
      </c>
      <c r="U11" s="233" t="s">
        <v>391</v>
      </c>
    </row>
    <row r="12" spans="1:21" s="17" customFormat="1" ht="43.5" customHeight="1">
      <c r="A12" s="18" t="s">
        <v>28</v>
      </c>
      <c r="B12" s="9" t="str" cm="1">
        <f t="array" ref="B12">IF(A12="", "", _xlfn._xlws.FILTER('Responsáveis pelas informações'!F:F, 'Responsáveis pelas informações'!A:A=A12))</f>
        <v>Bianca</v>
      </c>
      <c r="C12" s="9" t="s">
        <v>16</v>
      </c>
      <c r="D12" s="39"/>
      <c r="E12" s="40">
        <v>1</v>
      </c>
      <c r="F12" s="46" t="s">
        <v>395</v>
      </c>
      <c r="G12" s="46" t="s">
        <v>252</v>
      </c>
      <c r="H12" s="46" t="s">
        <v>397</v>
      </c>
      <c r="I12" s="46" t="s">
        <v>256</v>
      </c>
      <c r="J12" s="46" t="s">
        <v>256</v>
      </c>
      <c r="K12" s="46" t="s">
        <v>220</v>
      </c>
      <c r="L12" s="29" t="s">
        <v>256</v>
      </c>
      <c r="M12" s="20" t="s">
        <v>256</v>
      </c>
      <c r="N12" s="46" t="s">
        <v>256</v>
      </c>
      <c r="O12" s="67">
        <v>44344</v>
      </c>
      <c r="P12" s="67">
        <v>44344</v>
      </c>
      <c r="Q12" s="35">
        <v>45168</v>
      </c>
      <c r="R12" s="36">
        <v>3000000</v>
      </c>
      <c r="S12" s="36">
        <v>6000000</v>
      </c>
      <c r="T12" s="233" t="s">
        <v>391</v>
      </c>
      <c r="U12" s="233" t="s">
        <v>391</v>
      </c>
    </row>
    <row r="13" spans="1:21" s="17" customFormat="1" ht="12.95">
      <c r="A13" s="18" t="s">
        <v>28</v>
      </c>
      <c r="B13" s="9" t="str" cm="1">
        <f t="array" ref="B13">IF(A13="", "", _xlfn._xlws.FILTER('Responsáveis pelas informações'!F:F, 'Responsáveis pelas informações'!A:A=A13))</f>
        <v>Bianca</v>
      </c>
      <c r="C13" s="9" t="s">
        <v>16</v>
      </c>
      <c r="D13" s="39"/>
      <c r="E13" s="40">
        <v>2</v>
      </c>
      <c r="F13" s="46" t="s">
        <v>395</v>
      </c>
      <c r="G13" s="46" t="s">
        <v>252</v>
      </c>
      <c r="H13" s="46" t="s">
        <v>397</v>
      </c>
      <c r="I13" s="46" t="s">
        <v>256</v>
      </c>
      <c r="J13" s="46" t="s">
        <v>256</v>
      </c>
      <c r="K13" s="46" t="s">
        <v>220</v>
      </c>
      <c r="L13" s="29" t="s">
        <v>256</v>
      </c>
      <c r="M13" s="20" t="s">
        <v>256</v>
      </c>
      <c r="N13" s="46" t="s">
        <v>256</v>
      </c>
      <c r="O13" s="67">
        <v>44580</v>
      </c>
      <c r="P13" s="67">
        <v>44580</v>
      </c>
      <c r="Q13" s="35">
        <v>45168</v>
      </c>
      <c r="R13" s="36">
        <v>6000000</v>
      </c>
      <c r="S13" s="36">
        <v>12000000</v>
      </c>
      <c r="T13" s="233" t="s">
        <v>391</v>
      </c>
      <c r="U13" s="233" t="s">
        <v>391</v>
      </c>
    </row>
    <row r="14" spans="1:21" s="17" customFormat="1" ht="12.95">
      <c r="A14" s="9" t="s">
        <v>28</v>
      </c>
      <c r="B14" s="9" t="s">
        <v>222</v>
      </c>
      <c r="C14" s="9" t="s">
        <v>16</v>
      </c>
      <c r="D14" s="39"/>
      <c r="E14" s="30" t="s">
        <v>398</v>
      </c>
      <c r="F14" s="47" t="s">
        <v>399</v>
      </c>
      <c r="G14" s="47" t="s">
        <v>252</v>
      </c>
      <c r="H14" s="243" t="s">
        <v>400</v>
      </c>
      <c r="I14" s="47" t="s">
        <v>256</v>
      </c>
      <c r="J14" s="47" t="s">
        <v>256</v>
      </c>
      <c r="K14" s="47" t="s">
        <v>256</v>
      </c>
      <c r="L14" s="29" t="s">
        <v>256</v>
      </c>
      <c r="M14" s="20" t="s">
        <v>220</v>
      </c>
      <c r="N14" s="47" t="s">
        <v>256</v>
      </c>
      <c r="O14" s="62">
        <v>44791</v>
      </c>
      <c r="P14" s="62">
        <v>44791</v>
      </c>
      <c r="Q14" s="62">
        <v>46264</v>
      </c>
      <c r="R14" s="64" t="s">
        <v>391</v>
      </c>
      <c r="S14" s="64" t="s">
        <v>391</v>
      </c>
      <c r="T14" s="233">
        <v>2657880</v>
      </c>
      <c r="U14" s="233">
        <v>2657880</v>
      </c>
    </row>
    <row r="15" spans="1:21" s="17" customFormat="1" ht="26.1">
      <c r="A15" s="9" t="s">
        <v>28</v>
      </c>
      <c r="B15" s="9" t="str" cm="1">
        <f t="array" ref="B15">IF(A15="", "", _xlfn._xlws.FILTER('Responsáveis pelas informações'!F:F, 'Responsáveis pelas informações'!A:A=A15))</f>
        <v>Bianca</v>
      </c>
      <c r="C15" s="9" t="s">
        <v>16</v>
      </c>
      <c r="D15" s="39"/>
      <c r="E15" s="30">
        <v>5</v>
      </c>
      <c r="F15" s="47" t="s">
        <v>395</v>
      </c>
      <c r="G15" s="47" t="s">
        <v>252</v>
      </c>
      <c r="H15" s="243" t="s">
        <v>394</v>
      </c>
      <c r="I15" s="47" t="s">
        <v>220</v>
      </c>
      <c r="J15" s="47" t="s">
        <v>220</v>
      </c>
      <c r="K15" s="47" t="s">
        <v>220</v>
      </c>
      <c r="L15" s="29" t="s">
        <v>256</v>
      </c>
      <c r="M15" s="20" t="s">
        <v>256</v>
      </c>
      <c r="N15" s="47" t="s">
        <v>256</v>
      </c>
      <c r="O15" s="62">
        <v>44824</v>
      </c>
      <c r="P15" s="62">
        <v>44824</v>
      </c>
      <c r="Q15" s="62">
        <v>46264</v>
      </c>
      <c r="R15" s="64">
        <v>18200000</v>
      </c>
      <c r="S15" s="64">
        <v>30200000</v>
      </c>
      <c r="T15" s="233" t="s">
        <v>391</v>
      </c>
      <c r="U15" s="233" t="s">
        <v>391</v>
      </c>
    </row>
    <row r="16" spans="1:21" s="17" customFormat="1" ht="12.95">
      <c r="A16" s="9" t="s">
        <v>28</v>
      </c>
      <c r="B16" s="9" t="str" cm="1">
        <f t="array" ref="B16">IF(A16="", "", _xlfn._xlws.FILTER('Responsáveis pelas informações'!F:F, 'Responsáveis pelas informações'!A:A=A16))</f>
        <v>Bianca</v>
      </c>
      <c r="C16" s="9" t="s">
        <v>16</v>
      </c>
      <c r="D16" s="39"/>
      <c r="E16" s="30">
        <v>6</v>
      </c>
      <c r="F16" s="47" t="s">
        <v>255</v>
      </c>
      <c r="G16" s="47" t="s">
        <v>255</v>
      </c>
      <c r="H16" s="243" t="s">
        <v>390</v>
      </c>
      <c r="I16" s="47" t="s">
        <v>256</v>
      </c>
      <c r="J16" s="47" t="s">
        <v>256</v>
      </c>
      <c r="K16" s="47" t="s">
        <v>220</v>
      </c>
      <c r="L16" s="29" t="s">
        <v>256</v>
      </c>
      <c r="M16" s="20" t="s">
        <v>256</v>
      </c>
      <c r="N16" s="47" t="s">
        <v>220</v>
      </c>
      <c r="O16" s="62">
        <v>45261</v>
      </c>
      <c r="P16" s="62">
        <v>45052</v>
      </c>
      <c r="Q16" s="62">
        <v>46264</v>
      </c>
      <c r="R16" s="64">
        <v>41412392.509999998</v>
      </c>
      <c r="S16" s="64">
        <v>71612392.5</v>
      </c>
      <c r="T16" s="233" t="s">
        <v>391</v>
      </c>
      <c r="U16" s="233" t="s">
        <v>391</v>
      </c>
    </row>
    <row r="17" spans="1:21" s="17" customFormat="1" ht="26.1">
      <c r="A17" s="9" t="s">
        <v>34</v>
      </c>
      <c r="B17" s="9" t="str" cm="1">
        <f t="array" ref="B17">IF(A17="", "", _xlfn._xlws.FILTER('Responsáveis pelas informações'!F:F, 'Responsáveis pelas informações'!A:A=A17))</f>
        <v>Juliana</v>
      </c>
      <c r="C17" s="9" t="s">
        <v>16</v>
      </c>
      <c r="D17" s="30"/>
      <c r="E17" s="30">
        <v>1</v>
      </c>
      <c r="F17" s="16" t="s">
        <v>395</v>
      </c>
      <c r="G17" s="16" t="s">
        <v>252</v>
      </c>
      <c r="H17" s="29" t="s">
        <v>396</v>
      </c>
      <c r="I17" s="16" t="s">
        <v>256</v>
      </c>
      <c r="J17" s="16" t="s">
        <v>256</v>
      </c>
      <c r="K17" s="16" t="s">
        <v>256</v>
      </c>
      <c r="L17" s="29" t="s">
        <v>256</v>
      </c>
      <c r="M17" s="20" t="s">
        <v>256</v>
      </c>
      <c r="N17" s="16" t="s">
        <v>256</v>
      </c>
      <c r="O17" s="41">
        <v>42271</v>
      </c>
      <c r="P17" s="41">
        <v>42271</v>
      </c>
      <c r="Q17" s="41">
        <v>44130</v>
      </c>
      <c r="R17" s="42">
        <v>0</v>
      </c>
      <c r="S17" s="42">
        <v>36630000</v>
      </c>
      <c r="T17" s="233" t="s">
        <v>391</v>
      </c>
      <c r="U17" s="233" t="s">
        <v>391</v>
      </c>
    </row>
    <row r="18" spans="1:21" s="65" customFormat="1" ht="129.94999999999999">
      <c r="A18" s="125" t="s">
        <v>34</v>
      </c>
      <c r="B18" s="9" t="str" cm="1">
        <f t="array" ref="B18">IF(A18="", "", _xlfn._xlws.FILTER('Responsáveis pelas informações'!F:F, 'Responsáveis pelas informações'!A:A=A18))</f>
        <v>Juliana</v>
      </c>
      <c r="C18" s="9" t="s">
        <v>16</v>
      </c>
      <c r="D18" s="39" t="s">
        <v>225</v>
      </c>
      <c r="E18" s="40">
        <v>2</v>
      </c>
      <c r="F18" s="20" t="s">
        <v>395</v>
      </c>
      <c r="G18" s="20" t="s">
        <v>252</v>
      </c>
      <c r="H18" s="20" t="s">
        <v>394</v>
      </c>
      <c r="I18" s="20" t="s">
        <v>220</v>
      </c>
      <c r="J18" s="20" t="s">
        <v>220</v>
      </c>
      <c r="K18" s="20" t="s">
        <v>220</v>
      </c>
      <c r="L18" s="29" t="s">
        <v>256</v>
      </c>
      <c r="M18" s="20" t="s">
        <v>256</v>
      </c>
      <c r="N18" s="20" t="s">
        <v>256</v>
      </c>
      <c r="O18" s="37">
        <v>43830</v>
      </c>
      <c r="P18" s="37">
        <v>43830</v>
      </c>
      <c r="Q18" s="44">
        <v>45591</v>
      </c>
      <c r="R18" s="45">
        <v>38747896.07</v>
      </c>
      <c r="S18" s="45">
        <v>75377896.069999993</v>
      </c>
      <c r="T18" s="233" t="s">
        <v>391</v>
      </c>
      <c r="U18" s="233" t="s">
        <v>391</v>
      </c>
    </row>
    <row r="19" spans="1:21" s="17" customFormat="1" ht="26.1">
      <c r="A19" s="9" t="s">
        <v>37</v>
      </c>
      <c r="B19" s="9" t="str" cm="1">
        <f t="array" ref="B19">IF(A19="", "", _xlfn._xlws.FILTER('Responsáveis pelas informações'!F:F, 'Responsáveis pelas informações'!A:A=A19))</f>
        <v>Juliana</v>
      </c>
      <c r="C19" s="9" t="s">
        <v>16</v>
      </c>
      <c r="D19" s="30"/>
      <c r="E19" s="30">
        <v>2</v>
      </c>
      <c r="F19" s="16" t="s">
        <v>395</v>
      </c>
      <c r="G19" s="16" t="s">
        <v>252</v>
      </c>
      <c r="H19" s="29" t="s">
        <v>394</v>
      </c>
      <c r="I19" s="16" t="s">
        <v>220</v>
      </c>
      <c r="J19" s="16" t="s">
        <v>220</v>
      </c>
      <c r="K19" s="16" t="s">
        <v>220</v>
      </c>
      <c r="L19" s="29" t="s">
        <v>256</v>
      </c>
      <c r="M19" s="20" t="s">
        <v>256</v>
      </c>
      <c r="N19" s="16" t="s">
        <v>256</v>
      </c>
      <c r="O19" s="41">
        <v>44750</v>
      </c>
      <c r="P19" s="41">
        <v>44750</v>
      </c>
      <c r="Q19" s="41">
        <v>46210</v>
      </c>
      <c r="R19" s="42">
        <v>1372827.01</v>
      </c>
      <c r="S19" s="42">
        <v>7200327.0099999998</v>
      </c>
      <c r="T19" s="233" t="s">
        <v>391</v>
      </c>
      <c r="U19" s="233" t="s">
        <v>391</v>
      </c>
    </row>
    <row r="20" spans="1:21" s="17" customFormat="1" ht="26.1">
      <c r="A20" s="18" t="s">
        <v>37</v>
      </c>
      <c r="B20" s="9" t="str" cm="1">
        <f t="array" ref="B20">IF(A20="", "", _xlfn._xlws.FILTER('Responsáveis pelas informações'!F:F, 'Responsáveis pelas informações'!A:A=A20))</f>
        <v>Juliana</v>
      </c>
      <c r="C20" s="9" t="s">
        <v>16</v>
      </c>
      <c r="D20" s="30" t="s">
        <v>392</v>
      </c>
      <c r="E20" s="40">
        <v>3</v>
      </c>
      <c r="F20" s="20" t="s">
        <v>255</v>
      </c>
      <c r="G20" s="20" t="s">
        <v>255</v>
      </c>
      <c r="H20" s="20" t="s">
        <v>390</v>
      </c>
      <c r="I20" s="20" t="s">
        <v>256</v>
      </c>
      <c r="J20" s="20" t="s">
        <v>256</v>
      </c>
      <c r="K20" s="20" t="s">
        <v>220</v>
      </c>
      <c r="L20" s="29" t="s">
        <v>256</v>
      </c>
      <c r="M20" s="20" t="s">
        <v>256</v>
      </c>
      <c r="N20" s="20" t="s">
        <v>220</v>
      </c>
      <c r="O20" s="37">
        <v>45094</v>
      </c>
      <c r="P20" s="37">
        <v>45029</v>
      </c>
      <c r="Q20" s="44">
        <v>46210</v>
      </c>
      <c r="R20" s="45">
        <v>35518888.890000001</v>
      </c>
      <c r="S20" s="45">
        <v>42048793</v>
      </c>
      <c r="T20" s="233" t="s">
        <v>391</v>
      </c>
      <c r="U20" s="233" t="s">
        <v>391</v>
      </c>
    </row>
    <row r="21" spans="1:21" s="17" customFormat="1" ht="12.95">
      <c r="A21" s="18" t="s">
        <v>40</v>
      </c>
      <c r="B21" s="9" t="str" cm="1">
        <f t="array" ref="B21">IF(A21="", "", _xlfn._xlws.FILTER('Responsáveis pelas informações'!F:F, 'Responsáveis pelas informações'!A:A=A21))</f>
        <v>Juliana</v>
      </c>
      <c r="C21" s="9" t="s">
        <v>35</v>
      </c>
      <c r="D21" s="30"/>
      <c r="E21" s="40">
        <v>1</v>
      </c>
      <c r="F21" s="20" t="s">
        <v>395</v>
      </c>
      <c r="G21" s="20" t="s">
        <v>252</v>
      </c>
      <c r="H21" s="20" t="s">
        <v>402</v>
      </c>
      <c r="I21" s="20" t="s">
        <v>256</v>
      </c>
      <c r="J21" s="20" t="s">
        <v>220</v>
      </c>
      <c r="K21" s="20" t="s">
        <v>256</v>
      </c>
      <c r="L21" s="29" t="s">
        <v>256</v>
      </c>
      <c r="M21" s="20" t="s">
        <v>256</v>
      </c>
      <c r="N21" s="20" t="s">
        <v>256</v>
      </c>
      <c r="O21" s="37">
        <v>44358</v>
      </c>
      <c r="P21" s="37">
        <v>44358</v>
      </c>
      <c r="Q21" s="44">
        <v>44771</v>
      </c>
      <c r="R21" s="45">
        <v>0</v>
      </c>
      <c r="S21" s="45">
        <v>1000000</v>
      </c>
      <c r="T21" s="233" t="s">
        <v>391</v>
      </c>
      <c r="U21" s="233" t="s">
        <v>391</v>
      </c>
    </row>
    <row r="22" spans="1:21" s="17" customFormat="1" ht="26.1">
      <c r="A22" s="9" t="s">
        <v>40</v>
      </c>
      <c r="B22" s="9" t="str" cm="1">
        <f t="array" ref="B22">IF(A22="", "", _xlfn._xlws.FILTER('Responsáveis pelas informações'!F:F, 'Responsáveis pelas informações'!A:A=A22))</f>
        <v>Juliana</v>
      </c>
      <c r="C22" s="9" t="s">
        <v>35</v>
      </c>
      <c r="D22" s="30"/>
      <c r="E22" s="30">
        <v>2</v>
      </c>
      <c r="F22" s="16" t="s">
        <v>395</v>
      </c>
      <c r="G22" s="16" t="s">
        <v>252</v>
      </c>
      <c r="H22" s="29" t="s">
        <v>394</v>
      </c>
      <c r="I22" s="16" t="s">
        <v>220</v>
      </c>
      <c r="J22" s="16" t="s">
        <v>220</v>
      </c>
      <c r="K22" s="16" t="s">
        <v>220</v>
      </c>
      <c r="L22" s="29" t="s">
        <v>256</v>
      </c>
      <c r="M22" s="20" t="s">
        <v>256</v>
      </c>
      <c r="N22" s="16" t="s">
        <v>256</v>
      </c>
      <c r="O22" s="41">
        <v>44771</v>
      </c>
      <c r="P22" s="41">
        <v>44771</v>
      </c>
      <c r="Q22" s="41">
        <v>46962</v>
      </c>
      <c r="R22" s="42">
        <v>6000000</v>
      </c>
      <c r="S22" s="42">
        <v>7000000</v>
      </c>
      <c r="T22" s="233" t="s">
        <v>391</v>
      </c>
      <c r="U22" s="233" t="s">
        <v>391</v>
      </c>
    </row>
    <row r="23" spans="1:21" s="17" customFormat="1" ht="26.1">
      <c r="A23" s="18" t="s">
        <v>46</v>
      </c>
      <c r="B23" s="9" t="str" cm="1">
        <f t="array" ref="B23">IF(A23="", "", _xlfn._xlws.FILTER('Responsáveis pelas informações'!F:F, 'Responsáveis pelas informações'!A:A=A23))</f>
        <v>Juliana</v>
      </c>
      <c r="C23" s="9" t="s">
        <v>38</v>
      </c>
      <c r="D23" s="30"/>
      <c r="E23" s="40">
        <v>1</v>
      </c>
      <c r="F23" s="20" t="s">
        <v>395</v>
      </c>
      <c r="G23" s="20" t="s">
        <v>252</v>
      </c>
      <c r="H23" s="20" t="s">
        <v>396</v>
      </c>
      <c r="I23" s="20" t="s">
        <v>256</v>
      </c>
      <c r="J23" s="20" t="s">
        <v>256</v>
      </c>
      <c r="K23" s="20" t="s">
        <v>256</v>
      </c>
      <c r="L23" s="29" t="s">
        <v>256</v>
      </c>
      <c r="M23" s="20" t="s">
        <v>256</v>
      </c>
      <c r="N23" s="20" t="s">
        <v>256</v>
      </c>
      <c r="O23" s="37">
        <v>42243</v>
      </c>
      <c r="P23" s="37">
        <v>42243</v>
      </c>
      <c r="Q23" s="44">
        <v>44042</v>
      </c>
      <c r="R23" s="45">
        <v>0</v>
      </c>
      <c r="S23" s="45">
        <v>59204000</v>
      </c>
      <c r="T23" s="233" t="s">
        <v>391</v>
      </c>
      <c r="U23" s="233" t="s">
        <v>391</v>
      </c>
    </row>
    <row r="24" spans="1:21" s="17" customFormat="1" ht="39">
      <c r="A24" s="122" t="s">
        <v>46</v>
      </c>
      <c r="B24" s="9" t="str" cm="1">
        <f t="array" ref="B24">IF(A24="", "", _xlfn._xlws.FILTER('Responsáveis pelas informações'!F:F, 'Responsáveis pelas informações'!A:A=A24))</f>
        <v>Juliana</v>
      </c>
      <c r="C24" s="9" t="s">
        <v>38</v>
      </c>
      <c r="D24" s="133" t="s">
        <v>403</v>
      </c>
      <c r="E24" s="30">
        <v>2</v>
      </c>
      <c r="F24" s="16" t="s">
        <v>395</v>
      </c>
      <c r="G24" s="16" t="s">
        <v>252</v>
      </c>
      <c r="H24" s="29" t="s">
        <v>397</v>
      </c>
      <c r="I24" s="16" t="s">
        <v>256</v>
      </c>
      <c r="J24" s="16" t="s">
        <v>256</v>
      </c>
      <c r="K24" s="16" t="s">
        <v>220</v>
      </c>
      <c r="L24" s="29" t="s">
        <v>256</v>
      </c>
      <c r="M24" s="20" t="s">
        <v>256</v>
      </c>
      <c r="N24" s="16" t="s">
        <v>256</v>
      </c>
      <c r="O24" s="41">
        <v>43131</v>
      </c>
      <c r="P24" s="41">
        <v>43131</v>
      </c>
      <c r="Q24" s="41">
        <v>44042</v>
      </c>
      <c r="R24" s="42">
        <v>16000000</v>
      </c>
      <c r="S24" s="42">
        <v>75204000</v>
      </c>
      <c r="T24" s="233" t="s">
        <v>391</v>
      </c>
      <c r="U24" s="233" t="s">
        <v>391</v>
      </c>
    </row>
    <row r="25" spans="1:21" s="17" customFormat="1" ht="26.1">
      <c r="A25" s="18" t="s">
        <v>46</v>
      </c>
      <c r="B25" s="9" t="str" cm="1">
        <f t="array" ref="B25">IF(A25="", "", _xlfn._xlws.FILTER('Responsáveis pelas informações'!F:F, 'Responsáveis pelas informações'!A:A=A25))</f>
        <v>Juliana</v>
      </c>
      <c r="C25" s="9" t="s">
        <v>38</v>
      </c>
      <c r="D25" s="30"/>
      <c r="E25" s="40">
        <v>3</v>
      </c>
      <c r="F25" s="20" t="s">
        <v>395</v>
      </c>
      <c r="G25" s="20" t="s">
        <v>252</v>
      </c>
      <c r="H25" s="20" t="s">
        <v>394</v>
      </c>
      <c r="I25" s="20" t="s">
        <v>220</v>
      </c>
      <c r="J25" s="20" t="s">
        <v>220</v>
      </c>
      <c r="K25" s="20" t="s">
        <v>220</v>
      </c>
      <c r="L25" s="29" t="s">
        <v>256</v>
      </c>
      <c r="M25" s="20" t="s">
        <v>256</v>
      </c>
      <c r="N25" s="20" t="s">
        <v>256</v>
      </c>
      <c r="O25" s="37">
        <v>43298</v>
      </c>
      <c r="P25" s="37">
        <v>43298</v>
      </c>
      <c r="Q25" s="44">
        <v>45503</v>
      </c>
      <c r="R25" s="45">
        <v>80637500</v>
      </c>
      <c r="S25" s="45">
        <v>155841500</v>
      </c>
      <c r="T25" s="233" t="s">
        <v>391</v>
      </c>
      <c r="U25" s="233" t="s">
        <v>391</v>
      </c>
    </row>
    <row r="26" spans="1:21" s="17" customFormat="1" ht="12.95">
      <c r="A26" s="9" t="s">
        <v>46</v>
      </c>
      <c r="B26" s="9" t="str" cm="1">
        <f t="array" ref="B26">IF(A26="", "", _xlfn._xlws.FILTER('Responsáveis pelas informações'!F:F, 'Responsáveis pelas informações'!A:A=A26))</f>
        <v>Juliana</v>
      </c>
      <c r="C26" s="9" t="s">
        <v>38</v>
      </c>
      <c r="D26" s="30"/>
      <c r="E26" s="30" t="s">
        <v>404</v>
      </c>
      <c r="F26" s="16" t="s">
        <v>399</v>
      </c>
      <c r="G26" s="16" t="s">
        <v>252</v>
      </c>
      <c r="H26" s="29" t="s">
        <v>400</v>
      </c>
      <c r="I26" s="16" t="s">
        <v>256</v>
      </c>
      <c r="J26" s="16" t="s">
        <v>256</v>
      </c>
      <c r="K26" s="16" t="s">
        <v>256</v>
      </c>
      <c r="L26" s="29" t="s">
        <v>256</v>
      </c>
      <c r="M26" s="20" t="s">
        <v>220</v>
      </c>
      <c r="N26" s="16" t="s">
        <v>256</v>
      </c>
      <c r="O26" s="41">
        <v>44657</v>
      </c>
      <c r="P26" s="41">
        <v>44657</v>
      </c>
      <c r="Q26" s="41">
        <v>45503</v>
      </c>
      <c r="R26" s="42" t="s">
        <v>391</v>
      </c>
      <c r="S26" s="42" t="s">
        <v>391</v>
      </c>
      <c r="T26" s="233">
        <v>1242000</v>
      </c>
      <c r="U26" s="42">
        <v>1242000</v>
      </c>
    </row>
    <row r="27" spans="1:21" s="17" customFormat="1" ht="12.95">
      <c r="A27" s="9" t="s">
        <v>46</v>
      </c>
      <c r="B27" s="9" t="str" cm="1">
        <f t="array" ref="B27">IF(A27="", "", _xlfn._xlws.FILTER('Responsáveis pelas informações'!F:F, 'Responsáveis pelas informações'!A:A=A27))</f>
        <v>Juliana</v>
      </c>
      <c r="C27" s="9" t="s">
        <v>38</v>
      </c>
      <c r="D27" s="30"/>
      <c r="E27" s="30">
        <v>6</v>
      </c>
      <c r="F27" s="16" t="s">
        <v>405</v>
      </c>
      <c r="G27" s="16" t="s">
        <v>252</v>
      </c>
      <c r="H27" s="29" t="s">
        <v>397</v>
      </c>
      <c r="I27" s="16" t="s">
        <v>256</v>
      </c>
      <c r="J27" s="16" t="s">
        <v>256</v>
      </c>
      <c r="K27" s="16" t="s">
        <v>220</v>
      </c>
      <c r="L27" s="29" t="s">
        <v>256</v>
      </c>
      <c r="M27" s="20" t="s">
        <v>256</v>
      </c>
      <c r="N27" s="16" t="s">
        <v>256</v>
      </c>
      <c r="O27" s="41">
        <v>44951</v>
      </c>
      <c r="P27" s="41">
        <v>44951</v>
      </c>
      <c r="Q27" s="41">
        <v>45503</v>
      </c>
      <c r="R27" s="42">
        <v>30000000</v>
      </c>
      <c r="S27" s="42">
        <v>185841500</v>
      </c>
      <c r="T27" s="233" t="s">
        <v>391</v>
      </c>
      <c r="U27" s="233" t="s">
        <v>391</v>
      </c>
    </row>
    <row r="28" spans="1:21" s="17" customFormat="1" ht="12.95">
      <c r="A28" s="9" t="s">
        <v>46</v>
      </c>
      <c r="B28" s="9" t="s">
        <v>222</v>
      </c>
      <c r="C28" s="9" t="s">
        <v>38</v>
      </c>
      <c r="D28" s="30"/>
      <c r="E28" s="30" t="s">
        <v>401</v>
      </c>
      <c r="F28" s="16" t="s">
        <v>255</v>
      </c>
      <c r="G28" s="16" t="s">
        <v>255</v>
      </c>
      <c r="H28" s="29" t="s">
        <v>397</v>
      </c>
      <c r="I28" s="16" t="s">
        <v>256</v>
      </c>
      <c r="J28" s="16" t="s">
        <v>256</v>
      </c>
      <c r="K28" s="16" t="s">
        <v>220</v>
      </c>
      <c r="L28" s="29"/>
      <c r="M28" s="20" t="s">
        <v>256</v>
      </c>
      <c r="N28" s="16" t="s">
        <v>220</v>
      </c>
      <c r="O28" s="41">
        <v>45503</v>
      </c>
      <c r="P28" s="41">
        <v>45503</v>
      </c>
      <c r="Q28" s="41">
        <v>45503</v>
      </c>
      <c r="R28" s="42">
        <v>80520000</v>
      </c>
      <c r="S28" s="42">
        <v>266361500</v>
      </c>
      <c r="T28" s="233" t="s">
        <v>391</v>
      </c>
      <c r="U28" s="233" t="s">
        <v>391</v>
      </c>
    </row>
    <row r="29" spans="1:21" s="17" customFormat="1" ht="12.95">
      <c r="A29" s="18" t="s">
        <v>43</v>
      </c>
      <c r="B29" s="9" t="s">
        <v>222</v>
      </c>
      <c r="C29" s="9" t="s">
        <v>41</v>
      </c>
      <c r="D29" s="30"/>
      <c r="E29" s="40" t="s">
        <v>389</v>
      </c>
      <c r="F29" s="20" t="s">
        <v>399</v>
      </c>
      <c r="G29" s="20" t="s">
        <v>252</v>
      </c>
      <c r="H29" s="20" t="s">
        <v>400</v>
      </c>
      <c r="I29" s="20" t="s">
        <v>256</v>
      </c>
      <c r="J29" s="20" t="s">
        <v>256</v>
      </c>
      <c r="K29" s="20" t="s">
        <v>256</v>
      </c>
      <c r="L29" s="29" t="s">
        <v>256</v>
      </c>
      <c r="M29" s="20" t="s">
        <v>220</v>
      </c>
      <c r="N29" s="20" t="s">
        <v>256</v>
      </c>
      <c r="O29" s="37">
        <v>44644</v>
      </c>
      <c r="P29" s="37">
        <v>44644</v>
      </c>
      <c r="Q29" s="44">
        <v>45136</v>
      </c>
      <c r="R29" s="45" t="s">
        <v>391</v>
      </c>
      <c r="S29" s="45" t="s">
        <v>391</v>
      </c>
      <c r="T29" s="233">
        <v>757620</v>
      </c>
      <c r="U29" s="45">
        <v>757620</v>
      </c>
    </row>
    <row r="30" spans="1:21" s="17" customFormat="1" ht="12.95">
      <c r="A30" s="18" t="s">
        <v>43</v>
      </c>
      <c r="B30" s="9" t="str" cm="1">
        <f t="array" ref="B30">IF(A30="", "", _xlfn._xlws.FILTER('Responsáveis pelas informações'!F:F, 'Responsáveis pelas informações'!A:A=A30))</f>
        <v>Juliana</v>
      </c>
      <c r="C30" s="9" t="s">
        <v>41</v>
      </c>
      <c r="D30" s="30"/>
      <c r="E30" s="40">
        <v>2</v>
      </c>
      <c r="F30" s="20" t="s">
        <v>405</v>
      </c>
      <c r="G30" s="20" t="s">
        <v>252</v>
      </c>
      <c r="H30" s="20" t="s">
        <v>397</v>
      </c>
      <c r="I30" s="20" t="s">
        <v>256</v>
      </c>
      <c r="J30" s="20" t="s">
        <v>256</v>
      </c>
      <c r="K30" s="20" t="s">
        <v>220</v>
      </c>
      <c r="L30" s="29" t="s">
        <v>256</v>
      </c>
      <c r="M30" s="20" t="s">
        <v>256</v>
      </c>
      <c r="N30" s="20" t="s">
        <v>256</v>
      </c>
      <c r="O30" s="37">
        <v>44958</v>
      </c>
      <c r="P30" s="37">
        <v>44958</v>
      </c>
      <c r="Q30" s="44">
        <v>45136</v>
      </c>
      <c r="R30" s="45">
        <v>1200000</v>
      </c>
      <c r="S30" s="45">
        <v>3410000</v>
      </c>
      <c r="T30" s="233" t="s">
        <v>391</v>
      </c>
      <c r="U30" s="233" t="s">
        <v>391</v>
      </c>
    </row>
    <row r="31" spans="1:21" s="17" customFormat="1" ht="26.1">
      <c r="A31" s="18" t="s">
        <v>43</v>
      </c>
      <c r="B31" s="9" t="str" cm="1">
        <f t="array" ref="B31">IF(A31="", "", _xlfn._xlws.FILTER('Responsáveis pelas informações'!F:F, 'Responsáveis pelas informações'!A:A=A31))</f>
        <v>Juliana</v>
      </c>
      <c r="C31" s="9" t="s">
        <v>41</v>
      </c>
      <c r="D31" s="30"/>
      <c r="E31" s="40">
        <v>3</v>
      </c>
      <c r="F31" s="20" t="s">
        <v>255</v>
      </c>
      <c r="G31" s="20" t="s">
        <v>255</v>
      </c>
      <c r="H31" s="20" t="s">
        <v>394</v>
      </c>
      <c r="I31" s="20" t="s">
        <v>220</v>
      </c>
      <c r="J31" s="20" t="s">
        <v>220</v>
      </c>
      <c r="K31" s="20" t="s">
        <v>220</v>
      </c>
      <c r="L31" s="29" t="s">
        <v>256</v>
      </c>
      <c r="M31" s="20" t="s">
        <v>256</v>
      </c>
      <c r="N31" s="20" t="s">
        <v>220</v>
      </c>
      <c r="O31" s="37">
        <v>45133</v>
      </c>
      <c r="P31" s="37">
        <v>45133</v>
      </c>
      <c r="Q31" s="44">
        <v>46232</v>
      </c>
      <c r="R31" s="45">
        <v>4450000</v>
      </c>
      <c r="S31" s="45">
        <v>7860000</v>
      </c>
      <c r="T31" s="233" t="s">
        <v>391</v>
      </c>
      <c r="U31" s="233" t="s">
        <v>391</v>
      </c>
    </row>
    <row r="32" spans="1:21" s="17" customFormat="1" ht="12.95">
      <c r="A32" s="18" t="s">
        <v>48</v>
      </c>
      <c r="B32" s="9" t="s">
        <v>222</v>
      </c>
      <c r="C32" s="9" t="s">
        <v>11</v>
      </c>
      <c r="D32" s="30"/>
      <c r="E32" s="40" t="s">
        <v>389</v>
      </c>
      <c r="F32" s="20" t="s">
        <v>399</v>
      </c>
      <c r="G32" s="20" t="s">
        <v>252</v>
      </c>
      <c r="H32" s="20" t="s">
        <v>400</v>
      </c>
      <c r="I32" s="20" t="s">
        <v>256</v>
      </c>
      <c r="J32" s="20" t="s">
        <v>256</v>
      </c>
      <c r="K32" s="20" t="s">
        <v>256</v>
      </c>
      <c r="L32" s="29" t="s">
        <v>256</v>
      </c>
      <c r="M32" s="20" t="s">
        <v>220</v>
      </c>
      <c r="N32" s="20" t="s">
        <v>256</v>
      </c>
      <c r="O32" s="37">
        <v>44690</v>
      </c>
      <c r="P32" s="37">
        <v>44690</v>
      </c>
      <c r="Q32" s="44">
        <v>45248</v>
      </c>
      <c r="R32" s="45" t="s">
        <v>391</v>
      </c>
      <c r="S32" s="45" t="s">
        <v>391</v>
      </c>
      <c r="T32" s="233">
        <v>2484000</v>
      </c>
      <c r="U32" s="45">
        <v>2484000</v>
      </c>
    </row>
    <row r="33" spans="1:21" s="17" customFormat="1" ht="12.95">
      <c r="A33" s="18" t="s">
        <v>48</v>
      </c>
      <c r="B33" s="9" t="str" cm="1">
        <f t="array" ref="B33">IF(A33="", "", _xlfn._xlws.FILTER('Responsáveis pelas informações'!F:F, 'Responsáveis pelas informações'!A:A=A33))</f>
        <v>Juliana</v>
      </c>
      <c r="C33" s="9" t="s">
        <v>11</v>
      </c>
      <c r="D33" s="30"/>
      <c r="E33" s="40">
        <v>2</v>
      </c>
      <c r="F33" s="20" t="s">
        <v>255</v>
      </c>
      <c r="G33" s="20" t="s">
        <v>252</v>
      </c>
      <c r="H33" s="20" t="s">
        <v>402</v>
      </c>
      <c r="I33" s="20" t="s">
        <v>256</v>
      </c>
      <c r="J33" s="20" t="s">
        <v>220</v>
      </c>
      <c r="K33" s="20" t="s">
        <v>256</v>
      </c>
      <c r="L33" s="29" t="s">
        <v>256</v>
      </c>
      <c r="M33" s="20" t="s">
        <v>256</v>
      </c>
      <c r="N33" s="20" t="s">
        <v>256</v>
      </c>
      <c r="O33" s="37">
        <v>45154</v>
      </c>
      <c r="P33" s="37">
        <v>45154</v>
      </c>
      <c r="Q33" s="44">
        <v>45248</v>
      </c>
      <c r="R33" s="45">
        <v>0</v>
      </c>
      <c r="S33" s="45">
        <v>2303823.1</v>
      </c>
      <c r="T33" s="233" t="s">
        <v>391</v>
      </c>
      <c r="U33" s="45" t="s">
        <v>391</v>
      </c>
    </row>
    <row r="34" spans="1:21" s="17" customFormat="1" ht="26.1">
      <c r="A34" s="18" t="s">
        <v>48</v>
      </c>
      <c r="B34" s="9" t="str" cm="1">
        <f t="array" ref="B34">IF(A34="", "", _xlfn._xlws.FILTER('Responsáveis pelas informações'!F:F, 'Responsáveis pelas informações'!A:A=A34))</f>
        <v>Juliana</v>
      </c>
      <c r="C34" s="9" t="s">
        <v>11</v>
      </c>
      <c r="D34" s="30"/>
      <c r="E34" s="40">
        <v>3</v>
      </c>
      <c r="F34" s="20" t="s">
        <v>255</v>
      </c>
      <c r="G34" s="20" t="s">
        <v>255</v>
      </c>
      <c r="H34" s="20" t="s">
        <v>394</v>
      </c>
      <c r="I34" s="20" t="s">
        <v>220</v>
      </c>
      <c r="J34" s="20" t="s">
        <v>220</v>
      </c>
      <c r="K34" s="20" t="s">
        <v>220</v>
      </c>
      <c r="L34" s="29" t="s">
        <v>256</v>
      </c>
      <c r="M34" s="20" t="s">
        <v>256</v>
      </c>
      <c r="N34" s="20" t="s">
        <v>220</v>
      </c>
      <c r="O34" s="37">
        <v>45239</v>
      </c>
      <c r="P34" s="37">
        <v>45239</v>
      </c>
      <c r="Q34" s="44">
        <v>46344</v>
      </c>
      <c r="R34" s="45">
        <v>4393065.26</v>
      </c>
      <c r="S34" s="45">
        <v>6696888.3600000003</v>
      </c>
      <c r="T34" s="233" t="s">
        <v>391</v>
      </c>
      <c r="U34" s="45" t="s">
        <v>391</v>
      </c>
    </row>
    <row r="35" spans="1:21" s="17" customFormat="1" ht="43.5" customHeight="1">
      <c r="A35" s="18" t="s">
        <v>48</v>
      </c>
      <c r="B35" s="9" t="str" cm="1">
        <f t="array" ref="B35">IF(A35="", "", _xlfn._xlws.FILTER('Responsáveis pelas informações'!F:F, 'Responsáveis pelas informações'!A:A=A35))</f>
        <v>Juliana</v>
      </c>
      <c r="C35" s="9" t="s">
        <v>11</v>
      </c>
      <c r="D35" s="30"/>
      <c r="E35" s="40">
        <v>4</v>
      </c>
      <c r="F35" s="20" t="s">
        <v>255</v>
      </c>
      <c r="G35" s="20" t="s">
        <v>255</v>
      </c>
      <c r="H35" s="20" t="s">
        <v>390</v>
      </c>
      <c r="I35" s="20" t="s">
        <v>256</v>
      </c>
      <c r="J35" s="20" t="s">
        <v>256</v>
      </c>
      <c r="K35" s="20" t="s">
        <v>220</v>
      </c>
      <c r="L35" s="29" t="s">
        <v>256</v>
      </c>
      <c r="M35" s="20" t="s">
        <v>256</v>
      </c>
      <c r="N35" s="20" t="s">
        <v>220</v>
      </c>
      <c r="O35" s="37">
        <v>45408</v>
      </c>
      <c r="P35" s="37">
        <v>45408</v>
      </c>
      <c r="Q35" s="44">
        <v>46344</v>
      </c>
      <c r="R35" s="45">
        <v>13728000</v>
      </c>
      <c r="S35" s="45">
        <v>20424888.359999999</v>
      </c>
      <c r="T35" s="233" t="s">
        <v>391</v>
      </c>
      <c r="U35" s="45" t="s">
        <v>391</v>
      </c>
    </row>
    <row r="36" spans="1:21" s="17" customFormat="1" ht="26.1">
      <c r="A36" s="9" t="s">
        <v>50</v>
      </c>
      <c r="B36" s="9" t="str" cm="1">
        <f t="array" ref="B36">IF(A36="", "", _xlfn._xlws.FILTER('Responsáveis pelas informações'!F:F, 'Responsáveis pelas informações'!A:A=A36))</f>
        <v>Juliana</v>
      </c>
      <c r="C36" s="9" t="s">
        <v>35</v>
      </c>
      <c r="D36" s="30"/>
      <c r="E36" s="30">
        <v>1</v>
      </c>
      <c r="F36" s="16" t="s">
        <v>395</v>
      </c>
      <c r="G36" s="16" t="s">
        <v>252</v>
      </c>
      <c r="H36" s="29" t="s">
        <v>396</v>
      </c>
      <c r="I36" s="16" t="s">
        <v>256</v>
      </c>
      <c r="J36" s="16" t="s">
        <v>256</v>
      </c>
      <c r="K36" s="16" t="s">
        <v>256</v>
      </c>
      <c r="L36" s="29" t="s">
        <v>256</v>
      </c>
      <c r="M36" s="20" t="s">
        <v>256</v>
      </c>
      <c r="N36" s="16" t="s">
        <v>256</v>
      </c>
      <c r="O36" s="41">
        <v>42277</v>
      </c>
      <c r="P36" s="41">
        <v>42277</v>
      </c>
      <c r="Q36" s="41">
        <v>44141</v>
      </c>
      <c r="R36" s="42">
        <v>0</v>
      </c>
      <c r="S36" s="42">
        <v>18196751</v>
      </c>
      <c r="T36" s="233" t="s">
        <v>391</v>
      </c>
      <c r="U36" s="45" t="s">
        <v>391</v>
      </c>
    </row>
    <row r="37" spans="1:21" s="17" customFormat="1" ht="65.099999999999994">
      <c r="A37" s="125" t="s">
        <v>50</v>
      </c>
      <c r="B37" s="9" t="str" cm="1">
        <f t="array" ref="B37">IF(A37="", "", _xlfn._xlws.FILTER('Responsáveis pelas informações'!F:F, 'Responsáveis pelas informações'!A:A=A37))</f>
        <v>Juliana</v>
      </c>
      <c r="C37" s="9" t="s">
        <v>35</v>
      </c>
      <c r="D37" s="30" t="s">
        <v>406</v>
      </c>
      <c r="E37" s="40">
        <v>2</v>
      </c>
      <c r="F37" s="20" t="s">
        <v>395</v>
      </c>
      <c r="G37" s="20" t="s">
        <v>252</v>
      </c>
      <c r="H37" s="20" t="s">
        <v>394</v>
      </c>
      <c r="I37" s="20" t="s">
        <v>220</v>
      </c>
      <c r="J37" s="20" t="s">
        <v>220</v>
      </c>
      <c r="K37" s="20" t="s">
        <v>220</v>
      </c>
      <c r="L37" s="29" t="s">
        <v>256</v>
      </c>
      <c r="M37" s="20" t="s">
        <v>256</v>
      </c>
      <c r="N37" s="20" t="s">
        <v>256</v>
      </c>
      <c r="O37" s="37">
        <v>43895</v>
      </c>
      <c r="P37" s="37">
        <v>43895</v>
      </c>
      <c r="Q37" s="44">
        <v>45602</v>
      </c>
      <c r="R37" s="45">
        <v>2091072.36</v>
      </c>
      <c r="S37" s="45">
        <v>20287824.359999999</v>
      </c>
      <c r="T37" s="233" t="s">
        <v>391</v>
      </c>
      <c r="U37" s="45" t="s">
        <v>391</v>
      </c>
    </row>
    <row r="38" spans="1:21" s="17" customFormat="1" ht="26.1">
      <c r="A38" s="18" t="s">
        <v>52</v>
      </c>
      <c r="B38" s="9" t="str" cm="1">
        <f t="array" ref="B38">IF(A38="", "", _xlfn._xlws.FILTER('Responsáveis pelas informações'!F:F, 'Responsáveis pelas informações'!A:A=A38))</f>
        <v>Juliana</v>
      </c>
      <c r="C38" s="9" t="s">
        <v>29</v>
      </c>
      <c r="D38" s="30"/>
      <c r="E38" s="40">
        <v>1</v>
      </c>
      <c r="F38" s="20" t="s">
        <v>395</v>
      </c>
      <c r="G38" s="20" t="s">
        <v>252</v>
      </c>
      <c r="H38" s="20" t="s">
        <v>396</v>
      </c>
      <c r="I38" s="20" t="s">
        <v>256</v>
      </c>
      <c r="J38" s="20" t="s">
        <v>256</v>
      </c>
      <c r="K38" s="20" t="s">
        <v>256</v>
      </c>
      <c r="L38" s="29" t="s">
        <v>256</v>
      </c>
      <c r="M38" s="20" t="s">
        <v>256</v>
      </c>
      <c r="N38" s="20" t="s">
        <v>256</v>
      </c>
      <c r="O38" s="37">
        <v>42312</v>
      </c>
      <c r="P38" s="37">
        <v>42312</v>
      </c>
      <c r="Q38" s="44">
        <v>44144</v>
      </c>
      <c r="R38" s="45">
        <v>0</v>
      </c>
      <c r="S38" s="45">
        <v>90000000</v>
      </c>
      <c r="T38" s="233" t="s">
        <v>391</v>
      </c>
      <c r="U38" s="45" t="s">
        <v>391</v>
      </c>
    </row>
    <row r="39" spans="1:21" s="17" customFormat="1" ht="26.1">
      <c r="A39" s="9" t="s">
        <v>52</v>
      </c>
      <c r="B39" s="9" t="str" cm="1">
        <f t="array" ref="B39">IF(A39="", "", _xlfn._xlws.FILTER('Responsáveis pelas informações'!F:F, 'Responsáveis pelas informações'!A:A=A39))</f>
        <v>Juliana</v>
      </c>
      <c r="C39" s="9" t="s">
        <v>29</v>
      </c>
      <c r="D39" s="30"/>
      <c r="E39" s="30">
        <v>2</v>
      </c>
      <c r="F39" s="16" t="s">
        <v>395</v>
      </c>
      <c r="G39" s="16" t="s">
        <v>252</v>
      </c>
      <c r="H39" s="29" t="s">
        <v>407</v>
      </c>
      <c r="I39" s="16" t="s">
        <v>220</v>
      </c>
      <c r="J39" s="16" t="s">
        <v>220</v>
      </c>
      <c r="K39" s="16" t="s">
        <v>220</v>
      </c>
      <c r="L39" s="29" t="s">
        <v>256</v>
      </c>
      <c r="M39" s="20" t="s">
        <v>256</v>
      </c>
      <c r="N39" s="16" t="s">
        <v>256</v>
      </c>
      <c r="O39" s="41">
        <v>43847</v>
      </c>
      <c r="P39" s="41">
        <v>43847</v>
      </c>
      <c r="Q39" s="41">
        <v>45605</v>
      </c>
      <c r="R39" s="42">
        <v>-7902053.2300000004</v>
      </c>
      <c r="S39" s="42">
        <v>82097946.769999996</v>
      </c>
      <c r="T39" s="233" t="s">
        <v>391</v>
      </c>
      <c r="U39" s="45" t="s">
        <v>391</v>
      </c>
    </row>
    <row r="40" spans="1:21" s="17" customFormat="1" ht="12.95">
      <c r="A40" s="9" t="s">
        <v>52</v>
      </c>
      <c r="B40" s="9" t="str" cm="1">
        <f t="array" ref="B40">IF(A40="", "", _xlfn._xlws.FILTER('Responsáveis pelas informações'!F:F, 'Responsáveis pelas informações'!A:A=A40))</f>
        <v>Juliana</v>
      </c>
      <c r="C40" s="9" t="s">
        <v>29</v>
      </c>
      <c r="D40" s="30"/>
      <c r="E40" s="30">
        <v>5</v>
      </c>
      <c r="F40" s="16" t="s">
        <v>255</v>
      </c>
      <c r="G40" s="16" t="s">
        <v>255</v>
      </c>
      <c r="H40" s="29" t="s">
        <v>390</v>
      </c>
      <c r="I40" s="16" t="s">
        <v>256</v>
      </c>
      <c r="J40" s="16" t="s">
        <v>256</v>
      </c>
      <c r="K40" s="16" t="s">
        <v>220</v>
      </c>
      <c r="L40" s="29" t="s">
        <v>256</v>
      </c>
      <c r="M40" s="20" t="s">
        <v>256</v>
      </c>
      <c r="N40" s="20" t="s">
        <v>220</v>
      </c>
      <c r="O40" s="41">
        <v>45421</v>
      </c>
      <c r="P40" s="41">
        <v>45421</v>
      </c>
      <c r="Q40" s="41">
        <v>45605</v>
      </c>
      <c r="R40" s="42">
        <v>20715480</v>
      </c>
      <c r="S40" s="42">
        <v>102813426.77</v>
      </c>
      <c r="T40" s="233" t="s">
        <v>391</v>
      </c>
      <c r="U40" s="45" t="s">
        <v>391</v>
      </c>
    </row>
    <row r="41" spans="1:21" s="17" customFormat="1" ht="26.1">
      <c r="A41" s="9" t="s">
        <v>54</v>
      </c>
      <c r="B41" s="9" t="str" cm="1">
        <f t="array" ref="B41">IF(A41="", "", _xlfn._xlws.FILTER('Responsáveis pelas informações'!F:F, 'Responsáveis pelas informações'!A:A=A41))</f>
        <v>Juliana</v>
      </c>
      <c r="C41" s="9" t="s">
        <v>16</v>
      </c>
      <c r="D41" s="30"/>
      <c r="E41" s="30">
        <v>1</v>
      </c>
      <c r="F41" s="16" t="s">
        <v>395</v>
      </c>
      <c r="G41" s="16" t="s">
        <v>252</v>
      </c>
      <c r="H41" s="29" t="s">
        <v>396</v>
      </c>
      <c r="I41" s="16" t="s">
        <v>256</v>
      </c>
      <c r="J41" s="16" t="s">
        <v>256</v>
      </c>
      <c r="K41" s="16" t="s">
        <v>256</v>
      </c>
      <c r="L41" s="29" t="s">
        <v>256</v>
      </c>
      <c r="M41" s="20" t="s">
        <v>256</v>
      </c>
      <c r="N41" s="16" t="s">
        <v>256</v>
      </c>
      <c r="O41" s="41">
        <v>42258</v>
      </c>
      <c r="P41" s="41">
        <v>42258</v>
      </c>
      <c r="Q41" s="41">
        <v>44118</v>
      </c>
      <c r="R41" s="42">
        <v>0</v>
      </c>
      <c r="S41" s="42">
        <v>55000000</v>
      </c>
      <c r="T41" s="233" t="s">
        <v>391</v>
      </c>
      <c r="U41" s="45" t="s">
        <v>391</v>
      </c>
    </row>
    <row r="42" spans="1:21" s="17" customFormat="1" ht="26.1">
      <c r="A42" s="9" t="s">
        <v>54</v>
      </c>
      <c r="B42" s="9" t="str" cm="1">
        <f t="array" ref="B42">IF(A42="", "", _xlfn._xlws.FILTER('Responsáveis pelas informações'!F:F, 'Responsáveis pelas informações'!A:A=A42))</f>
        <v>Juliana</v>
      </c>
      <c r="C42" s="9" t="s">
        <v>16</v>
      </c>
      <c r="D42" s="30"/>
      <c r="E42" s="30">
        <v>2</v>
      </c>
      <c r="F42" s="16" t="s">
        <v>395</v>
      </c>
      <c r="G42" s="16" t="s">
        <v>252</v>
      </c>
      <c r="H42" s="29" t="s">
        <v>394</v>
      </c>
      <c r="I42" s="16" t="s">
        <v>220</v>
      </c>
      <c r="J42" s="16" t="s">
        <v>220</v>
      </c>
      <c r="K42" s="16" t="s">
        <v>220</v>
      </c>
      <c r="L42" s="29" t="s">
        <v>256</v>
      </c>
      <c r="M42" s="20" t="s">
        <v>256</v>
      </c>
      <c r="N42" s="16" t="s">
        <v>256</v>
      </c>
      <c r="O42" s="41">
        <v>43552</v>
      </c>
      <c r="P42" s="41">
        <v>43552</v>
      </c>
      <c r="Q42" s="41">
        <v>45579</v>
      </c>
      <c r="R42" s="42">
        <v>5987722.71</v>
      </c>
      <c r="S42" s="42">
        <v>60987722.710000001</v>
      </c>
      <c r="T42" s="233" t="s">
        <v>391</v>
      </c>
      <c r="U42" s="45" t="s">
        <v>391</v>
      </c>
    </row>
    <row r="43" spans="1:21" s="17" customFormat="1" ht="12.95">
      <c r="A43" s="9" t="s">
        <v>54</v>
      </c>
      <c r="B43" s="9" t="str" cm="1">
        <f t="array" ref="B43">IF(A43="", "", _xlfn._xlws.FILTER('Responsáveis pelas informações'!F:F, 'Responsáveis pelas informações'!A:A=A43))</f>
        <v>Juliana</v>
      </c>
      <c r="C43" s="9" t="s">
        <v>16</v>
      </c>
      <c r="D43" s="30"/>
      <c r="E43" s="30">
        <v>8</v>
      </c>
      <c r="F43" s="16" t="s">
        <v>255</v>
      </c>
      <c r="G43" s="16" t="s">
        <v>255</v>
      </c>
      <c r="H43" s="29" t="s">
        <v>390</v>
      </c>
      <c r="I43" s="16" t="s">
        <v>256</v>
      </c>
      <c r="J43" s="16" t="s">
        <v>256</v>
      </c>
      <c r="K43" s="16" t="s">
        <v>220</v>
      </c>
      <c r="L43" s="29" t="s">
        <v>256</v>
      </c>
      <c r="M43" s="20" t="s">
        <v>256</v>
      </c>
      <c r="N43" s="20" t="s">
        <v>220</v>
      </c>
      <c r="O43" s="41">
        <v>45329</v>
      </c>
      <c r="P43" s="41">
        <v>45329</v>
      </c>
      <c r="Q43" s="41">
        <v>45579</v>
      </c>
      <c r="R43" s="42">
        <v>26284520</v>
      </c>
      <c r="S43" s="42">
        <v>84745194.459999993</v>
      </c>
      <c r="T43" s="233" t="s">
        <v>391</v>
      </c>
      <c r="U43" s="45" t="s">
        <v>391</v>
      </c>
    </row>
    <row r="44" spans="1:21" s="17" customFormat="1" ht="26.1">
      <c r="A44" s="9" t="s">
        <v>56</v>
      </c>
      <c r="B44" s="9" t="str" cm="1">
        <f t="array" ref="B44">IF(A44="", "", _xlfn._xlws.FILTER('Responsáveis pelas informações'!F:F, 'Responsáveis pelas informações'!A:A=A44))</f>
        <v>Juliana</v>
      </c>
      <c r="C44" s="9" t="s">
        <v>35</v>
      </c>
      <c r="D44" s="30" t="s">
        <v>392</v>
      </c>
      <c r="E44" s="30">
        <v>1</v>
      </c>
      <c r="F44" s="16" t="s">
        <v>255</v>
      </c>
      <c r="G44" s="16" t="s">
        <v>255</v>
      </c>
      <c r="H44" s="29" t="s">
        <v>394</v>
      </c>
      <c r="I44" s="16" t="s">
        <v>220</v>
      </c>
      <c r="J44" s="16" t="s">
        <v>220</v>
      </c>
      <c r="K44" s="16" t="s">
        <v>220</v>
      </c>
      <c r="L44" s="29" t="s">
        <v>256</v>
      </c>
      <c r="M44" s="20" t="s">
        <v>256</v>
      </c>
      <c r="N44" s="20" t="s">
        <v>220</v>
      </c>
      <c r="O44" s="41">
        <v>45202</v>
      </c>
      <c r="P44" s="41">
        <v>45076</v>
      </c>
      <c r="Q44" s="41">
        <v>46573</v>
      </c>
      <c r="R44" s="42">
        <v>661523.1</v>
      </c>
      <c r="S44" s="42">
        <v>8871117.6799999997</v>
      </c>
      <c r="T44" s="233" t="s">
        <v>391</v>
      </c>
      <c r="U44" s="45" t="s">
        <v>391</v>
      </c>
    </row>
    <row r="45" spans="1:21" s="17" customFormat="1" ht="12.95">
      <c r="A45" s="18" t="s">
        <v>59</v>
      </c>
      <c r="B45" s="9" t="str" cm="1">
        <f t="array" ref="B45">IF(A45="", "", _xlfn._xlws.FILTER('Responsáveis pelas informações'!F:F, 'Responsáveis pelas informações'!A:A=A45))</f>
        <v>Juliana</v>
      </c>
      <c r="C45" s="9" t="s">
        <v>32</v>
      </c>
      <c r="D45" s="30"/>
      <c r="E45" s="40">
        <v>1</v>
      </c>
      <c r="F45" s="20" t="s">
        <v>395</v>
      </c>
      <c r="G45" s="20" t="s">
        <v>252</v>
      </c>
      <c r="H45" s="20" t="s">
        <v>397</v>
      </c>
      <c r="I45" s="20" t="s">
        <v>256</v>
      </c>
      <c r="J45" s="20" t="s">
        <v>256</v>
      </c>
      <c r="K45" s="20" t="s">
        <v>220</v>
      </c>
      <c r="L45" s="29" t="s">
        <v>256</v>
      </c>
      <c r="M45" s="20" t="s">
        <v>256</v>
      </c>
      <c r="N45" s="20" t="s">
        <v>256</v>
      </c>
      <c r="O45" s="37">
        <v>44669</v>
      </c>
      <c r="P45" s="37">
        <v>44669</v>
      </c>
      <c r="Q45" s="44">
        <v>45136</v>
      </c>
      <c r="R45" s="45">
        <v>750000</v>
      </c>
      <c r="S45" s="45">
        <v>2150000</v>
      </c>
      <c r="T45" s="233" t="s">
        <v>391</v>
      </c>
      <c r="U45" s="45" t="s">
        <v>391</v>
      </c>
    </row>
    <row r="46" spans="1:21" ht="12.95">
      <c r="A46" s="122" t="s">
        <v>59</v>
      </c>
      <c r="B46" s="122" t="str" cm="1">
        <f t="array" ref="B46">IF(A46="", "", _xlfn._xlws.FILTER('Responsáveis pelas informações'!F:F, 'Responsáveis pelas informações'!A:A=A46))</f>
        <v>Juliana</v>
      </c>
      <c r="C46" s="122" t="s">
        <v>32</v>
      </c>
      <c r="D46" s="133"/>
      <c r="E46" s="133" t="s">
        <v>408</v>
      </c>
      <c r="F46" s="136" t="s">
        <v>399</v>
      </c>
      <c r="G46" s="136" t="s">
        <v>252</v>
      </c>
      <c r="H46" s="136" t="s">
        <v>409</v>
      </c>
      <c r="I46" s="114" t="s">
        <v>256</v>
      </c>
      <c r="J46" s="114" t="s">
        <v>256</v>
      </c>
      <c r="K46" s="114" t="s">
        <v>256</v>
      </c>
      <c r="L46" s="136"/>
      <c r="M46" s="136" t="s">
        <v>220</v>
      </c>
      <c r="N46" s="123" t="s">
        <v>256</v>
      </c>
      <c r="O46" s="123">
        <v>44680</v>
      </c>
      <c r="P46" s="123">
        <v>44680</v>
      </c>
      <c r="Q46" s="135" t="s">
        <v>391</v>
      </c>
      <c r="R46" s="135" t="s">
        <v>391</v>
      </c>
      <c r="S46" s="244" t="s">
        <v>391</v>
      </c>
      <c r="T46" s="238">
        <v>242405.28</v>
      </c>
      <c r="U46" s="183">
        <v>242405.28</v>
      </c>
    </row>
    <row r="47" spans="1:21" s="17" customFormat="1" ht="26.1">
      <c r="A47" s="9" t="s">
        <v>59</v>
      </c>
      <c r="B47" s="9" t="str" cm="1">
        <f t="array" ref="B47">IF(A47="", "", _xlfn._xlws.FILTER('Responsáveis pelas informações'!F:F, 'Responsáveis pelas informações'!A:A=A47))</f>
        <v>Juliana</v>
      </c>
      <c r="C47" s="9" t="s">
        <v>32</v>
      </c>
      <c r="D47" s="30"/>
      <c r="E47" s="30">
        <v>3</v>
      </c>
      <c r="F47" s="16" t="s">
        <v>255</v>
      </c>
      <c r="G47" s="16" t="s">
        <v>255</v>
      </c>
      <c r="H47" s="29" t="s">
        <v>394</v>
      </c>
      <c r="I47" s="16" t="s">
        <v>220</v>
      </c>
      <c r="J47" s="16" t="s">
        <v>220</v>
      </c>
      <c r="K47" s="16" t="s">
        <v>220</v>
      </c>
      <c r="L47" s="29" t="s">
        <v>256</v>
      </c>
      <c r="M47" s="20" t="s">
        <v>256</v>
      </c>
      <c r="N47" s="20" t="s">
        <v>220</v>
      </c>
      <c r="O47" s="41">
        <v>45127</v>
      </c>
      <c r="P47" s="41">
        <v>45127</v>
      </c>
      <c r="Q47" s="41">
        <v>46233</v>
      </c>
      <c r="R47" s="42">
        <v>3139274.8</v>
      </c>
      <c r="S47" s="42">
        <v>5289274.8</v>
      </c>
      <c r="T47" s="233" t="s">
        <v>391</v>
      </c>
      <c r="U47" s="42" t="s">
        <v>391</v>
      </c>
    </row>
    <row r="48" spans="1:21" s="17" customFormat="1" ht="26.1">
      <c r="A48" s="18" t="s">
        <v>61</v>
      </c>
      <c r="B48" s="9" t="str" cm="1">
        <f t="array" ref="B48">IF(A48="", "", _xlfn._xlws.FILTER('Responsáveis pelas informações'!F:F, 'Responsáveis pelas informações'!A:A=A48))</f>
        <v>Juliana</v>
      </c>
      <c r="C48" s="9" t="s">
        <v>16</v>
      </c>
      <c r="D48" s="30"/>
      <c r="E48" s="40">
        <v>1</v>
      </c>
      <c r="F48" s="20" t="s">
        <v>395</v>
      </c>
      <c r="G48" s="20" t="s">
        <v>252</v>
      </c>
      <c r="H48" s="20" t="s">
        <v>394</v>
      </c>
      <c r="I48" s="20" t="s">
        <v>220</v>
      </c>
      <c r="J48" s="20" t="s">
        <v>220</v>
      </c>
      <c r="K48" s="20" t="s">
        <v>220</v>
      </c>
      <c r="L48" s="29" t="s">
        <v>256</v>
      </c>
      <c r="M48" s="20" t="s">
        <v>256</v>
      </c>
      <c r="N48" s="20" t="s">
        <v>256</v>
      </c>
      <c r="O48" s="37">
        <v>44742</v>
      </c>
      <c r="P48" s="37">
        <v>44742</v>
      </c>
      <c r="Q48" s="44">
        <v>46256</v>
      </c>
      <c r="R48" s="45">
        <v>-2109823.16</v>
      </c>
      <c r="S48" s="45">
        <v>11223510.17</v>
      </c>
      <c r="T48" s="233" t="s">
        <v>391</v>
      </c>
      <c r="U48" s="42" t="s">
        <v>391</v>
      </c>
    </row>
    <row r="49" spans="1:21" s="17" customFormat="1" ht="12.95">
      <c r="A49" s="18" t="s">
        <v>64</v>
      </c>
      <c r="B49" s="9" t="str" cm="1">
        <f t="array" ref="B49">IF(A49="", "", _xlfn._xlws.FILTER('Responsáveis pelas informações'!F:F, 'Responsáveis pelas informações'!A:A=A49))</f>
        <v>Juliana</v>
      </c>
      <c r="C49" s="9" t="s">
        <v>6</v>
      </c>
      <c r="D49" s="30"/>
      <c r="E49" s="40">
        <v>1</v>
      </c>
      <c r="F49" s="20" t="s">
        <v>395</v>
      </c>
      <c r="G49" s="20" t="s">
        <v>252</v>
      </c>
      <c r="H49" s="20" t="s">
        <v>397</v>
      </c>
      <c r="I49" s="20" t="s">
        <v>256</v>
      </c>
      <c r="J49" s="20" t="s">
        <v>256</v>
      </c>
      <c r="K49" s="20" t="s">
        <v>220</v>
      </c>
      <c r="L49" s="29" t="s">
        <v>256</v>
      </c>
      <c r="M49" s="20" t="s">
        <v>256</v>
      </c>
      <c r="N49" s="20" t="s">
        <v>256</v>
      </c>
      <c r="O49" s="37">
        <v>44616</v>
      </c>
      <c r="P49" s="37">
        <v>44616</v>
      </c>
      <c r="Q49" s="44">
        <v>45095</v>
      </c>
      <c r="R49" s="45">
        <v>7709497.2000000002</v>
      </c>
      <c r="S49" s="45">
        <v>11564245.800000001</v>
      </c>
      <c r="T49" s="233" t="s">
        <v>391</v>
      </c>
      <c r="U49" s="42" t="s">
        <v>391</v>
      </c>
    </row>
    <row r="50" spans="1:21" s="17" customFormat="1" ht="12.95">
      <c r="A50" s="9" t="s">
        <v>64</v>
      </c>
      <c r="B50" s="9" t="str" cm="1">
        <f t="array" ref="B50">IF(A50="", "", _xlfn._xlws.FILTER('Responsáveis pelas informações'!F:F, 'Responsáveis pelas informações'!A:A=A50))</f>
        <v>Juliana</v>
      </c>
      <c r="C50" s="9" t="s">
        <v>6</v>
      </c>
      <c r="D50" s="30"/>
      <c r="E50" s="30">
        <v>2</v>
      </c>
      <c r="F50" s="16" t="s">
        <v>395</v>
      </c>
      <c r="G50" s="16" t="s">
        <v>252</v>
      </c>
      <c r="H50" s="29" t="s">
        <v>410</v>
      </c>
      <c r="I50" s="16" t="s">
        <v>256</v>
      </c>
      <c r="J50" s="16" t="s">
        <v>256</v>
      </c>
      <c r="K50" s="16" t="s">
        <v>256</v>
      </c>
      <c r="L50" s="29" t="s">
        <v>256</v>
      </c>
      <c r="M50" s="20" t="s">
        <v>256</v>
      </c>
      <c r="N50" s="16" t="s">
        <v>256</v>
      </c>
      <c r="O50" s="41">
        <v>45069</v>
      </c>
      <c r="P50" s="41">
        <v>45069</v>
      </c>
      <c r="Q50" s="41">
        <v>45095</v>
      </c>
      <c r="R50" s="42">
        <v>0</v>
      </c>
      <c r="S50" s="42">
        <v>11564245.800000001</v>
      </c>
      <c r="T50" s="233" t="s">
        <v>391</v>
      </c>
      <c r="U50" s="42" t="s">
        <v>391</v>
      </c>
    </row>
    <row r="51" spans="1:21" s="17" customFormat="1" ht="26.1">
      <c r="A51" s="18" t="s">
        <v>64</v>
      </c>
      <c r="B51" s="9" t="str" cm="1">
        <f t="array" ref="B51">IF(A51="", "", _xlfn._xlws.FILTER('Responsáveis pelas informações'!F:F, 'Responsáveis pelas informações'!A:A=A51))</f>
        <v>Juliana</v>
      </c>
      <c r="C51" s="9" t="s">
        <v>6</v>
      </c>
      <c r="D51" s="30" t="s">
        <v>392</v>
      </c>
      <c r="E51" s="40">
        <v>3</v>
      </c>
      <c r="F51" s="20" t="s">
        <v>255</v>
      </c>
      <c r="G51" s="20" t="s">
        <v>255</v>
      </c>
      <c r="H51" s="20" t="s">
        <v>394</v>
      </c>
      <c r="I51" s="20" t="s">
        <v>220</v>
      </c>
      <c r="J51" s="20" t="s">
        <v>220</v>
      </c>
      <c r="K51" s="20" t="s">
        <v>220</v>
      </c>
      <c r="L51" s="29" t="s">
        <v>256</v>
      </c>
      <c r="M51" s="20" t="s">
        <v>256</v>
      </c>
      <c r="N51" s="20" t="s">
        <v>220</v>
      </c>
      <c r="O51" s="37">
        <v>45104</v>
      </c>
      <c r="P51" s="37">
        <v>45083</v>
      </c>
      <c r="Q51" s="44">
        <v>46191</v>
      </c>
      <c r="R51" s="45">
        <v>19542157.120000001</v>
      </c>
      <c r="S51" s="45">
        <v>31106402.920000002</v>
      </c>
      <c r="T51" s="233" t="s">
        <v>391</v>
      </c>
      <c r="U51" s="42" t="s">
        <v>391</v>
      </c>
    </row>
    <row r="52" spans="1:21" s="17" customFormat="1" ht="12.95">
      <c r="A52" s="18" t="s">
        <v>65</v>
      </c>
      <c r="B52" s="9" t="str" cm="1">
        <f t="array" ref="B52">IF(A52="", "", _xlfn._xlws.FILTER('Responsáveis pelas informações'!F:F, 'Responsáveis pelas informações'!A:A=A52))</f>
        <v>Juliana</v>
      </c>
      <c r="C52" s="9" t="s">
        <v>29</v>
      </c>
      <c r="D52" s="30"/>
      <c r="E52" s="40">
        <v>1</v>
      </c>
      <c r="F52" s="20" t="s">
        <v>395</v>
      </c>
      <c r="G52" s="20" t="s">
        <v>252</v>
      </c>
      <c r="H52" s="20" t="s">
        <v>397</v>
      </c>
      <c r="I52" s="20" t="s">
        <v>256</v>
      </c>
      <c r="J52" s="20" t="s">
        <v>256</v>
      </c>
      <c r="K52" s="20" t="s">
        <v>220</v>
      </c>
      <c r="L52" s="29" t="s">
        <v>256</v>
      </c>
      <c r="M52" s="20" t="s">
        <v>256</v>
      </c>
      <c r="N52" s="20" t="s">
        <v>256</v>
      </c>
      <c r="O52" s="37">
        <v>43973</v>
      </c>
      <c r="P52" s="37">
        <v>43973</v>
      </c>
      <c r="Q52" s="44">
        <v>44692</v>
      </c>
      <c r="R52" s="45">
        <v>4445000</v>
      </c>
      <c r="S52" s="45">
        <v>23145000</v>
      </c>
      <c r="T52" s="233" t="s">
        <v>391</v>
      </c>
      <c r="U52" s="42" t="s">
        <v>391</v>
      </c>
    </row>
    <row r="53" spans="1:21" s="17" customFormat="1" ht="26.1">
      <c r="A53" s="9" t="s">
        <v>65</v>
      </c>
      <c r="B53" s="9" t="str" cm="1">
        <f t="array" ref="B53">IF(A53="", "", _xlfn._xlws.FILTER('Responsáveis pelas informações'!F:F, 'Responsáveis pelas informações'!A:A=A53))</f>
        <v>Juliana</v>
      </c>
      <c r="C53" s="9" t="s">
        <v>29</v>
      </c>
      <c r="D53" s="30"/>
      <c r="E53" s="30">
        <v>2</v>
      </c>
      <c r="F53" s="16" t="s">
        <v>395</v>
      </c>
      <c r="G53" s="16" t="s">
        <v>252</v>
      </c>
      <c r="H53" s="29" t="s">
        <v>394</v>
      </c>
      <c r="I53" s="16" t="s">
        <v>220</v>
      </c>
      <c r="J53" s="16" t="s">
        <v>220</v>
      </c>
      <c r="K53" s="16" t="s">
        <v>220</v>
      </c>
      <c r="L53" s="29" t="s">
        <v>256</v>
      </c>
      <c r="M53" s="20" t="s">
        <v>256</v>
      </c>
      <c r="N53" s="16" t="s">
        <v>256</v>
      </c>
      <c r="O53" s="41">
        <v>44525</v>
      </c>
      <c r="P53" s="41">
        <v>44525</v>
      </c>
      <c r="Q53" s="41">
        <v>46153</v>
      </c>
      <c r="R53" s="42">
        <v>52210010.149999999</v>
      </c>
      <c r="S53" s="42">
        <v>75355010.150000006</v>
      </c>
      <c r="T53" s="233" t="s">
        <v>391</v>
      </c>
      <c r="U53" s="42" t="s">
        <v>391</v>
      </c>
    </row>
    <row r="54" spans="1:21" s="17" customFormat="1" ht="12.95">
      <c r="A54" s="31" t="s">
        <v>67</v>
      </c>
      <c r="B54" s="9" t="str" cm="1">
        <f t="array" ref="B54">IF(A54="", "", _xlfn._xlws.FILTER('Responsáveis pelas informações'!F:F, 'Responsáveis pelas informações'!A:A=A54))</f>
        <v>Juliana</v>
      </c>
      <c r="C54" s="9" t="s">
        <v>44</v>
      </c>
      <c r="D54" s="30"/>
      <c r="E54" s="28">
        <v>1</v>
      </c>
      <c r="F54" s="20" t="s">
        <v>395</v>
      </c>
      <c r="G54" s="46" t="s">
        <v>252</v>
      </c>
      <c r="H54" s="46" t="s">
        <v>397</v>
      </c>
      <c r="I54" s="46" t="s">
        <v>256</v>
      </c>
      <c r="J54" s="46" t="s">
        <v>256</v>
      </c>
      <c r="K54" s="46" t="s">
        <v>220</v>
      </c>
      <c r="L54" s="29" t="s">
        <v>256</v>
      </c>
      <c r="M54" s="20" t="s">
        <v>256</v>
      </c>
      <c r="N54" s="46" t="s">
        <v>256</v>
      </c>
      <c r="O54" s="67">
        <v>44025</v>
      </c>
      <c r="P54" s="67">
        <v>44025</v>
      </c>
      <c r="Q54" s="67">
        <v>44693</v>
      </c>
      <c r="R54" s="36">
        <v>3100000</v>
      </c>
      <c r="S54" s="36">
        <v>9000000</v>
      </c>
      <c r="T54" s="233" t="s">
        <v>391</v>
      </c>
      <c r="U54" s="42" t="s">
        <v>391</v>
      </c>
    </row>
    <row r="55" spans="1:21" s="17" customFormat="1" ht="83.25" customHeight="1">
      <c r="A55" s="31" t="s">
        <v>67</v>
      </c>
      <c r="B55" s="9" t="str" cm="1">
        <f t="array" ref="B55">IF(A55="", "", _xlfn._xlws.FILTER('Responsáveis pelas informações'!F:F, 'Responsáveis pelas informações'!A:A=A55))</f>
        <v>Juliana</v>
      </c>
      <c r="C55" s="9" t="s">
        <v>44</v>
      </c>
      <c r="D55" s="38" t="s">
        <v>411</v>
      </c>
      <c r="E55" s="28">
        <v>2</v>
      </c>
      <c r="F55" s="20" t="s">
        <v>395</v>
      </c>
      <c r="G55" s="46" t="s">
        <v>252</v>
      </c>
      <c r="H55" s="46" t="s">
        <v>394</v>
      </c>
      <c r="I55" s="46" t="s">
        <v>220</v>
      </c>
      <c r="J55" s="46" t="s">
        <v>220</v>
      </c>
      <c r="K55" s="46" t="s">
        <v>220</v>
      </c>
      <c r="L55" s="29" t="s">
        <v>256</v>
      </c>
      <c r="M55" s="20" t="s">
        <v>256</v>
      </c>
      <c r="N55" s="46" t="s">
        <v>256</v>
      </c>
      <c r="O55" s="67">
        <v>44404</v>
      </c>
      <c r="P55" s="67">
        <v>44404</v>
      </c>
      <c r="Q55" s="35">
        <v>46153</v>
      </c>
      <c r="R55" s="34">
        <v>4449500</v>
      </c>
      <c r="S55" s="36">
        <v>13449500</v>
      </c>
      <c r="T55" s="233"/>
      <c r="U55" s="42" t="s">
        <v>391</v>
      </c>
    </row>
    <row r="56" spans="1:21" s="17" customFormat="1" ht="26.1">
      <c r="A56" s="9" t="s">
        <v>71</v>
      </c>
      <c r="B56" s="9" t="str" cm="1">
        <f t="array" ref="B56">IF(A56="", "", _xlfn._xlws.FILTER('Responsáveis pelas informações'!F:F, 'Responsáveis pelas informações'!A:A=A56))</f>
        <v>Juliana</v>
      </c>
      <c r="C56" s="9" t="s">
        <v>26</v>
      </c>
      <c r="D56" s="30" t="s">
        <v>412</v>
      </c>
      <c r="E56" s="30">
        <v>2</v>
      </c>
      <c r="F56" s="16" t="s">
        <v>255</v>
      </c>
      <c r="G56" s="16" t="s">
        <v>255</v>
      </c>
      <c r="H56" s="29" t="s">
        <v>394</v>
      </c>
      <c r="I56" s="16" t="s">
        <v>220</v>
      </c>
      <c r="J56" s="16" t="s">
        <v>220</v>
      </c>
      <c r="K56" s="16" t="s">
        <v>220</v>
      </c>
      <c r="L56" s="29" t="s">
        <v>256</v>
      </c>
      <c r="M56" s="20" t="s">
        <v>256</v>
      </c>
      <c r="N56" s="20" t="s">
        <v>220</v>
      </c>
      <c r="O56" s="41">
        <v>45104</v>
      </c>
      <c r="P56" s="41">
        <v>44987</v>
      </c>
      <c r="Q56" s="41">
        <v>46577</v>
      </c>
      <c r="R56" s="42">
        <v>18841830.539999999</v>
      </c>
      <c r="S56" s="42">
        <v>28965830.539999999</v>
      </c>
      <c r="T56" s="233" t="s">
        <v>391</v>
      </c>
      <c r="U56" s="42" t="s">
        <v>391</v>
      </c>
    </row>
    <row r="57" spans="1:21" s="17" customFormat="1" ht="12.95">
      <c r="A57" s="9" t="s">
        <v>75</v>
      </c>
      <c r="B57" s="9" t="str" cm="1">
        <f t="array" ref="B57">IF(A57="", "", _xlfn._xlws.FILTER('Responsáveis pelas informações'!F:F, 'Responsáveis pelas informações'!A:A=A57))</f>
        <v>Juliana</v>
      </c>
      <c r="C57" s="9" t="s">
        <v>21</v>
      </c>
      <c r="D57" s="30"/>
      <c r="E57" s="30">
        <v>1</v>
      </c>
      <c r="F57" s="16" t="s">
        <v>395</v>
      </c>
      <c r="G57" s="16" t="s">
        <v>252</v>
      </c>
      <c r="H57" s="29" t="s">
        <v>397</v>
      </c>
      <c r="I57" s="16" t="s">
        <v>256</v>
      </c>
      <c r="J57" s="16" t="s">
        <v>256</v>
      </c>
      <c r="K57" s="16" t="s">
        <v>220</v>
      </c>
      <c r="L57" s="29" t="s">
        <v>256</v>
      </c>
      <c r="M57" s="20" t="s">
        <v>256</v>
      </c>
      <c r="N57" s="16" t="s">
        <v>256</v>
      </c>
      <c r="O57" s="41">
        <v>43774</v>
      </c>
      <c r="P57" s="41">
        <v>43774</v>
      </c>
      <c r="Q57" s="41">
        <v>44748</v>
      </c>
      <c r="R57" s="42">
        <v>3939000</v>
      </c>
      <c r="S57" s="42">
        <v>8964000</v>
      </c>
      <c r="T57" s="233" t="s">
        <v>391</v>
      </c>
      <c r="U57" s="42" t="s">
        <v>391</v>
      </c>
    </row>
    <row r="58" spans="1:21" s="17" customFormat="1" ht="26.1">
      <c r="A58" s="9" t="s">
        <v>75</v>
      </c>
      <c r="B58" s="9" t="str" cm="1">
        <f t="array" ref="B58">IF(A58="", "", _xlfn._xlws.FILTER('Responsáveis pelas informações'!F:F, 'Responsáveis pelas informações'!A:A=A58))</f>
        <v>Juliana</v>
      </c>
      <c r="C58" s="9" t="s">
        <v>21</v>
      </c>
      <c r="D58" s="30"/>
      <c r="E58" s="30">
        <v>2</v>
      </c>
      <c r="F58" s="16" t="s">
        <v>395</v>
      </c>
      <c r="G58" s="16" t="s">
        <v>252</v>
      </c>
      <c r="H58" s="29" t="s">
        <v>394</v>
      </c>
      <c r="I58" s="16" t="s">
        <v>220</v>
      </c>
      <c r="J58" s="16" t="s">
        <v>220</v>
      </c>
      <c r="K58" s="16" t="s">
        <v>220</v>
      </c>
      <c r="L58" s="29" t="s">
        <v>256</v>
      </c>
      <c r="M58" s="20" t="s">
        <v>256</v>
      </c>
      <c r="N58" s="16" t="s">
        <v>256</v>
      </c>
      <c r="O58" s="41">
        <v>44326</v>
      </c>
      <c r="P58" s="41">
        <v>44326</v>
      </c>
      <c r="Q58" s="41">
        <v>46209</v>
      </c>
      <c r="R58" s="42">
        <v>5543903.3099999996</v>
      </c>
      <c r="S58" s="42">
        <v>14507903.310000001</v>
      </c>
      <c r="T58" s="233" t="s">
        <v>391</v>
      </c>
      <c r="U58" s="42" t="s">
        <v>391</v>
      </c>
    </row>
    <row r="59" spans="1:21" s="17" customFormat="1" ht="12.95">
      <c r="A59" s="9" t="s">
        <v>75</v>
      </c>
      <c r="B59" s="9" t="str" cm="1">
        <f t="array" ref="B59">IF(A59="", "", _xlfn._xlws.FILTER('Responsáveis pelas informações'!F:F, 'Responsáveis pelas informações'!A:A=A59))</f>
        <v>Juliana</v>
      </c>
      <c r="C59" s="9" t="s">
        <v>21</v>
      </c>
      <c r="D59" s="30"/>
      <c r="E59" s="30">
        <v>3</v>
      </c>
      <c r="F59" s="16" t="s">
        <v>255</v>
      </c>
      <c r="G59" s="16" t="s">
        <v>255</v>
      </c>
      <c r="H59" s="29" t="s">
        <v>390</v>
      </c>
      <c r="I59" s="16" t="s">
        <v>256</v>
      </c>
      <c r="J59" s="16" t="s">
        <v>256</v>
      </c>
      <c r="K59" s="16" t="s">
        <v>220</v>
      </c>
      <c r="L59" s="29" t="s">
        <v>256</v>
      </c>
      <c r="M59" s="20" t="s">
        <v>256</v>
      </c>
      <c r="N59" s="20" t="s">
        <v>220</v>
      </c>
      <c r="O59" s="41">
        <v>45239</v>
      </c>
      <c r="P59" s="41">
        <v>45239</v>
      </c>
      <c r="Q59" s="41">
        <v>46209</v>
      </c>
      <c r="R59" s="42">
        <v>14215414.18</v>
      </c>
      <c r="S59" s="42">
        <v>28723317.489999998</v>
      </c>
      <c r="T59" s="233" t="s">
        <v>391</v>
      </c>
      <c r="U59" s="42" t="s">
        <v>391</v>
      </c>
    </row>
    <row r="60" spans="1:21" ht="12.95">
      <c r="A60" s="187" t="s">
        <v>80</v>
      </c>
      <c r="B60" s="187" t="str" cm="1">
        <f t="array" ref="B60">IF(A60="", "", _xlfn._xlws.FILTER('Responsáveis pelas informações'!F:F, 'Responsáveis pelas informações'!A:A=A60))</f>
        <v>Bianca</v>
      </c>
      <c r="C60" s="187" t="s">
        <v>35</v>
      </c>
      <c r="D60" s="197"/>
      <c r="E60" s="191">
        <v>1</v>
      </c>
      <c r="F60" s="150" t="s">
        <v>395</v>
      </c>
      <c r="G60" s="150" t="s">
        <v>252</v>
      </c>
      <c r="H60" s="245" t="s">
        <v>410</v>
      </c>
      <c r="I60" s="150" t="s">
        <v>256</v>
      </c>
      <c r="J60" s="150" t="s">
        <v>256</v>
      </c>
      <c r="K60" s="150" t="s">
        <v>220</v>
      </c>
      <c r="L60" s="137" t="s">
        <v>256</v>
      </c>
      <c r="M60" s="20" t="s">
        <v>256</v>
      </c>
      <c r="N60" s="150" t="s">
        <v>256</v>
      </c>
      <c r="O60" s="246">
        <v>44802</v>
      </c>
      <c r="P60" s="246">
        <v>44802</v>
      </c>
      <c r="Q60" s="246">
        <v>46876</v>
      </c>
      <c r="R60" s="244">
        <v>0</v>
      </c>
      <c r="S60" s="244">
        <v>5000000</v>
      </c>
      <c r="T60" s="233" t="s">
        <v>391</v>
      </c>
      <c r="U60" s="42" t="s">
        <v>391</v>
      </c>
    </row>
    <row r="61" spans="1:21" s="17" customFormat="1" ht="26.1">
      <c r="A61" s="9" t="s">
        <v>83</v>
      </c>
      <c r="B61" s="9" t="str" cm="1">
        <f t="array" ref="B61">IF(A61="", "", _xlfn._xlws.FILTER('Responsáveis pelas informações'!F:F, 'Responsáveis pelas informações'!A:A=A61))</f>
        <v>Juliana</v>
      </c>
      <c r="C61" s="9" t="s">
        <v>32</v>
      </c>
      <c r="D61" s="30"/>
      <c r="E61" s="30">
        <v>1</v>
      </c>
      <c r="F61" s="16" t="s">
        <v>255</v>
      </c>
      <c r="G61" s="16" t="s">
        <v>255</v>
      </c>
      <c r="H61" s="29" t="s">
        <v>394</v>
      </c>
      <c r="I61" s="16" t="s">
        <v>220</v>
      </c>
      <c r="J61" s="16" t="s">
        <v>220</v>
      </c>
      <c r="K61" s="16" t="s">
        <v>220</v>
      </c>
      <c r="L61" s="29" t="s">
        <v>256</v>
      </c>
      <c r="M61" s="20" t="s">
        <v>256</v>
      </c>
      <c r="N61" s="20" t="s">
        <v>220</v>
      </c>
      <c r="O61" s="41">
        <v>45439</v>
      </c>
      <c r="P61" s="41">
        <v>45439</v>
      </c>
      <c r="Q61" s="41">
        <v>47817</v>
      </c>
      <c r="R61" s="42">
        <v>5202210</v>
      </c>
      <c r="S61" s="42">
        <v>8120710</v>
      </c>
      <c r="T61" s="233" t="s">
        <v>391</v>
      </c>
      <c r="U61" s="42" t="s">
        <v>391</v>
      </c>
    </row>
    <row r="62" spans="1:21" s="161" customFormat="1" ht="12.95">
      <c r="A62" s="187" t="s">
        <v>90</v>
      </c>
      <c r="B62" s="187" t="str" cm="1">
        <f t="array" ref="B62">IF(A62="", "", _xlfn._xlws.FILTER('Responsáveis pelas informações'!F:F, 'Responsáveis pelas informações'!A:A=A62))</f>
        <v>Bianca</v>
      </c>
      <c r="C62" s="187" t="s">
        <v>21</v>
      </c>
      <c r="D62" s="197"/>
      <c r="E62" s="191">
        <v>1</v>
      </c>
      <c r="F62" s="150" t="s">
        <v>395</v>
      </c>
      <c r="G62" s="150" t="s">
        <v>252</v>
      </c>
      <c r="H62" s="245" t="s">
        <v>397</v>
      </c>
      <c r="I62" s="150" t="s">
        <v>256</v>
      </c>
      <c r="J62" s="150" t="s">
        <v>256</v>
      </c>
      <c r="K62" s="150" t="s">
        <v>220</v>
      </c>
      <c r="L62" s="160" t="s">
        <v>256</v>
      </c>
      <c r="M62" s="20" t="s">
        <v>256</v>
      </c>
      <c r="N62" s="150" t="s">
        <v>256</v>
      </c>
      <c r="O62" s="246">
        <v>44636</v>
      </c>
      <c r="P62" s="246">
        <v>44636</v>
      </c>
      <c r="Q62" s="246">
        <v>45239</v>
      </c>
      <c r="R62" s="244">
        <v>970000</v>
      </c>
      <c r="S62" s="244">
        <v>2745646.47</v>
      </c>
      <c r="T62" s="233" t="s">
        <v>391</v>
      </c>
      <c r="U62" s="42" t="s">
        <v>391</v>
      </c>
    </row>
    <row r="63" spans="1:21" s="161" customFormat="1" ht="12.95">
      <c r="A63" s="187" t="s">
        <v>90</v>
      </c>
      <c r="B63" s="187" t="str" cm="1">
        <f t="array" ref="B63">IF(A63="", "", _xlfn._xlws.FILTER('Responsáveis pelas informações'!F:F, 'Responsáveis pelas informações'!A:A=A63))</f>
        <v>Bianca</v>
      </c>
      <c r="C63" s="187" t="s">
        <v>21</v>
      </c>
      <c r="D63" s="197"/>
      <c r="E63" s="191" t="s">
        <v>408</v>
      </c>
      <c r="F63" s="150" t="s">
        <v>395</v>
      </c>
      <c r="G63" s="150" t="s">
        <v>252</v>
      </c>
      <c r="H63" s="245" t="s">
        <v>397</v>
      </c>
      <c r="I63" s="150" t="s">
        <v>256</v>
      </c>
      <c r="J63" s="150" t="s">
        <v>256</v>
      </c>
      <c r="K63" s="150" t="s">
        <v>220</v>
      </c>
      <c r="L63" s="160" t="s">
        <v>256</v>
      </c>
      <c r="M63" s="20" t="s">
        <v>256</v>
      </c>
      <c r="N63" s="150" t="s">
        <v>256</v>
      </c>
      <c r="O63" s="246">
        <v>44677</v>
      </c>
      <c r="P63" s="246">
        <v>44881</v>
      </c>
      <c r="Q63" s="246">
        <v>45239</v>
      </c>
      <c r="R63" s="244">
        <v>2526252.31</v>
      </c>
      <c r="S63" s="244">
        <v>4301898.78</v>
      </c>
      <c r="T63" s="233" t="s">
        <v>391</v>
      </c>
      <c r="U63" s="42" t="s">
        <v>391</v>
      </c>
    </row>
    <row r="64" spans="1:21" s="161" customFormat="1" ht="12.95">
      <c r="A64" s="187" t="s">
        <v>90</v>
      </c>
      <c r="B64" s="187" t="str" cm="1">
        <f t="array" ref="B64">IF(A64="", "", _xlfn._xlws.FILTER('Responsáveis pelas informações'!F:F, 'Responsáveis pelas informações'!A:A=A64))</f>
        <v>Bianca</v>
      </c>
      <c r="C64" s="187" t="s">
        <v>21</v>
      </c>
      <c r="D64" s="197"/>
      <c r="E64" s="191">
        <v>2</v>
      </c>
      <c r="F64" s="150" t="s">
        <v>395</v>
      </c>
      <c r="G64" s="150" t="s">
        <v>252</v>
      </c>
      <c r="H64" s="245" t="s">
        <v>413</v>
      </c>
      <c r="I64" s="150" t="s">
        <v>256</v>
      </c>
      <c r="J64" s="150" t="s">
        <v>256</v>
      </c>
      <c r="K64" s="150" t="s">
        <v>220</v>
      </c>
      <c r="L64" s="160" t="s">
        <v>256</v>
      </c>
      <c r="M64" s="20" t="s">
        <v>256</v>
      </c>
      <c r="N64" s="150" t="s">
        <v>256</v>
      </c>
      <c r="O64" s="246">
        <v>44881</v>
      </c>
      <c r="P64" s="246">
        <v>44881</v>
      </c>
      <c r="Q64" s="246">
        <v>45239</v>
      </c>
      <c r="R64" s="244">
        <v>2526252.31</v>
      </c>
      <c r="S64" s="244">
        <v>5271898.78</v>
      </c>
      <c r="T64" s="233" t="s">
        <v>391</v>
      </c>
      <c r="U64" s="42" t="s">
        <v>391</v>
      </c>
    </row>
    <row r="65" spans="1:21" ht="12.95">
      <c r="A65" s="122" t="s">
        <v>90</v>
      </c>
      <c r="B65" s="122" t="str" cm="1">
        <f t="array" ref="B65">IF(A65="", "", _xlfn._xlws.FILTER('Responsáveis pelas informações'!F:F, 'Responsáveis pelas informações'!A:A=A65))</f>
        <v>Bianca</v>
      </c>
      <c r="C65" s="122" t="s">
        <v>21</v>
      </c>
      <c r="D65" s="197"/>
      <c r="E65" s="191" t="s">
        <v>414</v>
      </c>
      <c r="F65" s="150" t="s">
        <v>399</v>
      </c>
      <c r="G65" s="150" t="s">
        <v>252</v>
      </c>
      <c r="H65" s="245" t="s">
        <v>409</v>
      </c>
      <c r="I65" s="150" t="s">
        <v>256</v>
      </c>
      <c r="J65" s="150" t="s">
        <v>256</v>
      </c>
      <c r="K65" s="150" t="s">
        <v>256</v>
      </c>
      <c r="L65" s="137"/>
      <c r="M65" s="136" t="s">
        <v>220</v>
      </c>
      <c r="N65" s="150" t="s">
        <v>256</v>
      </c>
      <c r="O65" s="246">
        <v>44754</v>
      </c>
      <c r="P65" s="246">
        <v>44754</v>
      </c>
      <c r="Q65" s="246">
        <v>45239</v>
      </c>
      <c r="R65" s="244" t="s">
        <v>391</v>
      </c>
      <c r="S65" s="244" t="s">
        <v>391</v>
      </c>
      <c r="T65" s="247">
        <v>968760</v>
      </c>
      <c r="U65" s="247">
        <v>968760</v>
      </c>
    </row>
    <row r="66" spans="1:21" s="161" customFormat="1" ht="12.95">
      <c r="A66" s="9" t="s">
        <v>90</v>
      </c>
      <c r="B66" s="9" t="str" cm="1">
        <f t="array" ref="B66">IF(A66="", "", _xlfn._xlws.FILTER('Responsáveis pelas informações'!F:F, 'Responsáveis pelas informações'!A:A=A66))</f>
        <v>Bianca</v>
      </c>
      <c r="C66" s="9" t="s">
        <v>21</v>
      </c>
      <c r="D66" s="39"/>
      <c r="E66" s="30">
        <v>4</v>
      </c>
      <c r="F66" s="16" t="s">
        <v>395</v>
      </c>
      <c r="G66" s="16" t="s">
        <v>252</v>
      </c>
      <c r="H66" s="29" t="s">
        <v>402</v>
      </c>
      <c r="I66" s="16" t="s">
        <v>256</v>
      </c>
      <c r="J66" s="16" t="s">
        <v>220</v>
      </c>
      <c r="K66" s="16" t="s">
        <v>256</v>
      </c>
      <c r="L66" s="160" t="s">
        <v>256</v>
      </c>
      <c r="M66" s="20" t="s">
        <v>256</v>
      </c>
      <c r="N66" s="16" t="s">
        <v>256</v>
      </c>
      <c r="O66" s="41">
        <v>45239</v>
      </c>
      <c r="P66" s="41">
        <v>45239</v>
      </c>
      <c r="Q66" s="41">
        <v>45329</v>
      </c>
      <c r="R66" s="42">
        <v>0</v>
      </c>
      <c r="S66" s="42">
        <v>5271898.78</v>
      </c>
      <c r="T66" s="233" t="s">
        <v>391</v>
      </c>
      <c r="U66" s="42" t="s">
        <v>391</v>
      </c>
    </row>
    <row r="67" spans="1:21" s="161" customFormat="1" ht="26.1">
      <c r="A67" s="18" t="s">
        <v>90</v>
      </c>
      <c r="B67" s="9" t="str" cm="1">
        <f t="array" ref="B67">IF(A67="", "", _xlfn._xlws.FILTER('Responsáveis pelas informações'!F:F, 'Responsáveis pelas informações'!A:A=A67))</f>
        <v>Bianca</v>
      </c>
      <c r="C67" s="9" t="s">
        <v>21</v>
      </c>
      <c r="D67" s="39"/>
      <c r="E67" s="40">
        <v>5</v>
      </c>
      <c r="F67" s="20" t="s">
        <v>255</v>
      </c>
      <c r="G67" s="20" t="s">
        <v>255</v>
      </c>
      <c r="H67" s="20" t="s">
        <v>394</v>
      </c>
      <c r="I67" s="20" t="s">
        <v>220</v>
      </c>
      <c r="J67" s="20" t="s">
        <v>220</v>
      </c>
      <c r="K67" s="20" t="s">
        <v>220</v>
      </c>
      <c r="L67" s="160" t="s">
        <v>256</v>
      </c>
      <c r="M67" s="20" t="s">
        <v>256</v>
      </c>
      <c r="N67" s="20" t="s">
        <v>220</v>
      </c>
      <c r="O67" s="37">
        <v>45328</v>
      </c>
      <c r="P67" s="37">
        <v>45328</v>
      </c>
      <c r="Q67" s="44">
        <v>46425</v>
      </c>
      <c r="R67" s="45">
        <v>6658749.46</v>
      </c>
      <c r="S67" s="45">
        <v>11930648.24</v>
      </c>
      <c r="T67" s="233" t="s">
        <v>391</v>
      </c>
      <c r="U67" s="42" t="s">
        <v>391</v>
      </c>
    </row>
    <row r="68" spans="1:21" s="17" customFormat="1" ht="26.1">
      <c r="A68" s="23" t="s">
        <v>91</v>
      </c>
      <c r="B68" s="77" t="str" cm="1">
        <f t="array" ref="B68">IF(A68="", "", _xlfn._xlws.FILTER('Responsáveis pelas informações'!F:F, 'Responsáveis pelas informações'!A:A=A68))</f>
        <v>Bianca</v>
      </c>
      <c r="C68" s="77" t="s">
        <v>29</v>
      </c>
      <c r="D68" s="198"/>
      <c r="E68" s="66">
        <v>1</v>
      </c>
      <c r="F68" s="46" t="s">
        <v>395</v>
      </c>
      <c r="G68" s="46" t="s">
        <v>252</v>
      </c>
      <c r="H68" s="46" t="s">
        <v>394</v>
      </c>
      <c r="I68" s="46" t="s">
        <v>220</v>
      </c>
      <c r="J68" s="46" t="s">
        <v>220</v>
      </c>
      <c r="K68" s="46" t="s">
        <v>220</v>
      </c>
      <c r="L68" s="29" t="s">
        <v>256</v>
      </c>
      <c r="M68" s="20" t="s">
        <v>256</v>
      </c>
      <c r="N68" s="46" t="s">
        <v>256</v>
      </c>
      <c r="O68" s="67">
        <v>43384</v>
      </c>
      <c r="P68" s="67">
        <v>43384</v>
      </c>
      <c r="Q68" s="35">
        <v>44561</v>
      </c>
      <c r="R68" s="36">
        <v>250069.07</v>
      </c>
      <c r="S68" s="36">
        <v>1615069.07</v>
      </c>
      <c r="T68" s="233" t="s">
        <v>391</v>
      </c>
      <c r="U68" s="42" t="s">
        <v>391</v>
      </c>
    </row>
    <row r="69" spans="1:21" s="17" customFormat="1" ht="26.1">
      <c r="A69" s="77" t="s">
        <v>91</v>
      </c>
      <c r="B69" s="77" t="str" cm="1">
        <f t="array" ref="B69">IF(A69="", "", _xlfn._xlws.FILTER('Responsáveis pelas informações'!F:F, 'Responsáveis pelas informações'!A:A=A69))</f>
        <v>Bianca</v>
      </c>
      <c r="C69" s="77" t="s">
        <v>29</v>
      </c>
      <c r="D69" s="198"/>
      <c r="E69" s="61">
        <v>2</v>
      </c>
      <c r="F69" s="47" t="s">
        <v>395</v>
      </c>
      <c r="G69" s="47" t="s">
        <v>252</v>
      </c>
      <c r="H69" s="243" t="s">
        <v>394</v>
      </c>
      <c r="I69" s="47" t="s">
        <v>220</v>
      </c>
      <c r="J69" s="47" t="s">
        <v>220</v>
      </c>
      <c r="K69" s="47" t="s">
        <v>220</v>
      </c>
      <c r="L69" s="29" t="s">
        <v>256</v>
      </c>
      <c r="M69" s="20" t="s">
        <v>256</v>
      </c>
      <c r="N69" s="47" t="s">
        <v>256</v>
      </c>
      <c r="O69" s="62">
        <v>44553</v>
      </c>
      <c r="P69" s="62">
        <v>44553</v>
      </c>
      <c r="Q69" s="62">
        <v>46752</v>
      </c>
      <c r="R69" s="64">
        <v>3198478.36</v>
      </c>
      <c r="S69" s="64">
        <v>4813547.43</v>
      </c>
      <c r="T69" s="233" t="s">
        <v>391</v>
      </c>
      <c r="U69" s="42" t="s">
        <v>391</v>
      </c>
    </row>
    <row r="70" spans="1:21" s="17" customFormat="1" ht="26.1">
      <c r="A70" s="9" t="s">
        <v>92</v>
      </c>
      <c r="B70" s="9" t="str" cm="1">
        <f t="array" ref="B70">IF(A70="", "", _xlfn._xlws.FILTER('Responsáveis pelas informações'!F:F, 'Responsáveis pelas informações'!A:A=A70))</f>
        <v>Bianca</v>
      </c>
      <c r="C70" s="9" t="s">
        <v>16</v>
      </c>
      <c r="D70" s="39"/>
      <c r="E70" s="30">
        <v>1</v>
      </c>
      <c r="F70" s="16" t="s">
        <v>395</v>
      </c>
      <c r="G70" s="16" t="s">
        <v>252</v>
      </c>
      <c r="H70" s="29" t="s">
        <v>394</v>
      </c>
      <c r="I70" s="16" t="s">
        <v>220</v>
      </c>
      <c r="J70" s="47" t="s">
        <v>220</v>
      </c>
      <c r="K70" s="16" t="s">
        <v>220</v>
      </c>
      <c r="L70" s="29" t="s">
        <v>256</v>
      </c>
      <c r="M70" s="20" t="s">
        <v>256</v>
      </c>
      <c r="N70" s="16" t="s">
        <v>256</v>
      </c>
      <c r="O70" s="41">
        <v>44041</v>
      </c>
      <c r="P70" s="41">
        <v>44041</v>
      </c>
      <c r="Q70" s="41">
        <v>45984</v>
      </c>
      <c r="R70" s="42">
        <v>8878882.2300000004</v>
      </c>
      <c r="S70" s="42">
        <v>17980282.23</v>
      </c>
      <c r="T70" s="233" t="s">
        <v>391</v>
      </c>
      <c r="U70" s="42" t="s">
        <v>391</v>
      </c>
    </row>
    <row r="71" spans="1:21" s="17" customFormat="1" ht="12.95">
      <c r="A71" s="9" t="s">
        <v>92</v>
      </c>
      <c r="B71" s="9" t="str" cm="1">
        <f t="array" ref="B71">IF(A71="", "", _xlfn._xlws.FILTER('Responsáveis pelas informações'!F:F, 'Responsáveis pelas informações'!A:A=A71))</f>
        <v>Bianca</v>
      </c>
      <c r="C71" s="9" t="s">
        <v>16</v>
      </c>
      <c r="D71" s="39"/>
      <c r="E71" s="30">
        <v>2</v>
      </c>
      <c r="F71" s="16" t="s">
        <v>405</v>
      </c>
      <c r="G71" s="16" t="s">
        <v>252</v>
      </c>
      <c r="H71" s="29" t="s">
        <v>397</v>
      </c>
      <c r="I71" s="16" t="s">
        <v>256</v>
      </c>
      <c r="J71" s="16" t="s">
        <v>256</v>
      </c>
      <c r="K71" s="16" t="s">
        <v>220</v>
      </c>
      <c r="L71" s="29" t="s">
        <v>256</v>
      </c>
      <c r="M71" s="20" t="s">
        <v>256</v>
      </c>
      <c r="N71" s="16" t="s">
        <v>256</v>
      </c>
      <c r="O71" s="41">
        <v>44958</v>
      </c>
      <c r="P71" s="41">
        <v>44958</v>
      </c>
      <c r="Q71" s="41">
        <v>45984</v>
      </c>
      <c r="R71" s="42">
        <v>5500000</v>
      </c>
      <c r="S71" s="42">
        <v>23480282.23</v>
      </c>
      <c r="T71" s="233" t="s">
        <v>391</v>
      </c>
      <c r="U71" s="42" t="s">
        <v>391</v>
      </c>
    </row>
    <row r="72" spans="1:21" s="17" customFormat="1" ht="12.95">
      <c r="A72" s="18" t="s">
        <v>92</v>
      </c>
      <c r="B72" s="9" t="str" cm="1">
        <f t="array" ref="B72">IF(A72="", "", _xlfn._xlws.FILTER('Responsáveis pelas informações'!F:F, 'Responsáveis pelas informações'!A:A=A72))</f>
        <v>Bianca</v>
      </c>
      <c r="C72" s="9" t="s">
        <v>16</v>
      </c>
      <c r="D72" s="39"/>
      <c r="E72" s="40">
        <v>3</v>
      </c>
      <c r="F72" s="20" t="s">
        <v>255</v>
      </c>
      <c r="G72" s="20" t="s">
        <v>255</v>
      </c>
      <c r="H72" s="20" t="s">
        <v>390</v>
      </c>
      <c r="I72" s="20" t="s">
        <v>256</v>
      </c>
      <c r="J72" s="20" t="s">
        <v>256</v>
      </c>
      <c r="K72" s="20" t="s">
        <v>220</v>
      </c>
      <c r="L72" s="29" t="s">
        <v>256</v>
      </c>
      <c r="M72" s="20" t="s">
        <v>256</v>
      </c>
      <c r="N72" s="20" t="s">
        <v>220</v>
      </c>
      <c r="O72" s="37">
        <v>45239</v>
      </c>
      <c r="P72" s="37">
        <v>45239</v>
      </c>
      <c r="Q72" s="44">
        <v>45984</v>
      </c>
      <c r="R72" s="45">
        <v>20000000</v>
      </c>
      <c r="S72" s="45">
        <v>43480282.229999997</v>
      </c>
      <c r="T72" s="233" t="s">
        <v>391</v>
      </c>
      <c r="U72" s="42" t="s">
        <v>391</v>
      </c>
    </row>
    <row r="73" spans="1:21" s="17" customFormat="1" ht="26.1">
      <c r="A73" s="77" t="s">
        <v>93</v>
      </c>
      <c r="B73" s="77" t="str" cm="1">
        <f t="array" ref="B73">IF(A73="", "", _xlfn._xlws.FILTER('Responsáveis pelas informações'!F:F, 'Responsáveis pelas informações'!A:A=A73))</f>
        <v>Bianca</v>
      </c>
      <c r="C73" s="77" t="s">
        <v>26</v>
      </c>
      <c r="D73" s="198"/>
      <c r="E73" s="61">
        <v>1</v>
      </c>
      <c r="F73" s="47" t="s">
        <v>395</v>
      </c>
      <c r="G73" s="47" t="s">
        <v>252</v>
      </c>
      <c r="H73" s="243" t="s">
        <v>394</v>
      </c>
      <c r="I73" s="47" t="s">
        <v>220</v>
      </c>
      <c r="J73" s="47" t="s">
        <v>220</v>
      </c>
      <c r="K73" s="47" t="s">
        <v>220</v>
      </c>
      <c r="L73" s="29" t="s">
        <v>256</v>
      </c>
      <c r="M73" s="20" t="s">
        <v>256</v>
      </c>
      <c r="N73" s="47" t="s">
        <v>256</v>
      </c>
      <c r="O73" s="62">
        <v>43384</v>
      </c>
      <c r="P73" s="62">
        <v>43384</v>
      </c>
      <c r="Q73" s="62">
        <v>44561</v>
      </c>
      <c r="R73" s="64">
        <v>-304887.40000000002</v>
      </c>
      <c r="S73" s="64">
        <v>2613272.6</v>
      </c>
      <c r="T73" s="233" t="s">
        <v>391</v>
      </c>
      <c r="U73" s="42" t="s">
        <v>391</v>
      </c>
    </row>
    <row r="74" spans="1:21" s="17" customFormat="1" ht="12.95">
      <c r="A74" s="23" t="s">
        <v>93</v>
      </c>
      <c r="B74" s="77" t="str" cm="1">
        <f t="array" ref="B74">IF(A74="", "", _xlfn._xlws.FILTER('Responsáveis pelas informações'!F:F, 'Responsáveis pelas informações'!A:A=A74))</f>
        <v>Bianca</v>
      </c>
      <c r="C74" s="77" t="s">
        <v>26</v>
      </c>
      <c r="D74" s="198"/>
      <c r="E74" s="66">
        <v>2</v>
      </c>
      <c r="F74" s="46" t="s">
        <v>395</v>
      </c>
      <c r="G74" s="46" t="s">
        <v>252</v>
      </c>
      <c r="H74" s="46" t="s">
        <v>402</v>
      </c>
      <c r="I74" s="46" t="s">
        <v>256</v>
      </c>
      <c r="J74" s="46" t="s">
        <v>220</v>
      </c>
      <c r="K74" s="46" t="s">
        <v>256</v>
      </c>
      <c r="L74" s="29" t="s">
        <v>256</v>
      </c>
      <c r="M74" s="20" t="s">
        <v>256</v>
      </c>
      <c r="N74" s="46" t="s">
        <v>256</v>
      </c>
      <c r="O74" s="67">
        <v>44526</v>
      </c>
      <c r="P74" s="67">
        <v>44526</v>
      </c>
      <c r="Q74" s="35">
        <v>44926</v>
      </c>
      <c r="R74" s="36">
        <v>0</v>
      </c>
      <c r="S74" s="36">
        <v>2613272.6</v>
      </c>
      <c r="T74" s="233" t="s">
        <v>391</v>
      </c>
      <c r="U74" s="42" t="s">
        <v>391</v>
      </c>
    </row>
    <row r="75" spans="1:21" s="17" customFormat="1" ht="12.95">
      <c r="A75" s="77" t="s">
        <v>94</v>
      </c>
      <c r="B75" s="77" t="str" cm="1">
        <f t="array" ref="B75">IF(A75="", "", _xlfn._xlws.FILTER('Responsáveis pelas informações'!F:F, 'Responsáveis pelas informações'!A:A=A75))</f>
        <v>Bianca</v>
      </c>
      <c r="C75" s="77" t="s">
        <v>29</v>
      </c>
      <c r="D75" s="198"/>
      <c r="E75" s="61">
        <v>1</v>
      </c>
      <c r="F75" s="47" t="s">
        <v>395</v>
      </c>
      <c r="G75" s="47" t="s">
        <v>252</v>
      </c>
      <c r="H75" s="243" t="s">
        <v>397</v>
      </c>
      <c r="I75" s="47" t="s">
        <v>256</v>
      </c>
      <c r="J75" s="47" t="s">
        <v>256</v>
      </c>
      <c r="K75" s="47" t="s">
        <v>220</v>
      </c>
      <c r="L75" s="29" t="s">
        <v>256</v>
      </c>
      <c r="M75" s="20" t="s">
        <v>256</v>
      </c>
      <c r="N75" s="47" t="s">
        <v>256</v>
      </c>
      <c r="O75" s="62">
        <v>42628</v>
      </c>
      <c r="P75" s="62">
        <v>42628</v>
      </c>
      <c r="Q75" s="62">
        <v>43363</v>
      </c>
      <c r="R75" s="64">
        <v>550000</v>
      </c>
      <c r="S75" s="64">
        <v>2050000</v>
      </c>
      <c r="T75" s="233" t="s">
        <v>391</v>
      </c>
      <c r="U75" s="42" t="s">
        <v>391</v>
      </c>
    </row>
    <row r="76" spans="1:21" s="17" customFormat="1" ht="12.95">
      <c r="A76" s="18" t="s">
        <v>94</v>
      </c>
      <c r="B76" s="9" t="str" cm="1">
        <f t="array" ref="B76">IF(A76="", "", _xlfn._xlws.FILTER('Responsáveis pelas informações'!F:F, 'Responsáveis pelas informações'!A:A=A76))</f>
        <v>Bianca</v>
      </c>
      <c r="C76" s="9" t="s">
        <v>29</v>
      </c>
      <c r="D76" s="30"/>
      <c r="E76" s="40" t="s">
        <v>408</v>
      </c>
      <c r="F76" s="46" t="s">
        <v>395</v>
      </c>
      <c r="G76" s="46" t="s">
        <v>252</v>
      </c>
      <c r="H76" s="46" t="s">
        <v>397</v>
      </c>
      <c r="I76" s="46" t="s">
        <v>256</v>
      </c>
      <c r="J76" s="46" t="s">
        <v>256</v>
      </c>
      <c r="K76" s="46" t="s">
        <v>220</v>
      </c>
      <c r="L76" s="29" t="s">
        <v>256</v>
      </c>
      <c r="M76" s="20" t="s">
        <v>256</v>
      </c>
      <c r="N76" s="46" t="s">
        <v>256</v>
      </c>
      <c r="O76" s="67">
        <v>42977</v>
      </c>
      <c r="P76" s="67">
        <v>42977</v>
      </c>
      <c r="Q76" s="62">
        <v>43364</v>
      </c>
      <c r="R76" s="36">
        <v>950000</v>
      </c>
      <c r="S76" s="36">
        <v>3000000</v>
      </c>
      <c r="T76" s="233" t="s">
        <v>391</v>
      </c>
      <c r="U76" s="42" t="s">
        <v>391</v>
      </c>
    </row>
    <row r="77" spans="1:21" s="17" customFormat="1" ht="26.1">
      <c r="A77" s="18" t="s">
        <v>94</v>
      </c>
      <c r="B77" s="9" t="str" cm="1">
        <f t="array" ref="B77">IF(A77="", "", _xlfn._xlws.FILTER('Responsáveis pelas informações'!F:F, 'Responsáveis pelas informações'!A:A=A77))</f>
        <v>Bianca</v>
      </c>
      <c r="C77" s="9" t="s">
        <v>29</v>
      </c>
      <c r="D77" s="39"/>
      <c r="E77" s="40" t="s">
        <v>414</v>
      </c>
      <c r="F77" s="46" t="s">
        <v>395</v>
      </c>
      <c r="G77" s="46" t="s">
        <v>252</v>
      </c>
      <c r="H77" s="46" t="s">
        <v>394</v>
      </c>
      <c r="I77" s="46" t="s">
        <v>220</v>
      </c>
      <c r="J77" s="46" t="s">
        <v>220</v>
      </c>
      <c r="K77" s="46" t="s">
        <v>220</v>
      </c>
      <c r="L77" s="29" t="s">
        <v>256</v>
      </c>
      <c r="M77" s="20" t="s">
        <v>256</v>
      </c>
      <c r="N77" s="46" t="s">
        <v>256</v>
      </c>
      <c r="O77" s="67">
        <v>43437</v>
      </c>
      <c r="P77" s="67">
        <v>43437</v>
      </c>
      <c r="Q77" s="35">
        <v>44561</v>
      </c>
      <c r="R77" s="36">
        <v>2198108.46</v>
      </c>
      <c r="S77" s="36">
        <v>5198108.46</v>
      </c>
      <c r="T77" s="233" t="s">
        <v>391</v>
      </c>
      <c r="U77" s="42" t="s">
        <v>391</v>
      </c>
    </row>
    <row r="78" spans="1:21" s="17" customFormat="1" ht="30" customHeight="1">
      <c r="A78" s="18" t="s">
        <v>94</v>
      </c>
      <c r="B78" s="9" t="str" cm="1">
        <f t="array" ref="B78">IF(A78="", "", _xlfn._xlws.FILTER('Responsáveis pelas informações'!F:F, 'Responsáveis pelas informações'!A:A=A78))</f>
        <v>Bianca</v>
      </c>
      <c r="C78" s="9" t="s">
        <v>29</v>
      </c>
      <c r="D78" s="39"/>
      <c r="E78" s="40">
        <v>4</v>
      </c>
      <c r="F78" s="46" t="s">
        <v>395</v>
      </c>
      <c r="G78" s="46" t="s">
        <v>252</v>
      </c>
      <c r="H78" s="46" t="s">
        <v>394</v>
      </c>
      <c r="I78" s="46" t="s">
        <v>220</v>
      </c>
      <c r="J78" s="46" t="s">
        <v>220</v>
      </c>
      <c r="K78" s="46" t="s">
        <v>220</v>
      </c>
      <c r="L78" s="29" t="s">
        <v>256</v>
      </c>
      <c r="M78" s="20" t="s">
        <v>256</v>
      </c>
      <c r="N78" s="46" t="s">
        <v>256</v>
      </c>
      <c r="O78" s="67">
        <v>44552</v>
      </c>
      <c r="P78" s="67">
        <v>44552</v>
      </c>
      <c r="Q78" s="35">
        <v>46752</v>
      </c>
      <c r="R78" s="36">
        <v>2495535.91</v>
      </c>
      <c r="S78" s="36">
        <v>7693644.3700000001</v>
      </c>
      <c r="T78" s="233" t="s">
        <v>391</v>
      </c>
      <c r="U78" s="42" t="s">
        <v>391</v>
      </c>
    </row>
    <row r="79" spans="1:21" s="17" customFormat="1" ht="12.95">
      <c r="A79" s="18" t="s">
        <v>96</v>
      </c>
      <c r="B79" s="9" t="str" cm="1">
        <f t="array" ref="B79">IF(A79="", "", _xlfn._xlws.FILTER('Responsáveis pelas informações'!F:F, 'Responsáveis pelas informações'!A:A=A79))</f>
        <v>Bianca</v>
      </c>
      <c r="C79" s="9" t="s">
        <v>26</v>
      </c>
      <c r="D79" s="39"/>
      <c r="E79" s="40">
        <v>1</v>
      </c>
      <c r="F79" s="20" t="s">
        <v>395</v>
      </c>
      <c r="G79" s="20" t="s">
        <v>252</v>
      </c>
      <c r="H79" s="20" t="s">
        <v>397</v>
      </c>
      <c r="I79" s="20" t="s">
        <v>256</v>
      </c>
      <c r="J79" s="20" t="s">
        <v>256</v>
      </c>
      <c r="K79" s="20" t="s">
        <v>220</v>
      </c>
      <c r="L79" s="29" t="s">
        <v>256</v>
      </c>
      <c r="M79" s="20" t="s">
        <v>256</v>
      </c>
      <c r="N79" s="20" t="s">
        <v>256</v>
      </c>
      <c r="O79" s="37">
        <v>43448</v>
      </c>
      <c r="P79" s="37">
        <v>43448</v>
      </c>
      <c r="Q79" s="44">
        <v>44177</v>
      </c>
      <c r="R79" s="45">
        <v>1596199.71</v>
      </c>
      <c r="S79" s="45">
        <v>2746199.71</v>
      </c>
      <c r="T79" s="233" t="s">
        <v>391</v>
      </c>
      <c r="U79" s="42" t="s">
        <v>391</v>
      </c>
    </row>
    <row r="80" spans="1:21" s="17" customFormat="1" ht="26.1">
      <c r="A80" s="9" t="s">
        <v>96</v>
      </c>
      <c r="B80" s="9" t="str" cm="1">
        <f t="array" ref="B80">IF(A80="", "", _xlfn._xlws.FILTER('Responsáveis pelas informações'!F:F, 'Responsáveis pelas informações'!A:A=A80))</f>
        <v>Bianca</v>
      </c>
      <c r="C80" s="9" t="s">
        <v>26</v>
      </c>
      <c r="D80" s="39"/>
      <c r="E80" s="30">
        <v>2</v>
      </c>
      <c r="F80" s="16" t="s">
        <v>395</v>
      </c>
      <c r="G80" s="16" t="s">
        <v>252</v>
      </c>
      <c r="H80" s="29" t="s">
        <v>407</v>
      </c>
      <c r="I80" s="16" t="s">
        <v>220</v>
      </c>
      <c r="J80" s="16" t="s">
        <v>220</v>
      </c>
      <c r="K80" s="16" t="s">
        <v>220</v>
      </c>
      <c r="L80" s="29" t="s">
        <v>256</v>
      </c>
      <c r="M80" s="20" t="s">
        <v>256</v>
      </c>
      <c r="N80" s="16" t="s">
        <v>256</v>
      </c>
      <c r="O80" s="41">
        <v>44176</v>
      </c>
      <c r="P80" s="41">
        <v>44176</v>
      </c>
      <c r="Q80" s="41">
        <v>45291</v>
      </c>
      <c r="R80" s="42">
        <v>-36410.75</v>
      </c>
      <c r="S80" s="42">
        <v>2709788.96</v>
      </c>
      <c r="T80" s="233" t="s">
        <v>391</v>
      </c>
      <c r="U80" s="233" t="s">
        <v>391</v>
      </c>
    </row>
    <row r="81" spans="1:21" s="17" customFormat="1" ht="12.95">
      <c r="A81" s="9" t="s">
        <v>96</v>
      </c>
      <c r="B81" s="9" t="str" cm="1">
        <f t="array" ref="B81">IF(A81="", "", _xlfn._xlws.FILTER('Responsáveis pelas informações'!F:F, 'Responsáveis pelas informações'!A:A=A81))</f>
        <v>Bianca</v>
      </c>
      <c r="C81" s="9" t="s">
        <v>26</v>
      </c>
      <c r="D81" s="39"/>
      <c r="E81" s="30">
        <v>3</v>
      </c>
      <c r="F81" s="16" t="s">
        <v>395</v>
      </c>
      <c r="G81" s="16" t="s">
        <v>252</v>
      </c>
      <c r="H81" s="29" t="s">
        <v>397</v>
      </c>
      <c r="I81" s="16" t="s">
        <v>256</v>
      </c>
      <c r="J81" s="16" t="s">
        <v>256</v>
      </c>
      <c r="K81" s="16" t="s">
        <v>220</v>
      </c>
      <c r="L81" s="29" t="s">
        <v>256</v>
      </c>
      <c r="M81" s="20" t="s">
        <v>256</v>
      </c>
      <c r="N81" s="16" t="s">
        <v>256</v>
      </c>
      <c r="O81" s="41">
        <v>44546</v>
      </c>
      <c r="P81" s="41">
        <v>44546</v>
      </c>
      <c r="Q81" s="41">
        <v>45291</v>
      </c>
      <c r="R81" s="42">
        <v>1037800</v>
      </c>
      <c r="S81" s="42">
        <v>3747588.96</v>
      </c>
      <c r="T81" s="233" t="s">
        <v>391</v>
      </c>
      <c r="U81" s="233" t="s">
        <v>391</v>
      </c>
    </row>
    <row r="82" spans="1:21" s="17" customFormat="1" ht="12.95">
      <c r="A82" s="18" t="s">
        <v>96</v>
      </c>
      <c r="B82" s="9" t="str" cm="1">
        <f t="array" ref="B82">IF(A82="", "", _xlfn._xlws.FILTER('Responsáveis pelas informações'!F:F, 'Responsáveis pelas informações'!A:A=A82))</f>
        <v>Bianca</v>
      </c>
      <c r="C82" s="9" t="s">
        <v>26</v>
      </c>
      <c r="D82" s="39"/>
      <c r="E82" s="40">
        <v>4</v>
      </c>
      <c r="F82" s="20" t="s">
        <v>405</v>
      </c>
      <c r="G82" s="20" t="s">
        <v>252</v>
      </c>
      <c r="H82" s="20" t="s">
        <v>390</v>
      </c>
      <c r="I82" s="20" t="s">
        <v>256</v>
      </c>
      <c r="J82" s="20" t="s">
        <v>256</v>
      </c>
      <c r="K82" s="20" t="s">
        <v>220</v>
      </c>
      <c r="L82" s="29" t="s">
        <v>256</v>
      </c>
      <c r="M82" s="20" t="s">
        <v>256</v>
      </c>
      <c r="N82" s="20" t="s">
        <v>256</v>
      </c>
      <c r="O82" s="37">
        <v>45055</v>
      </c>
      <c r="P82" s="37">
        <v>45055</v>
      </c>
      <c r="Q82" s="44">
        <v>45291</v>
      </c>
      <c r="R82" s="45">
        <v>1000000</v>
      </c>
      <c r="S82" s="45">
        <v>4747588.96</v>
      </c>
      <c r="T82" s="233" t="s">
        <v>391</v>
      </c>
      <c r="U82" s="233" t="s">
        <v>391</v>
      </c>
    </row>
    <row r="83" spans="1:21" s="17" customFormat="1" ht="26.1">
      <c r="A83" s="18" t="s">
        <v>96</v>
      </c>
      <c r="B83" s="9" t="str" cm="1">
        <f t="array" ref="B83">IF(A83="", "", _xlfn._xlws.FILTER('Responsáveis pelas informações'!F:F, 'Responsáveis pelas informações'!A:A=A83))</f>
        <v>Bianca</v>
      </c>
      <c r="C83" s="9" t="s">
        <v>26</v>
      </c>
      <c r="D83" s="39"/>
      <c r="E83" s="40">
        <v>5</v>
      </c>
      <c r="F83" s="20" t="s">
        <v>255</v>
      </c>
      <c r="G83" s="20" t="s">
        <v>255</v>
      </c>
      <c r="H83" s="20" t="s">
        <v>394</v>
      </c>
      <c r="I83" s="20" t="s">
        <v>220</v>
      </c>
      <c r="J83" s="20" t="s">
        <v>220</v>
      </c>
      <c r="K83" s="20" t="s">
        <v>220</v>
      </c>
      <c r="L83" s="29" t="s">
        <v>256</v>
      </c>
      <c r="M83" s="20" t="s">
        <v>256</v>
      </c>
      <c r="N83" s="20" t="s">
        <v>220</v>
      </c>
      <c r="O83" s="37">
        <v>45280</v>
      </c>
      <c r="P83" s="37">
        <v>45280</v>
      </c>
      <c r="Q83" s="44">
        <v>47482</v>
      </c>
      <c r="R83" s="45">
        <v>5329680.04</v>
      </c>
      <c r="S83" s="45">
        <v>10077269</v>
      </c>
      <c r="T83" s="233" t="s">
        <v>391</v>
      </c>
      <c r="U83" s="233" t="s">
        <v>391</v>
      </c>
    </row>
    <row r="84" spans="1:21" ht="12.95">
      <c r="A84" s="125" t="s">
        <v>97</v>
      </c>
      <c r="B84" s="122" t="str" cm="1">
        <f t="array" ref="B84">IF(A84="", "", _xlfn._xlws.FILTER('Responsáveis pelas informações'!F:F, 'Responsáveis pelas informações'!A:A=A84))</f>
        <v>Marcos</v>
      </c>
      <c r="C84" s="122" t="s">
        <v>29</v>
      </c>
      <c r="D84" s="153"/>
      <c r="E84" s="180" t="s">
        <v>389</v>
      </c>
      <c r="F84" s="180" t="s">
        <v>399</v>
      </c>
      <c r="G84" s="136" t="s">
        <v>252</v>
      </c>
      <c r="H84" s="136" t="s">
        <v>400</v>
      </c>
      <c r="I84" s="136" t="s">
        <v>256</v>
      </c>
      <c r="J84" s="136" t="s">
        <v>256</v>
      </c>
      <c r="K84" s="136" t="s">
        <v>256</v>
      </c>
      <c r="L84" s="137"/>
      <c r="M84" s="136" t="s">
        <v>220</v>
      </c>
      <c r="N84" s="136" t="s">
        <v>256</v>
      </c>
      <c r="O84" s="181">
        <v>44971</v>
      </c>
      <c r="P84" s="181">
        <v>44971</v>
      </c>
      <c r="Q84" s="211" t="s">
        <v>391</v>
      </c>
      <c r="R84" s="183" t="s">
        <v>391</v>
      </c>
      <c r="S84" s="183" t="s">
        <v>391</v>
      </c>
      <c r="T84" s="234">
        <v>678956</v>
      </c>
      <c r="U84" s="234">
        <v>678956</v>
      </c>
    </row>
    <row r="85" spans="1:21" s="17" customFormat="1" ht="39">
      <c r="A85" s="18" t="s">
        <v>97</v>
      </c>
      <c r="B85" s="9" t="str" cm="1">
        <f t="array" ref="B85">IF(A85="", "", _xlfn._xlws.FILTER('Responsáveis pelas informações'!F:F, 'Responsáveis pelas informações'!A:A=A85))</f>
        <v>Marcos</v>
      </c>
      <c r="C85" s="9" t="s">
        <v>29</v>
      </c>
      <c r="D85" s="39"/>
      <c r="E85" s="40">
        <v>1</v>
      </c>
      <c r="F85" s="20" t="s">
        <v>395</v>
      </c>
      <c r="G85" s="20" t="s">
        <v>252</v>
      </c>
      <c r="H85" s="20" t="s">
        <v>415</v>
      </c>
      <c r="I85" s="20" t="s">
        <v>256</v>
      </c>
      <c r="J85" s="20" t="s">
        <v>220</v>
      </c>
      <c r="K85" s="20" t="s">
        <v>256</v>
      </c>
      <c r="L85" s="29" t="s">
        <v>256</v>
      </c>
      <c r="M85" s="20" t="s">
        <v>256</v>
      </c>
      <c r="N85" s="20" t="s">
        <v>256</v>
      </c>
      <c r="O85" s="37">
        <v>45232</v>
      </c>
      <c r="P85" s="37">
        <v>45232</v>
      </c>
      <c r="Q85" s="35">
        <v>45323</v>
      </c>
      <c r="R85" s="36">
        <v>0</v>
      </c>
      <c r="S85" s="36">
        <v>1565600</v>
      </c>
      <c r="T85" s="233" t="s">
        <v>391</v>
      </c>
      <c r="U85" s="233" t="s">
        <v>391</v>
      </c>
    </row>
    <row r="86" spans="1:21" s="17" customFormat="1" ht="26.1">
      <c r="A86" s="9" t="s">
        <v>97</v>
      </c>
      <c r="B86" s="9" t="str" cm="1">
        <f t="array" ref="B86">IF(A86="", "", _xlfn._xlws.FILTER('Responsáveis pelas informações'!F:F, 'Responsáveis pelas informações'!A:A=A86))</f>
        <v>Marcos</v>
      </c>
      <c r="C86" s="9" t="s">
        <v>29</v>
      </c>
      <c r="D86" s="39"/>
      <c r="E86" s="30">
        <v>2</v>
      </c>
      <c r="F86" s="16" t="s">
        <v>255</v>
      </c>
      <c r="G86" s="16" t="s">
        <v>255</v>
      </c>
      <c r="H86" s="29" t="s">
        <v>394</v>
      </c>
      <c r="I86" s="16" t="s">
        <v>220</v>
      </c>
      <c r="J86" s="16" t="s">
        <v>220</v>
      </c>
      <c r="K86" s="16" t="s">
        <v>220</v>
      </c>
      <c r="L86" s="29" t="s">
        <v>256</v>
      </c>
      <c r="M86" s="20" t="s">
        <v>256</v>
      </c>
      <c r="N86" s="20" t="s">
        <v>220</v>
      </c>
      <c r="O86" s="41">
        <v>45321</v>
      </c>
      <c r="P86" s="41">
        <v>45321</v>
      </c>
      <c r="Q86" s="41">
        <v>46419</v>
      </c>
      <c r="R86" s="42">
        <v>2024300.58</v>
      </c>
      <c r="S86" s="42">
        <v>3591537.05</v>
      </c>
      <c r="T86" s="233" t="s">
        <v>391</v>
      </c>
      <c r="U86" s="233" t="s">
        <v>391</v>
      </c>
    </row>
    <row r="87" spans="1:21" ht="143.1">
      <c r="A87" s="125" t="s">
        <v>97</v>
      </c>
      <c r="B87" s="122" t="str" cm="1">
        <f t="array" ref="B87">IF(A87="", "", _xlfn._xlws.FILTER('Responsáveis pelas informações'!F:F, 'Responsáveis pelas informações'!A:A=A87))</f>
        <v>Marcos</v>
      </c>
      <c r="C87" s="122" t="s">
        <v>29</v>
      </c>
      <c r="D87" s="133" t="s">
        <v>416</v>
      </c>
      <c r="E87" s="133" t="s">
        <v>398</v>
      </c>
      <c r="F87" s="180" t="s">
        <v>399</v>
      </c>
      <c r="G87" s="114" t="s">
        <v>252</v>
      </c>
      <c r="H87" s="137" t="s">
        <v>417</v>
      </c>
      <c r="I87" s="114" t="s">
        <v>256</v>
      </c>
      <c r="J87" s="114" t="s">
        <v>220</v>
      </c>
      <c r="K87" s="114" t="s">
        <v>256</v>
      </c>
      <c r="L87" s="137"/>
      <c r="M87" s="136" t="s">
        <v>220</v>
      </c>
      <c r="N87" s="136" t="s">
        <v>256</v>
      </c>
      <c r="O87" s="123">
        <v>45530</v>
      </c>
      <c r="P87" s="123">
        <v>45530</v>
      </c>
      <c r="Q87" s="123" t="s">
        <v>391</v>
      </c>
      <c r="R87" s="135" t="s">
        <v>391</v>
      </c>
      <c r="S87" s="135" t="s">
        <v>391</v>
      </c>
      <c r="T87" s="234">
        <v>-5520</v>
      </c>
      <c r="U87" s="135">
        <v>673440</v>
      </c>
    </row>
    <row r="88" spans="1:21" s="17" customFormat="1" ht="26.1">
      <c r="A88" s="77" t="s">
        <v>98</v>
      </c>
      <c r="B88" s="77" t="str" cm="1">
        <f t="array" ref="B88">IF(A88="", "", _xlfn._xlws.FILTER('Responsáveis pelas informações'!F:F, 'Responsáveis pelas informações'!A:A=A88))</f>
        <v>Bianca</v>
      </c>
      <c r="C88" s="77" t="s">
        <v>44</v>
      </c>
      <c r="D88" s="198"/>
      <c r="E88" s="61">
        <v>1</v>
      </c>
      <c r="F88" s="47" t="s">
        <v>395</v>
      </c>
      <c r="G88" s="47" t="s">
        <v>252</v>
      </c>
      <c r="H88" s="243" t="s">
        <v>394</v>
      </c>
      <c r="I88" s="47" t="s">
        <v>220</v>
      </c>
      <c r="J88" s="47" t="s">
        <v>220</v>
      </c>
      <c r="K88" s="47" t="s">
        <v>220</v>
      </c>
      <c r="L88" s="29" t="s">
        <v>256</v>
      </c>
      <c r="M88" s="20" t="s">
        <v>256</v>
      </c>
      <c r="N88" s="47" t="s">
        <v>256</v>
      </c>
      <c r="O88" s="62">
        <v>43437</v>
      </c>
      <c r="P88" s="62">
        <v>43437</v>
      </c>
      <c r="Q88" s="62">
        <v>44561</v>
      </c>
      <c r="R88" s="64">
        <v>820464.53</v>
      </c>
      <c r="S88" s="64">
        <v>1569841.53</v>
      </c>
      <c r="T88" s="233" t="s">
        <v>391</v>
      </c>
      <c r="U88" s="233" t="s">
        <v>391</v>
      </c>
    </row>
    <row r="89" spans="1:21" s="17" customFormat="1" ht="26.1">
      <c r="A89" s="23" t="s">
        <v>98</v>
      </c>
      <c r="B89" s="77" t="str" cm="1">
        <f t="array" ref="B89">IF(A89="", "", _xlfn._xlws.FILTER('Responsáveis pelas informações'!F:F, 'Responsáveis pelas informações'!A:A=A89))</f>
        <v>Bianca</v>
      </c>
      <c r="C89" s="77" t="s">
        <v>44</v>
      </c>
      <c r="D89" s="198"/>
      <c r="E89" s="66">
        <v>2</v>
      </c>
      <c r="F89" s="46" t="s">
        <v>395</v>
      </c>
      <c r="G89" s="46" t="s">
        <v>252</v>
      </c>
      <c r="H89" s="46" t="s">
        <v>394</v>
      </c>
      <c r="I89" s="46" t="s">
        <v>220</v>
      </c>
      <c r="J89" s="46" t="s">
        <v>220</v>
      </c>
      <c r="K89" s="46" t="s">
        <v>220</v>
      </c>
      <c r="L89" s="29" t="s">
        <v>256</v>
      </c>
      <c r="M89" s="20" t="s">
        <v>256</v>
      </c>
      <c r="N89" s="46" t="s">
        <v>256</v>
      </c>
      <c r="O89" s="67">
        <v>44547</v>
      </c>
      <c r="P89" s="67">
        <v>44547</v>
      </c>
      <c r="Q89" s="35">
        <v>46752</v>
      </c>
      <c r="R89" s="36">
        <v>1390017.5</v>
      </c>
      <c r="S89" s="36">
        <v>2959859.03</v>
      </c>
      <c r="T89" s="233" t="s">
        <v>391</v>
      </c>
      <c r="U89" s="233" t="s">
        <v>391</v>
      </c>
    </row>
    <row r="90" spans="1:21" s="17" customFormat="1" ht="12.95">
      <c r="A90" s="23" t="s">
        <v>98</v>
      </c>
      <c r="B90" s="77" t="str" cm="1">
        <f t="array" ref="B90">IF(A90="", "", _xlfn._xlws.FILTER('Responsáveis pelas informações'!F:F, 'Responsáveis pelas informações'!A:A=A90))</f>
        <v>Bianca</v>
      </c>
      <c r="C90" s="77" t="s">
        <v>44</v>
      </c>
      <c r="D90" s="198"/>
      <c r="E90" s="66">
        <v>3</v>
      </c>
      <c r="F90" s="46" t="s">
        <v>255</v>
      </c>
      <c r="G90" s="46" t="s">
        <v>255</v>
      </c>
      <c r="H90" s="46" t="s">
        <v>390</v>
      </c>
      <c r="I90" s="46" t="s">
        <v>256</v>
      </c>
      <c r="J90" s="46" t="s">
        <v>256</v>
      </c>
      <c r="K90" s="46" t="s">
        <v>220</v>
      </c>
      <c r="L90" s="29" t="s">
        <v>256</v>
      </c>
      <c r="M90" s="20" t="s">
        <v>256</v>
      </c>
      <c r="N90" s="46" t="s">
        <v>220</v>
      </c>
      <c r="O90" s="67">
        <v>45488</v>
      </c>
      <c r="P90" s="67">
        <v>45488</v>
      </c>
      <c r="Q90" s="35">
        <v>46752</v>
      </c>
      <c r="R90" s="36">
        <v>9310000</v>
      </c>
      <c r="S90" s="36">
        <v>12269859.029999999</v>
      </c>
      <c r="T90" s="233" t="s">
        <v>391</v>
      </c>
      <c r="U90" s="233" t="s">
        <v>391</v>
      </c>
    </row>
    <row r="91" spans="1:21" s="17" customFormat="1" ht="26.1">
      <c r="A91" s="23" t="s">
        <v>100</v>
      </c>
      <c r="B91" s="77" t="str" cm="1">
        <f t="array" ref="B91">IF(A91="", "", _xlfn._xlws.FILTER('Responsáveis pelas informações'!F:F, 'Responsáveis pelas informações'!A:A=A91))</f>
        <v>Bianca</v>
      </c>
      <c r="C91" s="77" t="s">
        <v>6</v>
      </c>
      <c r="D91" s="198"/>
      <c r="E91" s="66">
        <v>1</v>
      </c>
      <c r="F91" s="46" t="s">
        <v>395</v>
      </c>
      <c r="G91" s="46" t="s">
        <v>252</v>
      </c>
      <c r="H91" s="46" t="s">
        <v>394</v>
      </c>
      <c r="I91" s="46" t="s">
        <v>220</v>
      </c>
      <c r="J91" s="46" t="s">
        <v>220</v>
      </c>
      <c r="K91" s="46" t="s">
        <v>220</v>
      </c>
      <c r="L91" s="29" t="s">
        <v>256</v>
      </c>
      <c r="M91" s="20" t="s">
        <v>256</v>
      </c>
      <c r="N91" s="46" t="s">
        <v>256</v>
      </c>
      <c r="O91" s="67">
        <v>44176</v>
      </c>
      <c r="P91" s="67">
        <v>44176</v>
      </c>
      <c r="Q91" s="35">
        <v>45291</v>
      </c>
      <c r="R91" s="36">
        <v>3000000</v>
      </c>
      <c r="S91" s="36">
        <v>6000000</v>
      </c>
      <c r="T91" s="233" t="s">
        <v>391</v>
      </c>
      <c r="U91" s="233" t="s">
        <v>391</v>
      </c>
    </row>
    <row r="92" spans="1:21" ht="12.95">
      <c r="A92" s="187" t="s">
        <v>100</v>
      </c>
      <c r="B92" s="187" t="str" cm="1">
        <f t="array" ref="B92">IF(A92="", "", _xlfn._xlws.FILTER('Responsáveis pelas informações'!F:F, 'Responsáveis pelas informações'!A:A=A92))</f>
        <v>Bianca</v>
      </c>
      <c r="C92" s="187" t="s">
        <v>6</v>
      </c>
      <c r="D92" s="197"/>
      <c r="E92" s="236" t="s">
        <v>408</v>
      </c>
      <c r="F92" s="186" t="s">
        <v>399</v>
      </c>
      <c r="G92" s="186" t="s">
        <v>252</v>
      </c>
      <c r="H92" s="186" t="s">
        <v>409</v>
      </c>
      <c r="I92" s="186" t="s">
        <v>256</v>
      </c>
      <c r="J92" s="186" t="s">
        <v>256</v>
      </c>
      <c r="K92" s="186" t="s">
        <v>256</v>
      </c>
      <c r="L92" s="137"/>
      <c r="M92" s="136" t="s">
        <v>220</v>
      </c>
      <c r="N92" s="186" t="s">
        <v>256</v>
      </c>
      <c r="O92" s="185">
        <v>44679</v>
      </c>
      <c r="P92" s="185">
        <v>44679</v>
      </c>
      <c r="Q92" s="56">
        <v>45291</v>
      </c>
      <c r="R92" s="237" t="s">
        <v>391</v>
      </c>
      <c r="S92" s="237" t="s">
        <v>391</v>
      </c>
      <c r="T92" s="234">
        <v>665160</v>
      </c>
      <c r="U92" s="234">
        <v>665160</v>
      </c>
    </row>
    <row r="93" spans="1:21" s="17" customFormat="1" ht="12.95">
      <c r="A93" s="77" t="s">
        <v>100</v>
      </c>
      <c r="B93" s="77" t="str" cm="1">
        <f t="array" ref="B93">IF(A93="", "", _xlfn._xlws.FILTER('Responsáveis pelas informações'!F:F, 'Responsáveis pelas informações'!A:A=A93))</f>
        <v>Bianca</v>
      </c>
      <c r="C93" s="77" t="s">
        <v>6</v>
      </c>
      <c r="D93" s="198"/>
      <c r="E93" s="61">
        <v>4</v>
      </c>
      <c r="F93" s="47" t="s">
        <v>405</v>
      </c>
      <c r="G93" s="47" t="s">
        <v>252</v>
      </c>
      <c r="H93" s="243" t="s">
        <v>390</v>
      </c>
      <c r="I93" s="47" t="s">
        <v>256</v>
      </c>
      <c r="J93" s="47" t="s">
        <v>256</v>
      </c>
      <c r="K93" s="47" t="s">
        <v>220</v>
      </c>
      <c r="L93" s="29" t="s">
        <v>256</v>
      </c>
      <c r="M93" s="20" t="s">
        <v>256</v>
      </c>
      <c r="N93" s="47" t="s">
        <v>256</v>
      </c>
      <c r="O93" s="62">
        <v>44903</v>
      </c>
      <c r="P93" s="62">
        <v>44903</v>
      </c>
      <c r="Q93" s="62">
        <v>45291</v>
      </c>
      <c r="R93" s="64">
        <v>1800000</v>
      </c>
      <c r="S93" s="64">
        <v>4800000</v>
      </c>
      <c r="T93" s="233" t="s">
        <v>391</v>
      </c>
      <c r="U93" s="233" t="s">
        <v>391</v>
      </c>
    </row>
    <row r="94" spans="1:21" s="17" customFormat="1" ht="26.1">
      <c r="A94" s="23" t="s">
        <v>100</v>
      </c>
      <c r="B94" s="77" t="str" cm="1">
        <f t="array" ref="B94">IF(A94="", "", _xlfn._xlws.FILTER('Responsáveis pelas informações'!F:F, 'Responsáveis pelas informações'!A:A=A94))</f>
        <v>Bianca</v>
      </c>
      <c r="C94" s="77" t="s">
        <v>6</v>
      </c>
      <c r="D94" s="198"/>
      <c r="E94" s="66">
        <v>5</v>
      </c>
      <c r="F94" s="46" t="s">
        <v>255</v>
      </c>
      <c r="G94" s="46" t="s">
        <v>255</v>
      </c>
      <c r="H94" s="46" t="s">
        <v>394</v>
      </c>
      <c r="I94" s="46" t="s">
        <v>220</v>
      </c>
      <c r="J94" s="46" t="s">
        <v>220</v>
      </c>
      <c r="K94" s="20" t="s">
        <v>220</v>
      </c>
      <c r="L94" s="29" t="s">
        <v>256</v>
      </c>
      <c r="M94" s="20" t="s">
        <v>256</v>
      </c>
      <c r="N94" s="20" t="s">
        <v>220</v>
      </c>
      <c r="O94" s="37">
        <v>45273</v>
      </c>
      <c r="P94" s="37">
        <v>45273</v>
      </c>
      <c r="Q94" s="44">
        <v>47483</v>
      </c>
      <c r="R94" s="45">
        <v>14605076.630000001</v>
      </c>
      <c r="S94" s="45">
        <v>22405076.629999999</v>
      </c>
      <c r="T94" s="233" t="s">
        <v>391</v>
      </c>
      <c r="U94" s="233" t="s">
        <v>391</v>
      </c>
    </row>
    <row r="95" spans="1:21" s="17" customFormat="1" ht="26.1">
      <c r="A95" s="77" t="s">
        <v>103</v>
      </c>
      <c r="B95" s="77" t="str" cm="1">
        <f t="array" ref="B95">IF(A95="", "", _xlfn._xlws.FILTER('Responsáveis pelas informações'!F:F, 'Responsáveis pelas informações'!A:A=A95))</f>
        <v>Bianca</v>
      </c>
      <c r="C95" s="77" t="s">
        <v>6</v>
      </c>
      <c r="D95" s="198"/>
      <c r="E95" s="61">
        <v>1</v>
      </c>
      <c r="F95" s="47" t="s">
        <v>395</v>
      </c>
      <c r="G95" s="47" t="s">
        <v>252</v>
      </c>
      <c r="H95" s="243" t="s">
        <v>394</v>
      </c>
      <c r="I95" s="47" t="s">
        <v>220</v>
      </c>
      <c r="J95" s="47" t="s">
        <v>220</v>
      </c>
      <c r="K95" s="16" t="s">
        <v>220</v>
      </c>
      <c r="L95" s="29" t="s">
        <v>256</v>
      </c>
      <c r="M95" s="20" t="s">
        <v>256</v>
      </c>
      <c r="N95" s="16" t="s">
        <v>256</v>
      </c>
      <c r="O95" s="41">
        <v>44215</v>
      </c>
      <c r="P95" s="41">
        <v>44215</v>
      </c>
      <c r="Q95" s="41">
        <v>45291</v>
      </c>
      <c r="R95" s="42">
        <v>2595256.46</v>
      </c>
      <c r="S95" s="42">
        <v>5553406.46</v>
      </c>
      <c r="T95" s="233" t="s">
        <v>391</v>
      </c>
      <c r="U95" s="233" t="s">
        <v>391</v>
      </c>
    </row>
    <row r="96" spans="1:21" s="17" customFormat="1" ht="26.1">
      <c r="A96" s="9" t="s">
        <v>103</v>
      </c>
      <c r="B96" s="9" t="str" cm="1">
        <f t="array" ref="B96">IF(A96="", "", _xlfn._xlws.FILTER('Responsáveis pelas informações'!F:F, 'Responsáveis pelas informações'!A:A=A96))</f>
        <v>Bianca</v>
      </c>
      <c r="C96" s="9" t="s">
        <v>6</v>
      </c>
      <c r="D96" s="39"/>
      <c r="E96" s="30">
        <v>3</v>
      </c>
      <c r="F96" s="47" t="s">
        <v>255</v>
      </c>
      <c r="G96" s="47" t="s">
        <v>255</v>
      </c>
      <c r="H96" s="243" t="s">
        <v>394</v>
      </c>
      <c r="I96" s="47" t="s">
        <v>220</v>
      </c>
      <c r="J96" s="47" t="s">
        <v>220</v>
      </c>
      <c r="K96" s="16" t="s">
        <v>220</v>
      </c>
      <c r="L96" s="29" t="s">
        <v>256</v>
      </c>
      <c r="M96" s="20" t="s">
        <v>256</v>
      </c>
      <c r="N96" s="20" t="s">
        <v>220</v>
      </c>
      <c r="O96" s="41">
        <v>45274</v>
      </c>
      <c r="P96" s="41">
        <v>45274</v>
      </c>
      <c r="Q96" s="41">
        <v>47483</v>
      </c>
      <c r="R96" s="42">
        <v>9251408.9499999993</v>
      </c>
      <c r="S96" s="42">
        <v>14804815.41</v>
      </c>
      <c r="T96" s="233" t="s">
        <v>391</v>
      </c>
      <c r="U96" s="233" t="s">
        <v>391</v>
      </c>
    </row>
    <row r="97" spans="1:21" s="17" customFormat="1" ht="26.1">
      <c r="A97" s="23" t="s">
        <v>105</v>
      </c>
      <c r="B97" s="77" t="str" cm="1">
        <f t="array" ref="B97">IF(A97="", "", _xlfn._xlws.FILTER('Responsáveis pelas informações'!F:F, 'Responsáveis pelas informações'!A:A=A97))</f>
        <v>Bianca</v>
      </c>
      <c r="C97" s="77" t="s">
        <v>11</v>
      </c>
      <c r="D97" s="198"/>
      <c r="E97" s="66">
        <v>1</v>
      </c>
      <c r="F97" s="46" t="s">
        <v>255</v>
      </c>
      <c r="G97" s="46" t="s">
        <v>255</v>
      </c>
      <c r="H97" s="46" t="s">
        <v>394</v>
      </c>
      <c r="I97" s="46" t="s">
        <v>220</v>
      </c>
      <c r="J97" s="46" t="s">
        <v>220</v>
      </c>
      <c r="K97" s="20" t="s">
        <v>220</v>
      </c>
      <c r="L97" s="29" t="s">
        <v>256</v>
      </c>
      <c r="M97" s="20" t="s">
        <v>256</v>
      </c>
      <c r="N97" s="20" t="s">
        <v>220</v>
      </c>
      <c r="O97" s="37">
        <v>45258</v>
      </c>
      <c r="P97" s="37">
        <v>45258</v>
      </c>
      <c r="Q97" s="44">
        <v>46359</v>
      </c>
      <c r="R97" s="45">
        <v>1947344.07</v>
      </c>
      <c r="S97" s="45">
        <v>3783884.07</v>
      </c>
      <c r="T97" s="233" t="s">
        <v>391</v>
      </c>
      <c r="U97" s="233" t="s">
        <v>391</v>
      </c>
    </row>
    <row r="98" spans="1:21" s="17" customFormat="1" ht="26.1">
      <c r="A98" s="9" t="s">
        <v>106</v>
      </c>
      <c r="B98" s="9" t="str" cm="1">
        <f t="array" ref="B98">IF(A98="", "", _xlfn._xlws.FILTER('Responsáveis pelas informações'!F:F, 'Responsáveis pelas informações'!A:A=A98))</f>
        <v>Bianca</v>
      </c>
      <c r="C98" s="9" t="s">
        <v>26</v>
      </c>
      <c r="D98" s="39"/>
      <c r="E98" s="30">
        <v>2</v>
      </c>
      <c r="F98" s="16" t="s">
        <v>395</v>
      </c>
      <c r="G98" s="16" t="s">
        <v>252</v>
      </c>
      <c r="H98" s="29" t="s">
        <v>394</v>
      </c>
      <c r="I98" s="16" t="s">
        <v>220</v>
      </c>
      <c r="J98" s="16" t="s">
        <v>220</v>
      </c>
      <c r="K98" s="16" t="s">
        <v>220</v>
      </c>
      <c r="L98" s="29" t="s">
        <v>256</v>
      </c>
      <c r="M98" s="20" t="s">
        <v>256</v>
      </c>
      <c r="N98" s="16" t="s">
        <v>256</v>
      </c>
      <c r="O98" s="41">
        <v>44176</v>
      </c>
      <c r="P98" s="41">
        <v>44176</v>
      </c>
      <c r="Q98" s="41">
        <v>45291</v>
      </c>
      <c r="R98" s="42">
        <v>688147.33</v>
      </c>
      <c r="S98" s="42">
        <v>1257514</v>
      </c>
      <c r="T98" s="233" t="s">
        <v>391</v>
      </c>
      <c r="U98" s="233" t="s">
        <v>391</v>
      </c>
    </row>
    <row r="99" spans="1:21" s="17" customFormat="1" ht="26.1">
      <c r="A99" s="18" t="s">
        <v>106</v>
      </c>
      <c r="B99" s="9" t="str" cm="1">
        <f t="array" ref="B99">IF(A99="", "", _xlfn._xlws.FILTER('Responsáveis pelas informações'!F:F, 'Responsáveis pelas informações'!A:A=A99))</f>
        <v>Bianca</v>
      </c>
      <c r="C99" s="9" t="s">
        <v>26</v>
      </c>
      <c r="D99" s="39"/>
      <c r="E99" s="40">
        <v>4</v>
      </c>
      <c r="F99" s="20" t="s">
        <v>255</v>
      </c>
      <c r="G99" s="20" t="s">
        <v>255</v>
      </c>
      <c r="H99" s="20" t="s">
        <v>394</v>
      </c>
      <c r="I99" s="20" t="s">
        <v>220</v>
      </c>
      <c r="J99" s="20" t="s">
        <v>220</v>
      </c>
      <c r="K99" s="20" t="s">
        <v>220</v>
      </c>
      <c r="L99" s="29" t="s">
        <v>256</v>
      </c>
      <c r="M99" s="20" t="s">
        <v>256</v>
      </c>
      <c r="N99" s="20" t="s">
        <v>220</v>
      </c>
      <c r="O99" s="37">
        <v>45439</v>
      </c>
      <c r="P99" s="37">
        <v>45439</v>
      </c>
      <c r="Q99" s="44">
        <v>47483</v>
      </c>
      <c r="R99" s="45">
        <v>2800000</v>
      </c>
      <c r="S99" s="45">
        <v>3827714</v>
      </c>
      <c r="T99" s="233" t="s">
        <v>391</v>
      </c>
      <c r="U99" s="233" t="s">
        <v>391</v>
      </c>
    </row>
    <row r="100" spans="1:21" ht="12.95">
      <c r="A100" s="125" t="s">
        <v>106</v>
      </c>
      <c r="B100" s="122" t="str" cm="1">
        <f t="array" ref="B100">IF(A100="", "", _xlfn._xlws.FILTER('Responsáveis pelas informações'!F:F, 'Responsáveis pelas informações'!A:A=A100))</f>
        <v>Bianca</v>
      </c>
      <c r="C100" s="122" t="s">
        <v>26</v>
      </c>
      <c r="D100" s="153"/>
      <c r="E100" s="180" t="s">
        <v>404</v>
      </c>
      <c r="F100" s="136" t="s">
        <v>399</v>
      </c>
      <c r="G100" s="136" t="s">
        <v>255</v>
      </c>
      <c r="H100" s="136" t="s">
        <v>409</v>
      </c>
      <c r="I100" s="136" t="s">
        <v>256</v>
      </c>
      <c r="J100" s="136" t="s">
        <v>256</v>
      </c>
      <c r="K100" s="136" t="s">
        <v>256</v>
      </c>
      <c r="L100" s="137"/>
      <c r="M100" s="136" t="s">
        <v>220</v>
      </c>
      <c r="N100" s="136" t="s">
        <v>220</v>
      </c>
      <c r="O100" s="181">
        <v>45522</v>
      </c>
      <c r="P100" s="181">
        <v>45522</v>
      </c>
      <c r="Q100" s="211">
        <v>47483</v>
      </c>
      <c r="R100" s="183" t="s">
        <v>391</v>
      </c>
      <c r="S100" s="183" t="s">
        <v>391</v>
      </c>
      <c r="T100" s="234">
        <v>148800</v>
      </c>
      <c r="U100" s="183">
        <v>148800</v>
      </c>
    </row>
    <row r="101" spans="1:21" ht="12.95">
      <c r="A101" s="125" t="s">
        <v>108</v>
      </c>
      <c r="B101" s="122" t="str" cm="1">
        <f t="array" ref="B101">IF(A101="", "", _xlfn._xlws.FILTER('Responsáveis pelas informações'!F:F, 'Responsáveis pelas informações'!A:A=A101))</f>
        <v>Bianca</v>
      </c>
      <c r="C101" s="122" t="s">
        <v>11</v>
      </c>
      <c r="D101" s="153"/>
      <c r="E101" s="180" t="s">
        <v>389</v>
      </c>
      <c r="F101" s="136" t="s">
        <v>399</v>
      </c>
      <c r="G101" s="136" t="s">
        <v>252</v>
      </c>
      <c r="H101" s="136" t="s">
        <v>409</v>
      </c>
      <c r="I101" s="136" t="s">
        <v>256</v>
      </c>
      <c r="J101" s="136" t="s">
        <v>256</v>
      </c>
      <c r="K101" s="136" t="s">
        <v>256</v>
      </c>
      <c r="L101" s="137"/>
      <c r="M101" s="136" t="s">
        <v>220</v>
      </c>
      <c r="N101" s="136" t="s">
        <v>256</v>
      </c>
      <c r="O101" s="181">
        <v>44649</v>
      </c>
      <c r="P101" s="181">
        <v>44649</v>
      </c>
      <c r="Q101" s="211" t="s">
        <v>391</v>
      </c>
      <c r="R101" s="183" t="s">
        <v>391</v>
      </c>
      <c r="S101" s="52" t="s">
        <v>391</v>
      </c>
      <c r="T101" s="183">
        <v>828000</v>
      </c>
      <c r="U101" s="183">
        <v>828000</v>
      </c>
    </row>
    <row r="102" spans="1:21" ht="12.95">
      <c r="A102" s="125" t="s">
        <v>108</v>
      </c>
      <c r="B102" s="122" t="str" cm="1">
        <f t="array" ref="B102">IF(A102="", "", _xlfn._xlws.FILTER('Responsáveis pelas informações'!F:F, 'Responsáveis pelas informações'!A:A=A102))</f>
        <v>Bianca</v>
      </c>
      <c r="C102" s="122" t="s">
        <v>11</v>
      </c>
      <c r="D102" s="133"/>
      <c r="E102" s="180">
        <v>2</v>
      </c>
      <c r="F102" s="136" t="s">
        <v>395</v>
      </c>
      <c r="G102" s="136" t="s">
        <v>252</v>
      </c>
      <c r="H102" s="136" t="s">
        <v>397</v>
      </c>
      <c r="I102" s="136" t="s">
        <v>256</v>
      </c>
      <c r="J102" s="136" t="s">
        <v>256</v>
      </c>
      <c r="K102" s="136" t="s">
        <v>220</v>
      </c>
      <c r="L102" s="137" t="s">
        <v>256</v>
      </c>
      <c r="M102" s="20" t="s">
        <v>256</v>
      </c>
      <c r="N102" s="136" t="s">
        <v>256</v>
      </c>
      <c r="O102" s="181">
        <v>44826</v>
      </c>
      <c r="P102" s="181">
        <v>44826</v>
      </c>
      <c r="Q102" s="211">
        <v>45249</v>
      </c>
      <c r="R102" s="183">
        <v>1400000</v>
      </c>
      <c r="S102" s="183">
        <v>2616000</v>
      </c>
      <c r="T102" s="233" t="s">
        <v>391</v>
      </c>
      <c r="U102" s="233" t="s">
        <v>391</v>
      </c>
    </row>
    <row r="103" spans="1:21" ht="26.1">
      <c r="A103" s="122" t="s">
        <v>108</v>
      </c>
      <c r="B103" s="122" t="str" cm="1">
        <f t="array" ref="B103">IF(A103="", "", _xlfn._xlws.FILTER('Responsáveis pelas informações'!F:F, 'Responsáveis pelas informações'!A:A=A103))</f>
        <v>Bianca</v>
      </c>
      <c r="C103" s="122" t="s">
        <v>11</v>
      </c>
      <c r="D103" s="122"/>
      <c r="E103" s="133">
        <v>3</v>
      </c>
      <c r="F103" s="114" t="s">
        <v>255</v>
      </c>
      <c r="G103" s="114" t="s">
        <v>255</v>
      </c>
      <c r="H103" s="137" t="s">
        <v>394</v>
      </c>
      <c r="I103" s="114" t="s">
        <v>220</v>
      </c>
      <c r="J103" s="114" t="s">
        <v>220</v>
      </c>
      <c r="K103" s="114" t="s">
        <v>220</v>
      </c>
      <c r="L103" s="137" t="s">
        <v>256</v>
      </c>
      <c r="M103" s="20" t="s">
        <v>256</v>
      </c>
      <c r="N103" s="136" t="s">
        <v>220</v>
      </c>
      <c r="O103" s="123">
        <v>45244</v>
      </c>
      <c r="P103" s="123">
        <v>45244</v>
      </c>
      <c r="Q103" s="123">
        <v>46346</v>
      </c>
      <c r="R103" s="135">
        <v>4151636.3</v>
      </c>
      <c r="S103" s="135">
        <v>6767636.3600000003</v>
      </c>
      <c r="T103" s="233" t="s">
        <v>391</v>
      </c>
      <c r="U103" s="233" t="s">
        <v>391</v>
      </c>
    </row>
    <row r="104" spans="1:21" ht="12.95">
      <c r="A104" s="122" t="s">
        <v>108</v>
      </c>
      <c r="B104" s="122" t="str" cm="1">
        <f t="array" ref="B104">IF(A104="", "", _xlfn._xlws.FILTER('Responsáveis pelas informações'!F:F, 'Responsáveis pelas informações'!A:A=A104))</f>
        <v>Bianca</v>
      </c>
      <c r="C104" s="122" t="s">
        <v>11</v>
      </c>
      <c r="D104" s="153"/>
      <c r="E104" s="133" t="s">
        <v>398</v>
      </c>
      <c r="F104" s="114" t="s">
        <v>399</v>
      </c>
      <c r="G104" s="114" t="s">
        <v>255</v>
      </c>
      <c r="H104" s="235" t="s">
        <v>418</v>
      </c>
      <c r="I104" s="114" t="s">
        <v>256</v>
      </c>
      <c r="J104" s="114" t="s">
        <v>256</v>
      </c>
      <c r="K104" s="114" t="s">
        <v>256</v>
      </c>
      <c r="L104" s="137"/>
      <c r="M104" s="136" t="s">
        <v>220</v>
      </c>
      <c r="N104" s="136" t="s">
        <v>256</v>
      </c>
      <c r="O104" s="123">
        <v>45541</v>
      </c>
      <c r="P104" s="123">
        <v>45541</v>
      </c>
      <c r="Q104" s="123" t="s">
        <v>391</v>
      </c>
      <c r="R104" s="52" t="s">
        <v>391</v>
      </c>
      <c r="S104" s="52" t="s">
        <v>391</v>
      </c>
      <c r="T104" s="135">
        <v>-300</v>
      </c>
      <c r="U104" s="135">
        <v>33000</v>
      </c>
    </row>
    <row r="105" spans="1:21" s="17" customFormat="1" ht="26.1">
      <c r="A105" s="9" t="s">
        <v>110</v>
      </c>
      <c r="B105" s="9" t="str" cm="1">
        <f t="array" ref="B105">IF(A105="", "", _xlfn._xlws.FILTER('Responsáveis pelas informações'!F:F, 'Responsáveis pelas informações'!A:A=A105))</f>
        <v>Bianca</v>
      </c>
      <c r="C105" s="9" t="s">
        <v>16</v>
      </c>
      <c r="D105" s="39"/>
      <c r="E105" s="30">
        <v>1</v>
      </c>
      <c r="F105" s="16" t="s">
        <v>395</v>
      </c>
      <c r="G105" s="16" t="s">
        <v>252</v>
      </c>
      <c r="H105" s="29" t="s">
        <v>394</v>
      </c>
      <c r="I105" s="16" t="s">
        <v>220</v>
      </c>
      <c r="J105" s="16" t="s">
        <v>220</v>
      </c>
      <c r="K105" s="16" t="s">
        <v>220</v>
      </c>
      <c r="L105" s="29" t="s">
        <v>256</v>
      </c>
      <c r="M105" s="20" t="s">
        <v>256</v>
      </c>
      <c r="N105" s="16" t="s">
        <v>256</v>
      </c>
      <c r="O105" s="41">
        <v>44319</v>
      </c>
      <c r="P105" s="41">
        <v>44319</v>
      </c>
      <c r="Q105" s="41">
        <v>46140</v>
      </c>
      <c r="R105" s="42">
        <v>10508406.460000001</v>
      </c>
      <c r="S105" s="42">
        <v>30508406.460000001</v>
      </c>
      <c r="T105" s="233" t="s">
        <v>391</v>
      </c>
      <c r="U105" s="233" t="s">
        <v>391</v>
      </c>
    </row>
    <row r="106" spans="1:21" s="17" customFormat="1" ht="26.1">
      <c r="A106" s="122" t="s">
        <v>112</v>
      </c>
      <c r="B106" s="9" t="str" cm="1">
        <f t="array" ref="B106">IF(A106="", "", _xlfn._xlws.FILTER('Responsáveis pelas informações'!F:F, 'Responsáveis pelas informações'!A:A=A106))</f>
        <v>Marcos</v>
      </c>
      <c r="C106" s="9" t="s">
        <v>16</v>
      </c>
      <c r="D106" s="153"/>
      <c r="E106" s="30">
        <v>1</v>
      </c>
      <c r="F106" s="16" t="s">
        <v>395</v>
      </c>
      <c r="G106" s="16" t="s">
        <v>252</v>
      </c>
      <c r="H106" s="29" t="s">
        <v>394</v>
      </c>
      <c r="I106" s="16" t="s">
        <v>220</v>
      </c>
      <c r="J106" s="16" t="s">
        <v>220</v>
      </c>
      <c r="K106" s="16" t="s">
        <v>220</v>
      </c>
      <c r="L106" s="29" t="s">
        <v>256</v>
      </c>
      <c r="M106" s="20" t="s">
        <v>256</v>
      </c>
      <c r="N106" s="16" t="s">
        <v>256</v>
      </c>
      <c r="O106" s="41">
        <v>44732</v>
      </c>
      <c r="P106" s="41">
        <v>44732</v>
      </c>
      <c r="Q106" s="123">
        <v>46538</v>
      </c>
      <c r="R106" s="42">
        <v>5117590.38</v>
      </c>
      <c r="S106" s="42">
        <v>11717590.380000001</v>
      </c>
      <c r="T106" s="233" t="s">
        <v>391</v>
      </c>
      <c r="U106" s="233" t="s">
        <v>391</v>
      </c>
    </row>
    <row r="107" spans="1:21" s="17" customFormat="1" ht="26.1">
      <c r="A107" s="122" t="s">
        <v>112</v>
      </c>
      <c r="B107" s="9" t="str" cm="1">
        <f t="array" ref="B107">IF(A107="", "", _xlfn._xlws.FILTER('Responsáveis pelas informações'!F:F, 'Responsáveis pelas informações'!A:A=A107))</f>
        <v>Marcos</v>
      </c>
      <c r="C107" s="9" t="s">
        <v>16</v>
      </c>
      <c r="D107" s="153"/>
      <c r="E107" s="30">
        <v>2</v>
      </c>
      <c r="F107" s="16" t="s">
        <v>255</v>
      </c>
      <c r="G107" s="16" t="s">
        <v>255</v>
      </c>
      <c r="H107" s="29" t="s">
        <v>419</v>
      </c>
      <c r="I107" s="16" t="s">
        <v>256</v>
      </c>
      <c r="J107" s="16" t="s">
        <v>256</v>
      </c>
      <c r="K107" s="16" t="s">
        <v>220</v>
      </c>
      <c r="L107" s="29" t="s">
        <v>256</v>
      </c>
      <c r="M107" s="20" t="s">
        <v>256</v>
      </c>
      <c r="N107" s="20" t="s">
        <v>220</v>
      </c>
      <c r="O107" s="41">
        <v>45107</v>
      </c>
      <c r="P107" s="41">
        <v>45017</v>
      </c>
      <c r="Q107" s="123">
        <v>46538</v>
      </c>
      <c r="R107" s="42">
        <v>39048044.969999999</v>
      </c>
      <c r="S107" s="42">
        <v>50765635.350000001</v>
      </c>
      <c r="T107" s="233" t="s">
        <v>391</v>
      </c>
      <c r="U107" s="233" t="s">
        <v>391</v>
      </c>
    </row>
    <row r="108" spans="1:21" s="17" customFormat="1" ht="12.95">
      <c r="A108" s="122" t="s">
        <v>112</v>
      </c>
      <c r="B108" s="9" t="str" cm="1">
        <f t="array" ref="B108">IF(A108="", "", _xlfn._xlws.FILTER('Responsáveis pelas informações'!F:F, 'Responsáveis pelas informações'!A:A=A108))</f>
        <v>Marcos</v>
      </c>
      <c r="C108" s="9" t="s">
        <v>16</v>
      </c>
      <c r="D108" s="153"/>
      <c r="E108" s="30">
        <v>3</v>
      </c>
      <c r="F108" s="16" t="s">
        <v>255</v>
      </c>
      <c r="G108" s="16" t="s">
        <v>255</v>
      </c>
      <c r="H108" s="29" t="s">
        <v>420</v>
      </c>
      <c r="I108" s="16" t="s">
        <v>256</v>
      </c>
      <c r="J108" s="16" t="s">
        <v>256</v>
      </c>
      <c r="K108" s="16" t="s">
        <v>220</v>
      </c>
      <c r="L108" s="29" t="s">
        <v>256</v>
      </c>
      <c r="M108" s="20" t="s">
        <v>256</v>
      </c>
      <c r="N108" s="20" t="s">
        <v>220</v>
      </c>
      <c r="O108" s="41">
        <v>45478</v>
      </c>
      <c r="P108" s="41">
        <v>45478</v>
      </c>
      <c r="Q108" s="123">
        <v>46538</v>
      </c>
      <c r="R108" s="42">
        <v>104157256</v>
      </c>
      <c r="S108" s="42">
        <v>154922891.34999999</v>
      </c>
      <c r="T108" s="233" t="s">
        <v>391</v>
      </c>
      <c r="U108" s="233" t="s">
        <v>391</v>
      </c>
    </row>
    <row r="109" spans="1:21" s="17" customFormat="1" ht="12.95">
      <c r="A109" s="18" t="s">
        <v>114</v>
      </c>
      <c r="B109" s="9" t="str" cm="1">
        <f t="array" ref="B109">IF(A109="", "", _xlfn._xlws.FILTER('Responsáveis pelas informações'!F:F, 'Responsáveis pelas informações'!A:A=A109))</f>
        <v>Bianca</v>
      </c>
      <c r="C109" s="9" t="s">
        <v>44</v>
      </c>
      <c r="D109" s="39"/>
      <c r="E109" s="40">
        <v>1</v>
      </c>
      <c r="F109" s="20" t="s">
        <v>255</v>
      </c>
      <c r="G109" s="20" t="s">
        <v>255</v>
      </c>
      <c r="H109" s="20" t="s">
        <v>390</v>
      </c>
      <c r="I109" s="20" t="s">
        <v>256</v>
      </c>
      <c r="J109" s="20" t="s">
        <v>256</v>
      </c>
      <c r="K109" s="20" t="s">
        <v>220</v>
      </c>
      <c r="L109" s="29" t="s">
        <v>256</v>
      </c>
      <c r="M109" s="20" t="s">
        <v>256</v>
      </c>
      <c r="N109" s="20" t="s">
        <v>220</v>
      </c>
      <c r="O109" s="37">
        <v>45316</v>
      </c>
      <c r="P109" s="37">
        <v>45316</v>
      </c>
      <c r="Q109" s="44">
        <v>45606</v>
      </c>
      <c r="R109" s="45">
        <v>780000</v>
      </c>
      <c r="S109" s="45" t="s">
        <v>391</v>
      </c>
      <c r="T109" s="233">
        <v>839040</v>
      </c>
      <c r="U109" s="233">
        <v>839040</v>
      </c>
    </row>
    <row r="110" spans="1:21" s="17" customFormat="1" ht="12.95">
      <c r="A110" s="9" t="s">
        <v>116</v>
      </c>
      <c r="B110" s="9" t="str" cm="1">
        <f t="array" ref="B110">IF(A110="", "", _xlfn._xlws.FILTER('Responsáveis pelas informações'!F:F, 'Responsáveis pelas informações'!A:A=A110))</f>
        <v>Bianca</v>
      </c>
      <c r="C110" s="9" t="s">
        <v>6</v>
      </c>
      <c r="D110" s="39"/>
      <c r="E110" s="40" t="s">
        <v>389</v>
      </c>
      <c r="F110" s="20" t="s">
        <v>399</v>
      </c>
      <c r="G110" s="20" t="s">
        <v>252</v>
      </c>
      <c r="H110" s="136" t="s">
        <v>409</v>
      </c>
      <c r="I110" s="20" t="s">
        <v>256</v>
      </c>
      <c r="J110" s="20" t="s">
        <v>256</v>
      </c>
      <c r="K110" s="20" t="s">
        <v>256</v>
      </c>
      <c r="L110" s="29"/>
      <c r="M110" s="20" t="s">
        <v>220</v>
      </c>
      <c r="N110" s="20" t="s">
        <v>256</v>
      </c>
      <c r="O110" s="37">
        <v>44700</v>
      </c>
      <c r="P110" s="37">
        <v>44700</v>
      </c>
      <c r="Q110" s="44" t="s">
        <v>391</v>
      </c>
      <c r="R110" s="45" t="s">
        <v>391</v>
      </c>
      <c r="S110" s="45"/>
      <c r="T110" s="233" t="s">
        <v>391</v>
      </c>
      <c r="U110" s="233" t="s">
        <v>391</v>
      </c>
    </row>
    <row r="111" spans="1:21" s="17" customFormat="1" ht="26.1">
      <c r="A111" s="9" t="s">
        <v>116</v>
      </c>
      <c r="B111" s="9" t="str" cm="1">
        <f t="array" ref="B111">IF(A111="", "", _xlfn._xlws.FILTER('Responsáveis pelas informações'!F:F, 'Responsáveis pelas informações'!A:A=A111))</f>
        <v>Bianca</v>
      </c>
      <c r="C111" s="9" t="s">
        <v>6</v>
      </c>
      <c r="D111" s="39"/>
      <c r="E111" s="30">
        <v>2</v>
      </c>
      <c r="F111" s="16" t="s">
        <v>255</v>
      </c>
      <c r="G111" s="16" t="s">
        <v>255</v>
      </c>
      <c r="H111" s="29" t="s">
        <v>394</v>
      </c>
      <c r="I111" s="16" t="s">
        <v>220</v>
      </c>
      <c r="J111" s="16" t="s">
        <v>220</v>
      </c>
      <c r="K111" s="16" t="s">
        <v>220</v>
      </c>
      <c r="L111" s="29" t="s">
        <v>256</v>
      </c>
      <c r="M111" s="20" t="s">
        <v>256</v>
      </c>
      <c r="N111" s="20" t="s">
        <v>220</v>
      </c>
      <c r="O111" s="41">
        <v>45152</v>
      </c>
      <c r="P111" s="41">
        <v>45152</v>
      </c>
      <c r="Q111" s="41">
        <v>46233</v>
      </c>
      <c r="R111" s="42">
        <v>3038835</v>
      </c>
      <c r="S111" s="42">
        <v>4788835</v>
      </c>
      <c r="T111" s="233" t="s">
        <v>391</v>
      </c>
      <c r="U111" s="233" t="s">
        <v>391</v>
      </c>
    </row>
    <row r="112" spans="1:21" s="17" customFormat="1" ht="26.1">
      <c r="A112" s="9" t="s">
        <v>118</v>
      </c>
      <c r="B112" s="9" t="str" cm="1">
        <f t="array" ref="B112">IF(A112="", "", _xlfn._xlws.FILTER('Responsáveis pelas informações'!F:F, 'Responsáveis pelas informações'!A:A=A112))</f>
        <v>Bianca</v>
      </c>
      <c r="C112" s="9" t="s">
        <v>41</v>
      </c>
      <c r="D112" s="39"/>
      <c r="E112" s="30">
        <v>1</v>
      </c>
      <c r="F112" s="16" t="s">
        <v>395</v>
      </c>
      <c r="G112" s="16" t="s">
        <v>252</v>
      </c>
      <c r="H112" s="29" t="s">
        <v>396</v>
      </c>
      <c r="I112" s="16" t="s">
        <v>256</v>
      </c>
      <c r="J112" s="16" t="s">
        <v>256</v>
      </c>
      <c r="K112" s="16" t="s">
        <v>256</v>
      </c>
      <c r="L112" s="29" t="s">
        <v>256</v>
      </c>
      <c r="M112" s="20" t="s">
        <v>256</v>
      </c>
      <c r="N112" s="16" t="s">
        <v>256</v>
      </c>
      <c r="O112" s="41">
        <v>42275</v>
      </c>
      <c r="P112" s="41">
        <v>42275</v>
      </c>
      <c r="Q112" s="41">
        <v>44027</v>
      </c>
      <c r="R112" s="42">
        <v>0</v>
      </c>
      <c r="S112" s="42">
        <v>25634666.670000002</v>
      </c>
      <c r="T112" s="233" t="s">
        <v>391</v>
      </c>
      <c r="U112" s="233" t="s">
        <v>391</v>
      </c>
    </row>
    <row r="113" spans="1:21" s="17" customFormat="1" ht="26.1">
      <c r="A113" s="9" t="s">
        <v>118</v>
      </c>
      <c r="B113" s="9" t="str" cm="1">
        <f t="array" ref="B113">IF(A113="", "", _xlfn._xlws.FILTER('Responsáveis pelas informações'!F:F, 'Responsáveis pelas informações'!A:A=A113))</f>
        <v>Bianca</v>
      </c>
      <c r="C113" s="9" t="s">
        <v>41</v>
      </c>
      <c r="D113" s="39"/>
      <c r="E113" s="30">
        <v>2</v>
      </c>
      <c r="F113" s="16" t="s">
        <v>395</v>
      </c>
      <c r="G113" s="16" t="s">
        <v>252</v>
      </c>
      <c r="H113" s="29" t="s">
        <v>394</v>
      </c>
      <c r="I113" s="16" t="s">
        <v>220</v>
      </c>
      <c r="J113" s="16" t="s">
        <v>220</v>
      </c>
      <c r="K113" s="16" t="s">
        <v>220</v>
      </c>
      <c r="L113" s="29" t="s">
        <v>256</v>
      </c>
      <c r="M113" s="20" t="s">
        <v>256</v>
      </c>
      <c r="N113" s="16" t="s">
        <v>256</v>
      </c>
      <c r="O113" s="41">
        <v>43957</v>
      </c>
      <c r="P113" s="41">
        <v>43957</v>
      </c>
      <c r="Q113" s="41">
        <v>45488</v>
      </c>
      <c r="R113" s="42">
        <v>-6139339.4500000002</v>
      </c>
      <c r="S113" s="42">
        <v>19495327.219999999</v>
      </c>
      <c r="T113" s="233" t="s">
        <v>391</v>
      </c>
      <c r="U113" s="233" t="s">
        <v>391</v>
      </c>
    </row>
    <row r="114" spans="1:21" s="17" customFormat="1" ht="12.95">
      <c r="A114" s="9" t="s">
        <v>118</v>
      </c>
      <c r="B114" s="9" t="str" cm="1">
        <f t="array" ref="B114">IF(A114="", "", _xlfn._xlws.FILTER('Responsáveis pelas informações'!F:F, 'Responsáveis pelas informações'!A:A=A114))</f>
        <v>Bianca</v>
      </c>
      <c r="C114" s="9" t="s">
        <v>41</v>
      </c>
      <c r="D114" s="39"/>
      <c r="E114" s="30">
        <v>4</v>
      </c>
      <c r="F114" s="16" t="s">
        <v>395</v>
      </c>
      <c r="G114" s="16" t="s">
        <v>252</v>
      </c>
      <c r="H114" s="29" t="s">
        <v>402</v>
      </c>
      <c r="I114" s="16" t="s">
        <v>256</v>
      </c>
      <c r="J114" s="16" t="s">
        <v>220</v>
      </c>
      <c r="K114" s="16" t="s">
        <v>256</v>
      </c>
      <c r="L114" s="29" t="s">
        <v>256</v>
      </c>
      <c r="M114" s="20" t="s">
        <v>256</v>
      </c>
      <c r="N114" s="16" t="s">
        <v>256</v>
      </c>
      <c r="O114" s="41">
        <v>45483</v>
      </c>
      <c r="P114" s="41">
        <v>45483</v>
      </c>
      <c r="Q114" s="41">
        <v>45578</v>
      </c>
      <c r="R114" s="42">
        <v>0</v>
      </c>
      <c r="S114" s="42">
        <v>19495327.219999999</v>
      </c>
      <c r="T114" s="233" t="s">
        <v>391</v>
      </c>
      <c r="U114" s="233" t="s">
        <v>391</v>
      </c>
    </row>
    <row r="115" spans="1:21" s="17" customFormat="1" ht="12.95">
      <c r="A115" s="23" t="s">
        <v>119</v>
      </c>
      <c r="B115" s="77" t="str" cm="1">
        <f t="array" ref="B115">IF(A115="", "", _xlfn._xlws.FILTER('Responsáveis pelas informações'!F:F, 'Responsáveis pelas informações'!A:A=A115))</f>
        <v>Bianca</v>
      </c>
      <c r="C115" s="77" t="s">
        <v>41</v>
      </c>
      <c r="D115" s="61"/>
      <c r="E115" s="66">
        <v>1</v>
      </c>
      <c r="F115" s="46" t="s">
        <v>395</v>
      </c>
      <c r="G115" s="46" t="s">
        <v>252</v>
      </c>
      <c r="H115" s="20" t="s">
        <v>397</v>
      </c>
      <c r="I115" s="20" t="s">
        <v>256</v>
      </c>
      <c r="J115" s="20" t="s">
        <v>256</v>
      </c>
      <c r="K115" s="20" t="s">
        <v>220</v>
      </c>
      <c r="L115" s="29" t="s">
        <v>256</v>
      </c>
      <c r="M115" s="20" t="s">
        <v>256</v>
      </c>
      <c r="N115" s="20" t="s">
        <v>256</v>
      </c>
      <c r="O115" s="37">
        <v>43399</v>
      </c>
      <c r="P115" s="37">
        <v>43399</v>
      </c>
      <c r="Q115" s="44">
        <v>44649</v>
      </c>
      <c r="R115" s="45">
        <v>8235000</v>
      </c>
      <c r="S115" s="45">
        <v>15000000</v>
      </c>
      <c r="T115" s="233" t="s">
        <v>391</v>
      </c>
      <c r="U115" s="233" t="s">
        <v>391</v>
      </c>
    </row>
    <row r="116" spans="1:21" s="17" customFormat="1" ht="26.1">
      <c r="A116" s="9" t="s">
        <v>119</v>
      </c>
      <c r="B116" s="9" t="str" cm="1">
        <f t="array" ref="B116">IF(A116="", "", _xlfn._xlws.FILTER('Responsáveis pelas informações'!F:F, 'Responsáveis pelas informações'!A:A=A116))</f>
        <v>Bianca</v>
      </c>
      <c r="C116" s="9" t="s">
        <v>41</v>
      </c>
      <c r="D116" s="39"/>
      <c r="E116" s="30">
        <v>2</v>
      </c>
      <c r="F116" s="16" t="s">
        <v>395</v>
      </c>
      <c r="G116" s="16" t="s">
        <v>252</v>
      </c>
      <c r="H116" s="29" t="s">
        <v>394</v>
      </c>
      <c r="I116" s="16" t="s">
        <v>220</v>
      </c>
      <c r="J116" s="16" t="s">
        <v>220</v>
      </c>
      <c r="K116" s="16" t="s">
        <v>220</v>
      </c>
      <c r="L116" s="29" t="s">
        <v>256</v>
      </c>
      <c r="M116" s="20" t="s">
        <v>256</v>
      </c>
      <c r="N116" s="16" t="s">
        <v>256</v>
      </c>
      <c r="O116" s="41">
        <v>44600</v>
      </c>
      <c r="P116" s="41">
        <v>44600</v>
      </c>
      <c r="Q116" s="44">
        <v>44649</v>
      </c>
      <c r="R116" s="42">
        <v>6100000</v>
      </c>
      <c r="S116" s="42">
        <v>21100000</v>
      </c>
      <c r="T116" s="233" t="s">
        <v>391</v>
      </c>
      <c r="U116" s="233" t="s">
        <v>391</v>
      </c>
    </row>
    <row r="117" spans="1:21" s="17" customFormat="1" ht="26.1">
      <c r="A117" s="18" t="s">
        <v>120</v>
      </c>
      <c r="B117" s="9" t="str" cm="1">
        <f t="array" ref="B117">IF(A117="", "", _xlfn._xlws.FILTER('Responsáveis pelas informações'!F:F, 'Responsáveis pelas informações'!A:A=A117))</f>
        <v>Bianca</v>
      </c>
      <c r="C117" s="9" t="s">
        <v>41</v>
      </c>
      <c r="D117" s="153"/>
      <c r="E117" s="40">
        <v>1</v>
      </c>
      <c r="F117" s="20" t="s">
        <v>395</v>
      </c>
      <c r="G117" s="20" t="s">
        <v>252</v>
      </c>
      <c r="H117" s="20" t="s">
        <v>396</v>
      </c>
      <c r="I117" s="20" t="s">
        <v>256</v>
      </c>
      <c r="J117" s="20" t="s">
        <v>256</v>
      </c>
      <c r="K117" s="20" t="s">
        <v>256</v>
      </c>
      <c r="L117" s="29" t="s">
        <v>256</v>
      </c>
      <c r="M117" s="20" t="s">
        <v>256</v>
      </c>
      <c r="N117" s="20" t="s">
        <v>256</v>
      </c>
      <c r="O117" s="37">
        <v>42283</v>
      </c>
      <c r="P117" s="37">
        <v>42283</v>
      </c>
      <c r="Q117" s="44">
        <v>44042</v>
      </c>
      <c r="R117" s="45">
        <v>0</v>
      </c>
      <c r="S117" s="45">
        <v>42779000</v>
      </c>
      <c r="T117" s="233" t="s">
        <v>391</v>
      </c>
      <c r="U117" s="233" t="s">
        <v>391</v>
      </c>
    </row>
    <row r="118" spans="1:21" s="17" customFormat="1" ht="26.1">
      <c r="A118" s="9" t="s">
        <v>120</v>
      </c>
      <c r="B118" s="9" t="str" cm="1">
        <f t="array" ref="B118">IF(A118="", "", _xlfn._xlws.FILTER('Responsáveis pelas informações'!F:F, 'Responsáveis pelas informações'!A:A=A118))</f>
        <v>Bianca</v>
      </c>
      <c r="C118" s="9" t="s">
        <v>41</v>
      </c>
      <c r="D118" s="39"/>
      <c r="E118" s="30">
        <v>2</v>
      </c>
      <c r="F118" s="16" t="s">
        <v>395</v>
      </c>
      <c r="G118" s="16" t="s">
        <v>252</v>
      </c>
      <c r="H118" s="29" t="s">
        <v>407</v>
      </c>
      <c r="I118" s="16" t="s">
        <v>220</v>
      </c>
      <c r="J118" s="16" t="s">
        <v>220</v>
      </c>
      <c r="K118" s="16" t="s">
        <v>220</v>
      </c>
      <c r="L118" s="16" t="s">
        <v>256</v>
      </c>
      <c r="M118" s="20" t="s">
        <v>256</v>
      </c>
      <c r="N118" s="65" t="s">
        <v>256</v>
      </c>
      <c r="O118" s="41">
        <v>43404</v>
      </c>
      <c r="P118" s="41">
        <v>43404</v>
      </c>
      <c r="Q118" s="41">
        <v>45503</v>
      </c>
      <c r="R118" s="42">
        <v>-7506416.5700000003</v>
      </c>
      <c r="S118" s="42">
        <v>35272583.43</v>
      </c>
      <c r="T118" s="233" t="s">
        <v>391</v>
      </c>
      <c r="U118" s="233" t="s">
        <v>391</v>
      </c>
    </row>
    <row r="119" spans="1:21" s="17" customFormat="1" ht="12.95">
      <c r="A119" s="9" t="s">
        <v>120</v>
      </c>
      <c r="B119" s="9" t="str" cm="1">
        <f t="array" ref="B119">IF(A119="", "", _xlfn._xlws.FILTER('Responsáveis pelas informações'!F:F, 'Responsáveis pelas informações'!A:A=A119))</f>
        <v>Bianca</v>
      </c>
      <c r="C119" s="9" t="s">
        <v>41</v>
      </c>
      <c r="D119" s="39"/>
      <c r="E119" s="30" t="s">
        <v>398</v>
      </c>
      <c r="F119" s="16" t="s">
        <v>395</v>
      </c>
      <c r="G119" s="16" t="s">
        <v>252</v>
      </c>
      <c r="H119" s="29" t="s">
        <v>402</v>
      </c>
      <c r="I119" s="16" t="s">
        <v>256</v>
      </c>
      <c r="J119" s="16" t="s">
        <v>220</v>
      </c>
      <c r="K119" s="16" t="s">
        <v>256</v>
      </c>
      <c r="L119" s="29" t="s">
        <v>256</v>
      </c>
      <c r="M119" s="20" t="s">
        <v>256</v>
      </c>
      <c r="N119" s="16" t="s">
        <v>256</v>
      </c>
      <c r="O119" s="41">
        <v>45502</v>
      </c>
      <c r="P119" s="41">
        <v>45502</v>
      </c>
      <c r="Q119" s="41">
        <v>45595</v>
      </c>
      <c r="R119" s="42">
        <v>0</v>
      </c>
      <c r="S119" s="42">
        <v>35272583.43</v>
      </c>
      <c r="T119" s="233" t="s">
        <v>391</v>
      </c>
      <c r="U119" s="233" t="s">
        <v>391</v>
      </c>
    </row>
    <row r="120" spans="1:21" s="17" customFormat="1" ht="26.1">
      <c r="A120" s="9" t="s">
        <v>122</v>
      </c>
      <c r="B120" s="9" t="str" cm="1">
        <f t="array" ref="B120">IF(A120="", "", _xlfn._xlws.FILTER('Responsáveis pelas informações'!F:F, 'Responsáveis pelas informações'!A:A=A120))</f>
        <v>Bianca</v>
      </c>
      <c r="C120" s="9" t="s">
        <v>229</v>
      </c>
      <c r="D120" s="39"/>
      <c r="E120" s="30">
        <v>1</v>
      </c>
      <c r="F120" s="16" t="s">
        <v>395</v>
      </c>
      <c r="G120" s="16" t="s">
        <v>252</v>
      </c>
      <c r="H120" s="29" t="s">
        <v>396</v>
      </c>
      <c r="I120" s="16" t="s">
        <v>256</v>
      </c>
      <c r="J120" s="16" t="s">
        <v>256</v>
      </c>
      <c r="K120" s="16" t="s">
        <v>256</v>
      </c>
      <c r="L120" s="29" t="s">
        <v>256</v>
      </c>
      <c r="M120" s="20" t="s">
        <v>256</v>
      </c>
      <c r="N120" s="16" t="s">
        <v>256</v>
      </c>
      <c r="O120" s="41">
        <v>42290</v>
      </c>
      <c r="P120" s="41">
        <v>42290</v>
      </c>
      <c r="Q120" s="41">
        <v>44182</v>
      </c>
      <c r="R120" s="42">
        <v>0</v>
      </c>
      <c r="S120" s="42">
        <v>25000000</v>
      </c>
      <c r="T120" s="233" t="s">
        <v>391</v>
      </c>
      <c r="U120" s="233" t="s">
        <v>391</v>
      </c>
    </row>
    <row r="121" spans="1:21" s="17" customFormat="1" ht="12.95">
      <c r="A121" s="9" t="s">
        <v>123</v>
      </c>
      <c r="B121" s="9" t="str" cm="1">
        <f t="array" ref="B121">IF(A121="", "", _xlfn._xlws.FILTER('Responsáveis pelas informações'!F:F, 'Responsáveis pelas informações'!A:A=A121))</f>
        <v>Bianca</v>
      </c>
      <c r="C121" s="9" t="s">
        <v>16</v>
      </c>
      <c r="D121" s="39"/>
      <c r="E121" s="30">
        <v>1</v>
      </c>
      <c r="F121" s="16" t="s">
        <v>395</v>
      </c>
      <c r="G121" s="16" t="s">
        <v>252</v>
      </c>
      <c r="H121" s="29" t="s">
        <v>397</v>
      </c>
      <c r="I121" s="16" t="s">
        <v>256</v>
      </c>
      <c r="J121" s="16" t="s">
        <v>256</v>
      </c>
      <c r="K121" s="16" t="s">
        <v>220</v>
      </c>
      <c r="L121" s="29" t="s">
        <v>256</v>
      </c>
      <c r="M121" s="20" t="s">
        <v>256</v>
      </c>
      <c r="N121" s="16" t="s">
        <v>256</v>
      </c>
      <c r="O121" s="41">
        <v>44551</v>
      </c>
      <c r="P121" s="41">
        <v>44551</v>
      </c>
      <c r="Q121" s="41">
        <v>45136</v>
      </c>
      <c r="R121" s="42">
        <v>1733160</v>
      </c>
      <c r="S121" s="42">
        <v>3333160</v>
      </c>
      <c r="T121" s="233" t="s">
        <v>391</v>
      </c>
      <c r="U121" s="233" t="s">
        <v>391</v>
      </c>
    </row>
    <row r="122" spans="1:21" s="17" customFormat="1" ht="12.95">
      <c r="A122" s="9" t="s">
        <v>123</v>
      </c>
      <c r="B122" s="9" t="str" cm="1">
        <f t="array" ref="B122">IF(A122="", "", _xlfn._xlws.FILTER('Responsáveis pelas informações'!F:F, 'Responsáveis pelas informações'!A:A=A122))</f>
        <v>Bianca</v>
      </c>
      <c r="C122" s="9" t="s">
        <v>16</v>
      </c>
      <c r="D122" s="39"/>
      <c r="E122" s="30" t="s">
        <v>408</v>
      </c>
      <c r="F122" s="16" t="s">
        <v>399</v>
      </c>
      <c r="G122" s="16" t="s">
        <v>252</v>
      </c>
      <c r="H122" s="29" t="s">
        <v>409</v>
      </c>
      <c r="I122" s="16" t="s">
        <v>256</v>
      </c>
      <c r="J122" s="16" t="s">
        <v>256</v>
      </c>
      <c r="K122" s="16" t="s">
        <v>256</v>
      </c>
      <c r="L122" s="29"/>
      <c r="M122" s="20" t="s">
        <v>220</v>
      </c>
      <c r="N122" s="16" t="s">
        <v>256</v>
      </c>
      <c r="O122" s="41">
        <v>44657</v>
      </c>
      <c r="P122" s="41">
        <v>44657</v>
      </c>
      <c r="Q122" s="41" t="s">
        <v>391</v>
      </c>
      <c r="R122" s="42" t="s">
        <v>391</v>
      </c>
      <c r="S122" s="42" t="s">
        <v>391</v>
      </c>
      <c r="T122" s="233">
        <v>1498680</v>
      </c>
      <c r="U122" s="42">
        <v>1498680</v>
      </c>
    </row>
    <row r="123" spans="1:21" s="17" customFormat="1" ht="12.95">
      <c r="A123" s="18" t="s">
        <v>123</v>
      </c>
      <c r="B123" s="9" t="str" cm="1">
        <f t="array" ref="B123">IF(A123="", "", _xlfn._xlws.FILTER('Responsáveis pelas informações'!F:F, 'Responsáveis pelas informações'!A:A=A123))</f>
        <v>Bianca</v>
      </c>
      <c r="C123" s="9" t="s">
        <v>16</v>
      </c>
      <c r="D123" s="39"/>
      <c r="E123" s="40">
        <v>3</v>
      </c>
      <c r="F123" s="20" t="s">
        <v>395</v>
      </c>
      <c r="G123" s="20" t="s">
        <v>252</v>
      </c>
      <c r="H123" s="20" t="s">
        <v>397</v>
      </c>
      <c r="I123" s="20" t="s">
        <v>256</v>
      </c>
      <c r="J123" s="20" t="s">
        <v>256</v>
      </c>
      <c r="K123" s="20" t="s">
        <v>220</v>
      </c>
      <c r="L123" s="29" t="s">
        <v>256</v>
      </c>
      <c r="M123" s="20" t="s">
        <v>256</v>
      </c>
      <c r="N123" s="20" t="s">
        <v>256</v>
      </c>
      <c r="O123" s="37">
        <v>44797</v>
      </c>
      <c r="P123" s="37">
        <v>44797</v>
      </c>
      <c r="Q123" s="44">
        <v>45136</v>
      </c>
      <c r="R123" s="45"/>
      <c r="S123" s="45">
        <v>7533160</v>
      </c>
      <c r="T123" s="233" t="s">
        <v>391</v>
      </c>
      <c r="U123" s="233" t="s">
        <v>391</v>
      </c>
    </row>
    <row r="124" spans="1:21" s="17" customFormat="1" ht="26.1">
      <c r="A124" s="9" t="s">
        <v>123</v>
      </c>
      <c r="B124" s="9" t="str" cm="1">
        <f t="array" ref="B124">IF(A124="", "", _xlfn._xlws.FILTER('Responsáveis pelas informações'!F:F, 'Responsáveis pelas informações'!A:A=A124))</f>
        <v>Bianca</v>
      </c>
      <c r="C124" s="9" t="s">
        <v>16</v>
      </c>
      <c r="D124" s="39"/>
      <c r="E124" s="30">
        <v>5</v>
      </c>
      <c r="F124" s="16" t="s">
        <v>255</v>
      </c>
      <c r="G124" s="16" t="s">
        <v>255</v>
      </c>
      <c r="H124" s="29" t="s">
        <v>394</v>
      </c>
      <c r="I124" s="16" t="s">
        <v>220</v>
      </c>
      <c r="J124" s="16" t="s">
        <v>220</v>
      </c>
      <c r="K124" s="16" t="s">
        <v>220</v>
      </c>
      <c r="L124" s="29" t="s">
        <v>256</v>
      </c>
      <c r="M124" s="20" t="s">
        <v>256</v>
      </c>
      <c r="N124" s="20" t="s">
        <v>220</v>
      </c>
      <c r="O124" s="41">
        <v>45110</v>
      </c>
      <c r="P124" s="41">
        <v>44987</v>
      </c>
      <c r="Q124" s="41">
        <v>46233</v>
      </c>
      <c r="R124" s="42">
        <v>13264131.210000001</v>
      </c>
      <c r="S124" s="42">
        <v>19027422.420000002</v>
      </c>
      <c r="T124" s="233" t="s">
        <v>391</v>
      </c>
      <c r="U124" s="233" t="s">
        <v>391</v>
      </c>
    </row>
    <row r="125" spans="1:21" s="17" customFormat="1" ht="26.1">
      <c r="A125" s="18" t="s">
        <v>124</v>
      </c>
      <c r="B125" s="9" t="str" cm="1">
        <f t="array" ref="B125">IF(A125="", "", _xlfn._xlws.FILTER('Responsáveis pelas informações'!F:F, 'Responsáveis pelas informações'!A:A=A125))</f>
        <v>Bianca</v>
      </c>
      <c r="C125" s="9" t="s">
        <v>16</v>
      </c>
      <c r="D125" s="39"/>
      <c r="E125" s="40">
        <v>1</v>
      </c>
      <c r="F125" s="20" t="s">
        <v>395</v>
      </c>
      <c r="G125" s="20" t="s">
        <v>252</v>
      </c>
      <c r="H125" s="20" t="s">
        <v>396</v>
      </c>
      <c r="I125" s="20" t="s">
        <v>256</v>
      </c>
      <c r="J125" s="20" t="s">
        <v>256</v>
      </c>
      <c r="K125" s="20" t="s">
        <v>256</v>
      </c>
      <c r="L125" s="29" t="s">
        <v>256</v>
      </c>
      <c r="M125" s="20" t="s">
        <v>256</v>
      </c>
      <c r="N125" s="20" t="s">
        <v>256</v>
      </c>
      <c r="O125" s="37">
        <v>42272</v>
      </c>
      <c r="P125" s="37">
        <v>42272</v>
      </c>
      <c r="Q125" s="44">
        <v>44124</v>
      </c>
      <c r="R125" s="45">
        <v>0</v>
      </c>
      <c r="S125" s="45">
        <v>13400000</v>
      </c>
      <c r="T125" s="233" t="s">
        <v>391</v>
      </c>
      <c r="U125" s="233" t="s">
        <v>391</v>
      </c>
    </row>
    <row r="126" spans="1:21" s="17" customFormat="1" ht="26.1">
      <c r="A126" s="9" t="s">
        <v>124</v>
      </c>
      <c r="B126" s="9" t="str" cm="1">
        <f t="array" ref="B126">IF(A126="", "", _xlfn._xlws.FILTER('Responsáveis pelas informações'!F:F, 'Responsáveis pelas informações'!A:A=A126))</f>
        <v>Bianca</v>
      </c>
      <c r="C126" s="9" t="s">
        <v>16</v>
      </c>
      <c r="D126" s="39"/>
      <c r="E126" s="30">
        <v>2</v>
      </c>
      <c r="F126" s="16" t="s">
        <v>395</v>
      </c>
      <c r="G126" s="16" t="s">
        <v>252</v>
      </c>
      <c r="H126" s="29" t="s">
        <v>407</v>
      </c>
      <c r="I126" s="16" t="s">
        <v>220</v>
      </c>
      <c r="J126" s="16" t="s">
        <v>220</v>
      </c>
      <c r="K126" s="16" t="s">
        <v>220</v>
      </c>
      <c r="L126" s="29" t="s">
        <v>256</v>
      </c>
      <c r="M126" s="20" t="s">
        <v>256</v>
      </c>
      <c r="N126" s="16" t="s">
        <v>256</v>
      </c>
      <c r="O126" s="41">
        <v>43497</v>
      </c>
      <c r="P126" s="41">
        <v>43497</v>
      </c>
      <c r="Q126" s="41">
        <v>45585</v>
      </c>
      <c r="R126" s="42">
        <v>-1094439.7</v>
      </c>
      <c r="S126" s="42">
        <v>12305560.300000001</v>
      </c>
      <c r="T126" s="233" t="s">
        <v>391</v>
      </c>
      <c r="U126" s="233" t="s">
        <v>391</v>
      </c>
    </row>
    <row r="127" spans="1:21" s="17" customFormat="1" ht="26.1">
      <c r="A127" s="9" t="s">
        <v>125</v>
      </c>
      <c r="B127" s="9" t="str" cm="1">
        <f t="array" ref="B127">IF(A127="", "", _xlfn._xlws.FILTER('Responsáveis pelas informações'!F:F, 'Responsáveis pelas informações'!A:A=A127))</f>
        <v>Bianca</v>
      </c>
      <c r="C127" s="9" t="s">
        <v>32</v>
      </c>
      <c r="D127" s="39"/>
      <c r="E127" s="30">
        <v>1</v>
      </c>
      <c r="F127" s="16" t="s">
        <v>395</v>
      </c>
      <c r="G127" s="16" t="s">
        <v>252</v>
      </c>
      <c r="H127" s="29" t="s">
        <v>396</v>
      </c>
      <c r="I127" s="16" t="s">
        <v>256</v>
      </c>
      <c r="J127" s="16" t="s">
        <v>256</v>
      </c>
      <c r="K127" s="16" t="s">
        <v>256</v>
      </c>
      <c r="L127" s="29" t="s">
        <v>256</v>
      </c>
      <c r="M127" s="20" t="s">
        <v>256</v>
      </c>
      <c r="N127" s="16" t="s">
        <v>256</v>
      </c>
      <c r="O127" s="41">
        <v>42332</v>
      </c>
      <c r="P127" s="41">
        <v>42332</v>
      </c>
      <c r="Q127" s="41">
        <v>44167</v>
      </c>
      <c r="R127" s="42">
        <v>0</v>
      </c>
      <c r="S127" s="42">
        <v>40000000</v>
      </c>
      <c r="T127" s="233" t="s">
        <v>391</v>
      </c>
      <c r="U127" s="233" t="s">
        <v>391</v>
      </c>
    </row>
    <row r="128" spans="1:21" s="17" customFormat="1" ht="12.95">
      <c r="A128" s="9" t="s">
        <v>125</v>
      </c>
      <c r="B128" s="9" t="str" cm="1">
        <f t="array" ref="B128">IF(A128="", "", _xlfn._xlws.FILTER('Responsáveis pelas informações'!F:F, 'Responsáveis pelas informações'!A:A=A128))</f>
        <v>Bianca</v>
      </c>
      <c r="C128" s="9" t="s">
        <v>32</v>
      </c>
      <c r="D128" s="39"/>
      <c r="E128" s="30">
        <v>2</v>
      </c>
      <c r="F128" s="16" t="s">
        <v>395</v>
      </c>
      <c r="G128" s="16" t="s">
        <v>252</v>
      </c>
      <c r="H128" s="29" t="s">
        <v>421</v>
      </c>
      <c r="I128" s="16" t="s">
        <v>220</v>
      </c>
      <c r="J128" s="16" t="s">
        <v>220</v>
      </c>
      <c r="K128" s="16" t="s">
        <v>256</v>
      </c>
      <c r="L128" s="29" t="s">
        <v>256</v>
      </c>
      <c r="M128" s="20" t="s">
        <v>256</v>
      </c>
      <c r="N128" s="16" t="s">
        <v>256</v>
      </c>
      <c r="O128" s="41">
        <v>44111</v>
      </c>
      <c r="P128" s="41">
        <v>44111</v>
      </c>
      <c r="Q128" s="41">
        <v>45628</v>
      </c>
      <c r="R128" s="42">
        <v>0</v>
      </c>
      <c r="S128" s="42">
        <v>40000000</v>
      </c>
      <c r="T128" s="233" t="s">
        <v>391</v>
      </c>
      <c r="U128" s="233" t="s">
        <v>391</v>
      </c>
    </row>
    <row r="129" spans="1:21" s="17" customFormat="1" ht="12.95">
      <c r="A129" s="18" t="s">
        <v>125</v>
      </c>
      <c r="B129" s="9" t="str" cm="1">
        <f t="array" ref="B129">IF(A129="", "", _xlfn._xlws.FILTER('Responsáveis pelas informações'!F:F, 'Responsáveis pelas informações'!A:A=A129))</f>
        <v>Bianca</v>
      </c>
      <c r="C129" s="9" t="s">
        <v>32</v>
      </c>
      <c r="D129" s="39"/>
      <c r="E129" s="30" t="s">
        <v>414</v>
      </c>
      <c r="F129" s="16" t="s">
        <v>399</v>
      </c>
      <c r="G129" s="16" t="s">
        <v>252</v>
      </c>
      <c r="H129" s="29" t="s">
        <v>409</v>
      </c>
      <c r="I129" s="16"/>
      <c r="J129" s="16" t="s">
        <v>256</v>
      </c>
      <c r="K129" s="16" t="s">
        <v>256</v>
      </c>
      <c r="L129" s="29"/>
      <c r="M129" s="20" t="s">
        <v>220</v>
      </c>
      <c r="N129" s="16" t="s">
        <v>256</v>
      </c>
      <c r="O129" s="41">
        <v>44747</v>
      </c>
      <c r="P129" s="41">
        <v>44747</v>
      </c>
      <c r="Q129" s="41" t="s">
        <v>391</v>
      </c>
      <c r="R129" s="42" t="s">
        <v>391</v>
      </c>
      <c r="S129" s="42" t="s">
        <v>391</v>
      </c>
      <c r="T129" s="233">
        <v>1018440</v>
      </c>
      <c r="U129" s="42">
        <v>1018440</v>
      </c>
    </row>
    <row r="130" spans="1:21" s="17" customFormat="1" ht="12.95">
      <c r="A130" s="18" t="s">
        <v>125</v>
      </c>
      <c r="B130" s="9" t="str" cm="1">
        <f t="array" ref="B130">IF(A130="", "", _xlfn._xlws.FILTER('Responsáveis pelas informações'!F:F, 'Responsáveis pelas informações'!A:A=A130))</f>
        <v>Bianca</v>
      </c>
      <c r="C130" s="9" t="s">
        <v>32</v>
      </c>
      <c r="D130" s="39"/>
      <c r="E130" s="40">
        <v>4</v>
      </c>
      <c r="F130" s="20" t="s">
        <v>395</v>
      </c>
      <c r="G130" s="20" t="s">
        <v>252</v>
      </c>
      <c r="H130" s="20" t="s">
        <v>390</v>
      </c>
      <c r="I130" s="20" t="s">
        <v>256</v>
      </c>
      <c r="J130" s="20" t="s">
        <v>256</v>
      </c>
      <c r="K130" s="20" t="s">
        <v>220</v>
      </c>
      <c r="L130" s="29" t="s">
        <v>256</v>
      </c>
      <c r="M130" s="20" t="s">
        <v>256</v>
      </c>
      <c r="N130" s="20" t="s">
        <v>256</v>
      </c>
      <c r="O130" s="37">
        <v>45107</v>
      </c>
      <c r="P130" s="37">
        <v>45107</v>
      </c>
      <c r="Q130" s="35">
        <v>45628</v>
      </c>
      <c r="R130" s="36">
        <v>20961922.129999999</v>
      </c>
      <c r="S130" s="36">
        <v>60961922.130000003</v>
      </c>
      <c r="T130" s="233" t="s">
        <v>391</v>
      </c>
      <c r="U130" s="233" t="s">
        <v>391</v>
      </c>
    </row>
    <row r="131" spans="1:21" s="17" customFormat="1" ht="12.95">
      <c r="A131" s="9" t="s">
        <v>130</v>
      </c>
      <c r="B131" s="9" t="str" cm="1">
        <f t="array" ref="B131">IF(A131="", "", _xlfn._xlws.FILTER('Responsáveis pelas informações'!F:F, 'Responsáveis pelas informações'!A:A=A131))</f>
        <v>Juliana</v>
      </c>
      <c r="C131" s="9" t="s">
        <v>6</v>
      </c>
      <c r="D131" s="30" t="s">
        <v>412</v>
      </c>
      <c r="E131" s="30">
        <v>2</v>
      </c>
      <c r="F131" s="16" t="s">
        <v>255</v>
      </c>
      <c r="G131" s="16" t="s">
        <v>255</v>
      </c>
      <c r="H131" s="29" t="s">
        <v>390</v>
      </c>
      <c r="I131" s="16" t="s">
        <v>256</v>
      </c>
      <c r="J131" s="16" t="s">
        <v>256</v>
      </c>
      <c r="K131" s="16" t="s">
        <v>220</v>
      </c>
      <c r="L131" s="29" t="s">
        <v>256</v>
      </c>
      <c r="M131" s="20" t="s">
        <v>256</v>
      </c>
      <c r="N131" s="20" t="s">
        <v>220</v>
      </c>
      <c r="O131" s="41">
        <v>45184</v>
      </c>
      <c r="P131" s="41">
        <v>45071</v>
      </c>
      <c r="Q131" s="41">
        <v>45666</v>
      </c>
      <c r="R131" s="42">
        <v>4504295.5999999996</v>
      </c>
      <c r="S131" s="42">
        <v>7504295.5999999996</v>
      </c>
      <c r="T131" s="233" t="s">
        <v>391</v>
      </c>
      <c r="U131" s="233" t="s">
        <v>391</v>
      </c>
    </row>
    <row r="132" spans="1:21" s="17" customFormat="1" ht="26.1">
      <c r="A132" s="122" t="s">
        <v>133</v>
      </c>
      <c r="B132" s="122" t="str" cm="1">
        <f t="array" ref="B132">IF(A132="", "", _xlfn._xlws.FILTER('Responsáveis pelas informações'!F:F, 'Responsáveis pelas informações'!A:A=A132))</f>
        <v>Marcos</v>
      </c>
      <c r="C132" s="122" t="s">
        <v>41</v>
      </c>
      <c r="D132" s="248"/>
      <c r="E132" s="133">
        <v>1</v>
      </c>
      <c r="F132" s="136" t="s">
        <v>395</v>
      </c>
      <c r="G132" s="136" t="s">
        <v>252</v>
      </c>
      <c r="H132" s="137" t="s">
        <v>396</v>
      </c>
      <c r="I132" s="114" t="s">
        <v>256</v>
      </c>
      <c r="J132" s="114" t="s">
        <v>256</v>
      </c>
      <c r="K132" s="114" t="s">
        <v>256</v>
      </c>
      <c r="L132" s="117" t="s">
        <v>256</v>
      </c>
      <c r="M132" s="20" t="s">
        <v>256</v>
      </c>
      <c r="N132" s="123">
        <v>42291</v>
      </c>
      <c r="O132" s="123">
        <v>42291</v>
      </c>
      <c r="P132" s="123">
        <v>44116</v>
      </c>
      <c r="Q132" s="135" t="s">
        <v>422</v>
      </c>
      <c r="R132" s="135">
        <v>16000000</v>
      </c>
      <c r="S132" s="135"/>
      <c r="T132" s="233" t="s">
        <v>391</v>
      </c>
      <c r="U132" s="233" t="s">
        <v>391</v>
      </c>
    </row>
    <row r="133" spans="1:21" s="17" customFormat="1" ht="26.1">
      <c r="A133" s="18" t="s">
        <v>133</v>
      </c>
      <c r="B133" s="9" t="str" cm="1">
        <f t="array" ref="B133">IF(A133="", "", _xlfn._xlws.FILTER('Responsáveis pelas informações'!F:F, 'Responsáveis pelas informações'!A:A=A133))</f>
        <v>Marcos</v>
      </c>
      <c r="C133" s="9" t="s">
        <v>41</v>
      </c>
      <c r="D133" s="39"/>
      <c r="E133" s="40">
        <v>2</v>
      </c>
      <c r="F133" s="20" t="s">
        <v>395</v>
      </c>
      <c r="G133" s="20" t="s">
        <v>252</v>
      </c>
      <c r="H133" s="20" t="s">
        <v>394</v>
      </c>
      <c r="I133" s="20" t="s">
        <v>220</v>
      </c>
      <c r="J133" s="20" t="s">
        <v>220</v>
      </c>
      <c r="K133" s="20" t="s">
        <v>220</v>
      </c>
      <c r="L133" s="29" t="s">
        <v>256</v>
      </c>
      <c r="M133" s="20" t="s">
        <v>256</v>
      </c>
      <c r="N133" s="20" t="s">
        <v>256</v>
      </c>
      <c r="O133" s="37">
        <v>43760</v>
      </c>
      <c r="P133" s="37">
        <v>43760</v>
      </c>
      <c r="Q133" s="35">
        <v>45577</v>
      </c>
      <c r="R133" s="36">
        <v>559804.12</v>
      </c>
      <c r="S133" s="36">
        <v>16559804.119999999</v>
      </c>
      <c r="T133" s="233" t="s">
        <v>391</v>
      </c>
      <c r="U133" s="233" t="s">
        <v>391</v>
      </c>
    </row>
    <row r="134" spans="1:21" s="17" customFormat="1" ht="12.95">
      <c r="A134" s="9" t="s">
        <v>133</v>
      </c>
      <c r="B134" s="9" t="str" cm="1">
        <f t="array" ref="B134">IF(A134="", "", _xlfn._xlws.FILTER('Responsáveis pelas informações'!F:F, 'Responsáveis pelas informações'!A:A=A134))</f>
        <v>Marcos</v>
      </c>
      <c r="C134" s="9" t="s">
        <v>41</v>
      </c>
      <c r="D134" s="39"/>
      <c r="E134" s="30">
        <v>3</v>
      </c>
      <c r="F134" s="16" t="s">
        <v>255</v>
      </c>
      <c r="G134" s="16" t="s">
        <v>255</v>
      </c>
      <c r="H134" s="29" t="s">
        <v>420</v>
      </c>
      <c r="I134" s="16" t="s">
        <v>256</v>
      </c>
      <c r="J134" s="16" t="s">
        <v>256</v>
      </c>
      <c r="K134" s="16" t="s">
        <v>220</v>
      </c>
      <c r="L134" s="29" t="s">
        <v>256</v>
      </c>
      <c r="M134" s="20" t="s">
        <v>256</v>
      </c>
      <c r="N134" s="20" t="s">
        <v>220</v>
      </c>
      <c r="O134" s="41">
        <v>45401</v>
      </c>
      <c r="P134" s="41">
        <v>45401</v>
      </c>
      <c r="Q134" s="41">
        <v>45577</v>
      </c>
      <c r="R134" s="42">
        <v>5332500</v>
      </c>
      <c r="S134" s="42">
        <v>21892304.120000001</v>
      </c>
      <c r="T134" s="233" t="s">
        <v>391</v>
      </c>
      <c r="U134" s="233" t="s">
        <v>391</v>
      </c>
    </row>
    <row r="135" spans="1:21" ht="12.95">
      <c r="A135" s="125" t="s">
        <v>132</v>
      </c>
      <c r="B135" s="122" t="str" cm="1">
        <f t="array" ref="B135">IF(A135="", "", _xlfn._xlws.FILTER('Responsáveis pelas informações'!F:F, 'Responsáveis pelas informações'!A:A=A135))</f>
        <v>Marcos</v>
      </c>
      <c r="C135" s="122" t="s">
        <v>21</v>
      </c>
      <c r="D135" s="153"/>
      <c r="E135" s="133" t="s">
        <v>389</v>
      </c>
      <c r="F135" s="136" t="s">
        <v>395</v>
      </c>
      <c r="G135" s="136" t="s">
        <v>252</v>
      </c>
      <c r="H135" s="137" t="s">
        <v>423</v>
      </c>
      <c r="I135" s="114" t="s">
        <v>256</v>
      </c>
      <c r="J135" s="114" t="s">
        <v>256</v>
      </c>
      <c r="K135" s="114" t="s">
        <v>256</v>
      </c>
      <c r="L135" s="137"/>
      <c r="M135" s="20" t="s">
        <v>256</v>
      </c>
      <c r="N135" s="136" t="s">
        <v>256</v>
      </c>
      <c r="O135" s="123">
        <v>43201</v>
      </c>
      <c r="P135" s="123">
        <v>43201</v>
      </c>
      <c r="Q135" s="123">
        <v>44787</v>
      </c>
      <c r="R135" s="135">
        <v>0</v>
      </c>
      <c r="S135" s="135">
        <v>9900000</v>
      </c>
      <c r="T135" s="233" t="s">
        <v>391</v>
      </c>
      <c r="U135" s="233" t="s">
        <v>391</v>
      </c>
    </row>
    <row r="136" spans="1:21" s="17" customFormat="1" ht="12.95">
      <c r="A136" s="125" t="s">
        <v>132</v>
      </c>
      <c r="B136" s="9" t="str" cm="1">
        <f t="array" ref="B136">IF(A136="", "", _xlfn._xlws.FILTER('Responsáveis pelas informações'!F:F, 'Responsáveis pelas informações'!A:A=A136))</f>
        <v>Marcos</v>
      </c>
      <c r="C136" s="9" t="s">
        <v>21</v>
      </c>
      <c r="D136" s="153"/>
      <c r="E136" s="40">
        <v>2</v>
      </c>
      <c r="F136" s="20" t="s">
        <v>395</v>
      </c>
      <c r="G136" s="20" t="s">
        <v>252</v>
      </c>
      <c r="H136" s="20" t="s">
        <v>424</v>
      </c>
      <c r="I136" s="20" t="s">
        <v>256</v>
      </c>
      <c r="J136" s="20" t="s">
        <v>256</v>
      </c>
      <c r="K136" s="20" t="s">
        <v>220</v>
      </c>
      <c r="L136" s="29" t="s">
        <v>256</v>
      </c>
      <c r="M136" s="20" t="s">
        <v>256</v>
      </c>
      <c r="N136" s="20" t="s">
        <v>256</v>
      </c>
      <c r="O136" s="37">
        <v>44188</v>
      </c>
      <c r="P136" s="37">
        <v>44188</v>
      </c>
      <c r="Q136" s="35">
        <v>44787</v>
      </c>
      <c r="R136" s="36">
        <v>3000000</v>
      </c>
      <c r="S136" s="36">
        <v>12900000</v>
      </c>
      <c r="T136" s="233" t="s">
        <v>391</v>
      </c>
      <c r="U136" s="233" t="s">
        <v>391</v>
      </c>
    </row>
    <row r="137" spans="1:21" s="17" customFormat="1" ht="26.1">
      <c r="A137" s="125" t="s">
        <v>132</v>
      </c>
      <c r="B137" s="9" t="str" cm="1">
        <f t="array" ref="B137">IF(A137="", "", _xlfn._xlws.FILTER('Responsáveis pelas informações'!F:F, 'Responsáveis pelas informações'!A:A=A137))</f>
        <v>Marcos</v>
      </c>
      <c r="C137" s="9" t="s">
        <v>21</v>
      </c>
      <c r="D137" s="39"/>
      <c r="E137" s="40">
        <v>3</v>
      </c>
      <c r="F137" s="20" t="s">
        <v>395</v>
      </c>
      <c r="G137" s="20" t="s">
        <v>252</v>
      </c>
      <c r="H137" s="20" t="s">
        <v>394</v>
      </c>
      <c r="I137" s="20" t="s">
        <v>220</v>
      </c>
      <c r="J137" s="20" t="s">
        <v>220</v>
      </c>
      <c r="K137" s="20" t="s">
        <v>220</v>
      </c>
      <c r="L137" s="29" t="s">
        <v>256</v>
      </c>
      <c r="M137" s="20" t="s">
        <v>256</v>
      </c>
      <c r="N137" s="20" t="s">
        <v>256</v>
      </c>
      <c r="O137" s="37">
        <v>44785</v>
      </c>
      <c r="P137" s="37">
        <v>44785</v>
      </c>
      <c r="Q137" s="35">
        <v>46248</v>
      </c>
      <c r="R137" s="36">
        <v>5177720.9400000004</v>
      </c>
      <c r="S137" s="36">
        <v>18077720.940000001</v>
      </c>
      <c r="T137" s="233" t="s">
        <v>391</v>
      </c>
      <c r="U137" s="233" t="s">
        <v>391</v>
      </c>
    </row>
    <row r="138" spans="1:21" s="17" customFormat="1" ht="39">
      <c r="A138" s="125" t="s">
        <v>134</v>
      </c>
      <c r="B138" s="9" t="str" cm="1">
        <f t="array" ref="B138">IF(A138="", "", _xlfn._xlws.FILTER('Responsáveis pelas informações'!F:F, 'Responsáveis pelas informações'!A:A=A138))</f>
        <v>Marcos</v>
      </c>
      <c r="C138" s="9" t="s">
        <v>32</v>
      </c>
      <c r="D138" s="39"/>
      <c r="E138" s="40">
        <v>1</v>
      </c>
      <c r="F138" s="20" t="s">
        <v>395</v>
      </c>
      <c r="G138" s="20" t="s">
        <v>252</v>
      </c>
      <c r="H138" s="20" t="s">
        <v>425</v>
      </c>
      <c r="I138" s="20" t="s">
        <v>256</v>
      </c>
      <c r="J138" s="20" t="s">
        <v>256</v>
      </c>
      <c r="K138" s="20" t="s">
        <v>256</v>
      </c>
      <c r="L138" s="29" t="s">
        <v>256</v>
      </c>
      <c r="M138" s="20" t="s">
        <v>256</v>
      </c>
      <c r="N138" s="20" t="s">
        <v>256</v>
      </c>
      <c r="O138" s="37">
        <v>42493</v>
      </c>
      <c r="P138" s="37">
        <v>42493</v>
      </c>
      <c r="Q138" s="35">
        <v>44169</v>
      </c>
      <c r="R138" s="36">
        <v>0</v>
      </c>
      <c r="S138" s="36">
        <v>30221600</v>
      </c>
      <c r="T138" s="233" t="s">
        <v>391</v>
      </c>
      <c r="U138" s="233" t="s">
        <v>391</v>
      </c>
    </row>
    <row r="139" spans="1:21" s="17" customFormat="1" ht="26.1">
      <c r="A139" s="125" t="s">
        <v>134</v>
      </c>
      <c r="B139" s="9" t="str" cm="1">
        <f t="array" ref="B139">IF(A139="", "", _xlfn._xlws.FILTER('Responsáveis pelas informações'!F:F, 'Responsáveis pelas informações'!A:A=A139))</f>
        <v>Marcos</v>
      </c>
      <c r="C139" s="9" t="s">
        <v>32</v>
      </c>
      <c r="D139" s="39"/>
      <c r="E139" s="40">
        <v>2</v>
      </c>
      <c r="F139" s="20" t="s">
        <v>395</v>
      </c>
      <c r="G139" s="20" t="s">
        <v>252</v>
      </c>
      <c r="H139" s="20" t="s">
        <v>394</v>
      </c>
      <c r="I139" s="20" t="s">
        <v>220</v>
      </c>
      <c r="J139" s="20" t="s">
        <v>220</v>
      </c>
      <c r="K139" s="20" t="s">
        <v>220</v>
      </c>
      <c r="L139" s="29" t="s">
        <v>256</v>
      </c>
      <c r="M139" s="20" t="s">
        <v>256</v>
      </c>
      <c r="N139" s="20" t="s">
        <v>256</v>
      </c>
      <c r="O139" s="37">
        <v>44141</v>
      </c>
      <c r="P139" s="37">
        <v>44141</v>
      </c>
      <c r="Q139" s="35">
        <v>45630</v>
      </c>
      <c r="R139" s="36">
        <v>8865748.1600000001</v>
      </c>
      <c r="S139" s="36">
        <v>39087348.159999996</v>
      </c>
      <c r="T139" s="233" t="s">
        <v>391</v>
      </c>
      <c r="U139" s="233" t="s">
        <v>391</v>
      </c>
    </row>
    <row r="140" spans="1:21" s="17" customFormat="1" ht="12.95">
      <c r="A140" s="122" t="s">
        <v>136</v>
      </c>
      <c r="B140" s="9" t="str" cm="1">
        <f t="array" ref="B140">IF(A140="", "", _xlfn._xlws.FILTER('Responsáveis pelas informações'!F:F, 'Responsáveis pelas informações'!A:A=A140))</f>
        <v>Marcos</v>
      </c>
      <c r="C140" s="9" t="s">
        <v>21</v>
      </c>
      <c r="D140" s="39"/>
      <c r="E140" s="30">
        <v>2</v>
      </c>
      <c r="F140" s="16" t="s">
        <v>255</v>
      </c>
      <c r="G140" s="16" t="s">
        <v>255</v>
      </c>
      <c r="H140" s="29" t="s">
        <v>426</v>
      </c>
      <c r="I140" s="16" t="s">
        <v>256</v>
      </c>
      <c r="J140" s="16" t="s">
        <v>220</v>
      </c>
      <c r="K140" s="16" t="s">
        <v>256</v>
      </c>
      <c r="L140" s="29" t="s">
        <v>256</v>
      </c>
      <c r="M140" s="20" t="s">
        <v>256</v>
      </c>
      <c r="N140" s="20" t="s">
        <v>220</v>
      </c>
      <c r="O140" s="41">
        <v>45456</v>
      </c>
      <c r="P140" s="41">
        <v>45456</v>
      </c>
      <c r="Q140" s="41">
        <v>45547</v>
      </c>
      <c r="R140" s="42"/>
      <c r="S140" s="42"/>
      <c r="T140" s="233" t="s">
        <v>391</v>
      </c>
      <c r="U140" s="233" t="s">
        <v>391</v>
      </c>
    </row>
    <row r="141" spans="1:21" s="17" customFormat="1" ht="12.95">
      <c r="A141" s="122" t="s">
        <v>136</v>
      </c>
      <c r="B141" s="9" t="str" cm="1">
        <f t="array" ref="B141">IF(A141="", "", _xlfn._xlws.FILTER('Responsáveis pelas informações'!F:F, 'Responsáveis pelas informações'!A:A=A141))</f>
        <v>Marcos</v>
      </c>
      <c r="C141" s="9" t="s">
        <v>21</v>
      </c>
      <c r="D141" s="39"/>
      <c r="E141" s="30" t="s">
        <v>414</v>
      </c>
      <c r="F141" s="16" t="s">
        <v>255</v>
      </c>
      <c r="G141" s="16" t="s">
        <v>255</v>
      </c>
      <c r="H141" s="240" t="s">
        <v>394</v>
      </c>
      <c r="I141" s="16" t="s">
        <v>220</v>
      </c>
      <c r="J141" s="16" t="s">
        <v>220</v>
      </c>
      <c r="K141" s="16" t="s">
        <v>220</v>
      </c>
      <c r="L141" s="29"/>
      <c r="M141" s="20" t="s">
        <v>256</v>
      </c>
      <c r="N141" s="20" t="s">
        <v>256</v>
      </c>
      <c r="O141" s="41">
        <v>45545</v>
      </c>
      <c r="P141" s="41">
        <v>45545</v>
      </c>
      <c r="Q141" s="41">
        <v>47817</v>
      </c>
      <c r="R141" s="42">
        <v>14672623.43</v>
      </c>
      <c r="S141" s="42">
        <v>17672623.43</v>
      </c>
      <c r="T141" s="233"/>
      <c r="U141" s="233"/>
    </row>
    <row r="142" spans="1:21" s="17" customFormat="1" ht="26.1">
      <c r="A142" s="122" t="s">
        <v>139</v>
      </c>
      <c r="B142" s="9" t="str" cm="1">
        <f t="array" ref="B142">IF(A142="", "", _xlfn._xlws.FILTER('Responsáveis pelas informações'!F:F, 'Responsáveis pelas informações'!A:A=A142))</f>
        <v>Marcos</v>
      </c>
      <c r="C142" s="9" t="s">
        <v>11</v>
      </c>
      <c r="D142" s="39"/>
      <c r="E142" s="30">
        <v>3</v>
      </c>
      <c r="F142" s="16" t="s">
        <v>255</v>
      </c>
      <c r="G142" s="16" t="s">
        <v>255</v>
      </c>
      <c r="H142" s="29" t="s">
        <v>394</v>
      </c>
      <c r="I142" s="16" t="s">
        <v>220</v>
      </c>
      <c r="J142" s="16" t="s">
        <v>220</v>
      </c>
      <c r="K142" s="16" t="s">
        <v>220</v>
      </c>
      <c r="L142" s="29" t="s">
        <v>256</v>
      </c>
      <c r="M142" s="20" t="s">
        <v>256</v>
      </c>
      <c r="N142" s="20" t="s">
        <v>220</v>
      </c>
      <c r="O142" s="41">
        <v>45181</v>
      </c>
      <c r="P142" s="41">
        <v>45001</v>
      </c>
      <c r="Q142" s="41">
        <v>46705</v>
      </c>
      <c r="R142" s="42">
        <v>15888725</v>
      </c>
      <c r="S142" s="42">
        <v>25944810</v>
      </c>
      <c r="T142" s="233" t="s">
        <v>391</v>
      </c>
      <c r="U142" s="233" t="s">
        <v>391</v>
      </c>
    </row>
    <row r="143" spans="1:21" s="17" customFormat="1" ht="26.1">
      <c r="A143" s="125" t="s">
        <v>140</v>
      </c>
      <c r="B143" s="9" t="str" cm="1">
        <f t="array" ref="B143">IF(A143="", "", _xlfn._xlws.FILTER('Responsáveis pelas informações'!F:F, 'Responsáveis pelas informações'!A:A=A143))</f>
        <v>Marcos</v>
      </c>
      <c r="C143" s="9" t="s">
        <v>38</v>
      </c>
      <c r="D143" s="39"/>
      <c r="E143" s="40">
        <v>1</v>
      </c>
      <c r="F143" s="20" t="s">
        <v>395</v>
      </c>
      <c r="G143" s="20" t="s">
        <v>252</v>
      </c>
      <c r="H143" s="20" t="s">
        <v>427</v>
      </c>
      <c r="I143" s="20" t="s">
        <v>256</v>
      </c>
      <c r="J143" s="20" t="s">
        <v>256</v>
      </c>
      <c r="K143" s="20" t="s">
        <v>220</v>
      </c>
      <c r="L143" s="29" t="s">
        <v>256</v>
      </c>
      <c r="M143" s="20" t="s">
        <v>256</v>
      </c>
      <c r="N143" s="20" t="s">
        <v>256</v>
      </c>
      <c r="O143" s="37">
        <v>44720</v>
      </c>
      <c r="P143" s="37">
        <v>44720</v>
      </c>
      <c r="Q143" s="35">
        <v>46176</v>
      </c>
      <c r="R143" s="36">
        <v>4000000</v>
      </c>
      <c r="S143" s="36">
        <v>10000000</v>
      </c>
      <c r="T143" s="233" t="s">
        <v>391</v>
      </c>
      <c r="U143" s="233" t="s">
        <v>391</v>
      </c>
    </row>
    <row r="144" spans="1:21" s="17" customFormat="1" ht="12.95">
      <c r="A144" s="122" t="s">
        <v>140</v>
      </c>
      <c r="B144" s="9" t="str" cm="1">
        <f t="array" ref="B144">IF(A144="", "", _xlfn._xlws.FILTER('Responsáveis pelas informações'!F:F, 'Responsáveis pelas informações'!A:A=A144))</f>
        <v>Marcos</v>
      </c>
      <c r="C144" s="9" t="s">
        <v>38</v>
      </c>
      <c r="D144" s="39"/>
      <c r="E144" s="30">
        <v>6</v>
      </c>
      <c r="F144" s="16" t="s">
        <v>255</v>
      </c>
      <c r="G144" s="16" t="s">
        <v>255</v>
      </c>
      <c r="H144" s="29" t="s">
        <v>420</v>
      </c>
      <c r="I144" s="16" t="s">
        <v>256</v>
      </c>
      <c r="J144" s="16" t="s">
        <v>256</v>
      </c>
      <c r="K144" s="16" t="s">
        <v>220</v>
      </c>
      <c r="L144" s="29" t="s">
        <v>256</v>
      </c>
      <c r="M144" s="20" t="s">
        <v>256</v>
      </c>
      <c r="N144" s="20" t="s">
        <v>220</v>
      </c>
      <c r="O144" s="41">
        <v>45316</v>
      </c>
      <c r="P144" s="41">
        <v>45316</v>
      </c>
      <c r="Q144" s="41">
        <v>46176</v>
      </c>
      <c r="R144" s="42">
        <v>20000000</v>
      </c>
      <c r="S144" s="42">
        <v>30000000</v>
      </c>
      <c r="T144" s="233" t="s">
        <v>391</v>
      </c>
      <c r="U144" s="233" t="s">
        <v>391</v>
      </c>
    </row>
    <row r="145" spans="1:21" s="17" customFormat="1" ht="12.95">
      <c r="A145" s="125" t="s">
        <v>141</v>
      </c>
      <c r="B145" s="9" t="str" cm="1">
        <f t="array" ref="B145">IF(A145="", "", _xlfn._xlws.FILTER('Responsáveis pelas informações'!F:F, 'Responsáveis pelas informações'!A:A=A145))</f>
        <v>Marcos</v>
      </c>
      <c r="C145" s="9" t="s">
        <v>38</v>
      </c>
      <c r="D145" s="39"/>
      <c r="E145" s="40">
        <v>2</v>
      </c>
      <c r="F145" s="20" t="s">
        <v>395</v>
      </c>
      <c r="G145" s="20" t="s">
        <v>252</v>
      </c>
      <c r="H145" s="20" t="s">
        <v>428</v>
      </c>
      <c r="I145" s="20" t="s">
        <v>256</v>
      </c>
      <c r="J145" s="20" t="s">
        <v>256</v>
      </c>
      <c r="K145" s="20" t="s">
        <v>220</v>
      </c>
      <c r="L145" s="29" t="s">
        <v>256</v>
      </c>
      <c r="M145" s="20" t="s">
        <v>256</v>
      </c>
      <c r="N145" s="20" t="s">
        <v>256</v>
      </c>
      <c r="O145" s="37">
        <v>44804</v>
      </c>
      <c r="P145" s="37">
        <v>44804</v>
      </c>
      <c r="Q145" s="35">
        <v>45257</v>
      </c>
      <c r="R145" s="36">
        <v>6000000</v>
      </c>
      <c r="S145" s="36">
        <v>16098000</v>
      </c>
      <c r="T145" s="233" t="s">
        <v>391</v>
      </c>
      <c r="U145" s="233" t="s">
        <v>391</v>
      </c>
    </row>
    <row r="146" spans="1:21" s="17" customFormat="1" ht="12.95">
      <c r="A146" s="18" t="s">
        <v>141</v>
      </c>
      <c r="B146" s="9" t="str" cm="1">
        <f t="array" ref="B146">IF(A146="", "", _xlfn._xlws.FILTER('Responsáveis pelas informações'!F:F, 'Responsáveis pelas informações'!A:A=A146))</f>
        <v>Marcos</v>
      </c>
      <c r="C146" s="9" t="s">
        <v>38</v>
      </c>
      <c r="D146" s="39"/>
      <c r="E146" s="40">
        <v>3</v>
      </c>
      <c r="F146" s="20" t="s">
        <v>255</v>
      </c>
      <c r="G146" s="20" t="s">
        <v>255</v>
      </c>
      <c r="H146" s="20" t="s">
        <v>429</v>
      </c>
      <c r="I146" s="20" t="s">
        <v>256</v>
      </c>
      <c r="J146" s="20" t="s">
        <v>256</v>
      </c>
      <c r="K146" s="20" t="s">
        <v>220</v>
      </c>
      <c r="L146" s="29" t="s">
        <v>256</v>
      </c>
      <c r="M146" s="20" t="s">
        <v>256</v>
      </c>
      <c r="N146" s="20" t="s">
        <v>220</v>
      </c>
      <c r="O146" s="37">
        <v>45104</v>
      </c>
      <c r="P146" s="37">
        <v>45083</v>
      </c>
      <c r="Q146" s="35">
        <v>45257</v>
      </c>
      <c r="R146" s="36">
        <v>21000000</v>
      </c>
      <c r="S146" s="36">
        <v>37098000</v>
      </c>
      <c r="T146" s="233" t="s">
        <v>391</v>
      </c>
      <c r="U146" s="233" t="s">
        <v>391</v>
      </c>
    </row>
    <row r="147" spans="1:21" s="17" customFormat="1" ht="26.1">
      <c r="A147" s="9" t="s">
        <v>141</v>
      </c>
      <c r="B147" s="9" t="str" cm="1">
        <f t="array" ref="B147">IF(A147="", "", _xlfn._xlws.FILTER('Responsáveis pelas informações'!F:F, 'Responsáveis pelas informações'!A:A=A147))</f>
        <v>Marcos</v>
      </c>
      <c r="C147" s="9" t="s">
        <v>38</v>
      </c>
      <c r="D147" s="39"/>
      <c r="E147" s="30">
        <v>4</v>
      </c>
      <c r="F147" s="16" t="s">
        <v>255</v>
      </c>
      <c r="G147" s="16" t="s">
        <v>255</v>
      </c>
      <c r="H147" s="29" t="s">
        <v>394</v>
      </c>
      <c r="I147" s="16" t="s">
        <v>220</v>
      </c>
      <c r="J147" s="16" t="s">
        <v>220</v>
      </c>
      <c r="K147" s="16" t="s">
        <v>220</v>
      </c>
      <c r="L147" s="29" t="s">
        <v>256</v>
      </c>
      <c r="M147" s="20" t="s">
        <v>256</v>
      </c>
      <c r="N147" s="20" t="s">
        <v>220</v>
      </c>
      <c r="O147" s="41">
        <v>45231</v>
      </c>
      <c r="P147" s="41">
        <v>45231</v>
      </c>
      <c r="Q147" s="41">
        <v>47449</v>
      </c>
      <c r="R147" s="42">
        <v>39708303.689999998</v>
      </c>
      <c r="S147" s="42">
        <v>76806303.689999998</v>
      </c>
      <c r="T147" s="233" t="s">
        <v>391</v>
      </c>
      <c r="U147" s="233" t="s">
        <v>391</v>
      </c>
    </row>
    <row r="148" spans="1:21" s="17" customFormat="1" ht="12.95">
      <c r="A148" s="125" t="s">
        <v>142</v>
      </c>
      <c r="B148" s="9" t="str" cm="1">
        <f t="array" ref="B148">IF(A148="", "", _xlfn._xlws.FILTER('Responsáveis pelas informações'!F:F, 'Responsáveis pelas informações'!A:A=A148))</f>
        <v>Marcos</v>
      </c>
      <c r="C148" s="9" t="s">
        <v>16</v>
      </c>
      <c r="D148" s="39"/>
      <c r="E148" s="40">
        <v>1</v>
      </c>
      <c r="F148" s="20" t="s">
        <v>395</v>
      </c>
      <c r="G148" s="20" t="s">
        <v>252</v>
      </c>
      <c r="H148" s="20" t="s">
        <v>424</v>
      </c>
      <c r="I148" s="20" t="s">
        <v>256</v>
      </c>
      <c r="J148" s="20" t="s">
        <v>256</v>
      </c>
      <c r="K148" s="20" t="s">
        <v>220</v>
      </c>
      <c r="L148" s="29" t="s">
        <v>256</v>
      </c>
      <c r="M148" s="20" t="s">
        <v>256</v>
      </c>
      <c r="N148" s="20" t="s">
        <v>256</v>
      </c>
      <c r="O148" s="37">
        <v>43559</v>
      </c>
      <c r="P148" s="37">
        <v>43559</v>
      </c>
      <c r="Q148" s="35">
        <v>45251</v>
      </c>
      <c r="R148" s="36">
        <v>3300000</v>
      </c>
      <c r="S148" s="36">
        <v>9240000</v>
      </c>
      <c r="T148" s="233" t="s">
        <v>391</v>
      </c>
      <c r="U148" s="233" t="s">
        <v>391</v>
      </c>
    </row>
    <row r="149" spans="1:21" s="17" customFormat="1" ht="12.95">
      <c r="A149" s="122" t="s">
        <v>142</v>
      </c>
      <c r="B149" s="9" t="str" cm="1">
        <f t="array" ref="B149">IF(A149="", "", _xlfn._xlws.FILTER('Responsáveis pelas informações'!F:F, 'Responsáveis pelas informações'!A:A=A149))</f>
        <v>Marcos</v>
      </c>
      <c r="C149" s="9" t="s">
        <v>16</v>
      </c>
      <c r="D149" s="39"/>
      <c r="E149" s="30">
        <v>2</v>
      </c>
      <c r="F149" s="16" t="s">
        <v>395</v>
      </c>
      <c r="G149" s="16" t="s">
        <v>252</v>
      </c>
      <c r="H149" s="29" t="s">
        <v>424</v>
      </c>
      <c r="I149" s="16" t="s">
        <v>256</v>
      </c>
      <c r="J149" s="16" t="s">
        <v>256</v>
      </c>
      <c r="K149" s="16" t="s">
        <v>220</v>
      </c>
      <c r="L149" s="29" t="s">
        <v>256</v>
      </c>
      <c r="M149" s="20" t="s">
        <v>256</v>
      </c>
      <c r="N149" s="16" t="s">
        <v>256</v>
      </c>
      <c r="O149" s="41">
        <v>44348</v>
      </c>
      <c r="P149" s="41">
        <v>44348</v>
      </c>
      <c r="Q149" s="41">
        <v>45251</v>
      </c>
      <c r="R149" s="42">
        <v>3425400</v>
      </c>
      <c r="S149" s="42">
        <v>12665400</v>
      </c>
      <c r="T149" s="233" t="s">
        <v>391</v>
      </c>
      <c r="U149" s="233" t="s">
        <v>391</v>
      </c>
    </row>
    <row r="150" spans="1:21" s="17" customFormat="1" ht="26.1">
      <c r="A150" s="122" t="s">
        <v>142</v>
      </c>
      <c r="B150" s="9" t="str" cm="1">
        <f t="array" ref="B150">IF(A150="", "", _xlfn._xlws.FILTER('Responsáveis pelas informações'!F:F, 'Responsáveis pelas informações'!A:A=A150))</f>
        <v>Marcos</v>
      </c>
      <c r="C150" s="9" t="s">
        <v>16</v>
      </c>
      <c r="D150" s="39"/>
      <c r="E150" s="30">
        <v>4</v>
      </c>
      <c r="F150" s="16" t="s">
        <v>395</v>
      </c>
      <c r="G150" s="16" t="s">
        <v>252</v>
      </c>
      <c r="H150" s="29" t="s">
        <v>394</v>
      </c>
      <c r="I150" s="16" t="s">
        <v>220</v>
      </c>
      <c r="J150" s="16" t="s">
        <v>220</v>
      </c>
      <c r="K150" s="16" t="s">
        <v>220</v>
      </c>
      <c r="L150" s="29" t="s">
        <v>256</v>
      </c>
      <c r="M150" s="20" t="s">
        <v>256</v>
      </c>
      <c r="N150" s="16" t="s">
        <v>256</v>
      </c>
      <c r="O150" s="41">
        <v>44714</v>
      </c>
      <c r="P150" s="41">
        <v>44714</v>
      </c>
      <c r="Q150" s="41">
        <v>46712</v>
      </c>
      <c r="R150" s="42">
        <v>9237802.3499999996</v>
      </c>
      <c r="S150" s="42">
        <v>21903202.350000001</v>
      </c>
      <c r="T150" s="233" t="s">
        <v>391</v>
      </c>
      <c r="U150" s="233" t="s">
        <v>391</v>
      </c>
    </row>
    <row r="151" spans="1:21" s="17" customFormat="1" ht="12.95">
      <c r="A151" s="122" t="s">
        <v>144</v>
      </c>
      <c r="B151" s="9" t="str" cm="1">
        <f t="array" ref="B151">IF(A151="", "", _xlfn._xlws.FILTER('Responsáveis pelas informações'!F:F, 'Responsáveis pelas informações'!A:A=A151))</f>
        <v>Marcos</v>
      </c>
      <c r="C151" s="9" t="s">
        <v>21</v>
      </c>
      <c r="D151" s="39"/>
      <c r="E151" s="30">
        <v>1</v>
      </c>
      <c r="F151" s="16" t="s">
        <v>395</v>
      </c>
      <c r="G151" s="16" t="s">
        <v>252</v>
      </c>
      <c r="H151" s="29" t="s">
        <v>424</v>
      </c>
      <c r="I151" s="16" t="s">
        <v>256</v>
      </c>
      <c r="J151" s="16" t="s">
        <v>256</v>
      </c>
      <c r="K151" s="16" t="s">
        <v>220</v>
      </c>
      <c r="L151" s="29" t="s">
        <v>256</v>
      </c>
      <c r="M151" s="20" t="s">
        <v>256</v>
      </c>
      <c r="N151" s="16" t="s">
        <v>256</v>
      </c>
      <c r="O151" s="41">
        <v>43698</v>
      </c>
      <c r="P151" s="41">
        <v>43698</v>
      </c>
      <c r="Q151" s="41">
        <v>45089</v>
      </c>
      <c r="R151" s="42">
        <v>6000000</v>
      </c>
      <c r="S151" s="42">
        <v>12000000</v>
      </c>
      <c r="T151" s="233" t="s">
        <v>391</v>
      </c>
      <c r="U151" s="233" t="s">
        <v>391</v>
      </c>
    </row>
    <row r="152" spans="1:21" s="17" customFormat="1" ht="26.1">
      <c r="A152" s="122" t="s">
        <v>144</v>
      </c>
      <c r="B152" s="9" t="str" cm="1">
        <f t="array" ref="B152">IF(A152="", "", _xlfn._xlws.FILTER('Responsáveis pelas informações'!F:F, 'Responsáveis pelas informações'!A:A=A152))</f>
        <v>Marcos</v>
      </c>
      <c r="C152" s="9" t="s">
        <v>21</v>
      </c>
      <c r="D152" s="39"/>
      <c r="E152" s="30">
        <v>2</v>
      </c>
      <c r="F152" s="16" t="s">
        <v>395</v>
      </c>
      <c r="G152" s="16" t="s">
        <v>252</v>
      </c>
      <c r="H152" s="29" t="s">
        <v>394</v>
      </c>
      <c r="I152" s="16" t="s">
        <v>220</v>
      </c>
      <c r="J152" s="16" t="s">
        <v>220</v>
      </c>
      <c r="K152" s="16" t="s">
        <v>220</v>
      </c>
      <c r="L152" s="29" t="s">
        <v>256</v>
      </c>
      <c r="M152" s="20" t="s">
        <v>256</v>
      </c>
      <c r="N152" s="16" t="s">
        <v>256</v>
      </c>
      <c r="O152" s="41">
        <v>44788</v>
      </c>
      <c r="P152" s="41">
        <v>44788</v>
      </c>
      <c r="Q152" s="41">
        <v>46580</v>
      </c>
      <c r="R152" s="42">
        <v>4936054.74</v>
      </c>
      <c r="S152" s="42">
        <v>16936054.739999998</v>
      </c>
      <c r="T152" s="233" t="s">
        <v>391</v>
      </c>
      <c r="U152" s="233" t="s">
        <v>391</v>
      </c>
    </row>
    <row r="153" spans="1:21" s="17" customFormat="1" ht="12.95">
      <c r="A153" s="122" t="s">
        <v>145</v>
      </c>
      <c r="B153" s="9" t="str" cm="1">
        <f t="array" ref="B153">IF(A153="", "", _xlfn._xlws.FILTER('Responsáveis pelas informações'!F:F, 'Responsáveis pelas informações'!A:A=A153))</f>
        <v>Marcos</v>
      </c>
      <c r="C153" s="9" t="s">
        <v>32</v>
      </c>
      <c r="D153" s="39"/>
      <c r="E153" s="30">
        <v>1</v>
      </c>
      <c r="F153" s="16" t="s">
        <v>395</v>
      </c>
      <c r="G153" s="16" t="s">
        <v>252</v>
      </c>
      <c r="H153" s="29" t="s">
        <v>424</v>
      </c>
      <c r="I153" s="16" t="s">
        <v>256</v>
      </c>
      <c r="J153" s="16" t="s">
        <v>256</v>
      </c>
      <c r="K153" s="16" t="s">
        <v>220</v>
      </c>
      <c r="L153" s="29" t="s">
        <v>256</v>
      </c>
      <c r="M153" s="20" t="s">
        <v>256</v>
      </c>
      <c r="N153" s="16" t="s">
        <v>256</v>
      </c>
      <c r="O153" s="41">
        <v>44379</v>
      </c>
      <c r="P153" s="41">
        <v>44379</v>
      </c>
      <c r="Q153" s="41">
        <v>45236</v>
      </c>
      <c r="R153" s="42">
        <v>2000000</v>
      </c>
      <c r="S153" s="42">
        <v>10116666.67</v>
      </c>
      <c r="T153" s="233" t="s">
        <v>391</v>
      </c>
      <c r="U153" s="233" t="s">
        <v>391</v>
      </c>
    </row>
    <row r="154" spans="1:21" s="17" customFormat="1" ht="12.95">
      <c r="A154" s="125" t="s">
        <v>145</v>
      </c>
      <c r="B154" s="9" t="str" cm="1">
        <f t="array" ref="B154">IF(A154="", "", _xlfn._xlws.FILTER('Responsáveis pelas informações'!F:F, 'Responsáveis pelas informações'!A:A=A154))</f>
        <v>Marcos</v>
      </c>
      <c r="C154" s="9" t="s">
        <v>32</v>
      </c>
      <c r="D154" s="39"/>
      <c r="E154" s="40">
        <v>2</v>
      </c>
      <c r="F154" s="20" t="s">
        <v>395</v>
      </c>
      <c r="G154" s="20" t="s">
        <v>252</v>
      </c>
      <c r="H154" s="20" t="s">
        <v>424</v>
      </c>
      <c r="I154" s="20" t="s">
        <v>256</v>
      </c>
      <c r="J154" s="20" t="s">
        <v>256</v>
      </c>
      <c r="K154" s="20" t="s">
        <v>220</v>
      </c>
      <c r="L154" s="29" t="s">
        <v>256</v>
      </c>
      <c r="M154" s="20" t="s">
        <v>256</v>
      </c>
      <c r="N154" s="20" t="s">
        <v>256</v>
      </c>
      <c r="O154" s="37">
        <v>44756</v>
      </c>
      <c r="P154" s="37">
        <v>44756</v>
      </c>
      <c r="Q154" s="35">
        <v>45236</v>
      </c>
      <c r="R154" s="36">
        <v>2000000</v>
      </c>
      <c r="S154" s="36">
        <v>12116666.67</v>
      </c>
      <c r="T154" s="233" t="s">
        <v>391</v>
      </c>
      <c r="U154" s="233" t="s">
        <v>391</v>
      </c>
    </row>
    <row r="155" spans="1:21" s="17" customFormat="1" ht="26.1">
      <c r="A155" s="122" t="s">
        <v>145</v>
      </c>
      <c r="B155" s="9" t="str" cm="1">
        <f t="array" ref="B155">IF(A155="", "", _xlfn._xlws.FILTER('Responsáveis pelas informações'!F:F, 'Responsáveis pelas informações'!A:A=A155))</f>
        <v>Marcos</v>
      </c>
      <c r="C155" s="9" t="s">
        <v>32</v>
      </c>
      <c r="D155" s="39"/>
      <c r="E155" s="30">
        <v>5</v>
      </c>
      <c r="F155" s="16" t="s">
        <v>255</v>
      </c>
      <c r="G155" s="16" t="s">
        <v>255</v>
      </c>
      <c r="H155" s="29" t="s">
        <v>430</v>
      </c>
      <c r="I155" s="16" t="s">
        <v>220</v>
      </c>
      <c r="J155" s="16" t="s">
        <v>220</v>
      </c>
      <c r="K155" s="16" t="s">
        <v>220</v>
      </c>
      <c r="L155" s="29" t="s">
        <v>256</v>
      </c>
      <c r="M155" s="20" t="s">
        <v>256</v>
      </c>
      <c r="N155" s="20" t="s">
        <v>220</v>
      </c>
      <c r="O155" s="41">
        <v>45253</v>
      </c>
      <c r="P155" s="41">
        <v>45106</v>
      </c>
      <c r="Q155" s="41">
        <v>46699</v>
      </c>
      <c r="R155" s="42">
        <v>20062135.010000002</v>
      </c>
      <c r="S155" s="42">
        <v>32178801.68</v>
      </c>
      <c r="T155" s="233" t="s">
        <v>391</v>
      </c>
      <c r="U155" s="233" t="s">
        <v>391</v>
      </c>
    </row>
    <row r="156" spans="1:21" ht="26.1">
      <c r="A156" s="125" t="s">
        <v>145</v>
      </c>
      <c r="B156" s="122" t="str" cm="1">
        <f t="array" ref="B156">IF(A156="", "", _xlfn._xlws.FILTER('Responsáveis pelas informações'!F:F, 'Responsáveis pelas informações'!A:A=A156))</f>
        <v>Marcos</v>
      </c>
      <c r="C156" s="122" t="s">
        <v>32</v>
      </c>
      <c r="D156" s="153"/>
      <c r="E156" s="180">
        <v>6</v>
      </c>
      <c r="F156" s="136" t="s">
        <v>255</v>
      </c>
      <c r="G156" s="136" t="s">
        <v>255</v>
      </c>
      <c r="H156" s="136" t="s">
        <v>431</v>
      </c>
      <c r="I156" s="136" t="s">
        <v>256</v>
      </c>
      <c r="J156" s="136" t="s">
        <v>256</v>
      </c>
      <c r="K156" s="136" t="s">
        <v>256</v>
      </c>
      <c r="L156" s="137" t="s">
        <v>256</v>
      </c>
      <c r="M156" s="20" t="s">
        <v>256</v>
      </c>
      <c r="N156" s="136" t="s">
        <v>220</v>
      </c>
      <c r="O156" s="181">
        <v>45329</v>
      </c>
      <c r="P156" s="181">
        <v>45329</v>
      </c>
      <c r="Q156" s="211">
        <v>46699</v>
      </c>
      <c r="R156" s="135">
        <v>20062135.010000002</v>
      </c>
      <c r="S156" s="135">
        <v>32178801.68</v>
      </c>
      <c r="T156" s="233" t="s">
        <v>391</v>
      </c>
      <c r="U156" s="233" t="s">
        <v>391</v>
      </c>
    </row>
    <row r="157" spans="1:21" s="17" customFormat="1" ht="26.1">
      <c r="A157" s="125" t="s">
        <v>147</v>
      </c>
      <c r="B157" s="9" t="str" cm="1">
        <f t="array" ref="B157">IF(A157="", "", _xlfn._xlws.FILTER('Responsáveis pelas informações'!F:F, 'Responsáveis pelas informações'!A:A=A157))</f>
        <v>Marcos</v>
      </c>
      <c r="C157" s="9" t="s">
        <v>16</v>
      </c>
      <c r="D157" s="39"/>
      <c r="E157" s="40">
        <v>1</v>
      </c>
      <c r="F157" s="20" t="s">
        <v>395</v>
      </c>
      <c r="G157" s="20" t="s">
        <v>252</v>
      </c>
      <c r="H157" s="20" t="s">
        <v>432</v>
      </c>
      <c r="I157" s="20" t="s">
        <v>256</v>
      </c>
      <c r="J157" s="20" t="s">
        <v>256</v>
      </c>
      <c r="K157" s="20" t="s">
        <v>220</v>
      </c>
      <c r="L157" s="29" t="s">
        <v>256</v>
      </c>
      <c r="M157" s="20" t="s">
        <v>256</v>
      </c>
      <c r="N157" s="20" t="s">
        <v>256</v>
      </c>
      <c r="O157" s="37">
        <v>44637</v>
      </c>
      <c r="P157" s="37">
        <v>44637</v>
      </c>
      <c r="Q157" s="35">
        <v>45252</v>
      </c>
      <c r="R157" s="36">
        <v>600000</v>
      </c>
      <c r="S157" s="36">
        <v>7133333.3300000001</v>
      </c>
      <c r="T157" s="233" t="s">
        <v>391</v>
      </c>
      <c r="U157" s="233" t="s">
        <v>391</v>
      </c>
    </row>
    <row r="158" spans="1:21" s="17" customFormat="1" ht="12.95">
      <c r="A158" s="125" t="s">
        <v>147</v>
      </c>
      <c r="B158" s="9" t="str" cm="1">
        <f t="array" ref="B158">IF(A158="", "", _xlfn._xlws.FILTER('Responsáveis pelas informações'!F:F, 'Responsáveis pelas informações'!A:A=A158))</f>
        <v>Marcos</v>
      </c>
      <c r="C158" s="9" t="s">
        <v>16</v>
      </c>
      <c r="D158" s="39"/>
      <c r="E158" s="40">
        <v>2</v>
      </c>
      <c r="F158" s="20" t="s">
        <v>395</v>
      </c>
      <c r="G158" s="20" t="s">
        <v>252</v>
      </c>
      <c r="H158" s="20" t="s">
        <v>397</v>
      </c>
      <c r="I158" s="20" t="s">
        <v>256</v>
      </c>
      <c r="J158" s="20" t="s">
        <v>256</v>
      </c>
      <c r="K158" s="20" t="s">
        <v>220</v>
      </c>
      <c r="L158" s="29" t="s">
        <v>256</v>
      </c>
      <c r="M158" s="20" t="s">
        <v>256</v>
      </c>
      <c r="N158" s="20" t="s">
        <v>256</v>
      </c>
      <c r="O158" s="37">
        <v>44686</v>
      </c>
      <c r="P158" s="37">
        <v>44686</v>
      </c>
      <c r="Q158" s="35">
        <v>45252</v>
      </c>
      <c r="R158" s="36">
        <v>2400000</v>
      </c>
      <c r="S158" s="36">
        <v>9533333.3300000001</v>
      </c>
      <c r="T158" s="233" t="s">
        <v>391</v>
      </c>
      <c r="U158" s="233" t="s">
        <v>391</v>
      </c>
    </row>
    <row r="159" spans="1:21" s="17" customFormat="1" ht="26.1">
      <c r="A159" s="122" t="s">
        <v>147</v>
      </c>
      <c r="B159" s="9" t="str" cm="1">
        <f t="array" ref="B159">IF(A159="", "", _xlfn._xlws.FILTER('Responsáveis pelas informações'!F:F, 'Responsáveis pelas informações'!A:A=A159))</f>
        <v>Marcos</v>
      </c>
      <c r="C159" s="9" t="s">
        <v>16</v>
      </c>
      <c r="D159" s="39"/>
      <c r="E159" s="30">
        <v>4</v>
      </c>
      <c r="F159" s="16" t="s">
        <v>255</v>
      </c>
      <c r="G159" s="16" t="s">
        <v>255</v>
      </c>
      <c r="H159" s="29" t="s">
        <v>394</v>
      </c>
      <c r="I159" s="16" t="s">
        <v>220</v>
      </c>
      <c r="J159" s="16" t="s">
        <v>220</v>
      </c>
      <c r="K159" s="16" t="s">
        <v>220</v>
      </c>
      <c r="L159" s="29" t="s">
        <v>256</v>
      </c>
      <c r="M159" s="20" t="s">
        <v>256</v>
      </c>
      <c r="N159" s="20" t="s">
        <v>220</v>
      </c>
      <c r="O159" s="41">
        <v>45225</v>
      </c>
      <c r="P159" s="41">
        <v>45057</v>
      </c>
      <c r="Q159" s="41">
        <v>46714</v>
      </c>
      <c r="R159" s="42">
        <v>24291829.989999998</v>
      </c>
      <c r="S159" s="42">
        <v>33825333.329999998</v>
      </c>
      <c r="T159" s="233" t="s">
        <v>391</v>
      </c>
      <c r="U159" s="233" t="s">
        <v>391</v>
      </c>
    </row>
    <row r="160" spans="1:21" s="17" customFormat="1" ht="26.1">
      <c r="A160" s="125" t="s">
        <v>149</v>
      </c>
      <c r="B160" s="9" t="str" cm="1">
        <f t="array" ref="B160">IF(A160="", "", _xlfn._xlws.FILTER('Responsáveis pelas informações'!F:F, 'Responsáveis pelas informações'!A:A=A160))</f>
        <v>Marcos</v>
      </c>
      <c r="C160" s="9" t="s">
        <v>6</v>
      </c>
      <c r="D160" s="39"/>
      <c r="E160" s="40">
        <v>1</v>
      </c>
      <c r="F160" s="20" t="s">
        <v>255</v>
      </c>
      <c r="G160" s="20" t="s">
        <v>255</v>
      </c>
      <c r="H160" s="20" t="s">
        <v>433</v>
      </c>
      <c r="I160" s="20" t="s">
        <v>256</v>
      </c>
      <c r="J160" s="20" t="s">
        <v>256</v>
      </c>
      <c r="K160" s="20" t="s">
        <v>220</v>
      </c>
      <c r="L160" s="29" t="s">
        <v>256</v>
      </c>
      <c r="M160" s="20" t="s">
        <v>256</v>
      </c>
      <c r="N160" s="20" t="s">
        <v>220</v>
      </c>
      <c r="O160" s="37">
        <v>45478</v>
      </c>
      <c r="P160" s="37">
        <v>45478</v>
      </c>
      <c r="Q160" s="35">
        <v>47274</v>
      </c>
      <c r="R160" s="36">
        <v>43059500</v>
      </c>
      <c r="S160" s="36">
        <v>48059500</v>
      </c>
      <c r="T160" s="233" t="s">
        <v>391</v>
      </c>
      <c r="U160" s="233" t="s">
        <v>391</v>
      </c>
    </row>
    <row r="161" spans="1:21" s="17" customFormat="1" ht="26.1">
      <c r="A161" s="125" t="s">
        <v>153</v>
      </c>
      <c r="B161" s="9" t="str" cm="1">
        <f t="array" ref="B161">IF(A161="", "", _xlfn._xlws.FILTER('Responsáveis pelas informações'!F:F, 'Responsáveis pelas informações'!A:A=A161))</f>
        <v>Marcos</v>
      </c>
      <c r="C161" s="9" t="s">
        <v>16</v>
      </c>
      <c r="D161" s="249"/>
      <c r="E161" s="40">
        <v>2</v>
      </c>
      <c r="F161" s="20" t="s">
        <v>395</v>
      </c>
      <c r="G161" s="20" t="s">
        <v>252</v>
      </c>
      <c r="H161" s="20" t="s">
        <v>394</v>
      </c>
      <c r="I161" s="20" t="s">
        <v>220</v>
      </c>
      <c r="J161" s="20" t="s">
        <v>220</v>
      </c>
      <c r="K161" s="20" t="s">
        <v>220</v>
      </c>
      <c r="L161" s="29" t="s">
        <v>256</v>
      </c>
      <c r="M161" s="20" t="s">
        <v>256</v>
      </c>
      <c r="N161" s="20" t="s">
        <v>256</v>
      </c>
      <c r="O161" s="37">
        <v>44323</v>
      </c>
      <c r="P161" s="37">
        <v>44323</v>
      </c>
      <c r="Q161" s="35">
        <v>46180</v>
      </c>
      <c r="R161" s="36">
        <v>5169495.75</v>
      </c>
      <c r="S161" s="36">
        <v>9537198.8399999999</v>
      </c>
      <c r="T161" s="233" t="s">
        <v>391</v>
      </c>
      <c r="U161" s="233" t="s">
        <v>391</v>
      </c>
    </row>
    <row r="162" spans="1:21" s="17" customFormat="1" ht="12.95">
      <c r="A162" s="125" t="s">
        <v>153</v>
      </c>
      <c r="B162" s="9" t="str" cm="1">
        <f t="array" ref="B162">IF(A162="", "", _xlfn._xlws.FILTER('Responsáveis pelas informações'!F:F, 'Responsáveis pelas informações'!A:A=A162))</f>
        <v>Marcos</v>
      </c>
      <c r="C162" s="9" t="s">
        <v>16</v>
      </c>
      <c r="D162" s="249"/>
      <c r="E162" s="40" t="s">
        <v>414</v>
      </c>
      <c r="F162" s="20" t="s">
        <v>255</v>
      </c>
      <c r="G162" s="20" t="s">
        <v>255</v>
      </c>
      <c r="H162" s="20" t="s">
        <v>420</v>
      </c>
      <c r="I162" s="20" t="s">
        <v>256</v>
      </c>
      <c r="J162" s="20" t="s">
        <v>256</v>
      </c>
      <c r="K162" s="20" t="s">
        <v>220</v>
      </c>
      <c r="L162" s="29"/>
      <c r="M162" s="20" t="s">
        <v>256</v>
      </c>
      <c r="N162" s="20" t="s">
        <v>220</v>
      </c>
      <c r="O162" s="37">
        <v>45478</v>
      </c>
      <c r="P162" s="37">
        <v>45478</v>
      </c>
      <c r="Q162" s="35">
        <v>46180</v>
      </c>
      <c r="R162" s="36">
        <v>11899103.08</v>
      </c>
      <c r="S162" s="36">
        <v>21436301.82</v>
      </c>
      <c r="T162" s="233" t="s">
        <v>391</v>
      </c>
      <c r="U162" s="233" t="s">
        <v>391</v>
      </c>
    </row>
    <row r="163" spans="1:21" s="17" customFormat="1" ht="26.1">
      <c r="A163" s="125" t="s">
        <v>154</v>
      </c>
      <c r="B163" s="9" t="str" cm="1">
        <f t="array" ref="B163">IF(A163="", "", _xlfn._xlws.FILTER('Responsáveis pelas informações'!F:F, 'Responsáveis pelas informações'!A:A=A163))</f>
        <v>Marcos</v>
      </c>
      <c r="C163" s="9" t="s">
        <v>16</v>
      </c>
      <c r="D163" s="249"/>
      <c r="E163" s="40" t="s">
        <v>389</v>
      </c>
      <c r="F163" s="20" t="s">
        <v>395</v>
      </c>
      <c r="G163" s="20" t="s">
        <v>252</v>
      </c>
      <c r="H163" s="20" t="s">
        <v>434</v>
      </c>
      <c r="I163" s="20" t="s">
        <v>256</v>
      </c>
      <c r="J163" s="20" t="s">
        <v>256</v>
      </c>
      <c r="K163" s="20" t="s">
        <v>256</v>
      </c>
      <c r="L163" s="20" t="s">
        <v>256</v>
      </c>
      <c r="M163" s="20" t="s">
        <v>256</v>
      </c>
      <c r="N163" s="20" t="s">
        <v>256</v>
      </c>
      <c r="O163" s="37">
        <v>43131</v>
      </c>
      <c r="P163" s="37">
        <v>43131</v>
      </c>
      <c r="Q163" s="35">
        <v>45109</v>
      </c>
      <c r="R163" s="36">
        <v>0</v>
      </c>
      <c r="S163" s="36">
        <v>7200000</v>
      </c>
      <c r="T163" s="233" t="s">
        <v>391</v>
      </c>
      <c r="U163" s="233" t="s">
        <v>391</v>
      </c>
    </row>
    <row r="164" spans="1:21" s="17" customFormat="1" ht="12.95">
      <c r="A164" s="125" t="s">
        <v>154</v>
      </c>
      <c r="B164" s="9" t="str" cm="1">
        <f t="array" ref="B164">IF(A164="", "", _xlfn._xlws.FILTER('Responsáveis pelas informações'!F:F, 'Responsáveis pelas informações'!A:A=A164))</f>
        <v>Marcos</v>
      </c>
      <c r="C164" s="9" t="s">
        <v>38</v>
      </c>
      <c r="D164" s="39"/>
      <c r="E164" s="40">
        <v>2</v>
      </c>
      <c r="F164" s="20" t="s">
        <v>395</v>
      </c>
      <c r="G164" s="20" t="s">
        <v>252</v>
      </c>
      <c r="H164" s="20" t="s">
        <v>397</v>
      </c>
      <c r="I164" s="20" t="s">
        <v>256</v>
      </c>
      <c r="J164" s="20" t="s">
        <v>256</v>
      </c>
      <c r="K164" s="20" t="s">
        <v>220</v>
      </c>
      <c r="L164" s="29" t="s">
        <v>256</v>
      </c>
      <c r="M164" s="20" t="s">
        <v>256</v>
      </c>
      <c r="N164" s="20" t="s">
        <v>256</v>
      </c>
      <c r="O164" s="37">
        <v>44284</v>
      </c>
      <c r="P164" s="37">
        <v>44284</v>
      </c>
      <c r="Q164" s="35">
        <v>45109</v>
      </c>
      <c r="R164" s="36">
        <v>4000000</v>
      </c>
      <c r="S164" s="36">
        <v>11200000</v>
      </c>
      <c r="T164" s="233" t="s">
        <v>391</v>
      </c>
      <c r="U164" s="233" t="s">
        <v>391</v>
      </c>
    </row>
    <row r="165" spans="1:21" s="17" customFormat="1" ht="12.95">
      <c r="A165" s="125" t="s">
        <v>154</v>
      </c>
      <c r="B165" s="9" t="str" cm="1">
        <f t="array" ref="B165">IF(A165="", "", _xlfn._xlws.FILTER('Responsáveis pelas informações'!F:F, 'Responsáveis pelas informações'!A:A=A165))</f>
        <v>Marcos</v>
      </c>
      <c r="C165" s="9" t="s">
        <v>38</v>
      </c>
      <c r="D165" s="39"/>
      <c r="E165" s="40">
        <v>3</v>
      </c>
      <c r="F165" s="20" t="s">
        <v>405</v>
      </c>
      <c r="G165" s="20" t="s">
        <v>252</v>
      </c>
      <c r="H165" s="20" t="s">
        <v>397</v>
      </c>
      <c r="I165" s="20" t="s">
        <v>256</v>
      </c>
      <c r="J165" s="20" t="s">
        <v>256</v>
      </c>
      <c r="K165" s="20" t="s">
        <v>220</v>
      </c>
      <c r="L165" s="29" t="s">
        <v>256</v>
      </c>
      <c r="M165" s="20" t="s">
        <v>256</v>
      </c>
      <c r="N165" s="20" t="s">
        <v>256</v>
      </c>
      <c r="O165" s="37">
        <v>44950</v>
      </c>
      <c r="P165" s="37">
        <v>44950</v>
      </c>
      <c r="Q165" s="35">
        <v>45109</v>
      </c>
      <c r="R165" s="36">
        <v>7000000</v>
      </c>
      <c r="S165" s="36">
        <v>18200000</v>
      </c>
      <c r="T165" s="233" t="s">
        <v>391</v>
      </c>
      <c r="U165" s="233" t="s">
        <v>391</v>
      </c>
    </row>
    <row r="166" spans="1:21" s="17" customFormat="1" ht="26.1">
      <c r="A166" s="125" t="s">
        <v>154</v>
      </c>
      <c r="B166" s="9" t="str" cm="1">
        <f t="array" ref="B166">IF(A166="", "", _xlfn._xlws.FILTER('Responsáveis pelas informações'!F:F, 'Responsáveis pelas informações'!A:A=A166))</f>
        <v>Marcos</v>
      </c>
      <c r="C166" s="9" t="s">
        <v>38</v>
      </c>
      <c r="D166" s="39"/>
      <c r="E166" s="40">
        <v>4</v>
      </c>
      <c r="F166" s="20" t="s">
        <v>255</v>
      </c>
      <c r="G166" s="20" t="s">
        <v>255</v>
      </c>
      <c r="H166" s="20" t="s">
        <v>394</v>
      </c>
      <c r="I166" s="20" t="s">
        <v>220</v>
      </c>
      <c r="J166" s="20" t="s">
        <v>220</v>
      </c>
      <c r="K166" s="20" t="s">
        <v>220</v>
      </c>
      <c r="L166" s="29" t="s">
        <v>256</v>
      </c>
      <c r="M166" s="20" t="s">
        <v>256</v>
      </c>
      <c r="N166" s="20" t="s">
        <v>220</v>
      </c>
      <c r="O166" s="37">
        <v>45238</v>
      </c>
      <c r="P166" s="37">
        <v>45083</v>
      </c>
      <c r="Q166" s="35">
        <v>46570</v>
      </c>
      <c r="R166" s="36">
        <v>3134336.95</v>
      </c>
      <c r="S166" s="36">
        <v>21334336.949999999</v>
      </c>
      <c r="T166" s="233" t="s">
        <v>391</v>
      </c>
      <c r="U166" s="233" t="s">
        <v>391</v>
      </c>
    </row>
    <row r="167" spans="1:21" s="17" customFormat="1" ht="12.95">
      <c r="A167" s="9" t="s">
        <v>156</v>
      </c>
      <c r="B167" s="9" t="str" cm="1">
        <f t="array" ref="B167">IF(A167="", "", _xlfn._xlws.FILTER('Responsáveis pelas informações'!F:F, 'Responsáveis pelas informações'!A:A=A167))</f>
        <v>Marcos</v>
      </c>
      <c r="C167" s="9" t="s">
        <v>32</v>
      </c>
      <c r="D167" s="39"/>
      <c r="E167" s="40" t="s">
        <v>389</v>
      </c>
      <c r="F167" s="20" t="s">
        <v>399</v>
      </c>
      <c r="G167" s="16" t="s">
        <v>252</v>
      </c>
      <c r="H167" s="20" t="s">
        <v>409</v>
      </c>
      <c r="I167" s="20" t="s">
        <v>256</v>
      </c>
      <c r="J167" s="20" t="s">
        <v>256</v>
      </c>
      <c r="K167" s="20" t="s">
        <v>256</v>
      </c>
      <c r="L167" s="29"/>
      <c r="M167" s="20" t="s">
        <v>220</v>
      </c>
      <c r="N167" s="20" t="s">
        <v>256</v>
      </c>
      <c r="O167" s="37">
        <v>44792</v>
      </c>
      <c r="P167" s="37">
        <v>44792</v>
      </c>
      <c r="Q167" s="35" t="s">
        <v>391</v>
      </c>
      <c r="R167" s="17" t="s">
        <v>391</v>
      </c>
      <c r="S167" s="17" t="s">
        <v>391</v>
      </c>
      <c r="T167" s="36">
        <v>1176289.92</v>
      </c>
      <c r="U167" s="36">
        <v>1176289.92</v>
      </c>
    </row>
    <row r="168" spans="1:21" s="17" customFormat="1" ht="26.1">
      <c r="A168" s="9" t="s">
        <v>156</v>
      </c>
      <c r="B168" s="9" t="str" cm="1">
        <f t="array" ref="B168">IF(A168="", "", _xlfn._xlws.FILTER('Responsáveis pelas informações'!F:F, 'Responsáveis pelas informações'!A:A=A168))</f>
        <v>Marcos</v>
      </c>
      <c r="C168" s="9" t="s">
        <v>32</v>
      </c>
      <c r="D168" s="39"/>
      <c r="E168" s="30">
        <v>2</v>
      </c>
      <c r="F168" s="16" t="s">
        <v>395</v>
      </c>
      <c r="G168" s="16" t="s">
        <v>252</v>
      </c>
      <c r="H168" s="29" t="s">
        <v>432</v>
      </c>
      <c r="I168" s="16" t="s">
        <v>256</v>
      </c>
      <c r="J168" s="16" t="s">
        <v>256</v>
      </c>
      <c r="K168" s="16" t="s">
        <v>220</v>
      </c>
      <c r="L168" s="29" t="s">
        <v>256</v>
      </c>
      <c r="M168" s="20" t="s">
        <v>256</v>
      </c>
      <c r="N168" s="16" t="s">
        <v>256</v>
      </c>
      <c r="O168" s="41">
        <v>44882</v>
      </c>
      <c r="P168" s="41">
        <v>44882</v>
      </c>
      <c r="Q168" s="41">
        <v>45136</v>
      </c>
      <c r="R168" s="42">
        <v>2500000</v>
      </c>
      <c r="S168" s="42">
        <v>4020000</v>
      </c>
      <c r="T168" s="233" t="s">
        <v>391</v>
      </c>
      <c r="U168" s="233" t="s">
        <v>391</v>
      </c>
    </row>
    <row r="169" spans="1:21" s="17" customFormat="1" ht="26.1">
      <c r="A169" s="9" t="s">
        <v>156</v>
      </c>
      <c r="B169" s="9" t="str" cm="1">
        <f t="array" ref="B169">IF(A169="", "", _xlfn._xlws.FILTER('Responsáveis pelas informações'!F:F, 'Responsáveis pelas informações'!A:A=A169))</f>
        <v>Marcos</v>
      </c>
      <c r="C169" s="9" t="s">
        <v>32</v>
      </c>
      <c r="D169" s="39"/>
      <c r="E169" s="30">
        <v>3</v>
      </c>
      <c r="F169" s="16" t="s">
        <v>255</v>
      </c>
      <c r="G169" s="16" t="s">
        <v>255</v>
      </c>
      <c r="H169" s="29" t="s">
        <v>394</v>
      </c>
      <c r="I169" s="16" t="s">
        <v>220</v>
      </c>
      <c r="J169" s="16" t="s">
        <v>220</v>
      </c>
      <c r="K169" s="16" t="s">
        <v>220</v>
      </c>
      <c r="L169" s="29" t="s">
        <v>256</v>
      </c>
      <c r="M169" s="20" t="s">
        <v>256</v>
      </c>
      <c r="N169" s="20" t="s">
        <v>220</v>
      </c>
      <c r="O169" s="41">
        <v>45142</v>
      </c>
      <c r="P169" s="41">
        <v>45099</v>
      </c>
      <c r="Q169" s="41">
        <v>46233</v>
      </c>
      <c r="R169" s="42">
        <v>2466957.4700000002</v>
      </c>
      <c r="S169" s="42">
        <v>6486957.4699999997</v>
      </c>
      <c r="T169" s="233" t="s">
        <v>391</v>
      </c>
      <c r="U169" s="233" t="s">
        <v>391</v>
      </c>
    </row>
    <row r="170" spans="1:21" s="17" customFormat="1" ht="26.1">
      <c r="A170" s="18" t="s">
        <v>157</v>
      </c>
      <c r="B170" s="9" t="str" cm="1">
        <f t="array" ref="B170">IF(A170="", "", _xlfn._xlws.FILTER('Responsáveis pelas informações'!F:F, 'Responsáveis pelas informações'!A:A=A170))</f>
        <v>Marcos</v>
      </c>
      <c r="C170" s="9" t="s">
        <v>11</v>
      </c>
      <c r="D170" s="39"/>
      <c r="E170" s="40">
        <v>2</v>
      </c>
      <c r="F170" s="20" t="s">
        <v>255</v>
      </c>
      <c r="G170" s="20" t="s">
        <v>255</v>
      </c>
      <c r="H170" s="20" t="s">
        <v>394</v>
      </c>
      <c r="I170" s="20" t="s">
        <v>220</v>
      </c>
      <c r="J170" s="20" t="s">
        <v>220</v>
      </c>
      <c r="K170" s="20" t="s">
        <v>220</v>
      </c>
      <c r="L170" s="29" t="s">
        <v>256</v>
      </c>
      <c r="M170" s="20" t="s">
        <v>256</v>
      </c>
      <c r="N170" s="20" t="s">
        <v>220</v>
      </c>
      <c r="O170" s="37">
        <v>45202</v>
      </c>
      <c r="P170" s="37">
        <v>45120</v>
      </c>
      <c r="Q170" s="35">
        <v>46225</v>
      </c>
      <c r="R170" s="36">
        <v>17069427.949999999</v>
      </c>
      <c r="S170" s="36">
        <v>23069427.949999999</v>
      </c>
      <c r="T170" s="233" t="s">
        <v>391</v>
      </c>
      <c r="U170" s="233" t="s">
        <v>391</v>
      </c>
    </row>
    <row r="171" spans="1:21" s="17" customFormat="1" ht="26.1">
      <c r="A171" s="18" t="s">
        <v>158</v>
      </c>
      <c r="B171" s="9" t="str" cm="1">
        <f t="array" ref="B171">IF(A171="", "", _xlfn._xlws.FILTER('Responsáveis pelas informações'!F:F, 'Responsáveis pelas informações'!A:A=A171))</f>
        <v>Marcos</v>
      </c>
      <c r="C171" s="9" t="s">
        <v>16</v>
      </c>
      <c r="D171" s="39"/>
      <c r="E171" s="40">
        <v>2</v>
      </c>
      <c r="F171" s="20" t="s">
        <v>395</v>
      </c>
      <c r="G171" s="20" t="s">
        <v>252</v>
      </c>
      <c r="H171" s="20" t="s">
        <v>394</v>
      </c>
      <c r="I171" s="20" t="s">
        <v>220</v>
      </c>
      <c r="J171" s="20" t="s">
        <v>220</v>
      </c>
      <c r="K171" s="20" t="s">
        <v>220</v>
      </c>
      <c r="L171" s="29" t="s">
        <v>256</v>
      </c>
      <c r="M171" s="20" t="s">
        <v>256</v>
      </c>
      <c r="N171" s="20" t="s">
        <v>256</v>
      </c>
      <c r="O171" s="37">
        <v>44889</v>
      </c>
      <c r="P171" s="37">
        <v>44889</v>
      </c>
      <c r="Q171" s="35">
        <v>46538</v>
      </c>
      <c r="R171" s="36">
        <v>7275646.3200000003</v>
      </c>
      <c r="S171" s="36">
        <v>21875646.32</v>
      </c>
      <c r="T171" s="233" t="s">
        <v>391</v>
      </c>
      <c r="U171" s="233" t="s">
        <v>391</v>
      </c>
    </row>
    <row r="172" spans="1:21" s="17" customFormat="1" ht="26.1">
      <c r="A172" s="18" t="s">
        <v>159</v>
      </c>
      <c r="B172" s="9" t="str" cm="1">
        <f t="array" ref="B172">IF(A172="", "", _xlfn._xlws.FILTER('Responsáveis pelas informações'!F:F, 'Responsáveis pelas informações'!A:A=A172))</f>
        <v>Juliana</v>
      </c>
      <c r="C172" s="9" t="s">
        <v>6</v>
      </c>
      <c r="D172" s="30"/>
      <c r="E172" s="40">
        <v>1</v>
      </c>
      <c r="F172" s="20" t="s">
        <v>255</v>
      </c>
      <c r="G172" s="20" t="s">
        <v>255</v>
      </c>
      <c r="H172" s="20" t="s">
        <v>390</v>
      </c>
      <c r="I172" s="20" t="s">
        <v>256</v>
      </c>
      <c r="J172" s="20" t="s">
        <v>256</v>
      </c>
      <c r="K172" s="20" t="s">
        <v>220</v>
      </c>
      <c r="L172" s="29" t="s">
        <v>256</v>
      </c>
      <c r="M172" s="20" t="s">
        <v>256</v>
      </c>
      <c r="N172" s="20" t="s">
        <v>220</v>
      </c>
      <c r="O172" s="37">
        <v>45348</v>
      </c>
      <c r="P172" s="37">
        <v>45348</v>
      </c>
      <c r="Q172" s="44">
        <v>46215</v>
      </c>
      <c r="R172" s="45">
        <v>12618000</v>
      </c>
      <c r="S172" s="45">
        <v>14618000</v>
      </c>
      <c r="T172" s="233" t="s">
        <v>391</v>
      </c>
      <c r="U172" s="233" t="s">
        <v>391</v>
      </c>
    </row>
    <row r="173" spans="1:21" s="17" customFormat="1" ht="12.95">
      <c r="A173" s="125" t="s">
        <v>160</v>
      </c>
      <c r="B173" s="9" t="str" cm="1">
        <f t="array" ref="B173">IF(A173="", "", _xlfn._xlws.FILTER('Responsáveis pelas informações'!F:F, 'Responsáveis pelas informações'!A:A=A173))</f>
        <v>Marcos</v>
      </c>
      <c r="C173" s="9" t="s">
        <v>6</v>
      </c>
      <c r="D173" s="39"/>
      <c r="E173" s="40">
        <v>1</v>
      </c>
      <c r="F173" s="20" t="s">
        <v>395</v>
      </c>
      <c r="G173" s="20" t="s">
        <v>252</v>
      </c>
      <c r="H173" s="20" t="s">
        <v>402</v>
      </c>
      <c r="I173" s="20" t="s">
        <v>256</v>
      </c>
      <c r="J173" s="20" t="s">
        <v>220</v>
      </c>
      <c r="K173" s="20" t="s">
        <v>256</v>
      </c>
      <c r="L173" s="20" t="s">
        <v>256</v>
      </c>
      <c r="M173" s="20" t="s">
        <v>256</v>
      </c>
      <c r="N173" s="37" t="s">
        <v>256</v>
      </c>
      <c r="O173" s="37">
        <v>45142</v>
      </c>
      <c r="P173" s="35">
        <v>45508</v>
      </c>
      <c r="Q173" s="35">
        <v>45508</v>
      </c>
      <c r="R173" s="36">
        <v>0</v>
      </c>
      <c r="S173" s="36">
        <v>3050000</v>
      </c>
      <c r="T173" s="233" t="s">
        <v>391</v>
      </c>
      <c r="U173" s="233" t="s">
        <v>391</v>
      </c>
    </row>
    <row r="174" spans="1:21" s="17" customFormat="1" ht="12.95">
      <c r="A174" s="125" t="s">
        <v>160</v>
      </c>
      <c r="B174" s="9" t="str" cm="1">
        <f t="array" ref="B174">IF(A174="", "", _xlfn._xlws.FILTER('Responsáveis pelas informações'!F:F, 'Responsáveis pelas informações'!A:A=A174))</f>
        <v>Marcos</v>
      </c>
      <c r="C174" s="9" t="s">
        <v>6</v>
      </c>
      <c r="D174" s="39"/>
      <c r="E174" s="40" t="s">
        <v>408</v>
      </c>
      <c r="F174" s="20" t="s">
        <v>395</v>
      </c>
      <c r="G174" s="136" t="s">
        <v>252</v>
      </c>
      <c r="H174" s="20" t="s">
        <v>402</v>
      </c>
      <c r="I174" s="20" t="s">
        <v>256</v>
      </c>
      <c r="J174" s="20" t="s">
        <v>220</v>
      </c>
      <c r="K174" s="20" t="s">
        <v>256</v>
      </c>
      <c r="L174" s="29" t="s">
        <v>256</v>
      </c>
      <c r="M174" s="20" t="s">
        <v>256</v>
      </c>
      <c r="N174" s="20" t="s">
        <v>256</v>
      </c>
      <c r="O174" s="37">
        <v>45504</v>
      </c>
      <c r="P174" s="37">
        <v>45504</v>
      </c>
      <c r="Q174" s="35">
        <v>45661</v>
      </c>
      <c r="R174" s="36">
        <v>0</v>
      </c>
      <c r="S174" s="36">
        <v>3050000</v>
      </c>
      <c r="T174" s="233" t="s">
        <v>391</v>
      </c>
      <c r="U174" s="233" t="s">
        <v>391</v>
      </c>
    </row>
    <row r="175" spans="1:21" s="17" customFormat="1" ht="12.75" customHeight="1">
      <c r="A175" s="23" t="s">
        <v>152</v>
      </c>
      <c r="B175" s="9" t="str" cm="1">
        <f t="array" ref="B175">IF(A175="", "", _xlfn._xlws.FILTER('Responsáveis pelas informações'!F:F, 'Responsáveis pelas informações'!A:A=A175))</f>
        <v>Marcos</v>
      </c>
      <c r="C175" s="39" t="s">
        <v>29</v>
      </c>
      <c r="D175" s="39"/>
      <c r="E175" s="17">
        <v>1</v>
      </c>
      <c r="F175" s="20" t="s">
        <v>395</v>
      </c>
      <c r="G175" s="136" t="s">
        <v>252</v>
      </c>
      <c r="H175" s="20" t="s">
        <v>402</v>
      </c>
      <c r="I175" s="25" t="s">
        <v>256</v>
      </c>
      <c r="J175" s="25" t="s">
        <v>220</v>
      </c>
      <c r="K175" s="25" t="s">
        <v>256</v>
      </c>
      <c r="L175" s="25"/>
      <c r="M175" s="20" t="s">
        <v>256</v>
      </c>
      <c r="N175" s="25" t="s">
        <v>256</v>
      </c>
      <c r="O175" s="43">
        <v>45539</v>
      </c>
      <c r="P175" s="43">
        <v>45622</v>
      </c>
      <c r="Q175" s="35">
        <v>45801</v>
      </c>
      <c r="R175" s="17">
        <v>0</v>
      </c>
      <c r="S175" s="239">
        <v>2093000</v>
      </c>
      <c r="T175" s="233" t="s">
        <v>391</v>
      </c>
      <c r="U175" s="233" t="s">
        <v>391</v>
      </c>
    </row>
    <row r="176" spans="1:21" s="17" customFormat="1" ht="12.75" customHeight="1">
      <c r="A176" s="23"/>
      <c r="B176" s="39" t="str" cm="1">
        <f t="array" ref="B176">IF(A176="", "", _xlfn._xlws.FILTER('Responsáveis pelas informações'!F:F, 'Responsáveis pelas informações'!A:A='Termos de Cooperação'!#REF!))</f>
        <v/>
      </c>
      <c r="C176" s="39"/>
      <c r="D176" s="39"/>
      <c r="F176" s="25"/>
      <c r="G176" s="25"/>
      <c r="H176" s="25"/>
      <c r="I176" s="25"/>
      <c r="J176" s="25"/>
      <c r="K176" s="25"/>
      <c r="L176" s="25"/>
      <c r="M176" s="20"/>
      <c r="N176" s="25"/>
      <c r="O176" s="43"/>
      <c r="P176" s="43"/>
      <c r="Q176" s="35"/>
      <c r="T176" s="233"/>
    </row>
    <row r="177" spans="1:20" s="17" customFormat="1" ht="12.75" customHeight="1">
      <c r="A177" s="23"/>
      <c r="B177" s="39" t="str" cm="1">
        <f t="array" ref="B177">IF(A177="", "", _xlfn._xlws.FILTER('Responsáveis pelas informações'!F:F, 'Responsáveis pelas informações'!A:A='Termos de Cooperação'!#REF!))</f>
        <v/>
      </c>
      <c r="C177" s="39"/>
      <c r="D177" s="39"/>
      <c r="F177" s="25"/>
      <c r="G177" s="25"/>
      <c r="H177" s="25"/>
      <c r="I177" s="25"/>
      <c r="J177" s="25"/>
      <c r="K177" s="25"/>
      <c r="L177" s="25"/>
      <c r="M177" s="20"/>
      <c r="N177" s="25"/>
      <c r="O177" s="43"/>
      <c r="P177" s="43"/>
      <c r="Q177" s="35"/>
      <c r="T177" s="233"/>
    </row>
    <row r="178" spans="1:20" s="17" customFormat="1" ht="12.75" customHeight="1">
      <c r="A178" s="23"/>
      <c r="B178" s="39" t="str" cm="1">
        <f t="array" ref="B178">IF(A178="", "", _xlfn._xlws.FILTER('Responsáveis pelas informações'!F:F, 'Responsáveis pelas informações'!A:A='Termos de Cooperação'!#REF!))</f>
        <v/>
      </c>
      <c r="C178" s="39"/>
      <c r="D178" s="39"/>
      <c r="F178" s="25"/>
      <c r="G178" s="25"/>
      <c r="H178" s="25"/>
      <c r="I178" s="25"/>
      <c r="J178" s="25"/>
      <c r="K178" s="25"/>
      <c r="L178" s="25"/>
      <c r="M178" s="20"/>
      <c r="N178" s="25"/>
      <c r="O178" s="43"/>
      <c r="P178" s="43"/>
      <c r="Q178" s="35"/>
      <c r="T178" s="233"/>
    </row>
    <row r="179" spans="1:20" s="17" customFormat="1" ht="12.75" customHeight="1">
      <c r="A179" s="23"/>
      <c r="B179" s="39" t="str" cm="1">
        <f t="array" ref="B179">IF(A179="", "", _xlfn._xlws.FILTER('Responsáveis pelas informações'!F:F, 'Responsáveis pelas informações'!A:A='Termos de Cooperação'!#REF!))</f>
        <v/>
      </c>
      <c r="C179" s="39"/>
      <c r="D179" s="39"/>
      <c r="F179" s="25"/>
      <c r="G179" s="25"/>
      <c r="H179" s="25"/>
      <c r="I179" s="25"/>
      <c r="J179" s="25"/>
      <c r="K179" s="25"/>
      <c r="L179" s="25"/>
      <c r="M179" s="20"/>
      <c r="N179" s="25"/>
      <c r="O179" s="43"/>
      <c r="P179" s="43"/>
      <c r="Q179" s="35"/>
      <c r="T179" s="233"/>
    </row>
    <row r="180" spans="1:20" s="17" customFormat="1" ht="12.75" customHeight="1">
      <c r="A180" s="23"/>
      <c r="B180" s="39" t="str" cm="1">
        <f t="array" ref="B180">IF(A180="", "", _xlfn._xlws.FILTER('Responsáveis pelas informações'!F:F, 'Responsáveis pelas informações'!A:A='Termos de Cooperação'!#REF!))</f>
        <v/>
      </c>
      <c r="C180" s="39"/>
      <c r="D180" s="39"/>
      <c r="F180" s="25"/>
      <c r="G180" s="25"/>
      <c r="H180" s="25"/>
      <c r="I180" s="25"/>
      <c r="J180" s="25"/>
      <c r="K180" s="25"/>
      <c r="L180" s="25"/>
      <c r="M180" s="20"/>
      <c r="N180" s="25"/>
      <c r="O180" s="43"/>
      <c r="P180" s="43"/>
      <c r="Q180" s="35"/>
      <c r="T180" s="233"/>
    </row>
    <row r="181" spans="1:20" s="17" customFormat="1" ht="12.75" customHeight="1">
      <c r="A181" s="23"/>
      <c r="B181" s="39" t="str" cm="1">
        <f t="array" ref="B181">IF(A181="", "", _xlfn._xlws.FILTER('Responsáveis pelas informações'!F:F, 'Responsáveis pelas informações'!A:A='Termos de Cooperação'!#REF!))</f>
        <v/>
      </c>
      <c r="C181" s="39"/>
      <c r="D181" s="39"/>
      <c r="F181" s="25"/>
      <c r="G181" s="25"/>
      <c r="H181" s="25"/>
      <c r="I181" s="25"/>
      <c r="J181" s="25"/>
      <c r="K181" s="25"/>
      <c r="L181" s="25"/>
      <c r="M181" s="20"/>
      <c r="N181" s="25"/>
      <c r="O181" s="43"/>
      <c r="P181" s="43"/>
      <c r="Q181" s="35"/>
      <c r="T181" s="233"/>
    </row>
    <row r="182" spans="1:20" s="17" customFormat="1" ht="12.75" customHeight="1">
      <c r="A182" s="23"/>
      <c r="B182" s="39" t="str" cm="1">
        <f t="array" ref="B182">IF(A182="", "", _xlfn._xlws.FILTER('Responsáveis pelas informações'!F:F, 'Responsáveis pelas informações'!A:A='Termos de Cooperação'!#REF!))</f>
        <v/>
      </c>
      <c r="C182" s="39"/>
      <c r="D182" s="39"/>
      <c r="F182" s="25"/>
      <c r="G182" s="25"/>
      <c r="H182" s="25"/>
      <c r="I182" s="25"/>
      <c r="J182" s="25"/>
      <c r="K182" s="25"/>
      <c r="L182" s="25"/>
      <c r="M182" s="20"/>
      <c r="N182" s="25"/>
      <c r="O182" s="43"/>
      <c r="P182" s="43"/>
      <c r="Q182" s="35"/>
      <c r="T182" s="233"/>
    </row>
    <row r="183" spans="1:20" s="17" customFormat="1" ht="12.75" customHeight="1">
      <c r="A183" s="23"/>
      <c r="B183" s="39" t="str" cm="1">
        <f t="array" ref="B183">IF(A183="", "", _xlfn._xlws.FILTER('Responsáveis pelas informações'!F:F, 'Responsáveis pelas informações'!A:A='Termos de Cooperação'!#REF!))</f>
        <v/>
      </c>
      <c r="C183" s="39"/>
      <c r="D183" s="39"/>
      <c r="F183" s="25"/>
      <c r="G183" s="25"/>
      <c r="H183" s="25"/>
      <c r="I183" s="25"/>
      <c r="J183" s="25"/>
      <c r="K183" s="25"/>
      <c r="L183" s="25"/>
      <c r="M183" s="20"/>
      <c r="N183" s="25"/>
      <c r="O183" s="43"/>
      <c r="P183" s="43"/>
      <c r="Q183" s="35"/>
      <c r="T183" s="233"/>
    </row>
    <row r="184" spans="1:20" s="17" customFormat="1" ht="12.75" customHeight="1">
      <c r="A184" s="23"/>
      <c r="B184" s="39" t="str" cm="1">
        <f t="array" ref="B184">IF(A184="", "", _xlfn._xlws.FILTER('Responsáveis pelas informações'!F:F, 'Responsáveis pelas informações'!A:A='Termos de Cooperação'!#REF!))</f>
        <v/>
      </c>
      <c r="C184" s="39"/>
      <c r="D184" s="39"/>
      <c r="F184" s="25"/>
      <c r="G184" s="25"/>
      <c r="H184" s="25"/>
      <c r="I184" s="25"/>
      <c r="J184" s="25"/>
      <c r="K184" s="25"/>
      <c r="L184" s="25"/>
      <c r="M184" s="20"/>
      <c r="N184" s="25"/>
      <c r="O184" s="43"/>
      <c r="P184" s="43"/>
      <c r="Q184" s="35"/>
      <c r="T184" s="233"/>
    </row>
    <row r="185" spans="1:20" s="17" customFormat="1" ht="12.75" customHeight="1">
      <c r="A185" s="23"/>
      <c r="B185" s="39" t="str" cm="1">
        <f t="array" ref="B185">IF(A185="", "", _xlfn._xlws.FILTER('Responsáveis pelas informações'!F:F, 'Responsáveis pelas informações'!A:A='Termos de Cooperação'!#REF!))</f>
        <v/>
      </c>
      <c r="C185" s="39"/>
      <c r="D185" s="39"/>
      <c r="F185" s="25"/>
      <c r="G185" s="25"/>
      <c r="H185" s="25"/>
      <c r="I185" s="25"/>
      <c r="J185" s="25"/>
      <c r="K185" s="25"/>
      <c r="L185" s="25"/>
      <c r="M185" s="20"/>
      <c r="N185" s="25"/>
      <c r="O185" s="43"/>
      <c r="P185" s="43"/>
      <c r="Q185" s="35"/>
      <c r="T185" s="233"/>
    </row>
    <row r="186" spans="1:20" s="17" customFormat="1" ht="12.75" customHeight="1">
      <c r="A186" s="23"/>
      <c r="B186" s="39" t="str" cm="1">
        <f t="array" ref="B186">IF(A186="", "", _xlfn._xlws.FILTER('Responsáveis pelas informações'!F:F, 'Responsáveis pelas informações'!A:A='Termos de Cooperação'!#REF!))</f>
        <v/>
      </c>
      <c r="C186" s="39"/>
      <c r="D186" s="39"/>
      <c r="F186" s="25"/>
      <c r="G186" s="25"/>
      <c r="H186" s="25"/>
      <c r="I186" s="25"/>
      <c r="J186" s="25"/>
      <c r="K186" s="25"/>
      <c r="L186" s="25"/>
      <c r="M186" s="20"/>
      <c r="N186" s="25"/>
      <c r="O186" s="43"/>
      <c r="P186" s="43"/>
      <c r="Q186" s="35"/>
      <c r="T186" s="233"/>
    </row>
    <row r="187" spans="1:20" s="17" customFormat="1" ht="12.75" customHeight="1">
      <c r="A187" s="23"/>
      <c r="B187" s="39" t="str" cm="1">
        <f t="array" ref="B187">IF(A187="", "", _xlfn._xlws.FILTER('Responsáveis pelas informações'!F:F, 'Responsáveis pelas informações'!A:A='Termos de Cooperação'!#REF!))</f>
        <v/>
      </c>
      <c r="C187" s="39"/>
      <c r="D187" s="39"/>
      <c r="F187" s="25"/>
      <c r="G187" s="25"/>
      <c r="H187" s="25"/>
      <c r="I187" s="25"/>
      <c r="J187" s="25"/>
      <c r="K187" s="25"/>
      <c r="L187" s="25"/>
      <c r="M187" s="20"/>
      <c r="N187" s="25"/>
      <c r="O187" s="43"/>
      <c r="P187" s="43"/>
      <c r="Q187" s="35"/>
      <c r="T187" s="233"/>
    </row>
    <row r="188" spans="1:20" s="17" customFormat="1" ht="12.75" customHeight="1">
      <c r="A188" s="23"/>
      <c r="B188" s="39" t="str" cm="1">
        <f t="array" ref="B188">IF(A188="", "", _xlfn._xlws.FILTER('Responsáveis pelas informações'!F:F, 'Responsáveis pelas informações'!A:A='Termos de Cooperação'!#REF!))</f>
        <v/>
      </c>
      <c r="C188" s="39"/>
      <c r="D188" s="39"/>
      <c r="F188" s="25"/>
      <c r="G188" s="25"/>
      <c r="H188" s="25"/>
      <c r="I188" s="25"/>
      <c r="J188" s="25"/>
      <c r="K188" s="25"/>
      <c r="L188" s="25"/>
      <c r="M188" s="20"/>
      <c r="N188" s="25"/>
      <c r="O188" s="43"/>
      <c r="P188" s="43"/>
      <c r="Q188" s="35"/>
      <c r="T188" s="233"/>
    </row>
    <row r="189" spans="1:20" s="17" customFormat="1" ht="12.75" customHeight="1">
      <c r="A189" s="23"/>
      <c r="B189" s="39" t="str" cm="1">
        <f t="array" ref="B189">IF(A189="", "", _xlfn._xlws.FILTER('Responsáveis pelas informações'!F:F, 'Responsáveis pelas informações'!A:A='Termos de Cooperação'!#REF!))</f>
        <v/>
      </c>
      <c r="C189" s="39"/>
      <c r="D189" s="39"/>
      <c r="F189" s="25"/>
      <c r="G189" s="25"/>
      <c r="H189" s="25"/>
      <c r="I189" s="25"/>
      <c r="J189" s="25"/>
      <c r="K189" s="25"/>
      <c r="L189" s="25"/>
      <c r="M189" s="20"/>
      <c r="N189" s="25"/>
      <c r="O189" s="43"/>
      <c r="P189" s="43"/>
      <c r="Q189" s="35"/>
      <c r="T189" s="233"/>
    </row>
    <row r="190" spans="1:20" s="17" customFormat="1" ht="12.75" customHeight="1">
      <c r="A190" s="23"/>
      <c r="B190" s="39" t="str" cm="1">
        <f t="array" ref="B190">IF(A190="", "", _xlfn._xlws.FILTER('Responsáveis pelas informações'!F:F, 'Responsáveis pelas informações'!A:A='Termos de Cooperação'!#REF!))</f>
        <v/>
      </c>
      <c r="C190" s="39"/>
      <c r="D190" s="39"/>
      <c r="F190" s="25"/>
      <c r="G190" s="25"/>
      <c r="H190" s="25"/>
      <c r="I190" s="25"/>
      <c r="J190" s="25"/>
      <c r="K190" s="25"/>
      <c r="L190" s="25"/>
      <c r="M190" s="20"/>
      <c r="N190" s="25"/>
      <c r="O190" s="43"/>
      <c r="P190" s="43"/>
      <c r="Q190" s="35"/>
      <c r="T190" s="233"/>
    </row>
    <row r="191" spans="1:20" s="17" customFormat="1" ht="12.75" customHeight="1">
      <c r="A191" s="23"/>
      <c r="B191" s="39" t="str" cm="1">
        <f t="array" ref="B191">IF(A191="", "", _xlfn._xlws.FILTER('Responsáveis pelas informações'!F:F, 'Responsáveis pelas informações'!A:A='Termos de Cooperação'!#REF!))</f>
        <v/>
      </c>
      <c r="C191" s="39"/>
      <c r="D191" s="39"/>
      <c r="F191" s="25"/>
      <c r="G191" s="25"/>
      <c r="H191" s="25"/>
      <c r="I191" s="25"/>
      <c r="J191" s="25"/>
      <c r="K191" s="25"/>
      <c r="L191" s="25"/>
      <c r="M191" s="20"/>
      <c r="N191" s="25"/>
      <c r="O191" s="43"/>
      <c r="P191" s="43"/>
      <c r="Q191" s="35"/>
      <c r="T191" s="233"/>
    </row>
    <row r="192" spans="1:20" s="17" customFormat="1" ht="12.75" customHeight="1">
      <c r="A192" s="23"/>
      <c r="B192" s="39" t="str" cm="1">
        <f t="array" ref="B192">IF(A192="", "", _xlfn._xlws.FILTER('Responsáveis pelas informações'!F:F, 'Responsáveis pelas informações'!A:A='Termos de Cooperação'!#REF!))</f>
        <v/>
      </c>
      <c r="C192" s="39"/>
      <c r="D192" s="39"/>
      <c r="F192" s="25"/>
      <c r="G192" s="25"/>
      <c r="H192" s="25"/>
      <c r="I192" s="25"/>
      <c r="J192" s="25"/>
      <c r="K192" s="25"/>
      <c r="L192" s="25"/>
      <c r="M192" s="20"/>
      <c r="N192" s="25"/>
      <c r="O192" s="43"/>
      <c r="P192" s="43"/>
      <c r="Q192" s="35"/>
      <c r="T192" s="233"/>
    </row>
    <row r="193" spans="1:20" s="17" customFormat="1" ht="12.75" customHeight="1">
      <c r="A193" s="23"/>
      <c r="B193" s="39" t="str" cm="1">
        <f t="array" ref="B193">IF(A193="", "", _xlfn._xlws.FILTER('Responsáveis pelas informações'!F:F, 'Responsáveis pelas informações'!A:A='Termos de Cooperação'!#REF!))</f>
        <v/>
      </c>
      <c r="C193" s="39"/>
      <c r="D193" s="39"/>
      <c r="F193" s="25"/>
      <c r="G193" s="25"/>
      <c r="H193" s="25"/>
      <c r="I193" s="25"/>
      <c r="J193" s="25"/>
      <c r="K193" s="25"/>
      <c r="L193" s="25"/>
      <c r="M193" s="20"/>
      <c r="N193" s="25"/>
      <c r="O193" s="43"/>
      <c r="P193" s="43"/>
      <c r="Q193" s="35"/>
      <c r="T193" s="233"/>
    </row>
    <row r="194" spans="1:20" s="17" customFormat="1" ht="12.75" customHeight="1">
      <c r="A194" s="23"/>
      <c r="B194" s="39" t="str" cm="1">
        <f t="array" ref="B194">IF(A194="", "", _xlfn._xlws.FILTER('Responsáveis pelas informações'!F:F, 'Responsáveis pelas informações'!A:A='Termos de Cooperação'!#REF!))</f>
        <v/>
      </c>
      <c r="C194" s="39"/>
      <c r="D194" s="39"/>
      <c r="F194" s="25"/>
      <c r="G194" s="25"/>
      <c r="H194" s="25"/>
      <c r="I194" s="25"/>
      <c r="J194" s="25"/>
      <c r="K194" s="25"/>
      <c r="L194" s="25"/>
      <c r="M194" s="20"/>
      <c r="N194" s="25"/>
      <c r="O194" s="43"/>
      <c r="P194" s="43"/>
      <c r="Q194" s="35"/>
      <c r="T194" s="233"/>
    </row>
    <row r="195" spans="1:20" s="17" customFormat="1" ht="12.75" customHeight="1">
      <c r="A195" s="23"/>
      <c r="B195" s="39" t="str" cm="1">
        <f t="array" ref="B195">IF(A195="", "", _xlfn._xlws.FILTER('Responsáveis pelas informações'!F:F, 'Responsáveis pelas informações'!A:A='Termos de Cooperação'!#REF!))</f>
        <v/>
      </c>
      <c r="C195" s="39"/>
      <c r="D195" s="39"/>
      <c r="F195" s="25"/>
      <c r="G195" s="25"/>
      <c r="H195" s="25"/>
      <c r="I195" s="25"/>
      <c r="J195" s="25"/>
      <c r="K195" s="25"/>
      <c r="L195" s="25"/>
      <c r="M195" s="20"/>
      <c r="N195" s="25"/>
      <c r="O195" s="43"/>
      <c r="P195" s="43"/>
      <c r="Q195" s="35"/>
      <c r="T195" s="233"/>
    </row>
    <row r="196" spans="1:20" s="17" customFormat="1" ht="12.75" customHeight="1">
      <c r="A196" s="23"/>
      <c r="B196" s="39" t="str" cm="1">
        <f t="array" ref="B196">IF(A196="", "", _xlfn._xlws.FILTER('Responsáveis pelas informações'!F:F, 'Responsáveis pelas informações'!A:A='Termos de Cooperação'!#REF!))</f>
        <v/>
      </c>
      <c r="C196" s="39"/>
      <c r="D196" s="39"/>
      <c r="F196" s="25"/>
      <c r="G196" s="25"/>
      <c r="H196" s="25"/>
      <c r="I196" s="25"/>
      <c r="J196" s="25"/>
      <c r="K196" s="25"/>
      <c r="L196" s="25"/>
      <c r="M196" s="20"/>
      <c r="N196" s="25"/>
      <c r="O196" s="43"/>
      <c r="P196" s="43"/>
      <c r="Q196" s="35"/>
      <c r="T196" s="233"/>
    </row>
    <row r="197" spans="1:20" s="17" customFormat="1" ht="12.75" customHeight="1">
      <c r="A197" s="23"/>
      <c r="B197" s="39" t="str" cm="1">
        <f t="array" ref="B197">IF(A197="", "", _xlfn._xlws.FILTER('Responsáveis pelas informações'!F:F, 'Responsáveis pelas informações'!A:A='Termos de Cooperação'!#REF!))</f>
        <v/>
      </c>
      <c r="C197" s="39"/>
      <c r="D197" s="39"/>
      <c r="F197" s="25"/>
      <c r="G197" s="25"/>
      <c r="H197" s="25"/>
      <c r="I197" s="25"/>
      <c r="J197" s="25"/>
      <c r="K197" s="25"/>
      <c r="L197" s="25"/>
      <c r="M197" s="20"/>
      <c r="N197" s="25"/>
      <c r="O197" s="43"/>
      <c r="P197" s="43"/>
      <c r="Q197" s="35"/>
      <c r="T197" s="233"/>
    </row>
    <row r="198" spans="1:20" s="17" customFormat="1" ht="12.75" customHeight="1">
      <c r="A198" s="23"/>
      <c r="B198" s="39" t="str" cm="1">
        <f t="array" ref="B198">IF(A198="", "", _xlfn._xlws.FILTER('Responsáveis pelas informações'!F:F, 'Responsáveis pelas informações'!A:A='Termos de Cooperação'!#REF!))</f>
        <v/>
      </c>
      <c r="C198" s="39"/>
      <c r="D198" s="39"/>
      <c r="F198" s="25"/>
      <c r="G198" s="25"/>
      <c r="H198" s="25"/>
      <c r="I198" s="25"/>
      <c r="J198" s="25"/>
      <c r="K198" s="25"/>
      <c r="L198" s="25"/>
      <c r="M198" s="20"/>
      <c r="N198" s="25"/>
      <c r="O198" s="43"/>
      <c r="P198" s="43"/>
      <c r="Q198" s="35"/>
      <c r="T198" s="233"/>
    </row>
    <row r="199" spans="1:20" s="17" customFormat="1" ht="12.75" customHeight="1">
      <c r="A199" s="23"/>
      <c r="B199" s="39" t="str" cm="1">
        <f t="array" ref="B199">IF(A199="", "", _xlfn._xlws.FILTER('Responsáveis pelas informações'!F:F, 'Responsáveis pelas informações'!A:A='Termos de Cooperação'!#REF!))</f>
        <v/>
      </c>
      <c r="C199" s="39"/>
      <c r="D199" s="39"/>
      <c r="F199" s="25"/>
      <c r="G199" s="25"/>
      <c r="H199" s="25"/>
      <c r="I199" s="25"/>
      <c r="J199" s="25"/>
      <c r="K199" s="25"/>
      <c r="L199" s="25"/>
      <c r="M199" s="20"/>
      <c r="N199" s="25"/>
      <c r="O199" s="43"/>
      <c r="P199" s="43"/>
      <c r="Q199" s="35"/>
      <c r="T199" s="233"/>
    </row>
    <row r="200" spans="1:20" s="17" customFormat="1" ht="12.75" customHeight="1">
      <c r="A200" s="23"/>
      <c r="B200" s="39" t="str" cm="1">
        <f t="array" ref="B200">IF(A200="", "", _xlfn._xlws.FILTER('Responsáveis pelas informações'!F:F, 'Responsáveis pelas informações'!A:A='Termos de Cooperação'!#REF!))</f>
        <v/>
      </c>
      <c r="C200" s="39"/>
      <c r="D200" s="39"/>
      <c r="F200" s="25"/>
      <c r="G200" s="25"/>
      <c r="H200" s="25"/>
      <c r="I200" s="25"/>
      <c r="J200" s="25"/>
      <c r="K200" s="25"/>
      <c r="L200" s="25"/>
      <c r="M200" s="20"/>
      <c r="N200" s="25"/>
      <c r="O200" s="43"/>
      <c r="P200" s="43"/>
      <c r="Q200" s="35"/>
      <c r="T200" s="233"/>
    </row>
    <row r="201" spans="1:20" s="17" customFormat="1" ht="12.75" customHeight="1">
      <c r="A201" s="23"/>
      <c r="B201" s="39" t="str" cm="1">
        <f t="array" ref="B201">IF(A201="", "", _xlfn._xlws.FILTER('Responsáveis pelas informações'!F:F, 'Responsáveis pelas informações'!A:A='Termos de Cooperação'!#REF!))</f>
        <v/>
      </c>
      <c r="C201" s="39"/>
      <c r="D201" s="39"/>
      <c r="F201" s="25"/>
      <c r="G201" s="25"/>
      <c r="H201" s="25"/>
      <c r="I201" s="25"/>
      <c r="J201" s="25"/>
      <c r="K201" s="25"/>
      <c r="L201" s="25"/>
      <c r="M201" s="20"/>
      <c r="N201" s="25"/>
      <c r="O201" s="43"/>
      <c r="P201" s="43"/>
      <c r="Q201" s="35"/>
      <c r="T201" s="233"/>
    </row>
    <row r="202" spans="1:20" s="17" customFormat="1" ht="12.75" customHeight="1">
      <c r="A202" s="23"/>
      <c r="B202" s="39" t="str" cm="1">
        <f t="array" ref="B202">IF(A202="", "", _xlfn._xlws.FILTER('Responsáveis pelas informações'!F:F, 'Responsáveis pelas informações'!A:A='Termos de Cooperação'!#REF!))</f>
        <v/>
      </c>
      <c r="C202" s="39"/>
      <c r="D202" s="39"/>
      <c r="F202" s="25"/>
      <c r="G202" s="25"/>
      <c r="H202" s="25"/>
      <c r="I202" s="25"/>
      <c r="J202" s="25"/>
      <c r="K202" s="25"/>
      <c r="L202" s="25"/>
      <c r="M202" s="20"/>
      <c r="N202" s="25"/>
      <c r="O202" s="43"/>
      <c r="P202" s="43"/>
      <c r="Q202" s="35"/>
      <c r="T202" s="233"/>
    </row>
    <row r="203" spans="1:20" s="17" customFormat="1" ht="12.75" customHeight="1">
      <c r="A203" s="23"/>
      <c r="B203" s="39" t="str" cm="1">
        <f t="array" ref="B203">IF(A203="", "", _xlfn._xlws.FILTER('Responsáveis pelas informações'!F:F, 'Responsáveis pelas informações'!A:A='Termos de Cooperação'!#REF!))</f>
        <v/>
      </c>
      <c r="C203" s="39"/>
      <c r="D203" s="39"/>
      <c r="F203" s="25"/>
      <c r="G203" s="25"/>
      <c r="H203" s="25"/>
      <c r="I203" s="25"/>
      <c r="J203" s="25"/>
      <c r="K203" s="25"/>
      <c r="L203" s="25"/>
      <c r="M203" s="20"/>
      <c r="N203" s="25"/>
      <c r="O203" s="43"/>
      <c r="P203" s="43"/>
      <c r="Q203" s="35"/>
      <c r="T203" s="233"/>
    </row>
    <row r="204" spans="1:20" s="17" customFormat="1" ht="12.75" customHeight="1">
      <c r="A204" s="23"/>
      <c r="B204" s="39" t="str" cm="1">
        <f t="array" ref="B204">IF(A204="", "", _xlfn._xlws.FILTER('Responsáveis pelas informações'!F:F, 'Responsáveis pelas informações'!A:A='Termos de Cooperação'!#REF!))</f>
        <v/>
      </c>
      <c r="C204" s="39"/>
      <c r="D204" s="39"/>
      <c r="F204" s="25"/>
      <c r="G204" s="25"/>
      <c r="H204" s="25"/>
      <c r="I204" s="25"/>
      <c r="J204" s="25"/>
      <c r="K204" s="25"/>
      <c r="L204" s="25"/>
      <c r="M204" s="20"/>
      <c r="N204" s="25"/>
      <c r="O204" s="43"/>
      <c r="P204" s="43"/>
      <c r="Q204" s="35"/>
      <c r="T204" s="233"/>
    </row>
    <row r="205" spans="1:20" s="17" customFormat="1" ht="12.75" customHeight="1">
      <c r="A205" s="23"/>
      <c r="B205" s="39" t="str" cm="1">
        <f t="array" ref="B205">IF(A205="", "", _xlfn._xlws.FILTER('Responsáveis pelas informações'!F:F, 'Responsáveis pelas informações'!A:A='Termos de Cooperação'!#REF!))</f>
        <v/>
      </c>
      <c r="C205" s="39"/>
      <c r="D205" s="39"/>
      <c r="F205" s="25"/>
      <c r="G205" s="25"/>
      <c r="H205" s="25"/>
      <c r="I205" s="25"/>
      <c r="J205" s="25"/>
      <c r="K205" s="25"/>
      <c r="L205" s="25"/>
      <c r="M205" s="20"/>
      <c r="N205" s="25"/>
      <c r="O205" s="43"/>
      <c r="P205" s="43"/>
      <c r="Q205" s="35"/>
      <c r="T205" s="233"/>
    </row>
    <row r="206" spans="1:20" s="17" customFormat="1" ht="12.75" customHeight="1">
      <c r="A206" s="23"/>
      <c r="B206" s="39" t="str" cm="1">
        <f t="array" ref="B206">IF(A206="", "", _xlfn._xlws.FILTER('Responsáveis pelas informações'!F:F, 'Responsáveis pelas informações'!A:A='Termos de Cooperação'!#REF!))</f>
        <v/>
      </c>
      <c r="C206" s="39"/>
      <c r="D206" s="39"/>
      <c r="F206" s="25"/>
      <c r="G206" s="25"/>
      <c r="H206" s="25"/>
      <c r="I206" s="25"/>
      <c r="J206" s="25"/>
      <c r="K206" s="25"/>
      <c r="L206" s="25"/>
      <c r="M206" s="20"/>
      <c r="N206" s="25"/>
      <c r="O206" s="43"/>
      <c r="P206" s="43"/>
      <c r="Q206" s="35"/>
      <c r="T206" s="233"/>
    </row>
    <row r="207" spans="1:20" s="17" customFormat="1" ht="12.75" customHeight="1">
      <c r="A207" s="23"/>
      <c r="B207" s="39" t="str" cm="1">
        <f t="array" ref="B207">IF(A207="", "", _xlfn._xlws.FILTER('Responsáveis pelas informações'!F:F, 'Responsáveis pelas informações'!A:A='Termos de Cooperação'!#REF!))</f>
        <v/>
      </c>
      <c r="C207" s="39"/>
      <c r="D207" s="39"/>
      <c r="F207" s="25"/>
      <c r="G207" s="25"/>
      <c r="H207" s="25"/>
      <c r="I207" s="25"/>
      <c r="J207" s="25"/>
      <c r="K207" s="25"/>
      <c r="L207" s="25"/>
      <c r="M207" s="20"/>
      <c r="N207" s="25"/>
      <c r="O207" s="43"/>
      <c r="P207" s="43"/>
      <c r="Q207" s="35"/>
      <c r="T207" s="233"/>
    </row>
    <row r="208" spans="1:20" s="17" customFormat="1" ht="12.75" customHeight="1">
      <c r="A208" s="23"/>
      <c r="B208" s="39" t="str" cm="1">
        <f t="array" ref="B208">IF(A208="", "", _xlfn._xlws.FILTER('Responsáveis pelas informações'!F:F, 'Responsáveis pelas informações'!A:A='Termos de Cooperação'!#REF!))</f>
        <v/>
      </c>
      <c r="C208" s="39"/>
      <c r="D208" s="39"/>
      <c r="F208" s="25"/>
      <c r="G208" s="25"/>
      <c r="H208" s="25"/>
      <c r="I208" s="25"/>
      <c r="J208" s="25"/>
      <c r="K208" s="25"/>
      <c r="L208" s="25"/>
      <c r="M208" s="20"/>
      <c r="N208" s="25"/>
      <c r="O208" s="43"/>
      <c r="P208" s="43"/>
      <c r="Q208" s="35"/>
      <c r="T208" s="233"/>
    </row>
    <row r="209" spans="1:20" s="17" customFormat="1" ht="12.75" customHeight="1">
      <c r="A209" s="23"/>
      <c r="B209" s="39" t="str" cm="1">
        <f t="array" ref="B209">IF(A209="", "", _xlfn._xlws.FILTER('Responsáveis pelas informações'!F:F, 'Responsáveis pelas informações'!A:A='Termos de Cooperação'!#REF!))</f>
        <v/>
      </c>
      <c r="C209" s="39"/>
      <c r="D209" s="39"/>
      <c r="F209" s="25"/>
      <c r="G209" s="25"/>
      <c r="H209" s="25"/>
      <c r="I209" s="25"/>
      <c r="J209" s="25"/>
      <c r="K209" s="25"/>
      <c r="L209" s="25"/>
      <c r="M209" s="20"/>
      <c r="N209" s="25"/>
      <c r="O209" s="43"/>
      <c r="P209" s="43"/>
      <c r="Q209" s="35"/>
      <c r="T209" s="233"/>
    </row>
    <row r="210" spans="1:20" s="17" customFormat="1" ht="12.75" customHeight="1">
      <c r="A210" s="23"/>
      <c r="B210" s="39" t="str" cm="1">
        <f t="array" ref="B210">IF(A210="", "", _xlfn._xlws.FILTER('Responsáveis pelas informações'!F:F, 'Responsáveis pelas informações'!A:A='Termos de Cooperação'!#REF!))</f>
        <v/>
      </c>
      <c r="C210" s="39"/>
      <c r="D210" s="39"/>
      <c r="F210" s="25"/>
      <c r="G210" s="25"/>
      <c r="H210" s="25"/>
      <c r="I210" s="25"/>
      <c r="J210" s="25"/>
      <c r="K210" s="25"/>
      <c r="L210" s="25"/>
      <c r="M210" s="20"/>
      <c r="N210" s="25"/>
      <c r="O210" s="43"/>
      <c r="P210" s="43"/>
      <c r="Q210" s="35"/>
      <c r="T210" s="233"/>
    </row>
    <row r="211" spans="1:20" s="17" customFormat="1" ht="12.75" customHeight="1">
      <c r="A211" s="23"/>
      <c r="B211" s="39" t="str" cm="1">
        <f t="array" ref="B211">IF(A211="", "", _xlfn._xlws.FILTER('Responsáveis pelas informações'!F:F, 'Responsáveis pelas informações'!A:A='Termos de Cooperação'!#REF!))</f>
        <v/>
      </c>
      <c r="C211" s="39"/>
      <c r="D211" s="39"/>
      <c r="F211" s="25"/>
      <c r="G211" s="25"/>
      <c r="H211" s="25"/>
      <c r="I211" s="25"/>
      <c r="J211" s="25"/>
      <c r="K211" s="25"/>
      <c r="L211" s="25"/>
      <c r="M211" s="20"/>
      <c r="N211" s="25"/>
      <c r="O211" s="43"/>
      <c r="P211" s="43"/>
      <c r="Q211" s="35"/>
      <c r="T211" s="233"/>
    </row>
    <row r="212" spans="1:20" s="17" customFormat="1" ht="12.75" customHeight="1">
      <c r="A212" s="23"/>
      <c r="B212" s="39" t="str" cm="1">
        <f t="array" ref="B212">IF(A212="", "", _xlfn._xlws.FILTER('Responsáveis pelas informações'!F:F, 'Responsáveis pelas informações'!A:A='Termos de Cooperação'!#REF!))</f>
        <v/>
      </c>
      <c r="C212" s="39"/>
      <c r="D212" s="39"/>
      <c r="F212" s="25"/>
      <c r="G212" s="25"/>
      <c r="H212" s="25"/>
      <c r="I212" s="25"/>
      <c r="J212" s="25"/>
      <c r="K212" s="25"/>
      <c r="L212" s="25"/>
      <c r="M212" s="20"/>
      <c r="N212" s="25"/>
      <c r="O212" s="43"/>
      <c r="P212" s="43"/>
      <c r="Q212" s="35"/>
      <c r="T212" s="233"/>
    </row>
    <row r="213" spans="1:20" s="17" customFormat="1" ht="12.75" customHeight="1">
      <c r="A213" s="23"/>
      <c r="B213" s="39" t="str" cm="1">
        <f t="array" ref="B213">IF(A213="", "", _xlfn._xlws.FILTER('Responsáveis pelas informações'!F:F, 'Responsáveis pelas informações'!A:A='Termos de Cooperação'!#REF!))</f>
        <v/>
      </c>
      <c r="C213" s="39"/>
      <c r="D213" s="39"/>
      <c r="F213" s="25"/>
      <c r="G213" s="25"/>
      <c r="H213" s="25"/>
      <c r="I213" s="25"/>
      <c r="J213" s="25"/>
      <c r="K213" s="25"/>
      <c r="L213" s="25"/>
      <c r="M213" s="20"/>
      <c r="N213" s="25"/>
      <c r="O213" s="43"/>
      <c r="P213" s="43"/>
      <c r="Q213" s="35"/>
      <c r="T213" s="233"/>
    </row>
    <row r="214" spans="1:20" s="17" customFormat="1" ht="12.75" customHeight="1">
      <c r="A214" s="23"/>
      <c r="B214" s="39" t="str" cm="1">
        <f t="array" ref="B214">IF(A214="", "", _xlfn._xlws.FILTER('Responsáveis pelas informações'!F:F, 'Responsáveis pelas informações'!A:A='Termos de Cooperação'!#REF!))</f>
        <v/>
      </c>
      <c r="C214" s="39"/>
      <c r="D214" s="39"/>
      <c r="F214" s="25"/>
      <c r="G214" s="25"/>
      <c r="H214" s="25"/>
      <c r="I214" s="25"/>
      <c r="J214" s="25"/>
      <c r="K214" s="25"/>
      <c r="L214" s="25"/>
      <c r="M214" s="20"/>
      <c r="N214" s="25"/>
      <c r="O214" s="43"/>
      <c r="P214" s="43"/>
      <c r="Q214" s="35"/>
      <c r="T214" s="233"/>
    </row>
    <row r="215" spans="1:20" s="17" customFormat="1" ht="12.75" customHeight="1">
      <c r="A215" s="23"/>
      <c r="B215" s="39" t="str" cm="1">
        <f t="array" ref="B215">IF(A215="", "", _xlfn._xlws.FILTER('Responsáveis pelas informações'!F:F, 'Responsáveis pelas informações'!A:A='Termos de Cooperação'!#REF!))</f>
        <v/>
      </c>
      <c r="C215" s="39"/>
      <c r="D215" s="39"/>
      <c r="F215" s="25"/>
      <c r="G215" s="25"/>
      <c r="H215" s="25"/>
      <c r="I215" s="25"/>
      <c r="J215" s="25"/>
      <c r="K215" s="25"/>
      <c r="L215" s="25"/>
      <c r="M215" s="20"/>
      <c r="N215" s="25"/>
      <c r="O215" s="43"/>
      <c r="P215" s="43"/>
      <c r="Q215" s="35"/>
      <c r="T215" s="233"/>
    </row>
    <row r="216" spans="1:20" s="17" customFormat="1" ht="12.75" customHeight="1">
      <c r="A216" s="23"/>
      <c r="B216" s="39" t="str" cm="1">
        <f t="array" ref="B216">IF(A216="", "", _xlfn._xlws.FILTER('Responsáveis pelas informações'!F:F, 'Responsáveis pelas informações'!A:A='Termos de Cooperação'!#REF!))</f>
        <v/>
      </c>
      <c r="C216" s="39"/>
      <c r="D216" s="39"/>
      <c r="F216" s="25"/>
      <c r="G216" s="25"/>
      <c r="H216" s="25"/>
      <c r="I216" s="25"/>
      <c r="J216" s="25"/>
      <c r="K216" s="25"/>
      <c r="L216" s="25"/>
      <c r="M216" s="20"/>
      <c r="N216" s="25"/>
      <c r="O216" s="43"/>
      <c r="P216" s="43"/>
      <c r="Q216" s="35"/>
      <c r="T216" s="233"/>
    </row>
    <row r="217" spans="1:20" s="17" customFormat="1" ht="12.75" customHeight="1">
      <c r="A217" s="23"/>
      <c r="B217" s="39" t="str" cm="1">
        <f t="array" ref="B217">IF(A217="", "", _xlfn._xlws.FILTER('Responsáveis pelas informações'!F:F, 'Responsáveis pelas informações'!A:A='Termos de Cooperação'!#REF!))</f>
        <v/>
      </c>
      <c r="C217" s="39"/>
      <c r="D217" s="39"/>
      <c r="F217" s="25"/>
      <c r="G217" s="25"/>
      <c r="H217" s="25"/>
      <c r="I217" s="25"/>
      <c r="J217" s="25"/>
      <c r="K217" s="25"/>
      <c r="L217" s="25"/>
      <c r="M217" s="20"/>
      <c r="N217" s="25"/>
      <c r="O217" s="43"/>
      <c r="P217" s="43"/>
      <c r="Q217" s="35"/>
      <c r="T217" s="233"/>
    </row>
    <row r="218" spans="1:20" s="17" customFormat="1" ht="12.75" customHeight="1">
      <c r="A218" s="23"/>
      <c r="B218" s="39" t="str" cm="1">
        <f t="array" ref="B218">IF(A218="", "", _xlfn._xlws.FILTER('Responsáveis pelas informações'!F:F, 'Responsáveis pelas informações'!A:A='Termos de Cooperação'!#REF!))</f>
        <v/>
      </c>
      <c r="C218" s="39"/>
      <c r="D218" s="39"/>
      <c r="F218" s="25"/>
      <c r="G218" s="25"/>
      <c r="H218" s="25"/>
      <c r="I218" s="25"/>
      <c r="J218" s="25"/>
      <c r="K218" s="25"/>
      <c r="L218" s="25"/>
      <c r="M218" s="20"/>
      <c r="N218" s="25"/>
      <c r="O218" s="43"/>
      <c r="P218" s="43"/>
      <c r="Q218" s="35"/>
      <c r="T218" s="233"/>
    </row>
    <row r="219" spans="1:20" s="17" customFormat="1" ht="12.75" customHeight="1">
      <c r="A219" s="23"/>
      <c r="B219" s="39" t="str" cm="1">
        <f t="array" ref="B219">IF(A219="", "", _xlfn._xlws.FILTER('Responsáveis pelas informações'!F:F, 'Responsáveis pelas informações'!A:A='Termos de Cooperação'!#REF!))</f>
        <v/>
      </c>
      <c r="C219" s="39"/>
      <c r="D219" s="39"/>
      <c r="F219" s="25"/>
      <c r="G219" s="25"/>
      <c r="H219" s="25"/>
      <c r="I219" s="25"/>
      <c r="J219" s="25"/>
      <c r="K219" s="25"/>
      <c r="L219" s="25"/>
      <c r="M219" s="20"/>
      <c r="N219" s="25"/>
      <c r="O219" s="43"/>
      <c r="P219" s="43"/>
      <c r="Q219" s="35"/>
      <c r="T219" s="233"/>
    </row>
    <row r="220" spans="1:20" s="17" customFormat="1" ht="12.75" customHeight="1">
      <c r="A220" s="23"/>
      <c r="B220" s="39" t="str" cm="1">
        <f t="array" ref="B220">IF(A220="", "", _xlfn._xlws.FILTER('Responsáveis pelas informações'!F:F, 'Responsáveis pelas informações'!A:A='Termos de Cooperação'!#REF!))</f>
        <v/>
      </c>
      <c r="C220" s="39"/>
      <c r="D220" s="39"/>
      <c r="F220" s="25"/>
      <c r="G220" s="25"/>
      <c r="H220" s="25"/>
      <c r="I220" s="25"/>
      <c r="J220" s="25"/>
      <c r="K220" s="25"/>
      <c r="L220" s="25"/>
      <c r="M220" s="20"/>
      <c r="N220" s="25"/>
      <c r="O220" s="43"/>
      <c r="P220" s="43"/>
      <c r="Q220" s="35"/>
      <c r="T220" s="233"/>
    </row>
    <row r="221" spans="1:20" s="17" customFormat="1" ht="12.75" customHeight="1">
      <c r="A221" s="23"/>
      <c r="B221" s="39" t="str" cm="1">
        <f t="array" ref="B221">IF(A221="", "", _xlfn._xlws.FILTER('Responsáveis pelas informações'!F:F, 'Responsáveis pelas informações'!A:A='Termos de Cooperação'!#REF!))</f>
        <v/>
      </c>
      <c r="C221" s="39"/>
      <c r="D221" s="39"/>
      <c r="F221" s="25"/>
      <c r="G221" s="25"/>
      <c r="H221" s="25"/>
      <c r="I221" s="25"/>
      <c r="J221" s="25"/>
      <c r="K221" s="25"/>
      <c r="L221" s="25"/>
      <c r="M221" s="20"/>
      <c r="N221" s="25"/>
      <c r="O221" s="43"/>
      <c r="P221" s="43"/>
      <c r="Q221" s="35"/>
      <c r="T221" s="233"/>
    </row>
    <row r="222" spans="1:20" s="17" customFormat="1" ht="12.75" customHeight="1">
      <c r="A222" s="23"/>
      <c r="B222" s="39" t="str" cm="1">
        <f t="array" ref="B222">IF(A222="", "", _xlfn._xlws.FILTER('Responsáveis pelas informações'!F:F, 'Responsáveis pelas informações'!A:A='Termos de Cooperação'!#REF!))</f>
        <v/>
      </c>
      <c r="C222" s="39"/>
      <c r="D222" s="39"/>
      <c r="F222" s="25"/>
      <c r="G222" s="25"/>
      <c r="H222" s="25"/>
      <c r="I222" s="25"/>
      <c r="J222" s="25"/>
      <c r="K222" s="25"/>
      <c r="L222" s="25"/>
      <c r="M222" s="20"/>
      <c r="N222" s="25"/>
      <c r="O222" s="43"/>
      <c r="P222" s="43"/>
      <c r="Q222" s="35"/>
      <c r="T222" s="233"/>
    </row>
    <row r="223" spans="1:20" s="17" customFormat="1" ht="12.75" customHeight="1">
      <c r="A223" s="23"/>
      <c r="B223" s="39" t="str" cm="1">
        <f t="array" ref="B223">IF(A223="", "", _xlfn._xlws.FILTER('Responsáveis pelas informações'!F:F, 'Responsáveis pelas informações'!A:A='Termos de Cooperação'!#REF!))</f>
        <v/>
      </c>
      <c r="C223" s="39"/>
      <c r="D223" s="39"/>
      <c r="F223" s="25"/>
      <c r="G223" s="25"/>
      <c r="H223" s="25"/>
      <c r="I223" s="25"/>
      <c r="J223" s="25"/>
      <c r="K223" s="25"/>
      <c r="L223" s="25"/>
      <c r="M223" s="20"/>
      <c r="N223" s="25"/>
      <c r="O223" s="43"/>
      <c r="P223" s="43"/>
      <c r="Q223" s="35"/>
      <c r="T223" s="233"/>
    </row>
    <row r="224" spans="1:20" s="17" customFormat="1" ht="12.75" customHeight="1">
      <c r="A224" s="23"/>
      <c r="B224" s="39" t="str" cm="1">
        <f t="array" ref="B224">IF(A224="", "", _xlfn._xlws.FILTER('Responsáveis pelas informações'!F:F, 'Responsáveis pelas informações'!A:A='Termos de Cooperação'!#REF!))</f>
        <v/>
      </c>
      <c r="C224" s="39"/>
      <c r="D224" s="39"/>
      <c r="F224" s="25"/>
      <c r="G224" s="25"/>
      <c r="H224" s="25"/>
      <c r="I224" s="25"/>
      <c r="J224" s="25"/>
      <c r="K224" s="25"/>
      <c r="L224" s="25"/>
      <c r="M224" s="20"/>
      <c r="N224" s="25"/>
      <c r="O224" s="43"/>
      <c r="P224" s="43"/>
      <c r="Q224" s="35"/>
      <c r="T224" s="233"/>
    </row>
    <row r="225" spans="1:20" s="17" customFormat="1" ht="12.75" customHeight="1">
      <c r="A225" s="23"/>
      <c r="B225" s="39" t="str" cm="1">
        <f t="array" ref="B225">IF(A225="", "", _xlfn._xlws.FILTER('Responsáveis pelas informações'!F:F, 'Responsáveis pelas informações'!A:A='Termos de Cooperação'!#REF!))</f>
        <v/>
      </c>
      <c r="C225" s="39"/>
      <c r="D225" s="39"/>
      <c r="F225" s="25"/>
      <c r="G225" s="25"/>
      <c r="H225" s="25"/>
      <c r="I225" s="25"/>
      <c r="J225" s="25"/>
      <c r="K225" s="25"/>
      <c r="L225" s="25"/>
      <c r="M225" s="20"/>
      <c r="N225" s="25"/>
      <c r="O225" s="43"/>
      <c r="P225" s="43"/>
      <c r="Q225" s="35"/>
      <c r="T225" s="233"/>
    </row>
    <row r="226" spans="1:20" s="17" customFormat="1" ht="12.75" customHeight="1">
      <c r="A226" s="23"/>
      <c r="B226" s="39" t="str" cm="1">
        <f t="array" ref="B226">IF(A226="", "", _xlfn._xlws.FILTER('Responsáveis pelas informações'!F:F, 'Responsáveis pelas informações'!A:A='Termos de Cooperação'!#REF!))</f>
        <v/>
      </c>
      <c r="C226" s="39"/>
      <c r="D226" s="39"/>
      <c r="F226" s="25"/>
      <c r="G226" s="25"/>
      <c r="H226" s="25"/>
      <c r="I226" s="25"/>
      <c r="J226" s="25"/>
      <c r="K226" s="25"/>
      <c r="L226" s="25"/>
      <c r="M226" s="20"/>
      <c r="N226" s="25"/>
      <c r="O226" s="43"/>
      <c r="P226" s="43"/>
      <c r="Q226" s="35"/>
      <c r="T226" s="233"/>
    </row>
    <row r="227" spans="1:20" s="17" customFormat="1" ht="12.75" customHeight="1">
      <c r="A227" s="23"/>
      <c r="B227" s="39" t="str" cm="1">
        <f t="array" ref="B227">IF(A227="", "", _xlfn._xlws.FILTER('Responsáveis pelas informações'!F:F, 'Responsáveis pelas informações'!A:A='Termos de Cooperação'!#REF!))</f>
        <v/>
      </c>
      <c r="C227" s="39"/>
      <c r="D227" s="39"/>
      <c r="F227" s="25"/>
      <c r="G227" s="25"/>
      <c r="H227" s="25"/>
      <c r="I227" s="25"/>
      <c r="J227" s="25"/>
      <c r="K227" s="25"/>
      <c r="L227" s="25"/>
      <c r="M227" s="20"/>
      <c r="N227" s="25"/>
      <c r="O227" s="43"/>
      <c r="P227" s="43"/>
      <c r="Q227" s="35"/>
      <c r="T227" s="233"/>
    </row>
    <row r="228" spans="1:20" s="17" customFormat="1" ht="12.75" customHeight="1">
      <c r="A228" s="23"/>
      <c r="B228" s="39" t="str" cm="1">
        <f t="array" ref="B228">IF(A228="", "", _xlfn._xlws.FILTER('Responsáveis pelas informações'!F:F, 'Responsáveis pelas informações'!A:A='Termos de Cooperação'!#REF!))</f>
        <v/>
      </c>
      <c r="C228" s="39"/>
      <c r="D228" s="39"/>
      <c r="F228" s="25"/>
      <c r="G228" s="25"/>
      <c r="H228" s="25"/>
      <c r="I228" s="25"/>
      <c r="J228" s="25"/>
      <c r="K228" s="25"/>
      <c r="L228" s="25"/>
      <c r="M228" s="20"/>
      <c r="N228" s="25"/>
      <c r="O228" s="43"/>
      <c r="P228" s="43"/>
      <c r="Q228" s="35"/>
      <c r="T228" s="233"/>
    </row>
    <row r="229" spans="1:20" s="17" customFormat="1" ht="12.75" customHeight="1">
      <c r="A229" s="23"/>
      <c r="B229" s="39" t="str" cm="1">
        <f t="array" ref="B229">IF(A229="", "", _xlfn._xlws.FILTER('Responsáveis pelas informações'!F:F, 'Responsáveis pelas informações'!A:A='Termos de Cooperação'!#REF!))</f>
        <v/>
      </c>
      <c r="C229" s="39"/>
      <c r="D229" s="39"/>
      <c r="F229" s="25"/>
      <c r="G229" s="25"/>
      <c r="H229" s="25"/>
      <c r="I229" s="25"/>
      <c r="J229" s="25"/>
      <c r="K229" s="25"/>
      <c r="L229" s="25"/>
      <c r="M229" s="20"/>
      <c r="N229" s="25"/>
      <c r="O229" s="43"/>
      <c r="P229" s="43"/>
      <c r="Q229" s="35"/>
      <c r="T229" s="233"/>
    </row>
    <row r="230" spans="1:20" s="17" customFormat="1" ht="12.75" customHeight="1">
      <c r="A230" s="23"/>
      <c r="B230" s="39" t="str" cm="1">
        <f t="array" ref="B230">IF(A230="", "", _xlfn._xlws.FILTER('Responsáveis pelas informações'!F:F, 'Responsáveis pelas informações'!A:A='Termos de Cooperação'!#REF!))</f>
        <v/>
      </c>
      <c r="C230" s="39"/>
      <c r="D230" s="39"/>
      <c r="F230" s="25"/>
      <c r="G230" s="25"/>
      <c r="H230" s="25"/>
      <c r="I230" s="25"/>
      <c r="J230" s="25"/>
      <c r="K230" s="25"/>
      <c r="L230" s="25"/>
      <c r="M230" s="20"/>
      <c r="N230" s="25"/>
      <c r="O230" s="43"/>
      <c r="P230" s="43"/>
      <c r="Q230" s="35"/>
      <c r="T230" s="233"/>
    </row>
    <row r="231" spans="1:20" s="17" customFormat="1" ht="12.75" customHeight="1">
      <c r="A231" s="23"/>
      <c r="B231" s="39" t="str" cm="1">
        <f t="array" ref="B231">IF(A231="", "", _xlfn._xlws.FILTER('Responsáveis pelas informações'!F:F, 'Responsáveis pelas informações'!A:A='Termos de Cooperação'!#REF!))</f>
        <v/>
      </c>
      <c r="C231" s="39"/>
      <c r="D231" s="39"/>
      <c r="F231" s="25"/>
      <c r="G231" s="25"/>
      <c r="H231" s="25"/>
      <c r="I231" s="25"/>
      <c r="J231" s="25"/>
      <c r="K231" s="25"/>
      <c r="L231" s="25"/>
      <c r="M231" s="20"/>
      <c r="N231" s="25"/>
      <c r="O231" s="43"/>
      <c r="P231" s="43"/>
      <c r="Q231" s="35"/>
      <c r="T231" s="233"/>
    </row>
    <row r="232" spans="1:20" s="17" customFormat="1" ht="12.75" customHeight="1">
      <c r="A232" s="23"/>
      <c r="B232" s="39" t="str" cm="1">
        <f t="array" ref="B232">IF(A232="", "", _xlfn._xlws.FILTER('Responsáveis pelas informações'!F:F, 'Responsáveis pelas informações'!A:A='Termos de Cooperação'!#REF!))</f>
        <v/>
      </c>
      <c r="C232" s="39"/>
      <c r="D232" s="39"/>
      <c r="F232" s="25"/>
      <c r="G232" s="25"/>
      <c r="H232" s="25"/>
      <c r="I232" s="25"/>
      <c r="J232" s="25"/>
      <c r="K232" s="25"/>
      <c r="L232" s="25"/>
      <c r="M232" s="20"/>
      <c r="N232" s="25"/>
      <c r="O232" s="43"/>
      <c r="P232" s="43"/>
      <c r="Q232" s="35"/>
      <c r="T232" s="233"/>
    </row>
    <row r="233" spans="1:20" s="17" customFormat="1" ht="12.75" customHeight="1">
      <c r="A233" s="23"/>
      <c r="B233" s="39" t="str" cm="1">
        <f t="array" ref="B233">IF(A233="", "", _xlfn._xlws.FILTER('Responsáveis pelas informações'!F:F, 'Responsáveis pelas informações'!A:A='Termos de Cooperação'!#REF!))</f>
        <v/>
      </c>
      <c r="C233" s="39"/>
      <c r="D233" s="39"/>
      <c r="F233" s="25"/>
      <c r="G233" s="25"/>
      <c r="H233" s="25"/>
      <c r="I233" s="25"/>
      <c r="J233" s="25"/>
      <c r="K233" s="25"/>
      <c r="L233" s="25"/>
      <c r="M233" s="20"/>
      <c r="N233" s="25"/>
      <c r="O233" s="43"/>
      <c r="P233" s="43"/>
      <c r="Q233" s="35"/>
      <c r="T233" s="233"/>
    </row>
    <row r="234" spans="1:20" s="17" customFormat="1" ht="12.75" customHeight="1">
      <c r="A234" s="23"/>
      <c r="B234" s="39" t="str" cm="1">
        <f t="array" ref="B234">IF(A234="", "", _xlfn._xlws.FILTER('Responsáveis pelas informações'!F:F, 'Responsáveis pelas informações'!A:A='Termos de Cooperação'!#REF!))</f>
        <v/>
      </c>
      <c r="C234" s="39"/>
      <c r="D234" s="39"/>
      <c r="F234" s="25"/>
      <c r="G234" s="25"/>
      <c r="H234" s="25"/>
      <c r="I234" s="25"/>
      <c r="J234" s="25"/>
      <c r="K234" s="25"/>
      <c r="L234" s="25"/>
      <c r="M234" s="20"/>
      <c r="N234" s="25"/>
      <c r="O234" s="43"/>
      <c r="P234" s="43"/>
      <c r="Q234" s="35"/>
      <c r="T234" s="233"/>
    </row>
    <row r="235" spans="1:20" s="17" customFormat="1" ht="12.75" customHeight="1">
      <c r="A235" s="23"/>
      <c r="B235" s="39" t="str" cm="1">
        <f t="array" ref="B235">IF(A235="", "", _xlfn._xlws.FILTER('Responsáveis pelas informações'!F:F, 'Responsáveis pelas informações'!A:A='Termos de Cooperação'!#REF!))</f>
        <v/>
      </c>
      <c r="C235" s="39"/>
      <c r="D235" s="39"/>
      <c r="F235" s="25"/>
      <c r="G235" s="25"/>
      <c r="H235" s="25"/>
      <c r="I235" s="25"/>
      <c r="J235" s="25"/>
      <c r="K235" s="25"/>
      <c r="L235" s="25"/>
      <c r="M235" s="20"/>
      <c r="N235" s="25"/>
      <c r="O235" s="43"/>
      <c r="P235" s="43"/>
      <c r="Q235" s="35"/>
      <c r="T235" s="233"/>
    </row>
    <row r="236" spans="1:20" s="17" customFormat="1" ht="12.75" customHeight="1">
      <c r="A236" s="23"/>
      <c r="B236" s="39" t="str" cm="1">
        <f t="array" ref="B236">IF(A236="", "", _xlfn._xlws.FILTER('Responsáveis pelas informações'!F:F, 'Responsáveis pelas informações'!A:A='Termos de Cooperação'!#REF!))</f>
        <v/>
      </c>
      <c r="C236" s="39"/>
      <c r="D236" s="39"/>
      <c r="F236" s="25"/>
      <c r="G236" s="25"/>
      <c r="H236" s="25"/>
      <c r="I236" s="25"/>
      <c r="J236" s="25"/>
      <c r="K236" s="25"/>
      <c r="L236" s="25"/>
      <c r="M236" s="20"/>
      <c r="N236" s="25"/>
      <c r="O236" s="43"/>
      <c r="P236" s="43"/>
      <c r="Q236" s="35"/>
      <c r="T236" s="233"/>
    </row>
    <row r="237" spans="1:20" s="17" customFormat="1" ht="12.75" customHeight="1">
      <c r="A237" s="23"/>
      <c r="B237" s="39" t="str" cm="1">
        <f t="array" ref="B237">IF(A237="", "", _xlfn._xlws.FILTER('Responsáveis pelas informações'!F:F, 'Responsáveis pelas informações'!A:A='Termos de Cooperação'!#REF!))</f>
        <v/>
      </c>
      <c r="C237" s="39"/>
      <c r="D237" s="39"/>
      <c r="F237" s="25"/>
      <c r="G237" s="25"/>
      <c r="H237" s="25"/>
      <c r="I237" s="25"/>
      <c r="J237" s="25"/>
      <c r="K237" s="25"/>
      <c r="L237" s="25"/>
      <c r="M237" s="20"/>
      <c r="N237" s="25"/>
      <c r="O237" s="43"/>
      <c r="P237" s="43"/>
      <c r="Q237" s="35"/>
      <c r="T237" s="233"/>
    </row>
    <row r="238" spans="1:20" s="17" customFormat="1" ht="12.75" customHeight="1">
      <c r="A238" s="23"/>
      <c r="B238" s="39" t="str" cm="1">
        <f t="array" ref="B238">IF(A238="", "", _xlfn._xlws.FILTER('Responsáveis pelas informações'!F:F, 'Responsáveis pelas informações'!A:A='Termos de Cooperação'!#REF!))</f>
        <v/>
      </c>
      <c r="C238" s="39"/>
      <c r="D238" s="39"/>
      <c r="F238" s="25"/>
      <c r="G238" s="25"/>
      <c r="H238" s="25"/>
      <c r="I238" s="25"/>
      <c r="J238" s="25"/>
      <c r="K238" s="25"/>
      <c r="L238" s="25"/>
      <c r="M238" s="20"/>
      <c r="N238" s="25"/>
      <c r="O238" s="43"/>
      <c r="P238" s="43"/>
      <c r="Q238" s="35"/>
      <c r="T238" s="233"/>
    </row>
    <row r="239" spans="1:20" s="17" customFormat="1" ht="12.75" customHeight="1">
      <c r="A239" s="23"/>
      <c r="B239" s="39" t="str" cm="1">
        <f t="array" ref="B239">IF(A239="", "", _xlfn._xlws.FILTER('Responsáveis pelas informações'!F:F, 'Responsáveis pelas informações'!A:A='Termos de Cooperação'!#REF!))</f>
        <v/>
      </c>
      <c r="C239" s="39"/>
      <c r="D239" s="39"/>
      <c r="F239" s="25"/>
      <c r="G239" s="25"/>
      <c r="H239" s="25"/>
      <c r="I239" s="25"/>
      <c r="J239" s="25"/>
      <c r="K239" s="25"/>
      <c r="L239" s="25"/>
      <c r="M239" s="20"/>
      <c r="N239" s="25"/>
      <c r="O239" s="43"/>
      <c r="P239" s="43"/>
      <c r="Q239" s="35"/>
      <c r="T239" s="233"/>
    </row>
    <row r="240" spans="1:20" s="17" customFormat="1" ht="12.75" customHeight="1">
      <c r="A240" s="23"/>
      <c r="B240" s="39" t="str" cm="1">
        <f t="array" ref="B240">IF(A240="", "", _xlfn._xlws.FILTER('Responsáveis pelas informações'!F:F, 'Responsáveis pelas informações'!A:A='Termos de Cooperação'!#REF!))</f>
        <v/>
      </c>
      <c r="C240" s="39"/>
      <c r="D240" s="39"/>
      <c r="F240" s="25"/>
      <c r="G240" s="25"/>
      <c r="H240" s="25"/>
      <c r="I240" s="25"/>
      <c r="J240" s="25"/>
      <c r="K240" s="25"/>
      <c r="L240" s="25"/>
      <c r="M240" s="20"/>
      <c r="N240" s="25"/>
      <c r="O240" s="43"/>
      <c r="P240" s="43"/>
      <c r="Q240" s="35"/>
      <c r="T240" s="233"/>
    </row>
    <row r="241" spans="1:20" s="17" customFormat="1" ht="12.75" customHeight="1">
      <c r="A241" s="23"/>
      <c r="B241" s="39" t="str" cm="1">
        <f t="array" ref="B241">IF(A241="", "", _xlfn._xlws.FILTER('Responsáveis pelas informações'!F:F, 'Responsáveis pelas informações'!A:A='Termos de Cooperação'!#REF!))</f>
        <v/>
      </c>
      <c r="C241" s="39"/>
      <c r="D241" s="39"/>
      <c r="F241" s="25"/>
      <c r="G241" s="25"/>
      <c r="H241" s="25"/>
      <c r="I241" s="25"/>
      <c r="J241" s="25"/>
      <c r="K241" s="25"/>
      <c r="L241" s="25"/>
      <c r="M241" s="20"/>
      <c r="N241" s="25"/>
      <c r="O241" s="43"/>
      <c r="P241" s="43"/>
      <c r="Q241" s="35"/>
      <c r="T241" s="233"/>
    </row>
    <row r="242" spans="1:20" s="17" customFormat="1" ht="12.75" customHeight="1">
      <c r="A242" s="23"/>
      <c r="B242" s="39" t="str" cm="1">
        <f t="array" ref="B242">IF(A242="", "", _xlfn._xlws.FILTER('Responsáveis pelas informações'!F:F, 'Responsáveis pelas informações'!A:A='Termos de Cooperação'!#REF!))</f>
        <v/>
      </c>
      <c r="C242" s="39"/>
      <c r="D242" s="39"/>
      <c r="F242" s="25"/>
      <c r="G242" s="25"/>
      <c r="H242" s="25"/>
      <c r="I242" s="25"/>
      <c r="J242" s="25"/>
      <c r="K242" s="25"/>
      <c r="L242" s="25"/>
      <c r="M242" s="20"/>
      <c r="N242" s="25"/>
      <c r="O242" s="43"/>
      <c r="P242" s="43"/>
      <c r="Q242" s="35"/>
      <c r="T242" s="233"/>
    </row>
    <row r="243" spans="1:20" s="17" customFormat="1" ht="12.75" customHeight="1">
      <c r="A243" s="23"/>
      <c r="B243" s="39" t="str" cm="1">
        <f t="array" ref="B243">IF(A243="", "", _xlfn._xlws.FILTER('Responsáveis pelas informações'!F:F, 'Responsáveis pelas informações'!A:A='Termos de Cooperação'!#REF!))</f>
        <v/>
      </c>
      <c r="C243" s="39"/>
      <c r="D243" s="39"/>
      <c r="F243" s="25"/>
      <c r="G243" s="25"/>
      <c r="H243" s="25"/>
      <c r="I243" s="25"/>
      <c r="J243" s="25"/>
      <c r="K243" s="25"/>
      <c r="L243" s="25"/>
      <c r="M243" s="20"/>
      <c r="N243" s="25"/>
      <c r="O243" s="43"/>
      <c r="P243" s="43"/>
      <c r="Q243" s="35"/>
      <c r="T243" s="233"/>
    </row>
    <row r="244" spans="1:20" s="17" customFormat="1" ht="12.75" customHeight="1">
      <c r="A244" s="23"/>
      <c r="B244" s="39" t="str" cm="1">
        <f t="array" ref="B244">IF(A244="", "", _xlfn._xlws.FILTER('Responsáveis pelas informações'!F:F, 'Responsáveis pelas informações'!A:A='Termos de Cooperação'!#REF!))</f>
        <v/>
      </c>
      <c r="C244" s="39"/>
      <c r="D244" s="39"/>
      <c r="F244" s="25"/>
      <c r="G244" s="25"/>
      <c r="H244" s="25"/>
      <c r="I244" s="25"/>
      <c r="J244" s="25"/>
      <c r="K244" s="25"/>
      <c r="L244" s="25"/>
      <c r="M244" s="20"/>
      <c r="N244" s="25"/>
      <c r="O244" s="43"/>
      <c r="P244" s="43"/>
      <c r="Q244" s="35"/>
      <c r="T244" s="233"/>
    </row>
    <row r="245" spans="1:20" s="17" customFormat="1" ht="12.75" customHeight="1">
      <c r="A245" s="23"/>
      <c r="B245" s="39" t="str" cm="1">
        <f t="array" ref="B245">IF(A245="", "", _xlfn._xlws.FILTER('Responsáveis pelas informações'!F:F, 'Responsáveis pelas informações'!A:A='Termos de Cooperação'!#REF!))</f>
        <v/>
      </c>
      <c r="C245" s="39"/>
      <c r="D245" s="39"/>
      <c r="F245" s="25"/>
      <c r="G245" s="25"/>
      <c r="H245" s="25"/>
      <c r="I245" s="25"/>
      <c r="J245" s="25"/>
      <c r="K245" s="25"/>
      <c r="L245" s="25"/>
      <c r="M245" s="20"/>
      <c r="N245" s="25"/>
      <c r="O245" s="43"/>
      <c r="P245" s="43"/>
      <c r="Q245" s="35"/>
      <c r="T245" s="233"/>
    </row>
    <row r="246" spans="1:20" s="17" customFormat="1" ht="12.75" customHeight="1">
      <c r="A246" s="23"/>
      <c r="B246" s="39" t="str" cm="1">
        <f t="array" ref="B246">IF(A246="", "", _xlfn._xlws.FILTER('Responsáveis pelas informações'!F:F, 'Responsáveis pelas informações'!A:A='Termos de Cooperação'!#REF!))</f>
        <v/>
      </c>
      <c r="C246" s="39"/>
      <c r="D246" s="39"/>
      <c r="F246" s="25"/>
      <c r="G246" s="25"/>
      <c r="H246" s="25"/>
      <c r="I246" s="25"/>
      <c r="J246" s="25"/>
      <c r="K246" s="25"/>
      <c r="L246" s="25"/>
      <c r="M246" s="20"/>
      <c r="N246" s="25"/>
      <c r="O246" s="43"/>
      <c r="P246" s="43"/>
      <c r="Q246" s="35"/>
      <c r="T246" s="233"/>
    </row>
    <row r="247" spans="1:20" s="17" customFormat="1" ht="12.75" customHeight="1">
      <c r="A247" s="23"/>
      <c r="B247" s="39" t="str" cm="1">
        <f t="array" ref="B247">IF(A247="", "", _xlfn._xlws.FILTER('Responsáveis pelas informações'!F:F, 'Responsáveis pelas informações'!A:A='Termos de Cooperação'!#REF!))</f>
        <v/>
      </c>
      <c r="C247" s="39"/>
      <c r="D247" s="39"/>
      <c r="F247" s="25"/>
      <c r="G247" s="25"/>
      <c r="H247" s="25"/>
      <c r="I247" s="25"/>
      <c r="J247" s="25"/>
      <c r="K247" s="25"/>
      <c r="L247" s="25"/>
      <c r="M247" s="20"/>
      <c r="N247" s="25"/>
      <c r="O247" s="43"/>
      <c r="P247" s="43"/>
      <c r="Q247" s="35"/>
      <c r="T247" s="233"/>
    </row>
    <row r="248" spans="1:20" s="17" customFormat="1" ht="12.75" customHeight="1">
      <c r="A248" s="23"/>
      <c r="B248" s="39" t="str" cm="1">
        <f t="array" ref="B248">IF(A248="", "", _xlfn._xlws.FILTER('Responsáveis pelas informações'!F:F, 'Responsáveis pelas informações'!A:A='Termos de Cooperação'!#REF!))</f>
        <v/>
      </c>
      <c r="C248" s="39"/>
      <c r="D248" s="39"/>
      <c r="F248" s="25"/>
      <c r="G248" s="25"/>
      <c r="H248" s="25"/>
      <c r="I248" s="25"/>
      <c r="J248" s="25"/>
      <c r="K248" s="25"/>
      <c r="L248" s="25"/>
      <c r="M248" s="20"/>
      <c r="N248" s="25"/>
      <c r="O248" s="43"/>
      <c r="P248" s="43"/>
      <c r="Q248" s="35"/>
      <c r="T248" s="233"/>
    </row>
    <row r="249" spans="1:20" s="17" customFormat="1" ht="12.75" customHeight="1">
      <c r="A249" s="23"/>
      <c r="B249" s="39" t="str" cm="1">
        <f t="array" ref="B249">IF(A249="", "", _xlfn._xlws.FILTER('Responsáveis pelas informações'!F:F, 'Responsáveis pelas informações'!A:A='Termos de Cooperação'!#REF!))</f>
        <v/>
      </c>
      <c r="C249" s="39"/>
      <c r="D249" s="39"/>
      <c r="F249" s="25"/>
      <c r="G249" s="25"/>
      <c r="H249" s="25"/>
      <c r="I249" s="25"/>
      <c r="J249" s="25"/>
      <c r="K249" s="25"/>
      <c r="L249" s="25"/>
      <c r="M249" s="20"/>
      <c r="N249" s="25"/>
      <c r="O249" s="43"/>
      <c r="P249" s="43"/>
      <c r="Q249" s="35"/>
      <c r="T249" s="233"/>
    </row>
    <row r="250" spans="1:20" s="17" customFormat="1" ht="12.75" customHeight="1">
      <c r="A250" s="23"/>
      <c r="B250" s="39" t="str" cm="1">
        <f t="array" ref="B250">IF(A250="", "", _xlfn._xlws.FILTER('Responsáveis pelas informações'!F:F, 'Responsáveis pelas informações'!A:A='Termos de Cooperação'!#REF!))</f>
        <v/>
      </c>
      <c r="C250" s="39"/>
      <c r="D250" s="39"/>
      <c r="F250" s="25"/>
      <c r="G250" s="25"/>
      <c r="H250" s="25"/>
      <c r="I250" s="25"/>
      <c r="J250" s="25"/>
      <c r="K250" s="25"/>
      <c r="L250" s="25"/>
      <c r="M250" s="20"/>
      <c r="N250" s="25"/>
      <c r="O250" s="43"/>
      <c r="P250" s="43"/>
      <c r="Q250" s="35"/>
      <c r="T250" s="233"/>
    </row>
    <row r="251" spans="1:20" s="17" customFormat="1" ht="12.75" customHeight="1">
      <c r="A251" s="23"/>
      <c r="B251" s="39" t="str" cm="1">
        <f t="array" ref="B251">IF(A251="", "", _xlfn._xlws.FILTER('Responsáveis pelas informações'!F:F, 'Responsáveis pelas informações'!A:A='Termos de Cooperação'!#REF!))</f>
        <v/>
      </c>
      <c r="C251" s="39"/>
      <c r="D251" s="39"/>
      <c r="F251" s="25"/>
      <c r="G251" s="25"/>
      <c r="H251" s="25"/>
      <c r="I251" s="25"/>
      <c r="J251" s="25"/>
      <c r="K251" s="25"/>
      <c r="L251" s="25"/>
      <c r="M251" s="20"/>
      <c r="N251" s="25"/>
      <c r="O251" s="43"/>
      <c r="P251" s="43"/>
      <c r="Q251" s="35"/>
      <c r="T251" s="233"/>
    </row>
    <row r="252" spans="1:20" s="17" customFormat="1" ht="12.75" customHeight="1">
      <c r="A252" s="23"/>
      <c r="B252" s="39" t="str" cm="1">
        <f t="array" ref="B252">IF(A252="", "", _xlfn._xlws.FILTER('Responsáveis pelas informações'!F:F, 'Responsáveis pelas informações'!A:A='Termos de Cooperação'!#REF!))</f>
        <v/>
      </c>
      <c r="C252" s="39"/>
      <c r="D252" s="39"/>
      <c r="F252" s="25"/>
      <c r="G252" s="25"/>
      <c r="H252" s="25"/>
      <c r="I252" s="25"/>
      <c r="J252" s="25"/>
      <c r="K252" s="25"/>
      <c r="L252" s="25"/>
      <c r="M252" s="20"/>
      <c r="N252" s="25"/>
      <c r="O252" s="43"/>
      <c r="P252" s="43"/>
      <c r="Q252" s="35"/>
      <c r="T252" s="233"/>
    </row>
    <row r="253" spans="1:20" s="17" customFormat="1" ht="12.75" customHeight="1">
      <c r="A253" s="23"/>
      <c r="B253" s="39" t="str" cm="1">
        <f t="array" ref="B253">IF(A253="", "", _xlfn._xlws.FILTER('Responsáveis pelas informações'!F:F, 'Responsáveis pelas informações'!A:A='Termos de Cooperação'!#REF!))</f>
        <v/>
      </c>
      <c r="C253" s="39"/>
      <c r="D253" s="39"/>
      <c r="F253" s="25"/>
      <c r="G253" s="25"/>
      <c r="H253" s="25"/>
      <c r="I253" s="25"/>
      <c r="J253" s="25"/>
      <c r="K253" s="25"/>
      <c r="L253" s="25"/>
      <c r="M253" s="20"/>
      <c r="N253" s="25"/>
      <c r="O253" s="43"/>
      <c r="P253" s="43"/>
      <c r="Q253" s="35"/>
      <c r="T253" s="233"/>
    </row>
    <row r="254" spans="1:20" s="17" customFormat="1" ht="12.75" customHeight="1">
      <c r="A254" s="23"/>
      <c r="B254" s="39" t="str" cm="1">
        <f t="array" ref="B254">IF(A254="", "", _xlfn._xlws.FILTER('Responsáveis pelas informações'!F:F, 'Responsáveis pelas informações'!A:A='Termos de Cooperação'!#REF!))</f>
        <v/>
      </c>
      <c r="C254" s="39"/>
      <c r="D254" s="39"/>
      <c r="F254" s="25"/>
      <c r="G254" s="25"/>
      <c r="H254" s="25"/>
      <c r="I254" s="25"/>
      <c r="J254" s="25"/>
      <c r="K254" s="25"/>
      <c r="L254" s="25"/>
      <c r="M254" s="20"/>
      <c r="N254" s="25"/>
      <c r="O254" s="43"/>
      <c r="P254" s="43"/>
      <c r="Q254" s="35"/>
      <c r="T254" s="233"/>
    </row>
    <row r="255" spans="1:20" s="17" customFormat="1" ht="12.75" customHeight="1">
      <c r="A255" s="23"/>
      <c r="B255" s="39" t="str" cm="1">
        <f t="array" ref="B255">IF(A255="", "", _xlfn._xlws.FILTER('Responsáveis pelas informações'!F:F, 'Responsáveis pelas informações'!A:A='Termos de Cooperação'!#REF!))</f>
        <v/>
      </c>
      <c r="C255" s="39"/>
      <c r="D255" s="39"/>
      <c r="F255" s="25"/>
      <c r="G255" s="25"/>
      <c r="H255" s="25"/>
      <c r="I255" s="25"/>
      <c r="J255" s="25"/>
      <c r="K255" s="25"/>
      <c r="L255" s="25"/>
      <c r="M255" s="20"/>
      <c r="N255" s="25"/>
      <c r="O255" s="43"/>
      <c r="P255" s="43"/>
      <c r="Q255" s="35"/>
      <c r="T255" s="233"/>
    </row>
    <row r="256" spans="1:20" s="17" customFormat="1" ht="12.75" customHeight="1">
      <c r="A256" s="23"/>
      <c r="B256" s="39" t="str" cm="1">
        <f t="array" ref="B256">IF(A256="", "", _xlfn._xlws.FILTER('Responsáveis pelas informações'!F:F, 'Responsáveis pelas informações'!A:A='Termos de Cooperação'!#REF!))</f>
        <v/>
      </c>
      <c r="C256" s="39"/>
      <c r="D256" s="39"/>
      <c r="F256" s="25"/>
      <c r="G256" s="25"/>
      <c r="H256" s="25"/>
      <c r="I256" s="25"/>
      <c r="J256" s="25"/>
      <c r="K256" s="25"/>
      <c r="L256" s="25"/>
      <c r="M256" s="20"/>
      <c r="N256" s="25"/>
      <c r="O256" s="43"/>
      <c r="P256" s="43"/>
      <c r="Q256" s="35"/>
      <c r="T256" s="233"/>
    </row>
    <row r="257" spans="1:20" s="17" customFormat="1" ht="12.75" customHeight="1">
      <c r="A257" s="23"/>
      <c r="B257" s="39" t="str" cm="1">
        <f t="array" ref="B257">IF(A257="", "", _xlfn._xlws.FILTER('Responsáveis pelas informações'!F:F, 'Responsáveis pelas informações'!A:A='Termos de Cooperação'!#REF!))</f>
        <v/>
      </c>
      <c r="C257" s="39"/>
      <c r="D257" s="39"/>
      <c r="F257" s="25"/>
      <c r="G257" s="25"/>
      <c r="H257" s="25"/>
      <c r="I257" s="25"/>
      <c r="J257" s="25"/>
      <c r="K257" s="25"/>
      <c r="L257" s="25"/>
      <c r="M257" s="20"/>
      <c r="N257" s="25"/>
      <c r="O257" s="43"/>
      <c r="P257" s="43"/>
      <c r="Q257" s="35"/>
      <c r="T257" s="233"/>
    </row>
    <row r="258" spans="1:20" s="17" customFormat="1" ht="12.75" customHeight="1">
      <c r="A258" s="23"/>
      <c r="B258" s="39" t="str" cm="1">
        <f t="array" ref="B258">IF(A258="", "", _xlfn._xlws.FILTER('Responsáveis pelas informações'!F:F, 'Responsáveis pelas informações'!A:A='Termos de Cooperação'!#REF!))</f>
        <v/>
      </c>
      <c r="C258" s="39"/>
      <c r="D258" s="39"/>
      <c r="F258" s="25"/>
      <c r="G258" s="25"/>
      <c r="H258" s="25"/>
      <c r="I258" s="25"/>
      <c r="J258" s="25"/>
      <c r="K258" s="25"/>
      <c r="L258" s="25"/>
      <c r="M258" s="20"/>
      <c r="N258" s="25"/>
      <c r="O258" s="43"/>
      <c r="P258" s="43"/>
      <c r="Q258" s="35"/>
      <c r="T258" s="233"/>
    </row>
    <row r="259" spans="1:20" s="17" customFormat="1" ht="12.75" customHeight="1">
      <c r="A259" s="23"/>
      <c r="B259" s="39" t="str" cm="1">
        <f t="array" ref="B259">IF(A259="", "", _xlfn._xlws.FILTER('Responsáveis pelas informações'!F:F, 'Responsáveis pelas informações'!A:A='Termos de Cooperação'!#REF!))</f>
        <v/>
      </c>
      <c r="C259" s="39"/>
      <c r="D259" s="39"/>
      <c r="F259" s="25"/>
      <c r="G259" s="25"/>
      <c r="H259" s="25"/>
      <c r="I259" s="25"/>
      <c r="J259" s="25"/>
      <c r="K259" s="25"/>
      <c r="L259" s="25"/>
      <c r="M259" s="20"/>
      <c r="N259" s="25"/>
      <c r="O259" s="43"/>
      <c r="P259" s="43"/>
      <c r="Q259" s="35"/>
      <c r="T259" s="233"/>
    </row>
    <row r="260" spans="1:20" s="17" customFormat="1" ht="12.75" customHeight="1">
      <c r="A260" s="23"/>
      <c r="B260" s="39" t="str" cm="1">
        <f t="array" ref="B260">IF(A260="", "", _xlfn._xlws.FILTER('Responsáveis pelas informações'!F:F, 'Responsáveis pelas informações'!A:A='Termos de Cooperação'!#REF!))</f>
        <v/>
      </c>
      <c r="C260" s="39"/>
      <c r="D260" s="39"/>
      <c r="F260" s="25"/>
      <c r="G260" s="25"/>
      <c r="H260" s="25"/>
      <c r="I260" s="25"/>
      <c r="J260" s="25"/>
      <c r="K260" s="25"/>
      <c r="L260" s="25"/>
      <c r="M260" s="20"/>
      <c r="N260" s="25"/>
      <c r="O260" s="43"/>
      <c r="P260" s="43"/>
      <c r="Q260" s="35"/>
      <c r="T260" s="233"/>
    </row>
    <row r="261" spans="1:20" s="17" customFormat="1" ht="12.75" customHeight="1">
      <c r="A261" s="23"/>
      <c r="B261" s="39" t="str" cm="1">
        <f t="array" ref="B261">IF(A261="", "", _xlfn._xlws.FILTER('Responsáveis pelas informações'!F:F, 'Responsáveis pelas informações'!A:A='Termos de Cooperação'!#REF!))</f>
        <v/>
      </c>
      <c r="C261" s="39"/>
      <c r="D261" s="39"/>
      <c r="F261" s="25"/>
      <c r="G261" s="25"/>
      <c r="H261" s="25"/>
      <c r="I261" s="25"/>
      <c r="J261" s="25"/>
      <c r="K261" s="25"/>
      <c r="L261" s="25"/>
      <c r="M261" s="20"/>
      <c r="N261" s="25"/>
      <c r="O261" s="43"/>
      <c r="P261" s="43"/>
      <c r="Q261" s="35"/>
      <c r="T261" s="233"/>
    </row>
    <row r="262" spans="1:20" s="17" customFormat="1" ht="12.75" customHeight="1">
      <c r="A262" s="23"/>
      <c r="B262" s="39" t="str" cm="1">
        <f t="array" ref="B262">IF(A262="", "", _xlfn._xlws.FILTER('Responsáveis pelas informações'!F:F, 'Responsáveis pelas informações'!A:A='Termos de Cooperação'!#REF!))</f>
        <v/>
      </c>
      <c r="C262" s="39"/>
      <c r="D262" s="39"/>
      <c r="F262" s="25"/>
      <c r="G262" s="25"/>
      <c r="H262" s="25"/>
      <c r="I262" s="25"/>
      <c r="J262" s="25"/>
      <c r="K262" s="25"/>
      <c r="L262" s="25"/>
      <c r="M262" s="20"/>
      <c r="N262" s="25"/>
      <c r="O262" s="43"/>
      <c r="P262" s="43"/>
      <c r="Q262" s="35"/>
      <c r="T262" s="233"/>
    </row>
    <row r="263" spans="1:20" s="17" customFormat="1" ht="12.75" customHeight="1">
      <c r="A263" s="23"/>
      <c r="B263" s="39" t="str" cm="1">
        <f t="array" ref="B263">IF(A263="", "", _xlfn._xlws.FILTER('Responsáveis pelas informações'!F:F, 'Responsáveis pelas informações'!A:A='Termos de Cooperação'!#REF!))</f>
        <v/>
      </c>
      <c r="C263" s="39"/>
      <c r="D263" s="39"/>
      <c r="F263" s="25"/>
      <c r="G263" s="25"/>
      <c r="H263" s="25"/>
      <c r="I263" s="25"/>
      <c r="J263" s="25"/>
      <c r="K263" s="25"/>
      <c r="L263" s="25"/>
      <c r="M263" s="20"/>
      <c r="N263" s="25"/>
      <c r="O263" s="43"/>
      <c r="P263" s="43"/>
      <c r="Q263" s="35"/>
      <c r="T263" s="233"/>
    </row>
    <row r="264" spans="1:20" s="17" customFormat="1" ht="12.75" customHeight="1">
      <c r="A264" s="23"/>
      <c r="B264" s="39" t="str" cm="1">
        <f t="array" ref="B264">IF(A264="", "", _xlfn._xlws.FILTER('Responsáveis pelas informações'!F:F, 'Responsáveis pelas informações'!A:A='Termos de Cooperação'!#REF!))</f>
        <v/>
      </c>
      <c r="C264" s="39"/>
      <c r="D264" s="39"/>
      <c r="F264" s="25"/>
      <c r="G264" s="25"/>
      <c r="H264" s="25"/>
      <c r="I264" s="25"/>
      <c r="J264" s="25"/>
      <c r="K264" s="25"/>
      <c r="L264" s="25"/>
      <c r="M264" s="20"/>
      <c r="N264" s="25"/>
      <c r="O264" s="43"/>
      <c r="P264" s="43"/>
      <c r="Q264" s="35"/>
      <c r="T264" s="233"/>
    </row>
    <row r="265" spans="1:20" s="17" customFormat="1" ht="12.75" customHeight="1">
      <c r="A265" s="23"/>
      <c r="B265" s="39" t="str" cm="1">
        <f t="array" ref="B265">IF(A265="", "", _xlfn._xlws.FILTER('Responsáveis pelas informações'!F:F, 'Responsáveis pelas informações'!A:A='Termos de Cooperação'!#REF!))</f>
        <v/>
      </c>
      <c r="C265" s="39"/>
      <c r="D265" s="39"/>
      <c r="F265" s="25"/>
      <c r="G265" s="25"/>
      <c r="H265" s="25"/>
      <c r="I265" s="25"/>
      <c r="J265" s="25"/>
      <c r="K265" s="25"/>
      <c r="L265" s="25"/>
      <c r="M265" s="20"/>
      <c r="N265" s="25"/>
      <c r="O265" s="43"/>
      <c r="P265" s="43"/>
      <c r="Q265" s="35"/>
      <c r="T265" s="233"/>
    </row>
    <row r="266" spans="1:20" s="17" customFormat="1" ht="12.75" customHeight="1">
      <c r="A266" s="23"/>
      <c r="B266" s="39" t="str" cm="1">
        <f t="array" ref="B266">IF(A266="", "", _xlfn._xlws.FILTER('Responsáveis pelas informações'!F:F, 'Responsáveis pelas informações'!A:A='Termos de Cooperação'!#REF!))</f>
        <v/>
      </c>
      <c r="C266" s="39"/>
      <c r="D266" s="39"/>
      <c r="F266" s="25"/>
      <c r="G266" s="25"/>
      <c r="H266" s="25"/>
      <c r="I266" s="25"/>
      <c r="J266" s="25"/>
      <c r="K266" s="25"/>
      <c r="L266" s="25"/>
      <c r="M266" s="20"/>
      <c r="N266" s="25"/>
      <c r="O266" s="43"/>
      <c r="P266" s="43"/>
      <c r="Q266" s="35"/>
      <c r="T266" s="233"/>
    </row>
    <row r="267" spans="1:20" s="17" customFormat="1" ht="12.75" customHeight="1">
      <c r="A267" s="23"/>
      <c r="B267" s="39" t="str" cm="1">
        <f t="array" ref="B267">IF(A267="", "", _xlfn._xlws.FILTER('Responsáveis pelas informações'!F:F, 'Responsáveis pelas informações'!A:A='Termos de Cooperação'!#REF!))</f>
        <v/>
      </c>
      <c r="C267" s="39"/>
      <c r="D267" s="39"/>
      <c r="F267" s="25"/>
      <c r="G267" s="25"/>
      <c r="H267" s="25"/>
      <c r="I267" s="25"/>
      <c r="J267" s="25"/>
      <c r="K267" s="25"/>
      <c r="L267" s="25"/>
      <c r="M267" s="20"/>
      <c r="N267" s="25"/>
      <c r="O267" s="43"/>
      <c r="P267" s="43"/>
      <c r="Q267" s="35"/>
      <c r="T267" s="233"/>
    </row>
    <row r="268" spans="1:20" s="17" customFormat="1" ht="12.75" customHeight="1">
      <c r="A268" s="23"/>
      <c r="B268" s="39" t="str" cm="1">
        <f t="array" ref="B268">IF(A268="", "", _xlfn._xlws.FILTER('Responsáveis pelas informações'!F:F, 'Responsáveis pelas informações'!A:A='Termos de Cooperação'!#REF!))</f>
        <v/>
      </c>
      <c r="C268" s="39"/>
      <c r="D268" s="39"/>
      <c r="F268" s="25"/>
      <c r="G268" s="25"/>
      <c r="H268" s="25"/>
      <c r="I268" s="25"/>
      <c r="J268" s="25"/>
      <c r="K268" s="25"/>
      <c r="L268" s="25"/>
      <c r="M268" s="20"/>
      <c r="N268" s="25"/>
      <c r="O268" s="43"/>
      <c r="P268" s="43"/>
      <c r="Q268" s="35"/>
      <c r="T268" s="233"/>
    </row>
    <row r="269" spans="1:20" s="17" customFormat="1" ht="12.75" customHeight="1">
      <c r="A269" s="23"/>
      <c r="B269" s="39" t="str" cm="1">
        <f t="array" ref="B269">IF(A269="", "", _xlfn._xlws.FILTER('Responsáveis pelas informações'!F:F, 'Responsáveis pelas informações'!A:A='Termos de Cooperação'!#REF!))</f>
        <v/>
      </c>
      <c r="C269" s="39"/>
      <c r="D269" s="39"/>
      <c r="F269" s="25"/>
      <c r="G269" s="25"/>
      <c r="H269" s="25"/>
      <c r="I269" s="25"/>
      <c r="J269" s="25"/>
      <c r="K269" s="25"/>
      <c r="L269" s="25"/>
      <c r="M269" s="20"/>
      <c r="N269" s="25"/>
      <c r="O269" s="43"/>
      <c r="P269" s="43"/>
      <c r="Q269" s="35"/>
      <c r="T269" s="233"/>
    </row>
    <row r="270" spans="1:20" s="17" customFormat="1" ht="12.75" customHeight="1">
      <c r="A270" s="23"/>
      <c r="B270" s="39" t="str" cm="1">
        <f t="array" ref="B270">IF(A270="", "", _xlfn._xlws.FILTER('Responsáveis pelas informações'!F:F, 'Responsáveis pelas informações'!A:A='Termos de Cooperação'!#REF!))</f>
        <v/>
      </c>
      <c r="C270" s="39"/>
      <c r="D270" s="39"/>
      <c r="F270" s="25"/>
      <c r="G270" s="25"/>
      <c r="H270" s="25"/>
      <c r="I270" s="25"/>
      <c r="J270" s="25"/>
      <c r="K270" s="25"/>
      <c r="L270" s="25"/>
      <c r="M270" s="20"/>
      <c r="N270" s="25"/>
      <c r="O270" s="43"/>
      <c r="P270" s="43"/>
      <c r="Q270" s="35"/>
      <c r="T270" s="233"/>
    </row>
    <row r="271" spans="1:20" s="17" customFormat="1" ht="12.75" customHeight="1">
      <c r="A271" s="23"/>
      <c r="B271" s="39" t="str" cm="1">
        <f t="array" ref="B271">IF(A271="", "", _xlfn._xlws.FILTER('Responsáveis pelas informações'!F:F, 'Responsáveis pelas informações'!A:A='Termos de Cooperação'!#REF!))</f>
        <v/>
      </c>
      <c r="C271" s="39"/>
      <c r="D271" s="39"/>
      <c r="F271" s="25"/>
      <c r="G271" s="25"/>
      <c r="H271" s="25"/>
      <c r="I271" s="25"/>
      <c r="J271" s="25"/>
      <c r="K271" s="25"/>
      <c r="L271" s="25"/>
      <c r="M271" s="20"/>
      <c r="N271" s="25"/>
      <c r="O271" s="43"/>
      <c r="P271" s="43"/>
      <c r="Q271" s="35"/>
      <c r="T271" s="233"/>
    </row>
    <row r="272" spans="1:20" s="17" customFormat="1" ht="12.75" customHeight="1">
      <c r="A272" s="23"/>
      <c r="B272" s="39" t="str" cm="1">
        <f t="array" ref="B272">IF(A272="", "", _xlfn._xlws.FILTER('Responsáveis pelas informações'!F:F, 'Responsáveis pelas informações'!A:A='Termos de Cooperação'!#REF!))</f>
        <v/>
      </c>
      <c r="C272" s="39"/>
      <c r="D272" s="39"/>
      <c r="F272" s="25"/>
      <c r="G272" s="25"/>
      <c r="H272" s="25"/>
      <c r="I272" s="25"/>
      <c r="J272" s="25"/>
      <c r="K272" s="25"/>
      <c r="L272" s="25"/>
      <c r="M272" s="20"/>
      <c r="N272" s="25"/>
      <c r="O272" s="43"/>
      <c r="P272" s="43"/>
      <c r="Q272" s="35"/>
      <c r="T272" s="233"/>
    </row>
    <row r="273" spans="1:20" s="17" customFormat="1" ht="12.75" customHeight="1">
      <c r="A273" s="23"/>
      <c r="B273" s="39" t="str" cm="1">
        <f t="array" ref="B273">IF(A273="", "", _xlfn._xlws.FILTER('Responsáveis pelas informações'!F:F, 'Responsáveis pelas informações'!A:A='Termos de Cooperação'!#REF!))</f>
        <v/>
      </c>
      <c r="C273" s="39"/>
      <c r="D273" s="39"/>
      <c r="F273" s="25"/>
      <c r="G273" s="25"/>
      <c r="H273" s="25"/>
      <c r="I273" s="25"/>
      <c r="J273" s="25"/>
      <c r="K273" s="25"/>
      <c r="L273" s="25"/>
      <c r="M273" s="20"/>
      <c r="N273" s="25"/>
      <c r="O273" s="43"/>
      <c r="P273" s="43"/>
      <c r="Q273" s="35"/>
      <c r="T273" s="233"/>
    </row>
    <row r="274" spans="1:20" s="17" customFormat="1" ht="12.75" customHeight="1">
      <c r="A274" s="23"/>
      <c r="B274" s="39" t="str" cm="1">
        <f t="array" ref="B274">IF(A274="", "", _xlfn._xlws.FILTER('Responsáveis pelas informações'!F:F, 'Responsáveis pelas informações'!A:A='Termos de Cooperação'!#REF!))</f>
        <v/>
      </c>
      <c r="C274" s="39"/>
      <c r="D274" s="39"/>
      <c r="F274" s="25"/>
      <c r="G274" s="25"/>
      <c r="H274" s="25"/>
      <c r="I274" s="25"/>
      <c r="J274" s="25"/>
      <c r="K274" s="25"/>
      <c r="L274" s="25"/>
      <c r="M274" s="20"/>
      <c r="N274" s="25"/>
      <c r="O274" s="43"/>
      <c r="P274" s="43"/>
      <c r="Q274" s="35"/>
      <c r="T274" s="233"/>
    </row>
    <row r="275" spans="1:20" s="17" customFormat="1" ht="12.75" customHeight="1">
      <c r="A275" s="23"/>
      <c r="B275" s="39" t="str" cm="1">
        <f t="array" ref="B275">IF(A275="", "", _xlfn._xlws.FILTER('Responsáveis pelas informações'!F:F, 'Responsáveis pelas informações'!A:A='Termos de Cooperação'!#REF!))</f>
        <v/>
      </c>
      <c r="C275" s="39"/>
      <c r="D275" s="39"/>
      <c r="F275" s="25"/>
      <c r="G275" s="25"/>
      <c r="H275" s="25"/>
      <c r="I275" s="25"/>
      <c r="J275" s="25"/>
      <c r="K275" s="25"/>
      <c r="L275" s="25"/>
      <c r="M275" s="20"/>
      <c r="N275" s="25"/>
      <c r="O275" s="43"/>
      <c r="P275" s="43"/>
      <c r="Q275" s="35"/>
      <c r="T275" s="233"/>
    </row>
    <row r="276" spans="1:20" s="17" customFormat="1" ht="12.75" customHeight="1">
      <c r="A276" s="23"/>
      <c r="B276" s="39" t="str" cm="1">
        <f t="array" ref="B276">IF(A276="", "", _xlfn._xlws.FILTER('Responsáveis pelas informações'!F:F, 'Responsáveis pelas informações'!A:A='Termos de Cooperação'!#REF!))</f>
        <v/>
      </c>
      <c r="C276" s="39"/>
      <c r="D276" s="39"/>
      <c r="F276" s="25"/>
      <c r="G276" s="25"/>
      <c r="H276" s="25"/>
      <c r="I276" s="25"/>
      <c r="J276" s="25"/>
      <c r="K276" s="25"/>
      <c r="L276" s="25"/>
      <c r="M276" s="20"/>
      <c r="N276" s="25"/>
      <c r="O276" s="43"/>
      <c r="P276" s="43"/>
      <c r="Q276" s="35"/>
      <c r="T276" s="233"/>
    </row>
    <row r="277" spans="1:20" s="17" customFormat="1" ht="12.75" customHeight="1">
      <c r="A277" s="23"/>
      <c r="B277" s="39" t="str" cm="1">
        <f t="array" ref="B277">IF(A277="", "", _xlfn._xlws.FILTER('Responsáveis pelas informações'!F:F, 'Responsáveis pelas informações'!A:A='Termos de Cooperação'!#REF!))</f>
        <v/>
      </c>
      <c r="C277" s="39"/>
      <c r="D277" s="39"/>
      <c r="F277" s="25"/>
      <c r="G277" s="25"/>
      <c r="H277" s="25"/>
      <c r="I277" s="25"/>
      <c r="J277" s="25"/>
      <c r="K277" s="25"/>
      <c r="L277" s="25"/>
      <c r="M277" s="20"/>
      <c r="N277" s="25"/>
      <c r="O277" s="43"/>
      <c r="P277" s="43"/>
      <c r="Q277" s="35"/>
      <c r="T277" s="233"/>
    </row>
    <row r="278" spans="1:20" s="17" customFormat="1" ht="12.75" customHeight="1">
      <c r="A278" s="23"/>
      <c r="B278" s="39" t="str" cm="1">
        <f t="array" ref="B278">IF(A278="", "", _xlfn._xlws.FILTER('Responsáveis pelas informações'!F:F, 'Responsáveis pelas informações'!A:A='Termos de Cooperação'!#REF!))</f>
        <v/>
      </c>
      <c r="C278" s="39"/>
      <c r="D278" s="39"/>
      <c r="F278" s="25"/>
      <c r="G278" s="25"/>
      <c r="H278" s="25"/>
      <c r="I278" s="25"/>
      <c r="J278" s="25"/>
      <c r="K278" s="25"/>
      <c r="L278" s="25"/>
      <c r="M278" s="20"/>
      <c r="N278" s="25"/>
      <c r="O278" s="43"/>
      <c r="P278" s="43"/>
      <c r="Q278" s="35"/>
      <c r="T278" s="233"/>
    </row>
    <row r="279" spans="1:20" s="17" customFormat="1" ht="12.75" customHeight="1">
      <c r="A279" s="23"/>
      <c r="B279" s="39" t="str" cm="1">
        <f t="array" ref="B279">IF(A279="", "", _xlfn._xlws.FILTER('Responsáveis pelas informações'!F:F, 'Responsáveis pelas informações'!A:A='Termos de Cooperação'!#REF!))</f>
        <v/>
      </c>
      <c r="C279" s="39"/>
      <c r="D279" s="39"/>
      <c r="F279" s="25"/>
      <c r="G279" s="25"/>
      <c r="H279" s="25"/>
      <c r="I279" s="25"/>
      <c r="J279" s="25"/>
      <c r="K279" s="25"/>
      <c r="L279" s="25"/>
      <c r="M279" s="20"/>
      <c r="N279" s="25"/>
      <c r="O279" s="43"/>
      <c r="P279" s="43"/>
      <c r="Q279" s="35"/>
      <c r="T279" s="233"/>
    </row>
    <row r="280" spans="1:20" s="17" customFormat="1" ht="12.75" customHeight="1">
      <c r="A280" s="23"/>
      <c r="B280" s="39" t="str" cm="1">
        <f t="array" ref="B280">IF(A280="", "", _xlfn._xlws.FILTER('Responsáveis pelas informações'!F:F, 'Responsáveis pelas informações'!A:A='Termos de Cooperação'!#REF!))</f>
        <v/>
      </c>
      <c r="C280" s="39"/>
      <c r="D280" s="39"/>
      <c r="F280" s="25"/>
      <c r="G280" s="25"/>
      <c r="H280" s="25"/>
      <c r="I280" s="25"/>
      <c r="J280" s="25"/>
      <c r="K280" s="25"/>
      <c r="L280" s="25"/>
      <c r="M280" s="20"/>
      <c r="N280" s="25"/>
      <c r="O280" s="43"/>
      <c r="P280" s="43"/>
      <c r="Q280" s="35"/>
      <c r="T280" s="233"/>
    </row>
    <row r="281" spans="1:20" s="17" customFormat="1" ht="12.75" customHeight="1">
      <c r="A281" s="23"/>
      <c r="B281" s="39" t="str" cm="1">
        <f t="array" ref="B281">IF(A281="", "", _xlfn._xlws.FILTER('Responsáveis pelas informações'!F:F, 'Responsáveis pelas informações'!A:A='Termos de Cooperação'!#REF!))</f>
        <v/>
      </c>
      <c r="C281" s="39"/>
      <c r="D281" s="39"/>
      <c r="F281" s="25"/>
      <c r="G281" s="25"/>
      <c r="H281" s="25"/>
      <c r="I281" s="25"/>
      <c r="J281" s="25"/>
      <c r="K281" s="25"/>
      <c r="L281" s="25"/>
      <c r="M281" s="20"/>
      <c r="N281" s="25"/>
      <c r="O281" s="43"/>
      <c r="P281" s="43"/>
      <c r="Q281" s="35"/>
      <c r="T281" s="233"/>
    </row>
    <row r="282" spans="1:20" s="17" customFormat="1" ht="12.75" customHeight="1">
      <c r="A282" s="23"/>
      <c r="B282" s="39" t="str" cm="1">
        <f t="array" ref="B282">IF(A282="", "", _xlfn._xlws.FILTER('Responsáveis pelas informações'!F:F, 'Responsáveis pelas informações'!A:A='Termos de Cooperação'!#REF!))</f>
        <v/>
      </c>
      <c r="C282" s="39"/>
      <c r="D282" s="39"/>
      <c r="F282" s="25"/>
      <c r="G282" s="25"/>
      <c r="H282" s="25"/>
      <c r="I282" s="25"/>
      <c r="J282" s="25"/>
      <c r="K282" s="25"/>
      <c r="L282" s="25"/>
      <c r="M282" s="20"/>
      <c r="N282" s="25"/>
      <c r="O282" s="43"/>
      <c r="P282" s="43"/>
      <c r="Q282" s="35"/>
      <c r="T282" s="233"/>
    </row>
    <row r="283" spans="1:20" s="17" customFormat="1" ht="12.75" customHeight="1">
      <c r="A283" s="23"/>
      <c r="B283" s="39" t="str" cm="1">
        <f t="array" ref="B283">IF(A283="", "", _xlfn._xlws.FILTER('Responsáveis pelas informações'!F:F, 'Responsáveis pelas informações'!A:A='Termos de Cooperação'!#REF!))</f>
        <v/>
      </c>
      <c r="C283" s="39"/>
      <c r="D283" s="39"/>
      <c r="F283" s="25"/>
      <c r="G283" s="25"/>
      <c r="H283" s="25"/>
      <c r="I283" s="25"/>
      <c r="J283" s="25"/>
      <c r="K283" s="25"/>
      <c r="L283" s="25"/>
      <c r="M283" s="20"/>
      <c r="N283" s="25"/>
      <c r="O283" s="43"/>
      <c r="P283" s="43"/>
      <c r="Q283" s="35"/>
      <c r="T283" s="233"/>
    </row>
    <row r="284" spans="1:20" s="17" customFormat="1" ht="12.75" customHeight="1">
      <c r="A284" s="23"/>
      <c r="B284" s="39" t="str" cm="1">
        <f t="array" ref="B284">IF(A284="", "", _xlfn._xlws.FILTER('Responsáveis pelas informações'!F:F, 'Responsáveis pelas informações'!A:A='Termos de Cooperação'!#REF!))</f>
        <v/>
      </c>
      <c r="C284" s="39"/>
      <c r="D284" s="39"/>
      <c r="F284" s="25"/>
      <c r="G284" s="25"/>
      <c r="H284" s="25"/>
      <c r="I284" s="25"/>
      <c r="J284" s="25"/>
      <c r="K284" s="25"/>
      <c r="L284" s="25"/>
      <c r="M284" s="20"/>
      <c r="N284" s="25"/>
      <c r="O284" s="43"/>
      <c r="P284" s="43"/>
      <c r="Q284" s="35"/>
      <c r="T284" s="233"/>
    </row>
    <row r="285" spans="1:20" s="17" customFormat="1" ht="12.75" customHeight="1">
      <c r="A285" s="23"/>
      <c r="B285" s="39" t="str" cm="1">
        <f t="array" ref="B285">IF(A285="", "", _xlfn._xlws.FILTER('Responsáveis pelas informações'!F:F, 'Responsáveis pelas informações'!A:A='Termos de Cooperação'!#REF!))</f>
        <v/>
      </c>
      <c r="C285" s="39"/>
      <c r="D285" s="39"/>
      <c r="F285" s="25"/>
      <c r="G285" s="25"/>
      <c r="H285" s="25"/>
      <c r="I285" s="25"/>
      <c r="J285" s="25"/>
      <c r="K285" s="25"/>
      <c r="L285" s="25"/>
      <c r="M285" s="20"/>
      <c r="N285" s="25"/>
      <c r="O285" s="43"/>
      <c r="P285" s="43"/>
      <c r="Q285" s="35"/>
      <c r="T285" s="233"/>
    </row>
    <row r="286" spans="1:20" s="17" customFormat="1" ht="12.75" customHeight="1">
      <c r="A286" s="23"/>
      <c r="B286" s="39" t="str" cm="1">
        <f t="array" ref="B286">IF(A286="", "", _xlfn._xlws.FILTER('Responsáveis pelas informações'!F:F, 'Responsáveis pelas informações'!A:A='Termos de Cooperação'!#REF!))</f>
        <v/>
      </c>
      <c r="C286" s="39"/>
      <c r="D286" s="39"/>
      <c r="F286" s="25"/>
      <c r="G286" s="25"/>
      <c r="H286" s="25"/>
      <c r="I286" s="25"/>
      <c r="J286" s="25"/>
      <c r="K286" s="25"/>
      <c r="L286" s="25"/>
      <c r="M286" s="20"/>
      <c r="N286" s="25"/>
      <c r="O286" s="43"/>
      <c r="P286" s="43"/>
      <c r="Q286" s="35"/>
      <c r="T286" s="233"/>
    </row>
    <row r="287" spans="1:20" s="17" customFormat="1" ht="12.75" customHeight="1">
      <c r="A287" s="23"/>
      <c r="B287" s="39" t="str" cm="1">
        <f t="array" ref="B287">IF(A287="", "", _xlfn._xlws.FILTER('Responsáveis pelas informações'!F:F, 'Responsáveis pelas informações'!A:A='Termos de Cooperação'!#REF!))</f>
        <v/>
      </c>
      <c r="C287" s="39"/>
      <c r="D287" s="39"/>
      <c r="F287" s="25"/>
      <c r="G287" s="25"/>
      <c r="H287" s="25"/>
      <c r="I287" s="25"/>
      <c r="J287" s="25"/>
      <c r="K287" s="25"/>
      <c r="L287" s="25"/>
      <c r="M287" s="20"/>
      <c r="N287" s="25"/>
      <c r="O287" s="43"/>
      <c r="P287" s="43"/>
      <c r="Q287" s="35"/>
      <c r="T287" s="233"/>
    </row>
    <row r="288" spans="1:20" s="17" customFormat="1" ht="12.75" customHeight="1">
      <c r="A288" s="23"/>
      <c r="B288" s="39" t="str" cm="1">
        <f t="array" ref="B288">IF(A288="", "", _xlfn._xlws.FILTER('Responsáveis pelas informações'!F:F, 'Responsáveis pelas informações'!A:A='Termos de Cooperação'!#REF!))</f>
        <v/>
      </c>
      <c r="C288" s="39"/>
      <c r="D288" s="39"/>
      <c r="F288" s="25"/>
      <c r="G288" s="25"/>
      <c r="H288" s="25"/>
      <c r="I288" s="25"/>
      <c r="J288" s="25"/>
      <c r="K288" s="25"/>
      <c r="L288" s="25"/>
      <c r="M288" s="20"/>
      <c r="N288" s="25"/>
      <c r="O288" s="43"/>
      <c r="P288" s="43"/>
      <c r="Q288" s="35"/>
      <c r="T288" s="233"/>
    </row>
    <row r="289" spans="1:20" s="17" customFormat="1" ht="12.75" customHeight="1">
      <c r="A289" s="23"/>
      <c r="B289" s="39" t="str" cm="1">
        <f t="array" ref="B289">IF(A289="", "", _xlfn._xlws.FILTER('Responsáveis pelas informações'!F:F, 'Responsáveis pelas informações'!A:A='Termos de Cooperação'!#REF!))</f>
        <v/>
      </c>
      <c r="C289" s="39"/>
      <c r="D289" s="39"/>
      <c r="F289" s="25"/>
      <c r="G289" s="25"/>
      <c r="H289" s="25"/>
      <c r="I289" s="25"/>
      <c r="J289" s="25"/>
      <c r="K289" s="25"/>
      <c r="L289" s="25"/>
      <c r="M289" s="20"/>
      <c r="N289" s="25"/>
      <c r="O289" s="43"/>
      <c r="P289" s="43"/>
      <c r="Q289" s="35"/>
      <c r="T289" s="233"/>
    </row>
    <row r="290" spans="1:20" s="17" customFormat="1" ht="12.75" customHeight="1">
      <c r="A290" s="23"/>
      <c r="B290" s="39" t="str" cm="1">
        <f t="array" ref="B290">IF(A290="", "", _xlfn._xlws.FILTER('Responsáveis pelas informações'!F:F, 'Responsáveis pelas informações'!A:A='Termos de Cooperação'!#REF!))</f>
        <v/>
      </c>
      <c r="C290" s="39"/>
      <c r="D290" s="39"/>
      <c r="F290" s="25"/>
      <c r="G290" s="25"/>
      <c r="H290" s="25"/>
      <c r="I290" s="25"/>
      <c r="J290" s="25"/>
      <c r="K290" s="25"/>
      <c r="L290" s="25"/>
      <c r="M290" s="20"/>
      <c r="N290" s="25"/>
      <c r="O290" s="43"/>
      <c r="P290" s="43"/>
      <c r="Q290" s="35"/>
      <c r="T290" s="233"/>
    </row>
    <row r="291" spans="1:20" s="17" customFormat="1" ht="12.75" customHeight="1">
      <c r="A291" s="23"/>
      <c r="B291" s="39" t="str" cm="1">
        <f t="array" ref="B291">IF(A291="", "", _xlfn._xlws.FILTER('Responsáveis pelas informações'!F:F, 'Responsáveis pelas informações'!A:A='Termos de Cooperação'!#REF!))</f>
        <v/>
      </c>
      <c r="C291" s="39"/>
      <c r="D291" s="39"/>
      <c r="F291" s="25"/>
      <c r="G291" s="25"/>
      <c r="H291" s="25"/>
      <c r="I291" s="25"/>
      <c r="J291" s="25"/>
      <c r="K291" s="25"/>
      <c r="L291" s="25"/>
      <c r="M291" s="20"/>
      <c r="N291" s="25"/>
      <c r="O291" s="43"/>
      <c r="P291" s="43"/>
      <c r="Q291" s="35"/>
      <c r="T291" s="233"/>
    </row>
    <row r="292" spans="1:20" s="17" customFormat="1" ht="12.75" customHeight="1">
      <c r="A292" s="23"/>
      <c r="B292" s="39" t="str" cm="1">
        <f t="array" ref="B292">IF(A292="", "", _xlfn._xlws.FILTER('Responsáveis pelas informações'!F:F, 'Responsáveis pelas informações'!A:A='Termos de Cooperação'!#REF!))</f>
        <v/>
      </c>
      <c r="C292" s="39"/>
      <c r="D292" s="39"/>
      <c r="F292" s="25"/>
      <c r="G292" s="25"/>
      <c r="H292" s="25"/>
      <c r="I292" s="25"/>
      <c r="J292" s="25"/>
      <c r="K292" s="25"/>
      <c r="L292" s="25"/>
      <c r="M292" s="20"/>
      <c r="N292" s="25"/>
      <c r="O292" s="43"/>
      <c r="P292" s="43"/>
      <c r="Q292" s="35"/>
      <c r="T292" s="233"/>
    </row>
    <row r="293" spans="1:20" s="17" customFormat="1" ht="12.75" customHeight="1">
      <c r="A293" s="23"/>
      <c r="B293" s="39" t="str" cm="1">
        <f t="array" ref="B293">IF(A293="", "", _xlfn._xlws.FILTER('Responsáveis pelas informações'!F:F, 'Responsáveis pelas informações'!A:A='Termos de Cooperação'!#REF!))</f>
        <v/>
      </c>
      <c r="C293" s="39"/>
      <c r="D293" s="39"/>
      <c r="F293" s="25"/>
      <c r="G293" s="25"/>
      <c r="H293" s="25"/>
      <c r="I293" s="25"/>
      <c r="J293" s="25"/>
      <c r="K293" s="25"/>
      <c r="L293" s="25"/>
      <c r="M293" s="20"/>
      <c r="N293" s="25"/>
      <c r="O293" s="43"/>
      <c r="P293" s="43"/>
      <c r="Q293" s="35"/>
      <c r="T293" s="233"/>
    </row>
    <row r="294" spans="1:20" s="17" customFormat="1" ht="12.75" customHeight="1">
      <c r="A294" s="23"/>
      <c r="B294" s="39" t="str" cm="1">
        <f t="array" ref="B294">IF(A294="", "", _xlfn._xlws.FILTER('Responsáveis pelas informações'!F:F, 'Responsáveis pelas informações'!A:A='Termos de Cooperação'!#REF!))</f>
        <v/>
      </c>
      <c r="C294" s="39"/>
      <c r="D294" s="39"/>
      <c r="F294" s="25"/>
      <c r="G294" s="25"/>
      <c r="H294" s="25"/>
      <c r="I294" s="25"/>
      <c r="J294" s="25"/>
      <c r="K294" s="25"/>
      <c r="L294" s="25"/>
      <c r="M294" s="20"/>
      <c r="N294" s="25"/>
      <c r="O294" s="43"/>
      <c r="P294" s="43"/>
      <c r="Q294" s="35"/>
      <c r="T294" s="233"/>
    </row>
    <row r="295" spans="1:20" s="17" customFormat="1" ht="12.75" customHeight="1">
      <c r="A295" s="23"/>
      <c r="B295" s="39" t="str" cm="1">
        <f t="array" ref="B295">IF(A295="", "", _xlfn._xlws.FILTER('Responsáveis pelas informações'!F:F, 'Responsáveis pelas informações'!A:A='Termos de Cooperação'!#REF!))</f>
        <v/>
      </c>
      <c r="C295" s="39"/>
      <c r="D295" s="39"/>
      <c r="F295" s="25"/>
      <c r="G295" s="25"/>
      <c r="H295" s="25"/>
      <c r="I295" s="25"/>
      <c r="J295" s="25"/>
      <c r="K295" s="25"/>
      <c r="L295" s="25"/>
      <c r="M295" s="20"/>
      <c r="N295" s="25"/>
      <c r="O295" s="43"/>
      <c r="P295" s="43"/>
      <c r="Q295" s="35"/>
      <c r="T295" s="233"/>
    </row>
    <row r="296" spans="1:20" s="17" customFormat="1" ht="12.75" customHeight="1">
      <c r="A296" s="23"/>
      <c r="B296" s="39" t="str" cm="1">
        <f t="array" ref="B296">IF(A296="", "", _xlfn._xlws.FILTER('Responsáveis pelas informações'!F:F, 'Responsáveis pelas informações'!A:A='Termos de Cooperação'!#REF!))</f>
        <v/>
      </c>
      <c r="C296" s="39"/>
      <c r="D296" s="39"/>
      <c r="F296" s="25"/>
      <c r="G296" s="25"/>
      <c r="H296" s="25"/>
      <c r="I296" s="25"/>
      <c r="J296" s="25"/>
      <c r="K296" s="25"/>
      <c r="L296" s="25"/>
      <c r="M296" s="20"/>
      <c r="N296" s="25"/>
      <c r="O296" s="43"/>
      <c r="P296" s="43"/>
      <c r="Q296" s="35"/>
      <c r="T296" s="233"/>
    </row>
    <row r="297" spans="1:20" s="17" customFormat="1" ht="12.75" customHeight="1">
      <c r="A297" s="23"/>
      <c r="B297" s="39" t="str" cm="1">
        <f t="array" ref="B297">IF(A297="", "", _xlfn._xlws.FILTER('Responsáveis pelas informações'!F:F, 'Responsáveis pelas informações'!A:A='Termos de Cooperação'!#REF!))</f>
        <v/>
      </c>
      <c r="C297" s="39"/>
      <c r="D297" s="39"/>
      <c r="F297" s="25"/>
      <c r="G297" s="25"/>
      <c r="H297" s="25"/>
      <c r="I297" s="25"/>
      <c r="J297" s="25"/>
      <c r="K297" s="25"/>
      <c r="L297" s="25"/>
      <c r="M297" s="20"/>
      <c r="N297" s="25"/>
      <c r="O297" s="43"/>
      <c r="P297" s="43"/>
      <c r="Q297" s="35"/>
      <c r="T297" s="233"/>
    </row>
    <row r="298" spans="1:20" s="17" customFormat="1" ht="12.75" customHeight="1">
      <c r="A298" s="23"/>
      <c r="B298" s="39" t="str" cm="1">
        <f t="array" ref="B298">IF(A298="", "", _xlfn._xlws.FILTER('Responsáveis pelas informações'!F:F, 'Responsáveis pelas informações'!A:A='Termos de Cooperação'!#REF!))</f>
        <v/>
      </c>
      <c r="C298" s="39"/>
      <c r="D298" s="39"/>
      <c r="F298" s="25"/>
      <c r="G298" s="25"/>
      <c r="H298" s="25"/>
      <c r="I298" s="25"/>
      <c r="J298" s="25"/>
      <c r="K298" s="25"/>
      <c r="L298" s="25"/>
      <c r="M298" s="20"/>
      <c r="N298" s="25"/>
      <c r="O298" s="43"/>
      <c r="P298" s="43"/>
      <c r="Q298" s="35"/>
      <c r="T298" s="233"/>
    </row>
    <row r="299" spans="1:20" s="17" customFormat="1" ht="12.75" customHeight="1">
      <c r="A299" s="23"/>
      <c r="B299" s="39" t="str" cm="1">
        <f t="array" ref="B299">IF(A299="", "", _xlfn._xlws.FILTER('Responsáveis pelas informações'!F:F, 'Responsáveis pelas informações'!A:A='Termos de Cooperação'!#REF!))</f>
        <v/>
      </c>
      <c r="C299" s="39"/>
      <c r="D299" s="39"/>
      <c r="F299" s="25"/>
      <c r="G299" s="25"/>
      <c r="H299" s="25"/>
      <c r="I299" s="25"/>
      <c r="J299" s="25"/>
      <c r="K299" s="25"/>
      <c r="L299" s="25"/>
      <c r="M299" s="20"/>
      <c r="N299" s="25"/>
      <c r="O299" s="43"/>
      <c r="P299" s="43"/>
      <c r="Q299" s="35"/>
      <c r="T299" s="233"/>
    </row>
    <row r="300" spans="1:20" s="17" customFormat="1" ht="12.75" customHeight="1">
      <c r="A300" s="23"/>
      <c r="B300" s="39" t="str" cm="1">
        <f t="array" ref="B300">IF(A300="", "", _xlfn._xlws.FILTER('Responsáveis pelas informações'!F:F, 'Responsáveis pelas informações'!A:A='Termos de Cooperação'!#REF!))</f>
        <v/>
      </c>
      <c r="C300" s="39"/>
      <c r="D300" s="39"/>
      <c r="F300" s="25"/>
      <c r="G300" s="25"/>
      <c r="H300" s="25"/>
      <c r="I300" s="25"/>
      <c r="J300" s="25"/>
      <c r="K300" s="25"/>
      <c r="L300" s="25"/>
      <c r="M300" s="20"/>
      <c r="N300" s="25"/>
      <c r="O300" s="43"/>
      <c r="P300" s="43"/>
      <c r="Q300" s="35"/>
      <c r="T300" s="233"/>
    </row>
    <row r="301" spans="1:20" s="17" customFormat="1" ht="12.75" customHeight="1">
      <c r="A301" s="23"/>
      <c r="B301" s="39" t="str" cm="1">
        <f t="array" ref="B301">IF(A301="", "", _xlfn._xlws.FILTER('Responsáveis pelas informações'!F:F, 'Responsáveis pelas informações'!A:A='Termos de Cooperação'!#REF!))</f>
        <v/>
      </c>
      <c r="C301" s="39"/>
      <c r="D301" s="39"/>
      <c r="F301" s="25"/>
      <c r="G301" s="25"/>
      <c r="H301" s="25"/>
      <c r="I301" s="25"/>
      <c r="J301" s="25"/>
      <c r="K301" s="25"/>
      <c r="L301" s="25"/>
      <c r="M301" s="20"/>
      <c r="N301" s="25"/>
      <c r="O301" s="43"/>
      <c r="P301" s="43"/>
      <c r="Q301" s="35"/>
      <c r="T301" s="233"/>
    </row>
    <row r="302" spans="1:20" s="17" customFormat="1" ht="12.75" customHeight="1">
      <c r="A302" s="23"/>
      <c r="B302" s="39" t="str" cm="1">
        <f t="array" ref="B302">IF(A302="", "", _xlfn._xlws.FILTER('Responsáveis pelas informações'!F:F, 'Responsáveis pelas informações'!A:A='Termos de Cooperação'!#REF!))</f>
        <v/>
      </c>
      <c r="C302" s="39"/>
      <c r="D302" s="39"/>
      <c r="F302" s="25"/>
      <c r="G302" s="25"/>
      <c r="H302" s="25"/>
      <c r="I302" s="25"/>
      <c r="J302" s="25"/>
      <c r="K302" s="25"/>
      <c r="L302" s="25"/>
      <c r="M302" s="20"/>
      <c r="N302" s="25"/>
      <c r="O302" s="43"/>
      <c r="P302" s="43"/>
      <c r="Q302" s="35"/>
      <c r="T302" s="233"/>
    </row>
    <row r="303" spans="1:20" s="17" customFormat="1" ht="12.75" customHeight="1">
      <c r="A303" s="23"/>
      <c r="B303" s="39" t="str" cm="1">
        <f t="array" ref="B303">IF(A303="", "", _xlfn._xlws.FILTER('Responsáveis pelas informações'!F:F, 'Responsáveis pelas informações'!A:A='Termos de Cooperação'!#REF!))</f>
        <v/>
      </c>
      <c r="C303" s="39"/>
      <c r="D303" s="39"/>
      <c r="F303" s="25"/>
      <c r="G303" s="25"/>
      <c r="H303" s="25"/>
      <c r="I303" s="25"/>
      <c r="J303" s="25"/>
      <c r="K303" s="25"/>
      <c r="L303" s="25"/>
      <c r="M303" s="20"/>
      <c r="N303" s="25"/>
      <c r="O303" s="43"/>
      <c r="P303" s="43"/>
      <c r="Q303" s="35"/>
      <c r="T303" s="233"/>
    </row>
    <row r="304" spans="1:20" s="17" customFormat="1" ht="12.75" customHeight="1">
      <c r="A304" s="23"/>
      <c r="B304" s="39" t="str" cm="1">
        <f t="array" ref="B304">IF(A304="", "", _xlfn._xlws.FILTER('Responsáveis pelas informações'!F:F, 'Responsáveis pelas informações'!A:A='Termos de Cooperação'!#REF!))</f>
        <v/>
      </c>
      <c r="C304" s="39"/>
      <c r="D304" s="39"/>
      <c r="F304" s="25"/>
      <c r="G304" s="25"/>
      <c r="H304" s="25"/>
      <c r="I304" s="25"/>
      <c r="J304" s="25"/>
      <c r="K304" s="25"/>
      <c r="L304" s="25"/>
      <c r="M304" s="20"/>
      <c r="N304" s="25"/>
      <c r="O304" s="43"/>
      <c r="P304" s="43"/>
      <c r="Q304" s="35"/>
      <c r="T304" s="233"/>
    </row>
    <row r="305" spans="1:20" s="17" customFormat="1" ht="12.75" customHeight="1">
      <c r="A305" s="23"/>
      <c r="B305" s="39" t="str" cm="1">
        <f t="array" ref="B305">IF(A305="", "", _xlfn._xlws.FILTER('Responsáveis pelas informações'!F:F, 'Responsáveis pelas informações'!A:A='Termos de Cooperação'!#REF!))</f>
        <v/>
      </c>
      <c r="C305" s="39"/>
      <c r="D305" s="39"/>
      <c r="F305" s="25"/>
      <c r="G305" s="25"/>
      <c r="H305" s="25"/>
      <c r="I305" s="25"/>
      <c r="J305" s="25"/>
      <c r="K305" s="25"/>
      <c r="L305" s="25"/>
      <c r="M305" s="20"/>
      <c r="N305" s="25"/>
      <c r="O305" s="43"/>
      <c r="P305" s="43"/>
      <c r="Q305" s="35"/>
      <c r="T305" s="233"/>
    </row>
    <row r="306" spans="1:20" s="17" customFormat="1" ht="12.75" customHeight="1">
      <c r="A306" s="23"/>
      <c r="B306" s="39" t="str" cm="1">
        <f t="array" ref="B306">IF(A306="", "", _xlfn._xlws.FILTER('Responsáveis pelas informações'!F:F, 'Responsáveis pelas informações'!A:A='Termos de Cooperação'!#REF!))</f>
        <v/>
      </c>
      <c r="C306" s="39"/>
      <c r="D306" s="39"/>
      <c r="F306" s="25"/>
      <c r="G306" s="25"/>
      <c r="H306" s="25"/>
      <c r="I306" s="25"/>
      <c r="J306" s="25"/>
      <c r="K306" s="25"/>
      <c r="L306" s="25"/>
      <c r="M306" s="20"/>
      <c r="N306" s="25"/>
      <c r="O306" s="43"/>
      <c r="P306" s="43"/>
      <c r="Q306" s="35"/>
      <c r="T306" s="233"/>
    </row>
    <row r="307" spans="1:20" s="17" customFormat="1" ht="12.75" customHeight="1">
      <c r="A307" s="23"/>
      <c r="B307" s="39" t="str" cm="1">
        <f t="array" ref="B307">IF(A307="", "", _xlfn._xlws.FILTER('Responsáveis pelas informações'!F:F, 'Responsáveis pelas informações'!A:A='Termos de Cooperação'!#REF!))</f>
        <v/>
      </c>
      <c r="C307" s="39"/>
      <c r="D307" s="39"/>
      <c r="F307" s="25"/>
      <c r="G307" s="25"/>
      <c r="H307" s="25"/>
      <c r="I307" s="25"/>
      <c r="J307" s="25"/>
      <c r="K307" s="25"/>
      <c r="L307" s="25"/>
      <c r="M307" s="20"/>
      <c r="N307" s="25"/>
      <c r="O307" s="43"/>
      <c r="P307" s="43"/>
      <c r="Q307" s="35"/>
      <c r="T307" s="233"/>
    </row>
    <row r="308" spans="1:20" s="17" customFormat="1" ht="12.75" customHeight="1">
      <c r="A308" s="23"/>
      <c r="B308" s="39" t="str" cm="1">
        <f t="array" ref="B308">IF(A308="", "", _xlfn._xlws.FILTER('Responsáveis pelas informações'!F:F, 'Responsáveis pelas informações'!A:A='Termos de Cooperação'!#REF!))</f>
        <v/>
      </c>
      <c r="C308" s="39"/>
      <c r="D308" s="39"/>
      <c r="F308" s="25"/>
      <c r="G308" s="25"/>
      <c r="H308" s="25"/>
      <c r="I308" s="25"/>
      <c r="J308" s="25"/>
      <c r="K308" s="25"/>
      <c r="L308" s="25"/>
      <c r="M308" s="20"/>
      <c r="N308" s="25"/>
      <c r="O308" s="43"/>
      <c r="P308" s="43"/>
      <c r="Q308" s="35"/>
      <c r="T308" s="233"/>
    </row>
    <row r="309" spans="1:20" s="17" customFormat="1" ht="12.75" customHeight="1">
      <c r="A309" s="23"/>
      <c r="B309" s="39" t="str" cm="1">
        <f t="array" ref="B309">IF(A309="", "", _xlfn._xlws.FILTER('Responsáveis pelas informações'!F:F, 'Responsáveis pelas informações'!A:A='Termos de Cooperação'!#REF!))</f>
        <v/>
      </c>
      <c r="C309" s="39"/>
      <c r="D309" s="39"/>
      <c r="F309" s="25"/>
      <c r="G309" s="25"/>
      <c r="H309" s="25"/>
      <c r="I309" s="25"/>
      <c r="J309" s="25"/>
      <c r="K309" s="25"/>
      <c r="L309" s="25"/>
      <c r="M309" s="20"/>
      <c r="N309" s="25"/>
      <c r="O309" s="43"/>
      <c r="P309" s="43"/>
      <c r="Q309" s="35"/>
      <c r="T309" s="233"/>
    </row>
    <row r="310" spans="1:20" s="17" customFormat="1" ht="12.75" customHeight="1">
      <c r="A310" s="23"/>
      <c r="B310" s="39" t="str" cm="1">
        <f t="array" ref="B310">IF(A310="", "", _xlfn._xlws.FILTER('Responsáveis pelas informações'!F:F, 'Responsáveis pelas informações'!A:A='Termos de Cooperação'!#REF!))</f>
        <v/>
      </c>
      <c r="C310" s="39"/>
      <c r="D310" s="39"/>
      <c r="F310" s="25"/>
      <c r="G310" s="25"/>
      <c r="H310" s="25"/>
      <c r="I310" s="25"/>
      <c r="J310" s="25"/>
      <c r="K310" s="25"/>
      <c r="L310" s="25"/>
      <c r="M310" s="20"/>
      <c r="N310" s="25"/>
      <c r="O310" s="43"/>
      <c r="P310" s="43"/>
      <c r="Q310" s="35"/>
      <c r="T310" s="233"/>
    </row>
    <row r="311" spans="1:20" s="17" customFormat="1" ht="12.75" customHeight="1">
      <c r="A311" s="23"/>
      <c r="B311" s="39" t="str" cm="1">
        <f t="array" ref="B311">IF(A311="", "", _xlfn._xlws.FILTER('Responsáveis pelas informações'!F:F, 'Responsáveis pelas informações'!A:A='Termos de Cooperação'!#REF!))</f>
        <v/>
      </c>
      <c r="C311" s="39"/>
      <c r="D311" s="39"/>
      <c r="F311" s="25"/>
      <c r="G311" s="25"/>
      <c r="H311" s="25"/>
      <c r="I311" s="25"/>
      <c r="J311" s="25"/>
      <c r="K311" s="25"/>
      <c r="L311" s="25"/>
      <c r="M311" s="20"/>
      <c r="N311" s="25"/>
      <c r="O311" s="43"/>
      <c r="P311" s="43"/>
      <c r="Q311" s="35"/>
      <c r="T311" s="233"/>
    </row>
    <row r="312" spans="1:20" s="17" customFormat="1" ht="12.75" customHeight="1">
      <c r="A312" s="23"/>
      <c r="B312" s="39" t="str" cm="1">
        <f t="array" ref="B312">IF(A312="", "", _xlfn._xlws.FILTER('Responsáveis pelas informações'!F:F, 'Responsáveis pelas informações'!A:A='Termos de Cooperação'!#REF!))</f>
        <v/>
      </c>
      <c r="C312" s="39"/>
      <c r="D312" s="39"/>
      <c r="F312" s="25"/>
      <c r="G312" s="25"/>
      <c r="H312" s="25"/>
      <c r="I312" s="25"/>
      <c r="J312" s="25"/>
      <c r="K312" s="25"/>
      <c r="L312" s="25"/>
      <c r="M312" s="20"/>
      <c r="N312" s="25"/>
      <c r="O312" s="43"/>
      <c r="P312" s="43"/>
      <c r="Q312" s="35"/>
      <c r="T312" s="233"/>
    </row>
    <row r="313" spans="1:20" s="17" customFormat="1" ht="12.75" customHeight="1">
      <c r="A313" s="23"/>
      <c r="B313" s="39" t="str" cm="1">
        <f t="array" ref="B313">IF(A313="", "", _xlfn._xlws.FILTER('Responsáveis pelas informações'!F:F, 'Responsáveis pelas informações'!A:A='Termos de Cooperação'!#REF!))</f>
        <v/>
      </c>
      <c r="C313" s="39"/>
      <c r="D313" s="39"/>
      <c r="F313" s="25"/>
      <c r="G313" s="25"/>
      <c r="H313" s="25"/>
      <c r="I313" s="25"/>
      <c r="J313" s="25"/>
      <c r="K313" s="25"/>
      <c r="L313" s="25"/>
      <c r="M313" s="20"/>
      <c r="N313" s="25"/>
      <c r="O313" s="43"/>
      <c r="P313" s="43"/>
      <c r="Q313" s="35"/>
      <c r="T313" s="233"/>
    </row>
    <row r="314" spans="1:20" s="17" customFormat="1" ht="12.75" customHeight="1">
      <c r="A314" s="23"/>
      <c r="B314" s="39" t="str" cm="1">
        <f t="array" ref="B314">IF(A314="", "", _xlfn._xlws.FILTER('Responsáveis pelas informações'!F:F, 'Responsáveis pelas informações'!A:A='Termos de Cooperação'!#REF!))</f>
        <v/>
      </c>
      <c r="C314" s="39"/>
      <c r="D314" s="39"/>
      <c r="F314" s="25"/>
      <c r="G314" s="25"/>
      <c r="H314" s="25"/>
      <c r="I314" s="25"/>
      <c r="J314" s="25"/>
      <c r="K314" s="25"/>
      <c r="L314" s="25"/>
      <c r="M314" s="20"/>
      <c r="N314" s="25"/>
      <c r="O314" s="43"/>
      <c r="P314" s="43"/>
      <c r="Q314" s="35"/>
      <c r="T314" s="233"/>
    </row>
    <row r="315" spans="1:20" s="17" customFormat="1" ht="12.75" customHeight="1">
      <c r="A315" s="23"/>
      <c r="B315" s="39" t="str" cm="1">
        <f t="array" ref="B315">IF(A315="", "", _xlfn._xlws.FILTER('Responsáveis pelas informações'!F:F, 'Responsáveis pelas informações'!A:A='Termos de Cooperação'!#REF!))</f>
        <v/>
      </c>
      <c r="C315" s="39"/>
      <c r="D315" s="39"/>
      <c r="F315" s="25"/>
      <c r="G315" s="25"/>
      <c r="H315" s="25"/>
      <c r="I315" s="25"/>
      <c r="J315" s="25"/>
      <c r="K315" s="25"/>
      <c r="L315" s="25"/>
      <c r="M315" s="20"/>
      <c r="N315" s="25"/>
      <c r="O315" s="43"/>
      <c r="P315" s="43"/>
      <c r="Q315" s="35"/>
      <c r="T315" s="233"/>
    </row>
    <row r="316" spans="1:20" s="17" customFormat="1" ht="12.75" customHeight="1">
      <c r="A316" s="23"/>
      <c r="B316" s="39" t="str" cm="1">
        <f t="array" ref="B316">IF(A316="", "", _xlfn._xlws.FILTER('Responsáveis pelas informações'!F:F, 'Responsáveis pelas informações'!A:A='Termos de Cooperação'!#REF!))</f>
        <v/>
      </c>
      <c r="C316" s="39"/>
      <c r="D316" s="39"/>
      <c r="F316" s="25"/>
      <c r="G316" s="25"/>
      <c r="H316" s="25"/>
      <c r="I316" s="25"/>
      <c r="J316" s="25"/>
      <c r="K316" s="25"/>
      <c r="L316" s="25"/>
      <c r="M316" s="20"/>
      <c r="N316" s="25"/>
      <c r="O316" s="43"/>
      <c r="P316" s="43"/>
      <c r="Q316" s="35"/>
      <c r="T316" s="233"/>
    </row>
    <row r="317" spans="1:20" s="17" customFormat="1" ht="12.75" customHeight="1">
      <c r="A317" s="23"/>
      <c r="B317" s="39" t="str" cm="1">
        <f t="array" ref="B317">IF(A317="", "", _xlfn._xlws.FILTER('Responsáveis pelas informações'!F:F, 'Responsáveis pelas informações'!A:A='Termos de Cooperação'!#REF!))</f>
        <v/>
      </c>
      <c r="C317" s="39"/>
      <c r="D317" s="39"/>
      <c r="F317" s="25"/>
      <c r="G317" s="25"/>
      <c r="H317" s="25"/>
      <c r="I317" s="25"/>
      <c r="J317" s="25"/>
      <c r="K317" s="25"/>
      <c r="L317" s="25"/>
      <c r="M317" s="20"/>
      <c r="N317" s="25"/>
      <c r="O317" s="43"/>
      <c r="P317" s="43"/>
      <c r="Q317" s="35"/>
      <c r="T317" s="233"/>
    </row>
    <row r="318" spans="1:20" s="17" customFormat="1" ht="12.75" customHeight="1">
      <c r="A318" s="23"/>
      <c r="B318" s="39" t="str" cm="1">
        <f t="array" ref="B318">IF(A318="", "", _xlfn._xlws.FILTER('Responsáveis pelas informações'!F:F, 'Responsáveis pelas informações'!A:A='Termos de Cooperação'!#REF!))</f>
        <v/>
      </c>
      <c r="C318" s="39"/>
      <c r="D318" s="39"/>
      <c r="F318" s="25"/>
      <c r="G318" s="25"/>
      <c r="H318" s="25"/>
      <c r="I318" s="25"/>
      <c r="J318" s="25"/>
      <c r="K318" s="25"/>
      <c r="L318" s="25"/>
      <c r="M318" s="20"/>
      <c r="N318" s="25"/>
      <c r="O318" s="43"/>
      <c r="P318" s="43"/>
      <c r="Q318" s="35"/>
      <c r="T318" s="233"/>
    </row>
    <row r="319" spans="1:20" s="17" customFormat="1" ht="12.75" customHeight="1">
      <c r="A319" s="23"/>
      <c r="B319" s="39" t="str" cm="1">
        <f t="array" ref="B319">IF(A319="", "", _xlfn._xlws.FILTER('Responsáveis pelas informações'!F:F, 'Responsáveis pelas informações'!A:A='Termos de Cooperação'!#REF!))</f>
        <v/>
      </c>
      <c r="C319" s="39"/>
      <c r="D319" s="39"/>
      <c r="F319" s="25"/>
      <c r="G319" s="25"/>
      <c r="H319" s="25"/>
      <c r="I319" s="25"/>
      <c r="J319" s="25"/>
      <c r="K319" s="25"/>
      <c r="L319" s="25"/>
      <c r="M319" s="20"/>
      <c r="N319" s="25"/>
      <c r="O319" s="43"/>
      <c r="P319" s="43"/>
      <c r="Q319" s="35"/>
      <c r="T319" s="233"/>
    </row>
    <row r="320" spans="1:20" s="17" customFormat="1" ht="12.75" customHeight="1">
      <c r="A320" s="23"/>
      <c r="B320" s="39" t="str" cm="1">
        <f t="array" ref="B320">IF(A320="", "", _xlfn._xlws.FILTER('Responsáveis pelas informações'!F:F, 'Responsáveis pelas informações'!A:A='Termos de Cooperação'!#REF!))</f>
        <v/>
      </c>
      <c r="C320" s="39"/>
      <c r="D320" s="39"/>
      <c r="F320" s="25"/>
      <c r="G320" s="25"/>
      <c r="H320" s="25"/>
      <c r="I320" s="25"/>
      <c r="J320" s="25"/>
      <c r="K320" s="25"/>
      <c r="L320" s="25"/>
      <c r="M320" s="20"/>
      <c r="N320" s="25"/>
      <c r="O320" s="43"/>
      <c r="P320" s="43"/>
      <c r="Q320" s="35"/>
      <c r="T320" s="233"/>
    </row>
    <row r="321" spans="1:20" s="17" customFormat="1" ht="12.75" customHeight="1">
      <c r="A321" s="23"/>
      <c r="B321" s="39" t="str" cm="1">
        <f t="array" ref="B321">IF(A321="", "", _xlfn._xlws.FILTER('Responsáveis pelas informações'!F:F, 'Responsáveis pelas informações'!A:A='Termos de Cooperação'!#REF!))</f>
        <v/>
      </c>
      <c r="C321" s="39"/>
      <c r="D321" s="39"/>
      <c r="F321" s="25"/>
      <c r="G321" s="25"/>
      <c r="H321" s="25"/>
      <c r="I321" s="25"/>
      <c r="J321" s="25"/>
      <c r="K321" s="25"/>
      <c r="L321" s="25"/>
      <c r="M321" s="20"/>
      <c r="N321" s="25"/>
      <c r="O321" s="43"/>
      <c r="P321" s="43"/>
      <c r="Q321" s="35"/>
      <c r="T321" s="233"/>
    </row>
    <row r="322" spans="1:20" s="17" customFormat="1" ht="12.75" customHeight="1">
      <c r="A322" s="23"/>
      <c r="B322" s="39" t="str" cm="1">
        <f t="array" ref="B322">IF(A322="", "", _xlfn._xlws.FILTER('Responsáveis pelas informações'!F:F, 'Responsáveis pelas informações'!A:A='Termos de Cooperação'!#REF!))</f>
        <v/>
      </c>
      <c r="C322" s="39"/>
      <c r="D322" s="39"/>
      <c r="F322" s="25"/>
      <c r="G322" s="25"/>
      <c r="H322" s="25"/>
      <c r="I322" s="25"/>
      <c r="J322" s="25"/>
      <c r="K322" s="25"/>
      <c r="L322" s="25"/>
      <c r="M322" s="20"/>
      <c r="N322" s="25"/>
      <c r="O322" s="43"/>
      <c r="P322" s="43"/>
      <c r="Q322" s="35"/>
      <c r="T322" s="233"/>
    </row>
    <row r="323" spans="1:20" s="17" customFormat="1" ht="12.75" customHeight="1">
      <c r="A323" s="23"/>
      <c r="B323" s="39" t="str" cm="1">
        <f t="array" ref="B323">IF(A323="", "", _xlfn._xlws.FILTER('Responsáveis pelas informações'!F:F, 'Responsáveis pelas informações'!A:A='Termos de Cooperação'!#REF!))</f>
        <v/>
      </c>
      <c r="C323" s="39"/>
      <c r="D323" s="39"/>
      <c r="F323" s="25"/>
      <c r="G323" s="25"/>
      <c r="H323" s="25"/>
      <c r="I323" s="25"/>
      <c r="J323" s="25"/>
      <c r="K323" s="25"/>
      <c r="L323" s="25"/>
      <c r="M323" s="20"/>
      <c r="N323" s="25"/>
      <c r="O323" s="43"/>
      <c r="P323" s="43"/>
      <c r="Q323" s="35"/>
      <c r="T323" s="233"/>
    </row>
    <row r="324" spans="1:20" s="17" customFormat="1" ht="12.75" customHeight="1">
      <c r="A324" s="23"/>
      <c r="B324" s="39" t="str" cm="1">
        <f t="array" ref="B324">IF(A324="", "", _xlfn._xlws.FILTER('Responsáveis pelas informações'!F:F, 'Responsáveis pelas informações'!A:A='Termos de Cooperação'!#REF!))</f>
        <v/>
      </c>
      <c r="C324" s="39"/>
      <c r="D324" s="39"/>
      <c r="F324" s="25"/>
      <c r="G324" s="25"/>
      <c r="H324" s="25"/>
      <c r="I324" s="25"/>
      <c r="J324" s="25"/>
      <c r="K324" s="25"/>
      <c r="L324" s="25"/>
      <c r="M324" s="20"/>
      <c r="N324" s="25"/>
      <c r="O324" s="43"/>
      <c r="P324" s="43"/>
      <c r="Q324" s="35"/>
      <c r="T324" s="233"/>
    </row>
    <row r="325" spans="1:20" s="17" customFormat="1" ht="12.75" customHeight="1">
      <c r="A325" s="23"/>
      <c r="B325" s="39" t="str" cm="1">
        <f t="array" ref="B325">IF(A325="", "", _xlfn._xlws.FILTER('Responsáveis pelas informações'!F:F, 'Responsáveis pelas informações'!A:A='Termos de Cooperação'!#REF!))</f>
        <v/>
      </c>
      <c r="C325" s="39"/>
      <c r="D325" s="39"/>
      <c r="F325" s="25"/>
      <c r="G325" s="25"/>
      <c r="H325" s="25"/>
      <c r="I325" s="25"/>
      <c r="J325" s="25"/>
      <c r="K325" s="25"/>
      <c r="L325" s="25"/>
      <c r="M325" s="20"/>
      <c r="N325" s="25"/>
      <c r="O325" s="43"/>
      <c r="P325" s="43"/>
      <c r="Q325" s="35"/>
      <c r="T325" s="233"/>
    </row>
    <row r="326" spans="1:20" s="17" customFormat="1" ht="12.75" customHeight="1">
      <c r="A326" s="23"/>
      <c r="B326" s="39" t="str" cm="1">
        <f t="array" ref="B326">IF(A326="", "", _xlfn._xlws.FILTER('Responsáveis pelas informações'!F:F, 'Responsáveis pelas informações'!A:A='Termos de Cooperação'!#REF!))</f>
        <v/>
      </c>
      <c r="C326" s="39"/>
      <c r="D326" s="39"/>
      <c r="F326" s="25"/>
      <c r="G326" s="25"/>
      <c r="H326" s="25"/>
      <c r="I326" s="25"/>
      <c r="J326" s="25"/>
      <c r="K326" s="25"/>
      <c r="L326" s="25"/>
      <c r="M326" s="20"/>
      <c r="N326" s="25"/>
      <c r="O326" s="43"/>
      <c r="P326" s="43"/>
      <c r="Q326" s="35"/>
      <c r="T326" s="233"/>
    </row>
    <row r="327" spans="1:20" s="17" customFormat="1" ht="12.75" customHeight="1">
      <c r="A327" s="23"/>
      <c r="B327" s="39" t="str" cm="1">
        <f t="array" ref="B327">IF(A327="", "", _xlfn._xlws.FILTER('Responsáveis pelas informações'!F:F, 'Responsáveis pelas informações'!A:A='Termos de Cooperação'!#REF!))</f>
        <v/>
      </c>
      <c r="C327" s="39"/>
      <c r="D327" s="39"/>
      <c r="F327" s="25"/>
      <c r="G327" s="25"/>
      <c r="H327" s="25"/>
      <c r="I327" s="25"/>
      <c r="J327" s="25"/>
      <c r="K327" s="25"/>
      <c r="L327" s="25"/>
      <c r="M327" s="20"/>
      <c r="N327" s="25"/>
      <c r="O327" s="43"/>
      <c r="P327" s="43"/>
      <c r="Q327" s="35"/>
      <c r="T327" s="233"/>
    </row>
    <row r="328" spans="1:20" s="17" customFormat="1" ht="12.75" customHeight="1">
      <c r="A328" s="23"/>
      <c r="B328" s="39" t="str" cm="1">
        <f t="array" ref="B328">IF(A328="", "", _xlfn._xlws.FILTER('Responsáveis pelas informações'!F:F, 'Responsáveis pelas informações'!A:A='Termos de Cooperação'!#REF!))</f>
        <v/>
      </c>
      <c r="C328" s="39"/>
      <c r="D328" s="39"/>
      <c r="F328" s="25"/>
      <c r="G328" s="25"/>
      <c r="H328" s="25"/>
      <c r="I328" s="25"/>
      <c r="J328" s="25"/>
      <c r="K328" s="25"/>
      <c r="L328" s="25"/>
      <c r="M328" s="20"/>
      <c r="N328" s="25"/>
      <c r="O328" s="43"/>
      <c r="P328" s="43"/>
      <c r="Q328" s="35"/>
      <c r="T328" s="233"/>
    </row>
    <row r="329" spans="1:20" s="17" customFormat="1" ht="12.75" customHeight="1">
      <c r="A329" s="23"/>
      <c r="B329" s="39" t="str" cm="1">
        <f t="array" ref="B329">IF(A329="", "", _xlfn._xlws.FILTER('Responsáveis pelas informações'!F:F, 'Responsáveis pelas informações'!A:A='Termos de Cooperação'!#REF!))</f>
        <v/>
      </c>
      <c r="C329" s="39"/>
      <c r="D329" s="39"/>
      <c r="F329" s="25"/>
      <c r="G329" s="25"/>
      <c r="H329" s="25"/>
      <c r="I329" s="25"/>
      <c r="J329" s="25"/>
      <c r="K329" s="25"/>
      <c r="L329" s="25"/>
      <c r="M329" s="20"/>
      <c r="N329" s="25"/>
      <c r="O329" s="43"/>
      <c r="P329" s="43"/>
      <c r="Q329" s="35"/>
      <c r="T329" s="233"/>
    </row>
    <row r="330" spans="1:20" s="17" customFormat="1" ht="12.75" customHeight="1">
      <c r="A330" s="23"/>
      <c r="B330" s="39" t="str" cm="1">
        <f t="array" ref="B330">IF(A330="", "", _xlfn._xlws.FILTER('Responsáveis pelas informações'!F:F, 'Responsáveis pelas informações'!A:A='Termos de Cooperação'!#REF!))</f>
        <v/>
      </c>
      <c r="C330" s="39"/>
      <c r="D330" s="39"/>
      <c r="F330" s="25"/>
      <c r="G330" s="25"/>
      <c r="H330" s="25"/>
      <c r="I330" s="25"/>
      <c r="J330" s="25"/>
      <c r="K330" s="25"/>
      <c r="L330" s="25"/>
      <c r="M330" s="20"/>
      <c r="N330" s="25"/>
      <c r="O330" s="43"/>
      <c r="P330" s="43"/>
      <c r="Q330" s="35"/>
      <c r="T330" s="233"/>
    </row>
    <row r="331" spans="1:20" s="17" customFormat="1" ht="12.75" customHeight="1">
      <c r="A331" s="23"/>
      <c r="B331" s="39" t="str" cm="1">
        <f t="array" ref="B331">IF(A331="", "", _xlfn._xlws.FILTER('Responsáveis pelas informações'!F:F, 'Responsáveis pelas informações'!A:A='Termos de Cooperação'!#REF!))</f>
        <v/>
      </c>
      <c r="C331" s="39"/>
      <c r="D331" s="39"/>
      <c r="F331" s="25"/>
      <c r="G331" s="25"/>
      <c r="H331" s="25"/>
      <c r="I331" s="25"/>
      <c r="J331" s="25"/>
      <c r="K331" s="25"/>
      <c r="L331" s="25"/>
      <c r="M331" s="20"/>
      <c r="N331" s="25"/>
      <c r="O331" s="43"/>
      <c r="P331" s="43"/>
      <c r="Q331" s="35"/>
      <c r="T331" s="233"/>
    </row>
    <row r="332" spans="1:20" s="17" customFormat="1" ht="12.75" customHeight="1">
      <c r="A332" s="23"/>
      <c r="B332" s="39" t="str" cm="1">
        <f t="array" ref="B332">IF(A332="", "", _xlfn._xlws.FILTER('Responsáveis pelas informações'!F:F, 'Responsáveis pelas informações'!A:A='Termos de Cooperação'!#REF!))</f>
        <v/>
      </c>
      <c r="C332" s="39"/>
      <c r="D332" s="39"/>
      <c r="F332" s="25"/>
      <c r="G332" s="25"/>
      <c r="H332" s="25"/>
      <c r="I332" s="25"/>
      <c r="J332" s="25"/>
      <c r="K332" s="25"/>
      <c r="L332" s="25"/>
      <c r="M332" s="20"/>
      <c r="N332" s="25"/>
      <c r="O332" s="43"/>
      <c r="P332" s="43"/>
      <c r="Q332" s="35"/>
      <c r="T332" s="233"/>
    </row>
    <row r="333" spans="1:20" s="17" customFormat="1" ht="12.75" customHeight="1">
      <c r="A333" s="23"/>
      <c r="B333" s="39" t="str" cm="1">
        <f t="array" ref="B333">IF(A333="", "", _xlfn._xlws.FILTER('Responsáveis pelas informações'!F:F, 'Responsáveis pelas informações'!A:A='Termos de Cooperação'!#REF!))</f>
        <v/>
      </c>
      <c r="C333" s="39"/>
      <c r="D333" s="39"/>
      <c r="F333" s="25"/>
      <c r="G333" s="25"/>
      <c r="H333" s="25"/>
      <c r="I333" s="25"/>
      <c r="J333" s="25"/>
      <c r="K333" s="25"/>
      <c r="L333" s="25"/>
      <c r="M333" s="20"/>
      <c r="N333" s="25"/>
      <c r="O333" s="43"/>
      <c r="P333" s="43"/>
      <c r="Q333" s="35"/>
      <c r="T333" s="233"/>
    </row>
    <row r="334" spans="1:20" s="17" customFormat="1" ht="12.75" customHeight="1">
      <c r="A334" s="23"/>
      <c r="B334" s="39" t="str" cm="1">
        <f t="array" ref="B334">IF(A334="", "", _xlfn._xlws.FILTER('Responsáveis pelas informações'!F:F, 'Responsáveis pelas informações'!A:A='Termos de Cooperação'!#REF!))</f>
        <v/>
      </c>
      <c r="C334" s="39"/>
      <c r="D334" s="39"/>
      <c r="F334" s="25"/>
      <c r="G334" s="25"/>
      <c r="H334" s="25"/>
      <c r="I334" s="25"/>
      <c r="J334" s="25"/>
      <c r="K334" s="25"/>
      <c r="L334" s="25"/>
      <c r="M334" s="20"/>
      <c r="N334" s="25"/>
      <c r="O334" s="43"/>
      <c r="P334" s="43"/>
      <c r="Q334" s="35"/>
      <c r="T334" s="233"/>
    </row>
    <row r="335" spans="1:20" s="17" customFormat="1" ht="12.75" customHeight="1">
      <c r="A335" s="23"/>
      <c r="B335" s="39" t="str" cm="1">
        <f t="array" ref="B335">IF(A335="", "", _xlfn._xlws.FILTER('Responsáveis pelas informações'!F:F, 'Responsáveis pelas informações'!A:A='Termos de Cooperação'!#REF!))</f>
        <v/>
      </c>
      <c r="C335" s="39"/>
      <c r="D335" s="39"/>
      <c r="F335" s="25"/>
      <c r="G335" s="25"/>
      <c r="H335" s="25"/>
      <c r="I335" s="25"/>
      <c r="J335" s="25"/>
      <c r="K335" s="25"/>
      <c r="L335" s="25"/>
      <c r="M335" s="20"/>
      <c r="N335" s="25"/>
      <c r="O335" s="43"/>
      <c r="P335" s="43"/>
      <c r="Q335" s="35"/>
      <c r="T335" s="233"/>
    </row>
    <row r="336" spans="1:20" s="17" customFormat="1" ht="12.75" customHeight="1">
      <c r="A336" s="23"/>
      <c r="B336" s="39" t="str" cm="1">
        <f t="array" ref="B336">IF(A336="", "", _xlfn._xlws.FILTER('Responsáveis pelas informações'!F:F, 'Responsáveis pelas informações'!A:A='Termos de Cooperação'!#REF!))</f>
        <v/>
      </c>
      <c r="C336" s="39"/>
      <c r="D336" s="39"/>
      <c r="F336" s="25"/>
      <c r="G336" s="25"/>
      <c r="H336" s="25"/>
      <c r="I336" s="25"/>
      <c r="J336" s="25"/>
      <c r="K336" s="25"/>
      <c r="L336" s="25"/>
      <c r="M336" s="20"/>
      <c r="N336" s="25"/>
      <c r="O336" s="43"/>
      <c r="P336" s="43"/>
      <c r="Q336" s="35"/>
      <c r="T336" s="233"/>
    </row>
    <row r="337" spans="1:20" s="17" customFormat="1" ht="12.75" customHeight="1">
      <c r="A337" s="23"/>
      <c r="B337" s="39" t="str" cm="1">
        <f t="array" ref="B337">IF(A337="", "", _xlfn._xlws.FILTER('Responsáveis pelas informações'!F:F, 'Responsáveis pelas informações'!A:A='Termos de Cooperação'!#REF!))</f>
        <v/>
      </c>
      <c r="C337" s="39"/>
      <c r="D337" s="39"/>
      <c r="F337" s="25"/>
      <c r="G337" s="25"/>
      <c r="H337" s="25"/>
      <c r="I337" s="25"/>
      <c r="J337" s="25"/>
      <c r="K337" s="25"/>
      <c r="L337" s="25"/>
      <c r="M337" s="20"/>
      <c r="N337" s="25"/>
      <c r="O337" s="43"/>
      <c r="P337" s="43"/>
      <c r="Q337" s="35"/>
      <c r="T337" s="233"/>
    </row>
    <row r="338" spans="1:20" s="17" customFormat="1" ht="12.75" customHeight="1">
      <c r="A338" s="23"/>
      <c r="B338" s="39" t="str" cm="1">
        <f t="array" ref="B338">IF(A338="", "", _xlfn._xlws.FILTER('Responsáveis pelas informações'!F:F, 'Responsáveis pelas informações'!A:A='Termos de Cooperação'!#REF!))</f>
        <v/>
      </c>
      <c r="C338" s="39"/>
      <c r="D338" s="39"/>
      <c r="F338" s="25"/>
      <c r="G338" s="25"/>
      <c r="H338" s="25"/>
      <c r="I338" s="25"/>
      <c r="J338" s="25"/>
      <c r="K338" s="25"/>
      <c r="L338" s="25"/>
      <c r="M338" s="20"/>
      <c r="N338" s="25"/>
      <c r="O338" s="43"/>
      <c r="P338" s="43"/>
      <c r="Q338" s="35"/>
      <c r="T338" s="233"/>
    </row>
    <row r="339" spans="1:20" s="17" customFormat="1" ht="12.75" customHeight="1">
      <c r="A339" s="23"/>
      <c r="B339" s="39" t="str" cm="1">
        <f t="array" ref="B339">IF(A339="", "", _xlfn._xlws.FILTER('Responsáveis pelas informações'!F:F, 'Responsáveis pelas informações'!A:A='Termos de Cooperação'!#REF!))</f>
        <v/>
      </c>
      <c r="C339" s="39"/>
      <c r="D339" s="39"/>
      <c r="F339" s="25"/>
      <c r="G339" s="25"/>
      <c r="H339" s="25"/>
      <c r="I339" s="25"/>
      <c r="J339" s="25"/>
      <c r="K339" s="25"/>
      <c r="L339" s="25"/>
      <c r="M339" s="20"/>
      <c r="N339" s="25"/>
      <c r="O339" s="43"/>
      <c r="P339" s="43"/>
      <c r="Q339" s="35"/>
      <c r="T339" s="233"/>
    </row>
    <row r="340" spans="1:20" s="17" customFormat="1" ht="12.75" customHeight="1">
      <c r="A340" s="23"/>
      <c r="B340" s="39" t="str" cm="1">
        <f t="array" ref="B340">IF(A340="", "", _xlfn._xlws.FILTER('Responsáveis pelas informações'!F:F, 'Responsáveis pelas informações'!A:A='Termos de Cooperação'!#REF!))</f>
        <v/>
      </c>
      <c r="C340" s="39"/>
      <c r="D340" s="39"/>
      <c r="F340" s="25"/>
      <c r="G340" s="25"/>
      <c r="H340" s="25"/>
      <c r="I340" s="25"/>
      <c r="J340" s="25"/>
      <c r="K340" s="25"/>
      <c r="L340" s="25"/>
      <c r="M340" s="20"/>
      <c r="N340" s="25"/>
      <c r="O340" s="43"/>
      <c r="P340" s="43"/>
      <c r="Q340" s="35"/>
      <c r="T340" s="233"/>
    </row>
    <row r="341" spans="1:20" s="17" customFormat="1" ht="12.75" customHeight="1">
      <c r="A341" s="23"/>
      <c r="B341" s="39" t="str" cm="1">
        <f t="array" ref="B341">IF(A341="", "", _xlfn._xlws.FILTER('Responsáveis pelas informações'!F:F, 'Responsáveis pelas informações'!A:A='Termos de Cooperação'!#REF!))</f>
        <v/>
      </c>
      <c r="C341" s="39"/>
      <c r="D341" s="39"/>
      <c r="F341" s="25"/>
      <c r="G341" s="25"/>
      <c r="H341" s="25"/>
      <c r="I341" s="25"/>
      <c r="J341" s="25"/>
      <c r="K341" s="25"/>
      <c r="L341" s="25"/>
      <c r="M341" s="20"/>
      <c r="N341" s="25"/>
      <c r="O341" s="43"/>
      <c r="P341" s="43"/>
      <c r="Q341" s="35"/>
      <c r="T341" s="233"/>
    </row>
    <row r="342" spans="1:20" s="17" customFormat="1" ht="12.75" customHeight="1">
      <c r="A342" s="23"/>
      <c r="B342" s="39" t="str" cm="1">
        <f t="array" ref="B342">IF(A342="", "", _xlfn._xlws.FILTER('Responsáveis pelas informações'!F:F, 'Responsáveis pelas informações'!A:A='Termos de Cooperação'!#REF!))</f>
        <v/>
      </c>
      <c r="C342" s="39"/>
      <c r="D342" s="39"/>
      <c r="F342" s="25"/>
      <c r="G342" s="25"/>
      <c r="H342" s="25"/>
      <c r="I342" s="25"/>
      <c r="J342" s="25"/>
      <c r="K342" s="25"/>
      <c r="L342" s="25"/>
      <c r="M342" s="20"/>
      <c r="N342" s="25"/>
      <c r="O342" s="43"/>
      <c r="P342" s="43"/>
      <c r="Q342" s="35"/>
      <c r="T342" s="233"/>
    </row>
    <row r="343" spans="1:20" s="17" customFormat="1" ht="12.75" customHeight="1">
      <c r="A343" s="23"/>
      <c r="B343" s="39" t="str" cm="1">
        <f t="array" ref="B343">IF(A343="", "", _xlfn._xlws.FILTER('Responsáveis pelas informações'!F:F, 'Responsáveis pelas informações'!A:A='Termos de Cooperação'!#REF!))</f>
        <v/>
      </c>
      <c r="C343" s="39"/>
      <c r="D343" s="39"/>
      <c r="F343" s="25"/>
      <c r="G343" s="25"/>
      <c r="H343" s="25"/>
      <c r="I343" s="25"/>
      <c r="J343" s="25"/>
      <c r="K343" s="25"/>
      <c r="L343" s="25"/>
      <c r="M343" s="20"/>
      <c r="N343" s="25"/>
      <c r="O343" s="43"/>
      <c r="P343" s="43"/>
      <c r="Q343" s="35"/>
      <c r="T343" s="233"/>
    </row>
    <row r="344" spans="1:20" s="17" customFormat="1" ht="12.75" customHeight="1">
      <c r="A344" s="23"/>
      <c r="B344" s="39" t="str" cm="1">
        <f t="array" ref="B344">IF(A344="", "", _xlfn._xlws.FILTER('Responsáveis pelas informações'!F:F, 'Responsáveis pelas informações'!A:A='Termos de Cooperação'!#REF!))</f>
        <v/>
      </c>
      <c r="C344" s="39"/>
      <c r="D344" s="39"/>
      <c r="F344" s="25"/>
      <c r="G344" s="25"/>
      <c r="H344" s="25"/>
      <c r="I344" s="25"/>
      <c r="J344" s="25"/>
      <c r="K344" s="25"/>
      <c r="L344" s="25"/>
      <c r="M344" s="20"/>
      <c r="N344" s="25"/>
      <c r="O344" s="43"/>
      <c r="P344" s="43"/>
      <c r="Q344" s="35"/>
      <c r="T344" s="233"/>
    </row>
    <row r="345" spans="1:20" s="17" customFormat="1" ht="12.75" customHeight="1">
      <c r="A345" s="23"/>
      <c r="B345" s="39" t="str" cm="1">
        <f t="array" ref="B345">IF(A345="", "", _xlfn._xlws.FILTER('Responsáveis pelas informações'!F:F, 'Responsáveis pelas informações'!A:A='Termos de Cooperação'!#REF!))</f>
        <v/>
      </c>
      <c r="C345" s="39"/>
      <c r="D345" s="39"/>
      <c r="F345" s="25"/>
      <c r="G345" s="25"/>
      <c r="H345" s="25"/>
      <c r="I345" s="25"/>
      <c r="J345" s="25"/>
      <c r="K345" s="25"/>
      <c r="L345" s="25"/>
      <c r="M345" s="20"/>
      <c r="N345" s="25"/>
      <c r="O345" s="43"/>
      <c r="P345" s="43"/>
      <c r="Q345" s="35"/>
      <c r="T345" s="233"/>
    </row>
    <row r="346" spans="1:20" s="17" customFormat="1" ht="12.75" customHeight="1">
      <c r="A346" s="23"/>
      <c r="B346" s="39" t="str" cm="1">
        <f t="array" ref="B346">IF(A346="", "", _xlfn._xlws.FILTER('Responsáveis pelas informações'!F:F, 'Responsáveis pelas informações'!A:A='Termos de Cooperação'!#REF!))</f>
        <v/>
      </c>
      <c r="C346" s="39"/>
      <c r="D346" s="39"/>
      <c r="F346" s="25"/>
      <c r="G346" s="25"/>
      <c r="H346" s="25"/>
      <c r="I346" s="25"/>
      <c r="J346" s="25"/>
      <c r="K346" s="25"/>
      <c r="L346" s="25"/>
      <c r="M346" s="20"/>
      <c r="N346" s="25"/>
      <c r="O346" s="43"/>
      <c r="P346" s="43"/>
      <c r="Q346" s="35"/>
      <c r="T346" s="233"/>
    </row>
    <row r="347" spans="1:20" s="17" customFormat="1" ht="12.75" customHeight="1">
      <c r="A347" s="23"/>
      <c r="B347" s="39" t="str" cm="1">
        <f t="array" ref="B347">IF(A347="", "", _xlfn._xlws.FILTER('Responsáveis pelas informações'!F:F, 'Responsáveis pelas informações'!A:A='Termos de Cooperação'!#REF!))</f>
        <v/>
      </c>
      <c r="C347" s="39"/>
      <c r="D347" s="39"/>
      <c r="F347" s="25"/>
      <c r="G347" s="25"/>
      <c r="H347" s="25"/>
      <c r="I347" s="25"/>
      <c r="J347" s="25"/>
      <c r="K347" s="25"/>
      <c r="L347" s="25"/>
      <c r="M347" s="20"/>
      <c r="N347" s="25"/>
      <c r="O347" s="43"/>
      <c r="P347" s="43"/>
      <c r="Q347" s="35"/>
      <c r="T347" s="233"/>
    </row>
    <row r="348" spans="1:20" s="17" customFormat="1" ht="12.75" customHeight="1">
      <c r="A348" s="23"/>
      <c r="B348" s="39" t="str" cm="1">
        <f t="array" ref="B348">IF(A348="", "", _xlfn._xlws.FILTER('Responsáveis pelas informações'!F:F, 'Responsáveis pelas informações'!A:A='Termos de Cooperação'!#REF!))</f>
        <v/>
      </c>
      <c r="C348" s="39"/>
      <c r="D348" s="39"/>
      <c r="F348" s="25"/>
      <c r="G348" s="25"/>
      <c r="H348" s="25"/>
      <c r="I348" s="25"/>
      <c r="J348" s="25"/>
      <c r="K348" s="25"/>
      <c r="L348" s="25"/>
      <c r="M348" s="20"/>
      <c r="N348" s="25"/>
      <c r="O348" s="43"/>
      <c r="P348" s="43"/>
      <c r="Q348" s="35"/>
      <c r="T348" s="233"/>
    </row>
    <row r="349" spans="1:20" s="17" customFormat="1" ht="12.75" customHeight="1">
      <c r="A349" s="23"/>
      <c r="B349" s="39" t="str" cm="1">
        <f t="array" ref="B349">IF(A349="", "", _xlfn._xlws.FILTER('Responsáveis pelas informações'!F:F, 'Responsáveis pelas informações'!A:A='Termos de Cooperação'!#REF!))</f>
        <v/>
      </c>
      <c r="C349" s="39"/>
      <c r="D349" s="39"/>
      <c r="F349" s="25"/>
      <c r="G349" s="25"/>
      <c r="H349" s="25"/>
      <c r="I349" s="25"/>
      <c r="J349" s="25"/>
      <c r="K349" s="25"/>
      <c r="L349" s="25"/>
      <c r="M349" s="20"/>
      <c r="N349" s="25"/>
      <c r="O349" s="43"/>
      <c r="P349" s="43"/>
      <c r="Q349" s="35"/>
      <c r="T349" s="233"/>
    </row>
    <row r="350" spans="1:20" s="17" customFormat="1" ht="12.75" customHeight="1">
      <c r="A350" s="23"/>
      <c r="B350" s="39" t="str" cm="1">
        <f t="array" ref="B350">IF(A350="", "", _xlfn._xlws.FILTER('Responsáveis pelas informações'!F:F, 'Responsáveis pelas informações'!A:A='Termos de Cooperação'!#REF!))</f>
        <v/>
      </c>
      <c r="C350" s="39"/>
      <c r="D350" s="39"/>
      <c r="F350" s="25"/>
      <c r="G350" s="25"/>
      <c r="H350" s="25"/>
      <c r="I350" s="25"/>
      <c r="J350" s="25"/>
      <c r="K350" s="25"/>
      <c r="L350" s="25"/>
      <c r="M350" s="20"/>
      <c r="N350" s="25"/>
      <c r="O350" s="43"/>
      <c r="P350" s="43"/>
      <c r="Q350" s="35"/>
      <c r="T350" s="233"/>
    </row>
    <row r="351" spans="1:20" s="17" customFormat="1" ht="12.75" customHeight="1">
      <c r="A351" s="23"/>
      <c r="B351" s="39" t="str" cm="1">
        <f t="array" ref="B351">IF(A351="", "", _xlfn._xlws.FILTER('Responsáveis pelas informações'!F:F, 'Responsáveis pelas informações'!A:A='Termos de Cooperação'!#REF!))</f>
        <v/>
      </c>
      <c r="C351" s="39"/>
      <c r="D351" s="39"/>
      <c r="F351" s="25"/>
      <c r="G351" s="25"/>
      <c r="H351" s="25"/>
      <c r="I351" s="25"/>
      <c r="J351" s="25"/>
      <c r="K351" s="25"/>
      <c r="L351" s="25"/>
      <c r="M351" s="20"/>
      <c r="N351" s="25"/>
      <c r="O351" s="43"/>
      <c r="P351" s="43"/>
      <c r="Q351" s="35"/>
      <c r="T351" s="233"/>
    </row>
    <row r="352" spans="1:20" s="17" customFormat="1" ht="12.75" customHeight="1">
      <c r="A352" s="23"/>
      <c r="B352" s="39" t="str" cm="1">
        <f t="array" ref="B352">IF(A352="", "", _xlfn._xlws.FILTER('Responsáveis pelas informações'!F:F, 'Responsáveis pelas informações'!A:A='Termos de Cooperação'!#REF!))</f>
        <v/>
      </c>
      <c r="C352" s="39"/>
      <c r="D352" s="39"/>
      <c r="F352" s="25"/>
      <c r="G352" s="25"/>
      <c r="H352" s="25"/>
      <c r="I352" s="25"/>
      <c r="J352" s="25"/>
      <c r="K352" s="25"/>
      <c r="L352" s="25"/>
      <c r="M352" s="20"/>
      <c r="N352" s="25"/>
      <c r="O352" s="43"/>
      <c r="P352" s="43"/>
      <c r="Q352" s="35"/>
      <c r="T352" s="233"/>
    </row>
    <row r="353" spans="1:20" s="17" customFormat="1" ht="12.75" customHeight="1">
      <c r="A353" s="23"/>
      <c r="B353" s="39" t="str" cm="1">
        <f t="array" ref="B353">IF(A353="", "", _xlfn._xlws.FILTER('Responsáveis pelas informações'!F:F, 'Responsáveis pelas informações'!A:A='Termos de Cooperação'!#REF!))</f>
        <v/>
      </c>
      <c r="C353" s="39"/>
      <c r="D353" s="39"/>
      <c r="F353" s="25"/>
      <c r="G353" s="25"/>
      <c r="H353" s="25"/>
      <c r="I353" s="25"/>
      <c r="J353" s="25"/>
      <c r="K353" s="25"/>
      <c r="L353" s="25"/>
      <c r="M353" s="20"/>
      <c r="N353" s="25"/>
      <c r="O353" s="43"/>
      <c r="P353" s="43"/>
      <c r="Q353" s="35"/>
      <c r="T353" s="233"/>
    </row>
    <row r="354" spans="1:20" s="17" customFormat="1" ht="12.75" customHeight="1">
      <c r="A354" s="23"/>
      <c r="B354" s="39" t="str" cm="1">
        <f t="array" ref="B354">IF(A354="", "", _xlfn._xlws.FILTER('Responsáveis pelas informações'!F:F, 'Responsáveis pelas informações'!A:A='Termos de Cooperação'!#REF!))</f>
        <v/>
      </c>
      <c r="C354" s="39"/>
      <c r="D354" s="39"/>
      <c r="F354" s="25"/>
      <c r="G354" s="25"/>
      <c r="H354" s="25"/>
      <c r="I354" s="25"/>
      <c r="J354" s="25"/>
      <c r="K354" s="25"/>
      <c r="L354" s="25"/>
      <c r="M354" s="20"/>
      <c r="N354" s="25"/>
      <c r="O354" s="43"/>
      <c r="P354" s="43"/>
      <c r="Q354" s="35"/>
      <c r="T354" s="233"/>
    </row>
    <row r="355" spans="1:20" s="17" customFormat="1" ht="12.75" customHeight="1">
      <c r="A355" s="23"/>
      <c r="B355" s="39" t="str" cm="1">
        <f t="array" ref="B355">IF(A355="", "", _xlfn._xlws.FILTER('Responsáveis pelas informações'!F:F, 'Responsáveis pelas informações'!A:A='Termos de Cooperação'!#REF!))</f>
        <v/>
      </c>
      <c r="C355" s="39"/>
      <c r="D355" s="39"/>
      <c r="F355" s="25"/>
      <c r="G355" s="25"/>
      <c r="H355" s="25"/>
      <c r="I355" s="25"/>
      <c r="J355" s="25"/>
      <c r="K355" s="25"/>
      <c r="L355" s="25"/>
      <c r="M355" s="20"/>
      <c r="N355" s="25"/>
      <c r="O355" s="43"/>
      <c r="P355" s="43"/>
      <c r="Q355" s="35"/>
      <c r="T355" s="233"/>
    </row>
    <row r="356" spans="1:20" s="17" customFormat="1" ht="12.75" customHeight="1">
      <c r="A356" s="23"/>
      <c r="B356" s="39" t="str" cm="1">
        <f t="array" ref="B356">IF(A356="", "", _xlfn._xlws.FILTER('Responsáveis pelas informações'!F:F, 'Responsáveis pelas informações'!A:A='Termos de Cooperação'!#REF!))</f>
        <v/>
      </c>
      <c r="C356" s="39"/>
      <c r="D356" s="39"/>
      <c r="F356" s="25"/>
      <c r="G356" s="25"/>
      <c r="H356" s="25"/>
      <c r="I356" s="25"/>
      <c r="J356" s="25"/>
      <c r="K356" s="25"/>
      <c r="L356" s="25"/>
      <c r="M356" s="20"/>
      <c r="N356" s="25"/>
      <c r="O356" s="43"/>
      <c r="P356" s="43"/>
      <c r="Q356" s="35"/>
      <c r="T356" s="233"/>
    </row>
    <row r="357" spans="1:20" s="17" customFormat="1" ht="12.75" customHeight="1">
      <c r="A357" s="23"/>
      <c r="B357" s="39" t="str" cm="1">
        <f t="array" ref="B357">IF(A357="", "", _xlfn._xlws.FILTER('Responsáveis pelas informações'!F:F, 'Responsáveis pelas informações'!A:A='Termos de Cooperação'!#REF!))</f>
        <v/>
      </c>
      <c r="C357" s="39"/>
      <c r="D357" s="39"/>
      <c r="F357" s="25"/>
      <c r="G357" s="25"/>
      <c r="H357" s="25"/>
      <c r="I357" s="25"/>
      <c r="J357" s="25"/>
      <c r="K357" s="25"/>
      <c r="L357" s="25"/>
      <c r="M357" s="20"/>
      <c r="N357" s="25"/>
      <c r="O357" s="43"/>
      <c r="P357" s="43"/>
      <c r="Q357" s="35"/>
      <c r="T357" s="233"/>
    </row>
    <row r="358" spans="1:20" s="17" customFormat="1" ht="12.75" customHeight="1">
      <c r="A358" s="23"/>
      <c r="B358" s="39" t="str" cm="1">
        <f t="array" ref="B358">IF(A358="", "", _xlfn._xlws.FILTER('Responsáveis pelas informações'!F:F, 'Responsáveis pelas informações'!A:A='Termos de Cooperação'!#REF!))</f>
        <v/>
      </c>
      <c r="C358" s="39"/>
      <c r="D358" s="39"/>
      <c r="F358" s="25"/>
      <c r="G358" s="25"/>
      <c r="H358" s="25"/>
      <c r="I358" s="25"/>
      <c r="J358" s="25"/>
      <c r="K358" s="25"/>
      <c r="L358" s="25"/>
      <c r="M358" s="20"/>
      <c r="N358" s="25"/>
      <c r="O358" s="43"/>
      <c r="P358" s="43"/>
      <c r="Q358" s="35"/>
      <c r="T358" s="233"/>
    </row>
    <row r="359" spans="1:20" s="17" customFormat="1" ht="12.75" customHeight="1">
      <c r="A359" s="23"/>
      <c r="B359" s="39" t="str" cm="1">
        <f t="array" ref="B359">IF(A359="", "", _xlfn._xlws.FILTER('Responsáveis pelas informações'!F:F, 'Responsáveis pelas informações'!A:A='Termos de Cooperação'!#REF!))</f>
        <v/>
      </c>
      <c r="C359" s="39"/>
      <c r="D359" s="39"/>
      <c r="F359" s="25"/>
      <c r="G359" s="25"/>
      <c r="H359" s="25"/>
      <c r="I359" s="25"/>
      <c r="J359" s="25"/>
      <c r="K359" s="25"/>
      <c r="L359" s="25"/>
      <c r="M359" s="20"/>
      <c r="N359" s="25"/>
      <c r="O359" s="43"/>
      <c r="P359" s="43"/>
      <c r="Q359" s="35"/>
      <c r="T359" s="233"/>
    </row>
    <row r="360" spans="1:20" s="17" customFormat="1" ht="12.75" customHeight="1">
      <c r="A360" s="23"/>
      <c r="B360" s="39" t="str" cm="1">
        <f t="array" ref="B360">IF(A360="", "", _xlfn._xlws.FILTER('Responsáveis pelas informações'!F:F, 'Responsáveis pelas informações'!A:A='Termos de Cooperação'!#REF!))</f>
        <v/>
      </c>
      <c r="C360" s="39"/>
      <c r="D360" s="39"/>
      <c r="F360" s="25"/>
      <c r="G360" s="25"/>
      <c r="H360" s="25"/>
      <c r="I360" s="25"/>
      <c r="J360" s="25"/>
      <c r="K360" s="25"/>
      <c r="L360" s="25"/>
      <c r="M360" s="20"/>
      <c r="N360" s="25"/>
      <c r="O360" s="43"/>
      <c r="P360" s="43"/>
      <c r="Q360" s="35"/>
      <c r="T360" s="233"/>
    </row>
    <row r="361" spans="1:20" s="17" customFormat="1" ht="12.75" customHeight="1">
      <c r="A361" s="23"/>
      <c r="B361" s="39" t="str" cm="1">
        <f t="array" ref="B361">IF(A361="", "", _xlfn._xlws.FILTER('Responsáveis pelas informações'!F:F, 'Responsáveis pelas informações'!A:A='Termos de Cooperação'!#REF!))</f>
        <v/>
      </c>
      <c r="C361" s="39"/>
      <c r="D361" s="39"/>
      <c r="F361" s="25"/>
      <c r="G361" s="25"/>
      <c r="H361" s="25"/>
      <c r="I361" s="25"/>
      <c r="J361" s="25"/>
      <c r="K361" s="25"/>
      <c r="L361" s="25"/>
      <c r="M361" s="20"/>
      <c r="N361" s="25"/>
      <c r="O361" s="43"/>
      <c r="P361" s="43"/>
      <c r="Q361" s="35"/>
      <c r="T361" s="233"/>
    </row>
    <row r="362" spans="1:20" s="17" customFormat="1" ht="12.75" customHeight="1">
      <c r="A362" s="23"/>
      <c r="B362" s="39" t="str" cm="1">
        <f t="array" ref="B362">IF(A362="", "", _xlfn._xlws.FILTER('Responsáveis pelas informações'!F:F, 'Responsáveis pelas informações'!A:A='Termos de Cooperação'!#REF!))</f>
        <v/>
      </c>
      <c r="C362" s="39"/>
      <c r="D362" s="39"/>
      <c r="F362" s="25"/>
      <c r="G362" s="25"/>
      <c r="H362" s="25"/>
      <c r="I362" s="25"/>
      <c r="J362" s="25"/>
      <c r="K362" s="25"/>
      <c r="L362" s="25"/>
      <c r="M362" s="20"/>
      <c r="N362" s="25"/>
      <c r="O362" s="43"/>
      <c r="P362" s="43"/>
      <c r="Q362" s="35"/>
      <c r="T362" s="233"/>
    </row>
    <row r="363" spans="1:20" s="17" customFormat="1" ht="12.75" customHeight="1">
      <c r="A363" s="23"/>
      <c r="B363" s="39" t="str" cm="1">
        <f t="array" ref="B363">IF(A363="", "", _xlfn._xlws.FILTER('Responsáveis pelas informações'!F:F, 'Responsáveis pelas informações'!A:A='Termos de Cooperação'!#REF!))</f>
        <v/>
      </c>
      <c r="C363" s="39"/>
      <c r="D363" s="39"/>
      <c r="F363" s="25"/>
      <c r="G363" s="25"/>
      <c r="H363" s="25"/>
      <c r="I363" s="25"/>
      <c r="J363" s="25"/>
      <c r="K363" s="25"/>
      <c r="L363" s="25"/>
      <c r="M363" s="20"/>
      <c r="N363" s="25"/>
      <c r="O363" s="43"/>
      <c r="P363" s="43"/>
      <c r="Q363" s="35"/>
      <c r="T363" s="233"/>
    </row>
    <row r="364" spans="1:20" s="17" customFormat="1" ht="12.75" customHeight="1">
      <c r="A364" s="23"/>
      <c r="B364" s="39" t="str" cm="1">
        <f t="array" ref="B364">IF(A364="", "", _xlfn._xlws.FILTER('Responsáveis pelas informações'!F:F, 'Responsáveis pelas informações'!A:A='Termos de Cooperação'!#REF!))</f>
        <v/>
      </c>
      <c r="C364" s="39"/>
      <c r="D364" s="39"/>
      <c r="F364" s="25"/>
      <c r="G364" s="25"/>
      <c r="H364" s="25"/>
      <c r="I364" s="25"/>
      <c r="J364" s="25"/>
      <c r="K364" s="25"/>
      <c r="L364" s="25"/>
      <c r="M364" s="20"/>
      <c r="N364" s="25"/>
      <c r="O364" s="43"/>
      <c r="P364" s="43"/>
      <c r="Q364" s="35"/>
      <c r="T364" s="233"/>
    </row>
    <row r="365" spans="1:20" s="17" customFormat="1" ht="12.75" customHeight="1">
      <c r="A365" s="23"/>
      <c r="B365" s="39" t="str" cm="1">
        <f t="array" ref="B365">IF(A365="", "", _xlfn._xlws.FILTER('Responsáveis pelas informações'!F:F, 'Responsáveis pelas informações'!A:A='Termos de Cooperação'!#REF!))</f>
        <v/>
      </c>
      <c r="C365" s="39"/>
      <c r="D365" s="39"/>
      <c r="F365" s="25"/>
      <c r="G365" s="25"/>
      <c r="H365" s="25"/>
      <c r="I365" s="25"/>
      <c r="J365" s="25"/>
      <c r="K365" s="25"/>
      <c r="L365" s="25"/>
      <c r="M365" s="20"/>
      <c r="N365" s="25"/>
      <c r="O365" s="43"/>
      <c r="P365" s="43"/>
      <c r="Q365" s="35"/>
      <c r="T365" s="233"/>
    </row>
    <row r="366" spans="1:20" s="17" customFormat="1" ht="12.75" customHeight="1">
      <c r="A366" s="23"/>
      <c r="B366" s="39" t="str" cm="1">
        <f t="array" ref="B366">IF(A366="", "", _xlfn._xlws.FILTER('Responsáveis pelas informações'!F:F, 'Responsáveis pelas informações'!A:A='Termos de Cooperação'!#REF!))</f>
        <v/>
      </c>
      <c r="C366" s="39"/>
      <c r="D366" s="39"/>
      <c r="F366" s="25"/>
      <c r="G366" s="25"/>
      <c r="H366" s="25"/>
      <c r="I366" s="25"/>
      <c r="J366" s="25"/>
      <c r="K366" s="25"/>
      <c r="L366" s="25"/>
      <c r="M366" s="20"/>
      <c r="N366" s="25"/>
      <c r="O366" s="43"/>
      <c r="P366" s="43"/>
      <c r="Q366" s="35"/>
      <c r="T366" s="233"/>
    </row>
    <row r="367" spans="1:20" s="17" customFormat="1" ht="12.75" customHeight="1">
      <c r="A367" s="23"/>
      <c r="B367" s="39" t="str" cm="1">
        <f t="array" ref="B367">IF(A367="", "", _xlfn._xlws.FILTER('Responsáveis pelas informações'!F:F, 'Responsáveis pelas informações'!A:A='Termos de Cooperação'!#REF!))</f>
        <v/>
      </c>
      <c r="C367" s="39"/>
      <c r="D367" s="39"/>
      <c r="F367" s="25"/>
      <c r="G367" s="25"/>
      <c r="H367" s="25"/>
      <c r="I367" s="25"/>
      <c r="J367" s="25"/>
      <c r="K367" s="25"/>
      <c r="L367" s="25"/>
      <c r="M367" s="20"/>
      <c r="N367" s="25"/>
      <c r="O367" s="43"/>
      <c r="P367" s="43"/>
      <c r="Q367" s="35"/>
      <c r="T367" s="233"/>
    </row>
    <row r="368" spans="1:20" s="17" customFormat="1" ht="12.75" customHeight="1">
      <c r="A368" s="23"/>
      <c r="B368" s="39" t="str" cm="1">
        <f t="array" ref="B368">IF(A368="", "", _xlfn._xlws.FILTER('Responsáveis pelas informações'!F:F, 'Responsáveis pelas informações'!A:A='Termos de Cooperação'!#REF!))</f>
        <v/>
      </c>
      <c r="C368" s="39"/>
      <c r="D368" s="39"/>
      <c r="F368" s="25"/>
      <c r="G368" s="25"/>
      <c r="H368" s="25"/>
      <c r="I368" s="25"/>
      <c r="J368" s="25"/>
      <c r="K368" s="25"/>
      <c r="L368" s="25"/>
      <c r="M368" s="20"/>
      <c r="N368" s="25"/>
      <c r="O368" s="43"/>
      <c r="P368" s="43"/>
      <c r="Q368" s="35"/>
      <c r="T368" s="233"/>
    </row>
    <row r="369" spans="1:20" s="17" customFormat="1" ht="12.75" customHeight="1">
      <c r="A369" s="23"/>
      <c r="B369" s="39" t="str" cm="1">
        <f t="array" ref="B369">IF(A369="", "", _xlfn._xlws.FILTER('Responsáveis pelas informações'!F:F, 'Responsáveis pelas informações'!A:A='Termos de Cooperação'!#REF!))</f>
        <v/>
      </c>
      <c r="C369" s="39"/>
      <c r="D369" s="39"/>
      <c r="F369" s="25"/>
      <c r="G369" s="25"/>
      <c r="H369" s="25"/>
      <c r="I369" s="25"/>
      <c r="J369" s="25"/>
      <c r="K369" s="25"/>
      <c r="L369" s="25"/>
      <c r="M369" s="20"/>
      <c r="N369" s="25"/>
      <c r="O369" s="43"/>
      <c r="P369" s="43"/>
      <c r="Q369" s="35"/>
      <c r="T369" s="233"/>
    </row>
    <row r="370" spans="1:20" s="17" customFormat="1" ht="12.75" customHeight="1">
      <c r="A370" s="23"/>
      <c r="B370" s="39" t="str" cm="1">
        <f t="array" ref="B370">IF(A370="", "", _xlfn._xlws.FILTER('Responsáveis pelas informações'!F:F, 'Responsáveis pelas informações'!A:A='Termos de Cooperação'!#REF!))</f>
        <v/>
      </c>
      <c r="C370" s="39"/>
      <c r="D370" s="39"/>
      <c r="F370" s="25"/>
      <c r="G370" s="25"/>
      <c r="H370" s="25"/>
      <c r="I370" s="25"/>
      <c r="J370" s="25"/>
      <c r="K370" s="25"/>
      <c r="L370" s="25"/>
      <c r="M370" s="20"/>
      <c r="N370" s="25"/>
      <c r="O370" s="43"/>
      <c r="P370" s="43"/>
      <c r="Q370" s="35"/>
      <c r="T370" s="233"/>
    </row>
    <row r="371" spans="1:20" s="17" customFormat="1" ht="12.75" customHeight="1">
      <c r="A371" s="23"/>
      <c r="B371" s="39" t="str" cm="1">
        <f t="array" ref="B371">IF(A371="", "", _xlfn._xlws.FILTER('Responsáveis pelas informações'!F:F, 'Responsáveis pelas informações'!A:A='Termos de Cooperação'!#REF!))</f>
        <v/>
      </c>
      <c r="C371" s="39"/>
      <c r="D371" s="39"/>
      <c r="F371" s="25"/>
      <c r="G371" s="25"/>
      <c r="H371" s="25"/>
      <c r="I371" s="25"/>
      <c r="J371" s="25"/>
      <c r="K371" s="25"/>
      <c r="L371" s="25"/>
      <c r="M371" s="20"/>
      <c r="N371" s="25"/>
      <c r="O371" s="43"/>
      <c r="P371" s="43"/>
      <c r="Q371" s="35"/>
      <c r="T371" s="233"/>
    </row>
    <row r="372" spans="1:20" s="17" customFormat="1" ht="12.75" customHeight="1">
      <c r="A372" s="23"/>
      <c r="B372" s="39" t="str" cm="1">
        <f t="array" ref="B372">IF(A372="", "", _xlfn._xlws.FILTER('Responsáveis pelas informações'!F:F, 'Responsáveis pelas informações'!A:A='Termos de Cooperação'!#REF!))</f>
        <v/>
      </c>
      <c r="C372" s="39"/>
      <c r="D372" s="39"/>
      <c r="F372" s="25"/>
      <c r="G372" s="25"/>
      <c r="H372" s="25"/>
      <c r="I372" s="25"/>
      <c r="J372" s="25"/>
      <c r="K372" s="25"/>
      <c r="L372" s="25"/>
      <c r="M372" s="20"/>
      <c r="N372" s="25"/>
      <c r="O372" s="43"/>
      <c r="P372" s="43"/>
      <c r="Q372" s="35"/>
      <c r="T372" s="233"/>
    </row>
    <row r="373" spans="1:20" s="17" customFormat="1" ht="12.75" customHeight="1">
      <c r="A373" s="23"/>
      <c r="B373" s="39" t="str" cm="1">
        <f t="array" ref="B373">IF(A373="", "", _xlfn._xlws.FILTER('Responsáveis pelas informações'!F:F, 'Responsáveis pelas informações'!A:A='Termos de Cooperação'!#REF!))</f>
        <v/>
      </c>
      <c r="C373" s="39"/>
      <c r="D373" s="39"/>
      <c r="F373" s="25"/>
      <c r="G373" s="25"/>
      <c r="H373" s="25"/>
      <c r="I373" s="25"/>
      <c r="J373" s="25"/>
      <c r="K373" s="25"/>
      <c r="L373" s="25"/>
      <c r="M373" s="20"/>
      <c r="N373" s="25"/>
      <c r="O373" s="43"/>
      <c r="P373" s="43"/>
      <c r="Q373" s="35"/>
      <c r="T373" s="233"/>
    </row>
    <row r="374" spans="1:20" s="17" customFormat="1" ht="12.75" customHeight="1">
      <c r="A374" s="23"/>
      <c r="B374" s="39" t="str" cm="1">
        <f t="array" ref="B374">IF(A374="", "", _xlfn._xlws.FILTER('Responsáveis pelas informações'!F:F, 'Responsáveis pelas informações'!A:A='Termos de Cooperação'!#REF!))</f>
        <v/>
      </c>
      <c r="C374" s="39"/>
      <c r="D374" s="39"/>
      <c r="F374" s="25"/>
      <c r="G374" s="25"/>
      <c r="H374" s="25"/>
      <c r="I374" s="25"/>
      <c r="J374" s="25"/>
      <c r="K374" s="25"/>
      <c r="L374" s="25"/>
      <c r="M374" s="20"/>
      <c r="N374" s="25"/>
      <c r="O374" s="43"/>
      <c r="P374" s="43"/>
      <c r="Q374" s="35"/>
      <c r="T374" s="233"/>
    </row>
    <row r="375" spans="1:20" s="17" customFormat="1" ht="12.75" customHeight="1">
      <c r="A375" s="23"/>
      <c r="B375" s="39" t="str" cm="1">
        <f t="array" ref="B375">IF(A375="", "", _xlfn._xlws.FILTER('Responsáveis pelas informações'!F:F, 'Responsáveis pelas informações'!A:A='Termos de Cooperação'!#REF!))</f>
        <v/>
      </c>
      <c r="C375" s="39"/>
      <c r="D375" s="39"/>
      <c r="F375" s="25"/>
      <c r="G375" s="25"/>
      <c r="H375" s="25"/>
      <c r="I375" s="25"/>
      <c r="J375" s="25"/>
      <c r="K375" s="25"/>
      <c r="L375" s="25"/>
      <c r="M375" s="20"/>
      <c r="N375" s="25"/>
      <c r="O375" s="43"/>
      <c r="P375" s="43"/>
      <c r="Q375" s="35"/>
      <c r="T375" s="233"/>
    </row>
    <row r="376" spans="1:20" s="17" customFormat="1" ht="12.75" customHeight="1">
      <c r="A376" s="23"/>
      <c r="B376" s="39" t="str" cm="1">
        <f t="array" ref="B376">IF(A376="", "", _xlfn._xlws.FILTER('Responsáveis pelas informações'!F:F, 'Responsáveis pelas informações'!A:A='Termos de Cooperação'!#REF!))</f>
        <v/>
      </c>
      <c r="C376" s="39"/>
      <c r="D376" s="39"/>
      <c r="F376" s="25"/>
      <c r="G376" s="25"/>
      <c r="H376" s="25"/>
      <c r="I376" s="25"/>
      <c r="J376" s="25"/>
      <c r="K376" s="25"/>
      <c r="L376" s="25"/>
      <c r="M376" s="20"/>
      <c r="N376" s="25"/>
      <c r="O376" s="43"/>
      <c r="P376" s="43"/>
      <c r="Q376" s="35"/>
      <c r="T376" s="233"/>
    </row>
    <row r="377" spans="1:20" s="17" customFormat="1" ht="12.75" customHeight="1">
      <c r="A377" s="23"/>
      <c r="B377" s="39" t="str" cm="1">
        <f t="array" ref="B377">IF(A377="", "", _xlfn._xlws.FILTER('Responsáveis pelas informações'!F:F, 'Responsáveis pelas informações'!A:A='Termos de Cooperação'!#REF!))</f>
        <v/>
      </c>
      <c r="C377" s="39"/>
      <c r="D377" s="39"/>
      <c r="F377" s="25"/>
      <c r="G377" s="25"/>
      <c r="H377" s="25"/>
      <c r="I377" s="25"/>
      <c r="J377" s="25"/>
      <c r="K377" s="25"/>
      <c r="L377" s="25"/>
      <c r="M377" s="20"/>
      <c r="N377" s="25"/>
      <c r="O377" s="43"/>
      <c r="P377" s="43"/>
      <c r="Q377" s="35"/>
      <c r="T377" s="233"/>
    </row>
    <row r="378" spans="1:20" s="17" customFormat="1" ht="12.75" customHeight="1">
      <c r="A378" s="23"/>
      <c r="B378" s="39" t="str" cm="1">
        <f t="array" ref="B378">IF(A378="", "", _xlfn._xlws.FILTER('Responsáveis pelas informações'!F:F, 'Responsáveis pelas informações'!A:A='Termos de Cooperação'!#REF!))</f>
        <v/>
      </c>
      <c r="C378" s="39"/>
      <c r="D378" s="39"/>
      <c r="F378" s="25"/>
      <c r="G378" s="25"/>
      <c r="H378" s="25"/>
      <c r="I378" s="25"/>
      <c r="J378" s="25"/>
      <c r="K378" s="25"/>
      <c r="L378" s="25"/>
      <c r="M378" s="20"/>
      <c r="N378" s="25"/>
      <c r="O378" s="43"/>
      <c r="P378" s="43"/>
      <c r="Q378" s="35"/>
      <c r="T378" s="233"/>
    </row>
    <row r="379" spans="1:20" s="17" customFormat="1" ht="12.75" customHeight="1">
      <c r="A379" s="23"/>
      <c r="B379" s="39" t="str" cm="1">
        <f t="array" ref="B379">IF(A379="", "", _xlfn._xlws.FILTER('Responsáveis pelas informações'!F:F, 'Responsáveis pelas informações'!A:A='Termos de Cooperação'!#REF!))</f>
        <v/>
      </c>
      <c r="C379" s="39"/>
      <c r="D379" s="39"/>
      <c r="F379" s="25"/>
      <c r="G379" s="25"/>
      <c r="H379" s="25"/>
      <c r="I379" s="25"/>
      <c r="J379" s="25"/>
      <c r="K379" s="25"/>
      <c r="L379" s="25"/>
      <c r="M379" s="20"/>
      <c r="N379" s="25"/>
      <c r="O379" s="43"/>
      <c r="P379" s="43"/>
      <c r="Q379" s="35"/>
      <c r="T379" s="233"/>
    </row>
    <row r="380" spans="1:20" s="17" customFormat="1" ht="12.75" customHeight="1">
      <c r="A380" s="23"/>
      <c r="B380" s="39" t="str" cm="1">
        <f t="array" ref="B380">IF(A380="", "", _xlfn._xlws.FILTER('Responsáveis pelas informações'!F:F, 'Responsáveis pelas informações'!A:A='Termos de Cooperação'!#REF!))</f>
        <v/>
      </c>
      <c r="C380" s="39"/>
      <c r="D380" s="39"/>
      <c r="F380" s="25"/>
      <c r="G380" s="25"/>
      <c r="H380" s="25"/>
      <c r="I380" s="25"/>
      <c r="J380" s="25"/>
      <c r="K380" s="25"/>
      <c r="L380" s="25"/>
      <c r="M380" s="20"/>
      <c r="N380" s="25"/>
      <c r="O380" s="43"/>
      <c r="P380" s="43"/>
      <c r="Q380" s="35"/>
      <c r="T380" s="233"/>
    </row>
    <row r="381" spans="1:20" s="17" customFormat="1" ht="12.75" customHeight="1">
      <c r="A381" s="23"/>
      <c r="B381" s="39" t="str" cm="1">
        <f t="array" ref="B381">IF(A381="", "", _xlfn._xlws.FILTER('Responsáveis pelas informações'!F:F, 'Responsáveis pelas informações'!A:A='Termos de Cooperação'!#REF!))</f>
        <v/>
      </c>
      <c r="C381" s="39"/>
      <c r="D381" s="39"/>
      <c r="F381" s="25"/>
      <c r="G381" s="25"/>
      <c r="H381" s="25"/>
      <c r="I381" s="25"/>
      <c r="J381" s="25"/>
      <c r="K381" s="25"/>
      <c r="L381" s="25"/>
      <c r="M381" s="20"/>
      <c r="N381" s="25"/>
      <c r="O381" s="43"/>
      <c r="P381" s="43"/>
      <c r="Q381" s="35"/>
      <c r="T381" s="233"/>
    </row>
    <row r="382" spans="1:20" s="17" customFormat="1" ht="12.75" customHeight="1">
      <c r="A382" s="23"/>
      <c r="B382" s="39" t="str" cm="1">
        <f t="array" ref="B382">IF(A382="", "", _xlfn._xlws.FILTER('Responsáveis pelas informações'!F:F, 'Responsáveis pelas informações'!A:A='Termos de Cooperação'!#REF!))</f>
        <v/>
      </c>
      <c r="C382" s="39"/>
      <c r="D382" s="39"/>
      <c r="F382" s="25"/>
      <c r="G382" s="25"/>
      <c r="H382" s="25"/>
      <c r="I382" s="25"/>
      <c r="J382" s="25"/>
      <c r="K382" s="25"/>
      <c r="L382" s="25"/>
      <c r="M382" s="20"/>
      <c r="N382" s="25"/>
      <c r="O382" s="43"/>
      <c r="P382" s="43"/>
      <c r="Q382" s="35"/>
      <c r="T382" s="233"/>
    </row>
    <row r="383" spans="1:20" s="17" customFormat="1" ht="12.75" customHeight="1">
      <c r="A383" s="23"/>
      <c r="B383" s="39" t="str" cm="1">
        <f t="array" ref="B383">IF(A383="", "", _xlfn._xlws.FILTER('Responsáveis pelas informações'!F:F, 'Responsáveis pelas informações'!A:A='Termos de Cooperação'!#REF!))</f>
        <v/>
      </c>
      <c r="C383" s="39"/>
      <c r="D383" s="39"/>
      <c r="F383" s="25"/>
      <c r="G383" s="25"/>
      <c r="H383" s="25"/>
      <c r="I383" s="25"/>
      <c r="J383" s="25"/>
      <c r="K383" s="25"/>
      <c r="L383" s="25"/>
      <c r="M383" s="20"/>
      <c r="N383" s="25"/>
      <c r="O383" s="43"/>
      <c r="P383" s="43"/>
      <c r="Q383" s="35"/>
      <c r="T383" s="233"/>
    </row>
    <row r="384" spans="1:20" s="17" customFormat="1" ht="12.75" customHeight="1">
      <c r="A384" s="23"/>
      <c r="B384" s="39" t="str" cm="1">
        <f t="array" ref="B384">IF(A384="", "", _xlfn._xlws.FILTER('Responsáveis pelas informações'!F:F, 'Responsáveis pelas informações'!A:A='Termos de Cooperação'!#REF!))</f>
        <v/>
      </c>
      <c r="C384" s="39"/>
      <c r="D384" s="39"/>
      <c r="F384" s="25"/>
      <c r="G384" s="25"/>
      <c r="H384" s="25"/>
      <c r="I384" s="25"/>
      <c r="J384" s="25"/>
      <c r="K384" s="25"/>
      <c r="L384" s="25"/>
      <c r="M384" s="20"/>
      <c r="N384" s="25"/>
      <c r="O384" s="43"/>
      <c r="P384" s="43"/>
      <c r="Q384" s="35"/>
      <c r="T384" s="233"/>
    </row>
    <row r="385" spans="1:20" s="17" customFormat="1" ht="12.75" customHeight="1">
      <c r="A385" s="23"/>
      <c r="B385" s="39" t="str" cm="1">
        <f t="array" ref="B385">IF(A385="", "", _xlfn._xlws.FILTER('Responsáveis pelas informações'!F:F, 'Responsáveis pelas informações'!A:A='Termos de Cooperação'!#REF!))</f>
        <v/>
      </c>
      <c r="C385" s="39"/>
      <c r="D385" s="39"/>
      <c r="F385" s="25"/>
      <c r="G385" s="25"/>
      <c r="H385" s="25"/>
      <c r="I385" s="25"/>
      <c r="J385" s="25"/>
      <c r="K385" s="25"/>
      <c r="L385" s="25"/>
      <c r="M385" s="20"/>
      <c r="N385" s="25"/>
      <c r="O385" s="43"/>
      <c r="P385" s="43"/>
      <c r="Q385" s="35"/>
      <c r="T385" s="233"/>
    </row>
    <row r="386" spans="1:20" s="17" customFormat="1" ht="12.75" customHeight="1">
      <c r="A386" s="23"/>
      <c r="B386" s="39" t="str" cm="1">
        <f t="array" ref="B386">IF(A386="", "", _xlfn._xlws.FILTER('Responsáveis pelas informações'!F:F, 'Responsáveis pelas informações'!A:A='Termos de Cooperação'!#REF!))</f>
        <v/>
      </c>
      <c r="C386" s="39"/>
      <c r="D386" s="39"/>
      <c r="F386" s="25"/>
      <c r="G386" s="25"/>
      <c r="H386" s="25"/>
      <c r="I386" s="25"/>
      <c r="J386" s="25"/>
      <c r="K386" s="25"/>
      <c r="L386" s="25"/>
      <c r="M386" s="20"/>
      <c r="N386" s="25"/>
      <c r="O386" s="43"/>
      <c r="P386" s="43"/>
      <c r="Q386" s="35"/>
      <c r="T386" s="233"/>
    </row>
    <row r="387" spans="1:20" s="17" customFormat="1" ht="12.75" customHeight="1">
      <c r="A387" s="23"/>
      <c r="B387" s="39" t="str" cm="1">
        <f t="array" ref="B387">IF(A387="", "", _xlfn._xlws.FILTER('Responsáveis pelas informações'!F:F, 'Responsáveis pelas informações'!A:A='Termos de Cooperação'!#REF!))</f>
        <v/>
      </c>
      <c r="C387" s="39"/>
      <c r="D387" s="39"/>
      <c r="F387" s="25"/>
      <c r="G387" s="25"/>
      <c r="H387" s="25"/>
      <c r="I387" s="25"/>
      <c r="J387" s="25"/>
      <c r="K387" s="25"/>
      <c r="L387" s="25"/>
      <c r="M387" s="20"/>
      <c r="N387" s="25"/>
      <c r="O387" s="43"/>
      <c r="P387" s="43"/>
      <c r="Q387" s="35"/>
      <c r="T387" s="233"/>
    </row>
    <row r="388" spans="1:20" s="17" customFormat="1" ht="12.75" customHeight="1">
      <c r="A388" s="23"/>
      <c r="B388" s="39" t="str" cm="1">
        <f t="array" ref="B388">IF(A388="", "", _xlfn._xlws.FILTER('Responsáveis pelas informações'!F:F, 'Responsáveis pelas informações'!A:A='Termos de Cooperação'!#REF!))</f>
        <v/>
      </c>
      <c r="C388" s="39"/>
      <c r="D388" s="39"/>
      <c r="F388" s="25"/>
      <c r="G388" s="25"/>
      <c r="H388" s="25"/>
      <c r="I388" s="25"/>
      <c r="J388" s="25"/>
      <c r="K388" s="25"/>
      <c r="L388" s="25"/>
      <c r="M388" s="20"/>
      <c r="N388" s="25"/>
      <c r="O388" s="43"/>
      <c r="P388" s="43"/>
      <c r="Q388" s="35"/>
      <c r="T388" s="233"/>
    </row>
    <row r="389" spans="1:20" s="17" customFormat="1" ht="12.75" customHeight="1">
      <c r="A389" s="23"/>
      <c r="B389" s="39" t="str" cm="1">
        <f t="array" ref="B389">IF(A389="", "", _xlfn._xlws.FILTER('Responsáveis pelas informações'!F:F, 'Responsáveis pelas informações'!A:A='Termos de Cooperação'!#REF!))</f>
        <v/>
      </c>
      <c r="C389" s="39"/>
      <c r="D389" s="39"/>
      <c r="F389" s="25"/>
      <c r="G389" s="25"/>
      <c r="H389" s="25"/>
      <c r="I389" s="25"/>
      <c r="J389" s="25"/>
      <c r="K389" s="25"/>
      <c r="L389" s="25"/>
      <c r="M389" s="20"/>
      <c r="N389" s="25"/>
      <c r="O389" s="43"/>
      <c r="P389" s="43"/>
      <c r="Q389" s="35"/>
      <c r="T389" s="233"/>
    </row>
    <row r="390" spans="1:20" s="17" customFormat="1" ht="12.75" customHeight="1">
      <c r="A390" s="23"/>
      <c r="B390" s="39" t="str" cm="1">
        <f t="array" ref="B390">IF(A390="", "", _xlfn._xlws.FILTER('Responsáveis pelas informações'!F:F, 'Responsáveis pelas informações'!A:A='Termos de Cooperação'!#REF!))</f>
        <v/>
      </c>
      <c r="C390" s="39"/>
      <c r="D390" s="39"/>
      <c r="F390" s="25"/>
      <c r="G390" s="25"/>
      <c r="H390" s="25"/>
      <c r="I390" s="25"/>
      <c r="J390" s="25"/>
      <c r="K390" s="25"/>
      <c r="L390" s="25"/>
      <c r="M390" s="20"/>
      <c r="N390" s="25"/>
      <c r="O390" s="43"/>
      <c r="P390" s="43"/>
      <c r="Q390" s="35"/>
      <c r="T390" s="233"/>
    </row>
    <row r="391" spans="1:20" s="17" customFormat="1" ht="12.75" customHeight="1">
      <c r="A391" s="23"/>
      <c r="B391" s="39" t="str" cm="1">
        <f t="array" ref="B391">IF(A391="", "", _xlfn._xlws.FILTER('Responsáveis pelas informações'!F:F, 'Responsáveis pelas informações'!A:A='Termos de Cooperação'!#REF!))</f>
        <v/>
      </c>
      <c r="C391" s="39"/>
      <c r="D391" s="39"/>
      <c r="F391" s="25"/>
      <c r="G391" s="25"/>
      <c r="H391" s="25"/>
      <c r="I391" s="25"/>
      <c r="J391" s="25"/>
      <c r="K391" s="25"/>
      <c r="L391" s="25"/>
      <c r="M391" s="20"/>
      <c r="N391" s="25"/>
      <c r="O391" s="43"/>
      <c r="P391" s="43"/>
      <c r="Q391" s="35"/>
      <c r="T391" s="233"/>
    </row>
    <row r="392" spans="1:20" s="17" customFormat="1" ht="12.75" customHeight="1">
      <c r="A392" s="23"/>
      <c r="B392" s="39" t="str" cm="1">
        <f t="array" ref="B392">IF(A392="", "", _xlfn._xlws.FILTER('Responsáveis pelas informações'!F:F, 'Responsáveis pelas informações'!A:A='Termos de Cooperação'!#REF!))</f>
        <v/>
      </c>
      <c r="C392" s="39"/>
      <c r="D392" s="39"/>
      <c r="F392" s="25"/>
      <c r="G392" s="25"/>
      <c r="H392" s="25"/>
      <c r="I392" s="25"/>
      <c r="J392" s="25"/>
      <c r="K392" s="25"/>
      <c r="L392" s="25"/>
      <c r="M392" s="20"/>
      <c r="N392" s="25"/>
      <c r="O392" s="43"/>
      <c r="P392" s="43"/>
      <c r="Q392" s="35"/>
      <c r="T392" s="233"/>
    </row>
    <row r="393" spans="1:20" s="17" customFormat="1" ht="12.75" customHeight="1">
      <c r="A393" s="23"/>
      <c r="B393" s="39" t="str" cm="1">
        <f t="array" ref="B393">IF(A393="", "", _xlfn._xlws.FILTER('Responsáveis pelas informações'!F:F, 'Responsáveis pelas informações'!A:A='Termos de Cooperação'!#REF!))</f>
        <v/>
      </c>
      <c r="C393" s="39"/>
      <c r="D393" s="39"/>
      <c r="F393" s="25"/>
      <c r="G393" s="25"/>
      <c r="H393" s="25"/>
      <c r="I393" s="25"/>
      <c r="J393" s="25"/>
      <c r="K393" s="25"/>
      <c r="L393" s="25"/>
      <c r="M393" s="20"/>
      <c r="N393" s="25"/>
      <c r="O393" s="43"/>
      <c r="P393" s="43"/>
      <c r="Q393" s="35"/>
      <c r="T393" s="233"/>
    </row>
    <row r="394" spans="1:20" s="17" customFormat="1" ht="12.75" customHeight="1">
      <c r="A394" s="23"/>
      <c r="B394" s="39" t="str" cm="1">
        <f t="array" ref="B394">IF(A394="", "", _xlfn._xlws.FILTER('Responsáveis pelas informações'!F:F, 'Responsáveis pelas informações'!A:A='Termos de Cooperação'!#REF!))</f>
        <v/>
      </c>
      <c r="C394" s="39"/>
      <c r="D394" s="39"/>
      <c r="F394" s="25"/>
      <c r="G394" s="25"/>
      <c r="H394" s="25"/>
      <c r="I394" s="25"/>
      <c r="J394" s="25"/>
      <c r="K394" s="25"/>
      <c r="L394" s="25"/>
      <c r="M394" s="20"/>
      <c r="N394" s="25"/>
      <c r="O394" s="43"/>
      <c r="P394" s="43"/>
      <c r="Q394" s="35"/>
      <c r="T394" s="233"/>
    </row>
    <row r="395" spans="1:20" s="17" customFormat="1" ht="12.75" customHeight="1">
      <c r="A395" s="23"/>
      <c r="B395" s="39" t="str" cm="1">
        <f t="array" ref="B395">IF(A395="", "", _xlfn._xlws.FILTER('Responsáveis pelas informações'!F:F, 'Responsáveis pelas informações'!A:A='Termos de Cooperação'!#REF!))</f>
        <v/>
      </c>
      <c r="C395" s="39"/>
      <c r="D395" s="39"/>
      <c r="F395" s="25"/>
      <c r="G395" s="25"/>
      <c r="H395" s="25"/>
      <c r="I395" s="25"/>
      <c r="J395" s="25"/>
      <c r="K395" s="25"/>
      <c r="L395" s="25"/>
      <c r="M395" s="20"/>
      <c r="N395" s="25"/>
      <c r="O395" s="43"/>
      <c r="P395" s="43"/>
      <c r="Q395" s="35"/>
      <c r="T395" s="233"/>
    </row>
    <row r="396" spans="1:20" s="17" customFormat="1" ht="12.75" customHeight="1">
      <c r="A396" s="23"/>
      <c r="B396" s="39" t="str" cm="1">
        <f t="array" ref="B396">IF(A396="", "", _xlfn._xlws.FILTER('Responsáveis pelas informações'!F:F, 'Responsáveis pelas informações'!A:A='Termos de Cooperação'!#REF!))</f>
        <v/>
      </c>
      <c r="C396" s="39"/>
      <c r="D396" s="39"/>
      <c r="F396" s="25"/>
      <c r="G396" s="25"/>
      <c r="H396" s="25"/>
      <c r="I396" s="25"/>
      <c r="J396" s="25"/>
      <c r="K396" s="25"/>
      <c r="L396" s="25"/>
      <c r="M396" s="20"/>
      <c r="N396" s="25"/>
      <c r="O396" s="43"/>
      <c r="P396" s="43"/>
      <c r="Q396" s="35"/>
      <c r="T396" s="233"/>
    </row>
    <row r="397" spans="1:20" s="17" customFormat="1" ht="12.75" customHeight="1">
      <c r="A397" s="23"/>
      <c r="B397" s="39" t="str" cm="1">
        <f t="array" ref="B397">IF(A397="", "", _xlfn._xlws.FILTER('Responsáveis pelas informações'!F:F, 'Responsáveis pelas informações'!A:A='Termos de Cooperação'!#REF!))</f>
        <v/>
      </c>
      <c r="C397" s="39"/>
      <c r="D397" s="39"/>
      <c r="F397" s="25"/>
      <c r="G397" s="25"/>
      <c r="H397" s="25"/>
      <c r="I397" s="25"/>
      <c r="J397" s="25"/>
      <c r="K397" s="25"/>
      <c r="L397" s="25"/>
      <c r="M397" s="20"/>
      <c r="N397" s="25"/>
      <c r="O397" s="43"/>
      <c r="P397" s="43"/>
      <c r="Q397" s="35"/>
      <c r="T397" s="233"/>
    </row>
    <row r="398" spans="1:20" s="17" customFormat="1" ht="12.75" customHeight="1">
      <c r="A398" s="23"/>
      <c r="B398" s="39" t="str" cm="1">
        <f t="array" ref="B398">IF(A398="", "", _xlfn._xlws.FILTER('Responsáveis pelas informações'!F:F, 'Responsáveis pelas informações'!A:A='Termos de Cooperação'!#REF!))</f>
        <v/>
      </c>
      <c r="C398" s="39"/>
      <c r="D398" s="39"/>
      <c r="F398" s="25"/>
      <c r="G398" s="25"/>
      <c r="H398" s="25"/>
      <c r="I398" s="25"/>
      <c r="J398" s="25"/>
      <c r="K398" s="25"/>
      <c r="L398" s="25"/>
      <c r="M398" s="20"/>
      <c r="N398" s="25"/>
      <c r="O398" s="43"/>
      <c r="P398" s="43"/>
      <c r="Q398" s="35"/>
      <c r="T398" s="233"/>
    </row>
    <row r="399" spans="1:20" s="17" customFormat="1" ht="12.75" customHeight="1">
      <c r="A399" s="23"/>
      <c r="B399" s="39" t="str" cm="1">
        <f t="array" ref="B399">IF(A399="", "", _xlfn._xlws.FILTER('Responsáveis pelas informações'!F:F, 'Responsáveis pelas informações'!A:A='Termos de Cooperação'!#REF!))</f>
        <v/>
      </c>
      <c r="C399" s="39"/>
      <c r="D399" s="39"/>
      <c r="F399" s="25"/>
      <c r="G399" s="25"/>
      <c r="H399" s="25"/>
      <c r="I399" s="25"/>
      <c r="J399" s="25"/>
      <c r="K399" s="25"/>
      <c r="L399" s="25"/>
      <c r="M399" s="20"/>
      <c r="N399" s="25"/>
      <c r="O399" s="43"/>
      <c r="P399" s="43"/>
      <c r="Q399" s="35"/>
      <c r="T399" s="233"/>
    </row>
    <row r="400" spans="1:20" s="17" customFormat="1" ht="12.75" customHeight="1">
      <c r="A400" s="23"/>
      <c r="B400" s="39" t="str" cm="1">
        <f t="array" ref="B400">IF(A400="", "", _xlfn._xlws.FILTER('Responsáveis pelas informações'!F:F, 'Responsáveis pelas informações'!A:A='Termos de Cooperação'!#REF!))</f>
        <v/>
      </c>
      <c r="C400" s="39"/>
      <c r="D400" s="39"/>
      <c r="F400" s="25"/>
      <c r="G400" s="25"/>
      <c r="H400" s="25"/>
      <c r="I400" s="25"/>
      <c r="J400" s="25"/>
      <c r="K400" s="25"/>
      <c r="L400" s="25"/>
      <c r="M400" s="20"/>
      <c r="N400" s="25"/>
      <c r="O400" s="43"/>
      <c r="P400" s="43"/>
      <c r="Q400" s="35"/>
      <c r="T400" s="233"/>
    </row>
    <row r="401" spans="1:20" s="17" customFormat="1" ht="12.75" customHeight="1">
      <c r="A401" s="23"/>
      <c r="B401" s="39" t="str" cm="1">
        <f t="array" ref="B401">IF(A401="", "", _xlfn._xlws.FILTER('Responsáveis pelas informações'!F:F, 'Responsáveis pelas informações'!A:A='Termos de Cooperação'!#REF!))</f>
        <v/>
      </c>
      <c r="C401" s="39"/>
      <c r="D401" s="39"/>
      <c r="F401" s="25"/>
      <c r="G401" s="25"/>
      <c r="H401" s="25"/>
      <c r="I401" s="25"/>
      <c r="J401" s="25"/>
      <c r="K401" s="25"/>
      <c r="L401" s="25"/>
      <c r="M401" s="20"/>
      <c r="N401" s="25"/>
      <c r="O401" s="43"/>
      <c r="P401" s="43"/>
      <c r="Q401" s="35"/>
      <c r="T401" s="233"/>
    </row>
    <row r="402" spans="1:20" s="17" customFormat="1" ht="12.75" customHeight="1">
      <c r="A402" s="23"/>
      <c r="B402" s="39" t="str" cm="1">
        <f t="array" ref="B402">IF(A402="", "", _xlfn._xlws.FILTER('Responsáveis pelas informações'!F:F, 'Responsáveis pelas informações'!A:A='Termos de Cooperação'!#REF!))</f>
        <v/>
      </c>
      <c r="C402" s="39"/>
      <c r="D402" s="39"/>
      <c r="F402" s="25"/>
      <c r="G402" s="25"/>
      <c r="H402" s="25"/>
      <c r="I402" s="25"/>
      <c r="J402" s="25"/>
      <c r="K402" s="25"/>
      <c r="L402" s="25"/>
      <c r="M402" s="20"/>
      <c r="N402" s="25"/>
      <c r="O402" s="43"/>
      <c r="P402" s="43"/>
      <c r="Q402" s="35"/>
      <c r="T402" s="233"/>
    </row>
    <row r="403" spans="1:20" s="17" customFormat="1" ht="12.75" customHeight="1">
      <c r="A403" s="23"/>
      <c r="B403" s="39" t="str" cm="1">
        <f t="array" ref="B403">IF(A403="", "", _xlfn._xlws.FILTER('Responsáveis pelas informações'!F:F, 'Responsáveis pelas informações'!A:A='Termos de Cooperação'!#REF!))</f>
        <v/>
      </c>
      <c r="C403" s="39"/>
      <c r="D403" s="39"/>
      <c r="F403" s="25"/>
      <c r="G403" s="25"/>
      <c r="H403" s="25"/>
      <c r="I403" s="25"/>
      <c r="J403" s="25"/>
      <c r="K403" s="25"/>
      <c r="L403" s="25"/>
      <c r="M403" s="20"/>
      <c r="N403" s="25"/>
      <c r="O403" s="43"/>
      <c r="P403" s="43"/>
      <c r="Q403" s="35"/>
      <c r="T403" s="233"/>
    </row>
    <row r="404" spans="1:20" s="17" customFormat="1" ht="12.75" customHeight="1">
      <c r="A404" s="23"/>
      <c r="B404" s="39" t="str" cm="1">
        <f t="array" ref="B404">IF(A404="", "", _xlfn._xlws.FILTER('Responsáveis pelas informações'!F:F, 'Responsáveis pelas informações'!A:A='Termos de Cooperação'!#REF!))</f>
        <v/>
      </c>
      <c r="C404" s="39"/>
      <c r="D404" s="39"/>
      <c r="F404" s="25"/>
      <c r="G404" s="25"/>
      <c r="H404" s="25"/>
      <c r="I404" s="25"/>
      <c r="J404" s="25"/>
      <c r="K404" s="25"/>
      <c r="L404" s="25"/>
      <c r="M404" s="20"/>
      <c r="N404" s="25"/>
      <c r="O404" s="43"/>
      <c r="P404" s="43"/>
      <c r="Q404" s="35"/>
      <c r="T404" s="233"/>
    </row>
    <row r="405" spans="1:20" s="17" customFormat="1" ht="12.75" customHeight="1">
      <c r="A405" s="23"/>
      <c r="B405" s="39" t="str" cm="1">
        <f t="array" ref="B405">IF(A405="", "", _xlfn._xlws.FILTER('Responsáveis pelas informações'!F:F, 'Responsáveis pelas informações'!A:A='Termos de Cooperação'!#REF!))</f>
        <v/>
      </c>
      <c r="C405" s="39"/>
      <c r="D405" s="39"/>
      <c r="F405" s="25"/>
      <c r="G405" s="25"/>
      <c r="H405" s="25"/>
      <c r="I405" s="25"/>
      <c r="J405" s="25"/>
      <c r="K405" s="25"/>
      <c r="L405" s="25"/>
      <c r="M405" s="20"/>
      <c r="N405" s="25"/>
      <c r="O405" s="43"/>
      <c r="P405" s="43"/>
      <c r="Q405" s="35"/>
      <c r="T405" s="233"/>
    </row>
    <row r="406" spans="1:20" s="17" customFormat="1" ht="12.75" customHeight="1">
      <c r="A406" s="23"/>
      <c r="B406" s="39" t="str" cm="1">
        <f t="array" ref="B406">IF(A406="", "", _xlfn._xlws.FILTER('Responsáveis pelas informações'!F:F, 'Responsáveis pelas informações'!A:A='Termos de Cooperação'!#REF!))</f>
        <v/>
      </c>
      <c r="C406" s="39"/>
      <c r="D406" s="39"/>
      <c r="F406" s="25"/>
      <c r="G406" s="25"/>
      <c r="H406" s="25"/>
      <c r="I406" s="25"/>
      <c r="J406" s="25"/>
      <c r="K406" s="25"/>
      <c r="L406" s="25"/>
      <c r="M406" s="20"/>
      <c r="N406" s="25"/>
      <c r="O406" s="43"/>
      <c r="P406" s="43"/>
      <c r="Q406" s="35"/>
      <c r="T406" s="233"/>
    </row>
    <row r="407" spans="1:20" s="17" customFormat="1" ht="12.75" customHeight="1">
      <c r="A407" s="23"/>
      <c r="B407" s="39" t="str" cm="1">
        <f t="array" ref="B407">IF(A407="", "", _xlfn._xlws.FILTER('Responsáveis pelas informações'!F:F, 'Responsáveis pelas informações'!A:A='Termos de Cooperação'!#REF!))</f>
        <v/>
      </c>
      <c r="C407" s="39"/>
      <c r="D407" s="39"/>
      <c r="F407" s="25"/>
      <c r="G407" s="25"/>
      <c r="H407" s="25"/>
      <c r="I407" s="25"/>
      <c r="J407" s="25"/>
      <c r="K407" s="25"/>
      <c r="L407" s="25"/>
      <c r="M407" s="20"/>
      <c r="N407" s="25"/>
      <c r="O407" s="43"/>
      <c r="P407" s="43"/>
      <c r="Q407" s="35"/>
      <c r="T407" s="233"/>
    </row>
    <row r="408" spans="1:20" s="17" customFormat="1" ht="12.75" customHeight="1">
      <c r="A408" s="23"/>
      <c r="B408" s="39" t="str" cm="1">
        <f t="array" ref="B408">IF(A408="", "", _xlfn._xlws.FILTER('Responsáveis pelas informações'!F:F, 'Responsáveis pelas informações'!A:A='Termos de Cooperação'!#REF!))</f>
        <v/>
      </c>
      <c r="C408" s="39"/>
      <c r="D408" s="39"/>
      <c r="F408" s="25"/>
      <c r="G408" s="25"/>
      <c r="H408" s="25"/>
      <c r="I408" s="25"/>
      <c r="J408" s="25"/>
      <c r="K408" s="25"/>
      <c r="L408" s="25"/>
      <c r="M408" s="20"/>
      <c r="N408" s="25"/>
      <c r="O408" s="43"/>
      <c r="P408" s="43"/>
      <c r="Q408" s="35"/>
      <c r="T408" s="233"/>
    </row>
    <row r="409" spans="1:20" s="17" customFormat="1" ht="12.75" customHeight="1">
      <c r="A409" s="23"/>
      <c r="B409" s="39" t="str" cm="1">
        <f t="array" ref="B409">IF(A409="", "", _xlfn._xlws.FILTER('Responsáveis pelas informações'!F:F, 'Responsáveis pelas informações'!A:A='Termos de Cooperação'!#REF!))</f>
        <v/>
      </c>
      <c r="C409" s="39"/>
      <c r="D409" s="39"/>
      <c r="F409" s="25"/>
      <c r="G409" s="25"/>
      <c r="H409" s="25"/>
      <c r="I409" s="25"/>
      <c r="J409" s="25"/>
      <c r="K409" s="25"/>
      <c r="L409" s="25"/>
      <c r="M409" s="20"/>
      <c r="N409" s="25"/>
      <c r="O409" s="43"/>
      <c r="P409" s="43"/>
      <c r="Q409" s="35"/>
      <c r="T409" s="233"/>
    </row>
    <row r="410" spans="1:20" s="17" customFormat="1" ht="12.75" customHeight="1">
      <c r="A410" s="23"/>
      <c r="B410" s="39" t="str" cm="1">
        <f t="array" ref="B410">IF(A410="", "", _xlfn._xlws.FILTER('Responsáveis pelas informações'!F:F, 'Responsáveis pelas informações'!A:A='Termos de Cooperação'!#REF!))</f>
        <v/>
      </c>
      <c r="C410" s="39"/>
      <c r="D410" s="39"/>
      <c r="F410" s="25"/>
      <c r="G410" s="25"/>
      <c r="H410" s="25"/>
      <c r="I410" s="25"/>
      <c r="J410" s="25"/>
      <c r="K410" s="25"/>
      <c r="L410" s="25"/>
      <c r="M410" s="20"/>
      <c r="N410" s="25"/>
      <c r="O410" s="43"/>
      <c r="P410" s="43"/>
      <c r="Q410" s="35"/>
      <c r="T410" s="233"/>
    </row>
    <row r="411" spans="1:20" s="17" customFormat="1" ht="12.75" customHeight="1">
      <c r="A411" s="23"/>
      <c r="B411" s="39" t="str" cm="1">
        <f t="array" ref="B411">IF(A411="", "", _xlfn._xlws.FILTER('Responsáveis pelas informações'!F:F, 'Responsáveis pelas informações'!A:A='Termos de Cooperação'!#REF!))</f>
        <v/>
      </c>
      <c r="C411" s="39"/>
      <c r="D411" s="39"/>
      <c r="F411" s="25"/>
      <c r="G411" s="25"/>
      <c r="H411" s="25"/>
      <c r="I411" s="25"/>
      <c r="J411" s="25"/>
      <c r="K411" s="25"/>
      <c r="L411" s="25"/>
      <c r="M411" s="20"/>
      <c r="N411" s="25"/>
      <c r="O411" s="43"/>
      <c r="P411" s="43"/>
      <c r="Q411" s="35"/>
      <c r="T411" s="233"/>
    </row>
    <row r="412" spans="1:20" s="17" customFormat="1" ht="12.75" customHeight="1">
      <c r="A412" s="23"/>
      <c r="B412" s="39" t="str" cm="1">
        <f t="array" ref="B412">IF(A412="", "", _xlfn._xlws.FILTER('Responsáveis pelas informações'!F:F, 'Responsáveis pelas informações'!A:A='Termos de Cooperação'!#REF!))</f>
        <v/>
      </c>
      <c r="C412" s="39"/>
      <c r="D412" s="39"/>
      <c r="F412" s="25"/>
      <c r="G412" s="25"/>
      <c r="H412" s="25"/>
      <c r="I412" s="25"/>
      <c r="J412" s="25"/>
      <c r="K412" s="25"/>
      <c r="L412" s="25"/>
      <c r="M412" s="20"/>
      <c r="N412" s="25"/>
      <c r="O412" s="43"/>
      <c r="P412" s="43"/>
      <c r="Q412" s="35"/>
      <c r="T412" s="233"/>
    </row>
    <row r="413" spans="1:20" s="17" customFormat="1" ht="12.75" customHeight="1">
      <c r="A413" s="23"/>
      <c r="B413" s="39" t="str" cm="1">
        <f t="array" ref="B413">IF(A413="", "", _xlfn._xlws.FILTER('Responsáveis pelas informações'!F:F, 'Responsáveis pelas informações'!A:A='Termos de Cooperação'!#REF!))</f>
        <v/>
      </c>
      <c r="C413" s="39"/>
      <c r="D413" s="39"/>
      <c r="F413" s="25"/>
      <c r="G413" s="25"/>
      <c r="H413" s="25"/>
      <c r="I413" s="25"/>
      <c r="J413" s="25"/>
      <c r="K413" s="25"/>
      <c r="L413" s="25"/>
      <c r="M413" s="20"/>
      <c r="N413" s="25"/>
      <c r="O413" s="43"/>
      <c r="P413" s="43"/>
      <c r="Q413" s="35"/>
      <c r="T413" s="233"/>
    </row>
    <row r="414" spans="1:20" s="17" customFormat="1" ht="12.75" customHeight="1">
      <c r="A414" s="23"/>
      <c r="B414" s="39" t="str" cm="1">
        <f t="array" ref="B414">IF(A414="", "", _xlfn._xlws.FILTER('Responsáveis pelas informações'!F:F, 'Responsáveis pelas informações'!A:A='Termos de Cooperação'!#REF!))</f>
        <v/>
      </c>
      <c r="C414" s="39"/>
      <c r="D414" s="39"/>
      <c r="F414" s="25"/>
      <c r="G414" s="25"/>
      <c r="H414" s="25"/>
      <c r="I414" s="25"/>
      <c r="J414" s="25"/>
      <c r="K414" s="25"/>
      <c r="L414" s="25"/>
      <c r="M414" s="20"/>
      <c r="N414" s="25"/>
      <c r="O414" s="43"/>
      <c r="P414" s="43"/>
      <c r="Q414" s="35"/>
      <c r="T414" s="233"/>
    </row>
    <row r="415" spans="1:20" s="17" customFormat="1" ht="12.75" customHeight="1">
      <c r="A415" s="23"/>
      <c r="B415" s="39" t="str" cm="1">
        <f t="array" ref="B415">IF(A415="", "", _xlfn._xlws.FILTER('Responsáveis pelas informações'!F:F, 'Responsáveis pelas informações'!A:A='Termos de Cooperação'!#REF!))</f>
        <v/>
      </c>
      <c r="C415" s="39"/>
      <c r="D415" s="39"/>
      <c r="F415" s="25"/>
      <c r="G415" s="25"/>
      <c r="H415" s="25"/>
      <c r="I415" s="25"/>
      <c r="J415" s="25"/>
      <c r="K415" s="25"/>
      <c r="L415" s="25"/>
      <c r="M415" s="20"/>
      <c r="N415" s="25"/>
      <c r="O415" s="43"/>
      <c r="P415" s="43"/>
      <c r="Q415" s="35"/>
      <c r="T415" s="233"/>
    </row>
    <row r="416" spans="1:20" s="17" customFormat="1" ht="12.75" customHeight="1">
      <c r="A416" s="23"/>
      <c r="B416" s="39" t="str" cm="1">
        <f t="array" ref="B416">IF(A416="", "", _xlfn._xlws.FILTER('Responsáveis pelas informações'!F:F, 'Responsáveis pelas informações'!A:A='Termos de Cooperação'!#REF!))</f>
        <v/>
      </c>
      <c r="C416" s="39"/>
      <c r="D416" s="39"/>
      <c r="F416" s="25"/>
      <c r="G416" s="25"/>
      <c r="H416" s="25"/>
      <c r="I416" s="25"/>
      <c r="J416" s="25"/>
      <c r="K416" s="25"/>
      <c r="L416" s="25"/>
      <c r="M416" s="20"/>
      <c r="N416" s="25"/>
      <c r="O416" s="43"/>
      <c r="P416" s="43"/>
      <c r="Q416" s="35"/>
      <c r="T416" s="233"/>
    </row>
    <row r="417" spans="1:20" s="17" customFormat="1" ht="12.75" customHeight="1">
      <c r="A417" s="23"/>
      <c r="B417" s="39" t="str" cm="1">
        <f t="array" ref="B417">IF(A417="", "", _xlfn._xlws.FILTER('Responsáveis pelas informações'!F:F, 'Responsáveis pelas informações'!A:A='Termos de Cooperação'!#REF!))</f>
        <v/>
      </c>
      <c r="C417" s="39"/>
      <c r="D417" s="39"/>
      <c r="F417" s="25"/>
      <c r="G417" s="25"/>
      <c r="H417" s="25"/>
      <c r="I417" s="25"/>
      <c r="J417" s="25"/>
      <c r="K417" s="25"/>
      <c r="L417" s="25"/>
      <c r="M417" s="20"/>
      <c r="N417" s="25"/>
      <c r="O417" s="43"/>
      <c r="P417" s="43"/>
      <c r="Q417" s="35"/>
      <c r="T417" s="233"/>
    </row>
    <row r="418" spans="1:20" s="17" customFormat="1" ht="12.75" customHeight="1">
      <c r="A418" s="23"/>
      <c r="B418" s="39" t="str" cm="1">
        <f t="array" ref="B418">IF(A418="", "", _xlfn._xlws.FILTER('Responsáveis pelas informações'!F:F, 'Responsáveis pelas informações'!A:A='Termos de Cooperação'!#REF!))</f>
        <v/>
      </c>
      <c r="C418" s="39"/>
      <c r="D418" s="39"/>
      <c r="F418" s="25"/>
      <c r="G418" s="25"/>
      <c r="H418" s="25"/>
      <c r="I418" s="25"/>
      <c r="J418" s="25"/>
      <c r="K418" s="25"/>
      <c r="L418" s="25"/>
      <c r="M418" s="20"/>
      <c r="N418" s="25"/>
      <c r="O418" s="43"/>
      <c r="P418" s="43"/>
      <c r="Q418" s="35"/>
      <c r="T418" s="233"/>
    </row>
    <row r="419" spans="1:20" s="17" customFormat="1" ht="12.75" customHeight="1">
      <c r="A419" s="23"/>
      <c r="B419" s="39" t="str" cm="1">
        <f t="array" ref="B419">IF(A419="", "", _xlfn._xlws.FILTER('Responsáveis pelas informações'!F:F, 'Responsáveis pelas informações'!A:A='Termos de Cooperação'!#REF!))</f>
        <v/>
      </c>
      <c r="C419" s="39"/>
      <c r="D419" s="39"/>
      <c r="F419" s="25"/>
      <c r="G419" s="25"/>
      <c r="H419" s="25"/>
      <c r="I419" s="25"/>
      <c r="J419" s="25"/>
      <c r="K419" s="25"/>
      <c r="L419" s="25"/>
      <c r="M419" s="20"/>
      <c r="N419" s="25"/>
      <c r="O419" s="43"/>
      <c r="P419" s="43"/>
      <c r="Q419" s="35"/>
      <c r="T419" s="233"/>
    </row>
    <row r="420" spans="1:20" s="17" customFormat="1" ht="12.75" customHeight="1">
      <c r="A420" s="23"/>
      <c r="B420" s="39" t="str" cm="1">
        <f t="array" ref="B420">IF(A420="", "", _xlfn._xlws.FILTER('Responsáveis pelas informações'!F:F, 'Responsáveis pelas informações'!A:A='Termos de Cooperação'!#REF!))</f>
        <v/>
      </c>
      <c r="C420" s="39"/>
      <c r="D420" s="39"/>
      <c r="F420" s="25"/>
      <c r="G420" s="25"/>
      <c r="H420" s="25"/>
      <c r="I420" s="25"/>
      <c r="J420" s="25"/>
      <c r="K420" s="25"/>
      <c r="L420" s="25"/>
      <c r="M420" s="20"/>
      <c r="N420" s="25"/>
      <c r="O420" s="43"/>
      <c r="P420" s="43"/>
      <c r="Q420" s="35"/>
      <c r="T420" s="233"/>
    </row>
    <row r="421" spans="1:20" s="17" customFormat="1" ht="12.75" customHeight="1">
      <c r="A421" s="23"/>
      <c r="B421" s="39" t="str" cm="1">
        <f t="array" ref="B421">IF(A421="", "", _xlfn._xlws.FILTER('Responsáveis pelas informações'!F:F, 'Responsáveis pelas informações'!A:A='Termos de Cooperação'!#REF!))</f>
        <v/>
      </c>
      <c r="C421" s="39"/>
      <c r="D421" s="39"/>
      <c r="F421" s="25"/>
      <c r="G421" s="25"/>
      <c r="H421" s="25"/>
      <c r="I421" s="25"/>
      <c r="J421" s="25"/>
      <c r="K421" s="25"/>
      <c r="L421" s="25"/>
      <c r="M421" s="20"/>
      <c r="N421" s="25"/>
      <c r="O421" s="43"/>
      <c r="P421" s="43"/>
      <c r="Q421" s="35"/>
      <c r="T421" s="233"/>
    </row>
    <row r="422" spans="1:20" s="17" customFormat="1" ht="12.75" customHeight="1">
      <c r="A422" s="23"/>
      <c r="B422" s="39" t="str" cm="1">
        <f t="array" ref="B422">IF(A422="", "", _xlfn._xlws.FILTER('Responsáveis pelas informações'!F:F, 'Responsáveis pelas informações'!A:A='Termos de Cooperação'!#REF!))</f>
        <v/>
      </c>
      <c r="C422" s="39"/>
      <c r="D422" s="39"/>
      <c r="F422" s="25"/>
      <c r="G422" s="25"/>
      <c r="H422" s="25"/>
      <c r="I422" s="25"/>
      <c r="J422" s="25"/>
      <c r="K422" s="25"/>
      <c r="L422" s="25"/>
      <c r="M422" s="20"/>
      <c r="N422" s="25"/>
      <c r="O422" s="43"/>
      <c r="P422" s="43"/>
      <c r="Q422" s="35"/>
      <c r="T422" s="233"/>
    </row>
    <row r="423" spans="1:20" s="17" customFormat="1" ht="12.75" customHeight="1">
      <c r="A423" s="23"/>
      <c r="B423" s="39" t="str" cm="1">
        <f t="array" ref="B423">IF(A423="", "", _xlfn._xlws.FILTER('Responsáveis pelas informações'!F:F, 'Responsáveis pelas informações'!A:A='Termos de Cooperação'!#REF!))</f>
        <v/>
      </c>
      <c r="C423" s="39"/>
      <c r="D423" s="39"/>
      <c r="F423" s="25"/>
      <c r="G423" s="25"/>
      <c r="H423" s="25"/>
      <c r="I423" s="25"/>
      <c r="J423" s="25"/>
      <c r="K423" s="25"/>
      <c r="L423" s="25"/>
      <c r="M423" s="20"/>
      <c r="N423" s="25"/>
      <c r="O423" s="43"/>
      <c r="P423" s="43"/>
      <c r="Q423" s="35"/>
      <c r="T423" s="233"/>
    </row>
    <row r="424" spans="1:20" s="17" customFormat="1" ht="12.75" customHeight="1">
      <c r="A424" s="23"/>
      <c r="B424" s="39" t="str" cm="1">
        <f t="array" ref="B424">IF(A424="", "", _xlfn._xlws.FILTER('Responsáveis pelas informações'!F:F, 'Responsáveis pelas informações'!A:A='Termos de Cooperação'!#REF!))</f>
        <v/>
      </c>
      <c r="C424" s="39"/>
      <c r="D424" s="39"/>
      <c r="F424" s="25"/>
      <c r="G424" s="25"/>
      <c r="H424" s="25"/>
      <c r="I424" s="25"/>
      <c r="J424" s="25"/>
      <c r="K424" s="25"/>
      <c r="L424" s="25"/>
      <c r="M424" s="20"/>
      <c r="N424" s="25"/>
      <c r="O424" s="43"/>
      <c r="P424" s="43"/>
      <c r="Q424" s="35"/>
      <c r="T424" s="233"/>
    </row>
    <row r="425" spans="1:20" s="17" customFormat="1" ht="12.75" customHeight="1">
      <c r="A425" s="23"/>
      <c r="B425" s="39" t="str" cm="1">
        <f t="array" ref="B425">IF(A425="", "", _xlfn._xlws.FILTER('Responsáveis pelas informações'!F:F, 'Responsáveis pelas informações'!A:A='Termos de Cooperação'!#REF!))</f>
        <v/>
      </c>
      <c r="C425" s="39"/>
      <c r="D425" s="39"/>
      <c r="F425" s="25"/>
      <c r="G425" s="25"/>
      <c r="H425" s="25"/>
      <c r="I425" s="25"/>
      <c r="J425" s="25"/>
      <c r="K425" s="25"/>
      <c r="L425" s="25"/>
      <c r="M425" s="20"/>
      <c r="N425" s="25"/>
      <c r="O425" s="43"/>
      <c r="P425" s="43"/>
      <c r="Q425" s="35"/>
      <c r="T425" s="233"/>
    </row>
    <row r="426" spans="1:20" s="17" customFormat="1" ht="12.75" customHeight="1">
      <c r="A426" s="23"/>
      <c r="B426" s="39" t="str" cm="1">
        <f t="array" ref="B426">IF(A426="", "", _xlfn._xlws.FILTER('Responsáveis pelas informações'!F:F, 'Responsáveis pelas informações'!A:A='Termos de Cooperação'!#REF!))</f>
        <v/>
      </c>
      <c r="C426" s="39"/>
      <c r="D426" s="39"/>
      <c r="F426" s="25"/>
      <c r="G426" s="25"/>
      <c r="H426" s="25"/>
      <c r="I426" s="25"/>
      <c r="J426" s="25"/>
      <c r="K426" s="25"/>
      <c r="L426" s="25"/>
      <c r="M426" s="20"/>
      <c r="N426" s="25"/>
      <c r="O426" s="43"/>
      <c r="P426" s="43"/>
      <c r="Q426" s="35"/>
      <c r="T426" s="233"/>
    </row>
    <row r="427" spans="1:20" s="17" customFormat="1" ht="12.75" customHeight="1">
      <c r="A427" s="23"/>
      <c r="B427" s="39" t="str" cm="1">
        <f t="array" ref="B427">IF(A427="", "", _xlfn._xlws.FILTER('Responsáveis pelas informações'!F:F, 'Responsáveis pelas informações'!A:A='Termos de Cooperação'!#REF!))</f>
        <v/>
      </c>
      <c r="C427" s="39"/>
      <c r="D427" s="39"/>
      <c r="F427" s="25"/>
      <c r="G427" s="25"/>
      <c r="H427" s="25"/>
      <c r="I427" s="25"/>
      <c r="J427" s="25"/>
      <c r="K427" s="25"/>
      <c r="L427" s="25"/>
      <c r="M427" s="20"/>
      <c r="N427" s="25"/>
      <c r="O427" s="43"/>
      <c r="P427" s="43"/>
      <c r="Q427" s="35"/>
      <c r="T427" s="233"/>
    </row>
    <row r="428" spans="1:20" s="17" customFormat="1" ht="12.75" customHeight="1">
      <c r="A428" s="23"/>
      <c r="B428" s="39" t="str" cm="1">
        <f t="array" ref="B428">IF(A428="", "", _xlfn._xlws.FILTER('Responsáveis pelas informações'!F:F, 'Responsáveis pelas informações'!A:A='Termos de Cooperação'!#REF!))</f>
        <v/>
      </c>
      <c r="C428" s="39"/>
      <c r="D428" s="39"/>
      <c r="F428" s="25"/>
      <c r="G428" s="25"/>
      <c r="H428" s="25"/>
      <c r="I428" s="25"/>
      <c r="J428" s="25"/>
      <c r="K428" s="25"/>
      <c r="L428" s="25"/>
      <c r="M428" s="20"/>
      <c r="N428" s="25"/>
      <c r="O428" s="43"/>
      <c r="P428" s="43"/>
      <c r="Q428" s="35"/>
      <c r="T428" s="233"/>
    </row>
    <row r="429" spans="1:20" s="17" customFormat="1" ht="12.75" customHeight="1">
      <c r="A429" s="23"/>
      <c r="B429" s="39" t="str" cm="1">
        <f t="array" ref="B429">IF(A429="", "", _xlfn._xlws.FILTER('Responsáveis pelas informações'!F:F, 'Responsáveis pelas informações'!A:A='Termos de Cooperação'!#REF!))</f>
        <v/>
      </c>
      <c r="C429" s="39"/>
      <c r="D429" s="39"/>
      <c r="F429" s="25"/>
      <c r="G429" s="25"/>
      <c r="H429" s="25"/>
      <c r="I429" s="25"/>
      <c r="J429" s="25"/>
      <c r="K429" s="25"/>
      <c r="L429" s="25"/>
      <c r="M429" s="20"/>
      <c r="N429" s="25"/>
      <c r="O429" s="43"/>
      <c r="P429" s="43"/>
      <c r="Q429" s="35"/>
      <c r="T429" s="233"/>
    </row>
    <row r="430" spans="1:20" s="17" customFormat="1" ht="12.75" customHeight="1">
      <c r="A430" s="23"/>
      <c r="B430" s="39" t="str" cm="1">
        <f t="array" ref="B430">IF(A430="", "", _xlfn._xlws.FILTER('Responsáveis pelas informações'!F:F, 'Responsáveis pelas informações'!A:A='Termos de Cooperação'!#REF!))</f>
        <v/>
      </c>
      <c r="C430" s="39"/>
      <c r="D430" s="39"/>
      <c r="F430" s="25"/>
      <c r="G430" s="25"/>
      <c r="H430" s="25"/>
      <c r="I430" s="25"/>
      <c r="J430" s="25"/>
      <c r="K430" s="25"/>
      <c r="L430" s="25"/>
      <c r="M430" s="20"/>
      <c r="N430" s="25"/>
      <c r="O430" s="43"/>
      <c r="P430" s="43"/>
      <c r="Q430" s="35"/>
      <c r="T430" s="233"/>
    </row>
    <row r="431" spans="1:20" s="17" customFormat="1" ht="12.75" customHeight="1">
      <c r="A431" s="23"/>
      <c r="B431" s="39" t="str" cm="1">
        <f t="array" ref="B431">IF(A431="", "", _xlfn._xlws.FILTER('Responsáveis pelas informações'!F:F, 'Responsáveis pelas informações'!A:A='Termos de Cooperação'!#REF!))</f>
        <v/>
      </c>
      <c r="C431" s="39"/>
      <c r="D431" s="39"/>
      <c r="F431" s="25"/>
      <c r="G431" s="25"/>
      <c r="H431" s="25"/>
      <c r="I431" s="25"/>
      <c r="J431" s="25"/>
      <c r="K431" s="25"/>
      <c r="L431" s="25"/>
      <c r="M431" s="20"/>
      <c r="N431" s="25"/>
      <c r="O431" s="43"/>
      <c r="P431" s="43"/>
      <c r="Q431" s="35"/>
      <c r="T431" s="233"/>
    </row>
    <row r="432" spans="1:20" s="17" customFormat="1" ht="12.75" customHeight="1">
      <c r="A432" s="23"/>
      <c r="B432" s="39" t="str" cm="1">
        <f t="array" ref="B432">IF(A432="", "", _xlfn._xlws.FILTER('Responsáveis pelas informações'!F:F, 'Responsáveis pelas informações'!A:A='Termos de Cooperação'!#REF!))</f>
        <v/>
      </c>
      <c r="C432" s="39"/>
      <c r="D432" s="39"/>
      <c r="F432" s="25"/>
      <c r="G432" s="25"/>
      <c r="H432" s="25"/>
      <c r="I432" s="25"/>
      <c r="J432" s="25"/>
      <c r="K432" s="25"/>
      <c r="L432" s="25"/>
      <c r="M432" s="20"/>
      <c r="N432" s="25"/>
      <c r="O432" s="43"/>
      <c r="P432" s="43"/>
      <c r="Q432" s="35"/>
      <c r="T432" s="233"/>
    </row>
    <row r="433" spans="1:20" s="17" customFormat="1" ht="12.75" customHeight="1">
      <c r="A433" s="23"/>
      <c r="B433" s="39" t="str" cm="1">
        <f t="array" ref="B433">IF(A433="", "", _xlfn._xlws.FILTER('Responsáveis pelas informações'!F:F, 'Responsáveis pelas informações'!A:A='Termos de Cooperação'!#REF!))</f>
        <v/>
      </c>
      <c r="C433" s="39"/>
      <c r="D433" s="39"/>
      <c r="F433" s="25"/>
      <c r="G433" s="25"/>
      <c r="H433" s="25"/>
      <c r="I433" s="25"/>
      <c r="J433" s="25"/>
      <c r="K433" s="25"/>
      <c r="L433" s="25"/>
      <c r="M433" s="20"/>
      <c r="N433" s="25"/>
      <c r="O433" s="43"/>
      <c r="P433" s="43"/>
      <c r="Q433" s="35"/>
      <c r="T433" s="233"/>
    </row>
    <row r="434" spans="1:20" s="17" customFormat="1" ht="12.75" customHeight="1">
      <c r="A434" s="23"/>
      <c r="B434" s="39" t="str" cm="1">
        <f t="array" ref="B434">IF(A434="", "", _xlfn._xlws.FILTER('Responsáveis pelas informações'!F:F, 'Responsáveis pelas informações'!A:A='Termos de Cooperação'!#REF!))</f>
        <v/>
      </c>
      <c r="C434" s="39"/>
      <c r="D434" s="39"/>
      <c r="F434" s="25"/>
      <c r="G434" s="25"/>
      <c r="H434" s="25"/>
      <c r="I434" s="25"/>
      <c r="J434" s="25"/>
      <c r="K434" s="25"/>
      <c r="L434" s="25"/>
      <c r="M434" s="20"/>
      <c r="N434" s="25"/>
      <c r="O434" s="43"/>
      <c r="P434" s="43"/>
      <c r="Q434" s="35"/>
      <c r="T434" s="233"/>
    </row>
    <row r="435" spans="1:20" s="17" customFormat="1" ht="12.75" customHeight="1">
      <c r="A435" s="23"/>
      <c r="B435" s="39" t="str" cm="1">
        <f t="array" ref="B435">IF(A435="", "", _xlfn._xlws.FILTER('Responsáveis pelas informações'!F:F, 'Responsáveis pelas informações'!A:A='Termos de Cooperação'!#REF!))</f>
        <v/>
      </c>
      <c r="C435" s="39"/>
      <c r="D435" s="39"/>
      <c r="F435" s="25"/>
      <c r="G435" s="25"/>
      <c r="H435" s="25"/>
      <c r="I435" s="25"/>
      <c r="J435" s="25"/>
      <c r="K435" s="25"/>
      <c r="L435" s="25"/>
      <c r="M435" s="20"/>
      <c r="N435" s="25"/>
      <c r="O435" s="43"/>
      <c r="P435" s="43"/>
      <c r="Q435" s="35"/>
      <c r="T435" s="233"/>
    </row>
    <row r="436" spans="1:20" s="17" customFormat="1" ht="12.75" customHeight="1">
      <c r="A436" s="23"/>
      <c r="B436" s="39" t="str" cm="1">
        <f t="array" ref="B436">IF(A436="", "", _xlfn._xlws.FILTER('Responsáveis pelas informações'!F:F, 'Responsáveis pelas informações'!A:A='Termos de Cooperação'!#REF!))</f>
        <v/>
      </c>
      <c r="C436" s="39"/>
      <c r="D436" s="39"/>
      <c r="F436" s="25"/>
      <c r="G436" s="25"/>
      <c r="H436" s="25"/>
      <c r="I436" s="25"/>
      <c r="J436" s="25"/>
      <c r="K436" s="25"/>
      <c r="L436" s="25"/>
      <c r="M436" s="20"/>
      <c r="N436" s="25"/>
      <c r="O436" s="43"/>
      <c r="P436" s="43"/>
      <c r="Q436" s="35"/>
      <c r="T436" s="233"/>
    </row>
    <row r="437" spans="1:20" s="17" customFormat="1" ht="12.75" customHeight="1">
      <c r="A437" s="23"/>
      <c r="B437" s="39" t="str" cm="1">
        <f t="array" ref="B437">IF(A437="", "", _xlfn._xlws.FILTER('Responsáveis pelas informações'!F:F, 'Responsáveis pelas informações'!A:A='Termos de Cooperação'!#REF!))</f>
        <v/>
      </c>
      <c r="C437" s="39"/>
      <c r="D437" s="39"/>
      <c r="F437" s="25"/>
      <c r="G437" s="25"/>
      <c r="H437" s="25"/>
      <c r="I437" s="25"/>
      <c r="J437" s="25"/>
      <c r="K437" s="25"/>
      <c r="L437" s="25"/>
      <c r="M437" s="20"/>
      <c r="N437" s="25"/>
      <c r="O437" s="43"/>
      <c r="P437" s="43"/>
      <c r="Q437" s="35"/>
      <c r="T437" s="233"/>
    </row>
    <row r="438" spans="1:20" s="17" customFormat="1" ht="12.75" customHeight="1">
      <c r="A438" s="23"/>
      <c r="B438" s="39" t="str" cm="1">
        <f t="array" ref="B438">IF(A438="", "", _xlfn._xlws.FILTER('Responsáveis pelas informações'!F:F, 'Responsáveis pelas informações'!A:A='Termos de Cooperação'!#REF!))</f>
        <v/>
      </c>
      <c r="C438" s="39"/>
      <c r="D438" s="39"/>
      <c r="F438" s="25"/>
      <c r="G438" s="25"/>
      <c r="H438" s="25"/>
      <c r="I438" s="25"/>
      <c r="J438" s="25"/>
      <c r="K438" s="25"/>
      <c r="L438" s="25"/>
      <c r="M438" s="20"/>
      <c r="N438" s="25"/>
      <c r="O438" s="43"/>
      <c r="P438" s="43"/>
      <c r="Q438" s="35"/>
      <c r="T438" s="233"/>
    </row>
    <row r="439" spans="1:20" s="17" customFormat="1" ht="12.75" customHeight="1">
      <c r="A439" s="23"/>
      <c r="B439" s="39" t="str" cm="1">
        <f t="array" ref="B439">IF(A439="", "", _xlfn._xlws.FILTER('Responsáveis pelas informações'!F:F, 'Responsáveis pelas informações'!A:A='Termos de Cooperação'!#REF!))</f>
        <v/>
      </c>
      <c r="C439" s="39"/>
      <c r="D439" s="39"/>
      <c r="F439" s="25"/>
      <c r="G439" s="25"/>
      <c r="H439" s="25"/>
      <c r="I439" s="25"/>
      <c r="J439" s="25"/>
      <c r="K439" s="25"/>
      <c r="L439" s="25"/>
      <c r="M439" s="20"/>
      <c r="N439" s="25"/>
      <c r="O439" s="43"/>
      <c r="P439" s="43"/>
      <c r="Q439" s="35"/>
      <c r="T439" s="233"/>
    </row>
    <row r="440" spans="1:20" s="17" customFormat="1" ht="12.75" customHeight="1">
      <c r="A440" s="23"/>
      <c r="B440" s="39" t="str" cm="1">
        <f t="array" ref="B440">IF(A440="", "", _xlfn._xlws.FILTER('Responsáveis pelas informações'!F:F, 'Responsáveis pelas informações'!A:A='Termos de Cooperação'!#REF!))</f>
        <v/>
      </c>
      <c r="C440" s="39"/>
      <c r="D440" s="39"/>
      <c r="F440" s="25"/>
      <c r="G440" s="25"/>
      <c r="H440" s="25"/>
      <c r="I440" s="25"/>
      <c r="J440" s="25"/>
      <c r="K440" s="25"/>
      <c r="L440" s="25"/>
      <c r="M440" s="20"/>
      <c r="N440" s="25"/>
      <c r="O440" s="43"/>
      <c r="P440" s="43"/>
      <c r="Q440" s="35"/>
      <c r="T440" s="233"/>
    </row>
    <row r="441" spans="1:20" s="17" customFormat="1" ht="12.75" customHeight="1">
      <c r="A441" s="23"/>
      <c r="B441" s="39" t="str" cm="1">
        <f t="array" ref="B441">IF(A441="", "", _xlfn._xlws.FILTER('Responsáveis pelas informações'!F:F, 'Responsáveis pelas informações'!A:A='Termos de Cooperação'!#REF!))</f>
        <v/>
      </c>
      <c r="C441" s="39"/>
      <c r="D441" s="39"/>
      <c r="F441" s="25"/>
      <c r="G441" s="25"/>
      <c r="H441" s="25"/>
      <c r="I441" s="25"/>
      <c r="J441" s="25"/>
      <c r="K441" s="25"/>
      <c r="L441" s="25"/>
      <c r="M441" s="20"/>
      <c r="N441" s="25"/>
      <c r="O441" s="43"/>
      <c r="P441" s="43"/>
      <c r="Q441" s="35"/>
      <c r="T441" s="233"/>
    </row>
    <row r="442" spans="1:20" s="17" customFormat="1" ht="12.75" customHeight="1">
      <c r="A442" s="23"/>
      <c r="B442" s="39" t="str" cm="1">
        <f t="array" ref="B442">IF(A442="", "", _xlfn._xlws.FILTER('Responsáveis pelas informações'!F:F, 'Responsáveis pelas informações'!A:A='Termos de Cooperação'!#REF!))</f>
        <v/>
      </c>
      <c r="C442" s="39"/>
      <c r="D442" s="39"/>
      <c r="F442" s="25"/>
      <c r="G442" s="25"/>
      <c r="H442" s="25"/>
      <c r="I442" s="25"/>
      <c r="J442" s="25"/>
      <c r="K442" s="25"/>
      <c r="L442" s="25"/>
      <c r="M442" s="20"/>
      <c r="N442" s="25"/>
      <c r="O442" s="43"/>
      <c r="P442" s="43"/>
      <c r="Q442" s="35"/>
      <c r="T442" s="233"/>
    </row>
    <row r="443" spans="1:20" s="17" customFormat="1" ht="12.75" customHeight="1">
      <c r="A443" s="23"/>
      <c r="B443" s="39" t="str" cm="1">
        <f t="array" ref="B443">IF(A443="", "", _xlfn._xlws.FILTER('Responsáveis pelas informações'!F:F, 'Responsáveis pelas informações'!A:A='Termos de Cooperação'!#REF!))</f>
        <v/>
      </c>
      <c r="C443" s="39"/>
      <c r="D443" s="39"/>
      <c r="F443" s="25"/>
      <c r="G443" s="25"/>
      <c r="H443" s="25"/>
      <c r="I443" s="25"/>
      <c r="J443" s="25"/>
      <c r="K443" s="25"/>
      <c r="L443" s="25"/>
      <c r="M443" s="20"/>
      <c r="N443" s="25"/>
      <c r="O443" s="43"/>
      <c r="P443" s="43"/>
      <c r="Q443" s="35"/>
      <c r="T443" s="233"/>
    </row>
    <row r="444" spans="1:20" s="17" customFormat="1" ht="12.75" customHeight="1">
      <c r="A444" s="23"/>
      <c r="B444" s="39" t="str" cm="1">
        <f t="array" ref="B444">IF(A444="", "", _xlfn._xlws.FILTER('Responsáveis pelas informações'!F:F, 'Responsáveis pelas informações'!A:A='Termos de Cooperação'!#REF!))</f>
        <v/>
      </c>
      <c r="C444" s="39"/>
      <c r="D444" s="39"/>
      <c r="F444" s="25"/>
      <c r="G444" s="25"/>
      <c r="H444" s="25"/>
      <c r="I444" s="25"/>
      <c r="J444" s="25"/>
      <c r="K444" s="25"/>
      <c r="L444" s="25"/>
      <c r="M444" s="20"/>
      <c r="N444" s="25"/>
      <c r="O444" s="43"/>
      <c r="P444" s="43"/>
      <c r="Q444" s="35"/>
      <c r="T444" s="233"/>
    </row>
    <row r="445" spans="1:20" s="17" customFormat="1" ht="12.75" customHeight="1">
      <c r="A445" s="23"/>
      <c r="B445" s="39" t="str" cm="1">
        <f t="array" ref="B445">IF(A445="", "", _xlfn._xlws.FILTER('Responsáveis pelas informações'!F:F, 'Responsáveis pelas informações'!A:A='Termos de Cooperação'!#REF!))</f>
        <v/>
      </c>
      <c r="C445" s="39"/>
      <c r="D445" s="39"/>
      <c r="F445" s="25"/>
      <c r="G445" s="25"/>
      <c r="H445" s="25"/>
      <c r="I445" s="25"/>
      <c r="J445" s="25"/>
      <c r="K445" s="25"/>
      <c r="L445" s="25"/>
      <c r="M445" s="20"/>
      <c r="N445" s="25"/>
      <c r="O445" s="43"/>
      <c r="P445" s="43"/>
      <c r="Q445" s="35"/>
      <c r="T445" s="233"/>
    </row>
    <row r="446" spans="1:20" s="17" customFormat="1" ht="12.75" customHeight="1">
      <c r="A446" s="23"/>
      <c r="B446" s="39" t="str" cm="1">
        <f t="array" ref="B446">IF(A446="", "", _xlfn._xlws.FILTER('Responsáveis pelas informações'!F:F, 'Responsáveis pelas informações'!A:A='Termos de Cooperação'!#REF!))</f>
        <v/>
      </c>
      <c r="C446" s="39"/>
      <c r="D446" s="39"/>
      <c r="F446" s="25"/>
      <c r="G446" s="25"/>
      <c r="H446" s="25"/>
      <c r="I446" s="25"/>
      <c r="J446" s="25"/>
      <c r="K446" s="25"/>
      <c r="L446" s="25"/>
      <c r="M446" s="20"/>
      <c r="N446" s="25"/>
      <c r="O446" s="43"/>
      <c r="P446" s="43"/>
      <c r="Q446" s="35"/>
      <c r="T446" s="233"/>
    </row>
    <row r="447" spans="1:20" s="17" customFormat="1" ht="12.75" customHeight="1">
      <c r="A447" s="23"/>
      <c r="B447" s="39" t="str" cm="1">
        <f t="array" ref="B447">IF(A447="", "", _xlfn._xlws.FILTER('Responsáveis pelas informações'!F:F, 'Responsáveis pelas informações'!A:A='Termos de Cooperação'!#REF!))</f>
        <v/>
      </c>
      <c r="C447" s="39"/>
      <c r="D447" s="39"/>
      <c r="F447" s="25"/>
      <c r="G447" s="25"/>
      <c r="H447" s="25"/>
      <c r="I447" s="25"/>
      <c r="J447" s="25"/>
      <c r="K447" s="25"/>
      <c r="L447" s="25"/>
      <c r="M447" s="20"/>
      <c r="N447" s="25"/>
      <c r="O447" s="43"/>
      <c r="P447" s="43"/>
      <c r="Q447" s="35"/>
      <c r="T447" s="233"/>
    </row>
    <row r="448" spans="1:20" s="17" customFormat="1" ht="12.75" customHeight="1">
      <c r="A448" s="23"/>
      <c r="B448" s="39" t="str" cm="1">
        <f t="array" ref="B448">IF(A448="", "", _xlfn._xlws.FILTER('Responsáveis pelas informações'!F:F, 'Responsáveis pelas informações'!A:A='Termos de Cooperação'!#REF!))</f>
        <v/>
      </c>
      <c r="C448" s="39"/>
      <c r="D448" s="39"/>
      <c r="F448" s="25"/>
      <c r="G448" s="25"/>
      <c r="H448" s="25"/>
      <c r="I448" s="25"/>
      <c r="J448" s="25"/>
      <c r="K448" s="25"/>
      <c r="L448" s="25"/>
      <c r="M448" s="20"/>
      <c r="N448" s="25"/>
      <c r="O448" s="43"/>
      <c r="P448" s="43"/>
      <c r="Q448" s="35"/>
      <c r="T448" s="233"/>
    </row>
    <row r="449" spans="1:20" s="17" customFormat="1" ht="12.75" customHeight="1">
      <c r="A449" s="23"/>
      <c r="B449" s="39" t="str" cm="1">
        <f t="array" ref="B449">IF(A449="", "", _xlfn._xlws.FILTER('Responsáveis pelas informações'!F:F, 'Responsáveis pelas informações'!A:A='Termos de Cooperação'!#REF!))</f>
        <v/>
      </c>
      <c r="C449" s="39"/>
      <c r="D449" s="39"/>
      <c r="F449" s="25"/>
      <c r="G449" s="25"/>
      <c r="H449" s="25"/>
      <c r="I449" s="25"/>
      <c r="J449" s="25"/>
      <c r="K449" s="25"/>
      <c r="L449" s="25"/>
      <c r="M449" s="20"/>
      <c r="N449" s="25"/>
      <c r="O449" s="43"/>
      <c r="P449" s="43"/>
      <c r="Q449" s="35"/>
      <c r="T449" s="233"/>
    </row>
    <row r="450" spans="1:20" s="17" customFormat="1" ht="12.75" customHeight="1">
      <c r="A450" s="23"/>
      <c r="B450" s="39" t="str" cm="1">
        <f t="array" ref="B450">IF(A450="", "", _xlfn._xlws.FILTER('Responsáveis pelas informações'!F:F, 'Responsáveis pelas informações'!A:A='Termos de Cooperação'!#REF!))</f>
        <v/>
      </c>
      <c r="C450" s="39"/>
      <c r="D450" s="39"/>
      <c r="F450" s="25"/>
      <c r="G450" s="25"/>
      <c r="H450" s="25"/>
      <c r="I450" s="25"/>
      <c r="J450" s="25"/>
      <c r="K450" s="25"/>
      <c r="L450" s="25"/>
      <c r="M450" s="20"/>
      <c r="N450" s="25"/>
      <c r="O450" s="43"/>
      <c r="P450" s="43"/>
      <c r="Q450" s="35"/>
      <c r="T450" s="233"/>
    </row>
    <row r="451" spans="1:20" s="17" customFormat="1" ht="12.75" customHeight="1">
      <c r="A451" s="23"/>
      <c r="B451" s="39" t="str" cm="1">
        <f t="array" ref="B451">IF(A451="", "", _xlfn._xlws.FILTER('Responsáveis pelas informações'!F:F, 'Responsáveis pelas informações'!A:A='Termos de Cooperação'!#REF!))</f>
        <v/>
      </c>
      <c r="C451" s="39"/>
      <c r="D451" s="39"/>
      <c r="F451" s="25"/>
      <c r="G451" s="25"/>
      <c r="H451" s="25"/>
      <c r="I451" s="25"/>
      <c r="J451" s="25"/>
      <c r="K451" s="25"/>
      <c r="L451" s="25"/>
      <c r="M451" s="20"/>
      <c r="N451" s="25"/>
      <c r="O451" s="43"/>
      <c r="P451" s="43"/>
      <c r="Q451" s="35"/>
      <c r="T451" s="233"/>
    </row>
    <row r="452" spans="1:20" s="17" customFormat="1" ht="12.75" customHeight="1">
      <c r="A452" s="23"/>
      <c r="B452" s="39" t="str" cm="1">
        <f t="array" ref="B452">IF(A452="", "", _xlfn._xlws.FILTER('Responsáveis pelas informações'!F:F, 'Responsáveis pelas informações'!A:A='Termos de Cooperação'!#REF!))</f>
        <v/>
      </c>
      <c r="C452" s="39"/>
      <c r="D452" s="39"/>
      <c r="F452" s="25"/>
      <c r="G452" s="25"/>
      <c r="H452" s="25"/>
      <c r="I452" s="25"/>
      <c r="J452" s="25"/>
      <c r="K452" s="25"/>
      <c r="L452" s="25"/>
      <c r="M452" s="20"/>
      <c r="N452" s="25"/>
      <c r="O452" s="43"/>
      <c r="P452" s="43"/>
      <c r="Q452" s="35"/>
      <c r="T452" s="233"/>
    </row>
    <row r="453" spans="1:20" s="17" customFormat="1" ht="12.75" customHeight="1">
      <c r="A453" s="23"/>
      <c r="B453" s="39" t="str" cm="1">
        <f t="array" ref="B453">IF(A453="", "", _xlfn._xlws.FILTER('Responsáveis pelas informações'!F:F, 'Responsáveis pelas informações'!A:A='Termos de Cooperação'!#REF!))</f>
        <v/>
      </c>
      <c r="C453" s="39"/>
      <c r="D453" s="39"/>
      <c r="F453" s="25"/>
      <c r="G453" s="25"/>
      <c r="H453" s="25"/>
      <c r="I453" s="25"/>
      <c r="J453" s="25"/>
      <c r="K453" s="25"/>
      <c r="L453" s="25"/>
      <c r="M453" s="20"/>
      <c r="N453" s="25"/>
      <c r="O453" s="43"/>
      <c r="P453" s="43"/>
      <c r="Q453" s="35"/>
      <c r="T453" s="233"/>
    </row>
    <row r="454" spans="1:20" s="17" customFormat="1" ht="12.75" customHeight="1">
      <c r="A454" s="23"/>
      <c r="B454" s="39" t="str" cm="1">
        <f t="array" ref="B454">IF(A454="", "", _xlfn._xlws.FILTER('Responsáveis pelas informações'!F:F, 'Responsáveis pelas informações'!A:A='Termos de Cooperação'!#REF!))</f>
        <v/>
      </c>
      <c r="C454" s="39"/>
      <c r="D454" s="39"/>
      <c r="F454" s="25"/>
      <c r="G454" s="25"/>
      <c r="H454" s="25"/>
      <c r="I454" s="25"/>
      <c r="J454" s="25"/>
      <c r="K454" s="25"/>
      <c r="L454" s="25"/>
      <c r="M454" s="20"/>
      <c r="N454" s="25"/>
      <c r="O454" s="43"/>
      <c r="P454" s="43"/>
      <c r="Q454" s="35"/>
      <c r="T454" s="233"/>
    </row>
    <row r="455" spans="1:20" s="17" customFormat="1" ht="12.75" customHeight="1">
      <c r="A455" s="23"/>
      <c r="B455" s="39" t="str" cm="1">
        <f t="array" ref="B455">IF(A455="", "", _xlfn._xlws.FILTER('Responsáveis pelas informações'!F:F, 'Responsáveis pelas informações'!A:A='Termos de Cooperação'!#REF!))</f>
        <v/>
      </c>
      <c r="C455" s="39"/>
      <c r="D455" s="39"/>
      <c r="F455" s="25"/>
      <c r="G455" s="25"/>
      <c r="H455" s="25"/>
      <c r="I455" s="25"/>
      <c r="J455" s="25"/>
      <c r="K455" s="25"/>
      <c r="L455" s="25"/>
      <c r="M455" s="20"/>
      <c r="N455" s="25"/>
      <c r="O455" s="43"/>
      <c r="P455" s="43"/>
      <c r="Q455" s="35"/>
      <c r="T455" s="233"/>
    </row>
    <row r="456" spans="1:20" s="17" customFormat="1" ht="12.75" customHeight="1">
      <c r="A456" s="23"/>
      <c r="B456" s="39" t="str" cm="1">
        <f t="array" ref="B456">IF(A456="", "", _xlfn._xlws.FILTER('Responsáveis pelas informações'!F:F, 'Responsáveis pelas informações'!A:A='Termos de Cooperação'!#REF!))</f>
        <v/>
      </c>
      <c r="C456" s="39"/>
      <c r="D456" s="39"/>
      <c r="F456" s="25"/>
      <c r="G456" s="25"/>
      <c r="H456" s="25"/>
      <c r="I456" s="25"/>
      <c r="J456" s="25"/>
      <c r="K456" s="25"/>
      <c r="L456" s="25"/>
      <c r="M456" s="20"/>
      <c r="N456" s="25"/>
      <c r="O456" s="43"/>
      <c r="P456" s="43"/>
      <c r="Q456" s="35"/>
      <c r="T456" s="233"/>
    </row>
    <row r="457" spans="1:20" s="17" customFormat="1" ht="12.75" customHeight="1">
      <c r="A457" s="23"/>
      <c r="B457" s="39" t="str" cm="1">
        <f t="array" ref="B457">IF(A457="", "", _xlfn._xlws.FILTER('Responsáveis pelas informações'!F:F, 'Responsáveis pelas informações'!A:A='Termos de Cooperação'!#REF!))</f>
        <v/>
      </c>
      <c r="C457" s="39"/>
      <c r="D457" s="39"/>
      <c r="F457" s="25"/>
      <c r="G457" s="25"/>
      <c r="H457" s="25"/>
      <c r="I457" s="25"/>
      <c r="J457" s="25"/>
      <c r="K457" s="25"/>
      <c r="L457" s="25"/>
      <c r="M457" s="20"/>
      <c r="N457" s="25"/>
      <c r="O457" s="43"/>
      <c r="P457" s="43"/>
      <c r="Q457" s="35"/>
      <c r="T457" s="233"/>
    </row>
    <row r="458" spans="1:20" s="17" customFormat="1" ht="12.75" customHeight="1">
      <c r="A458" s="23"/>
      <c r="B458" s="39" t="str" cm="1">
        <f t="array" ref="B458">IF(A458="", "", _xlfn._xlws.FILTER('Responsáveis pelas informações'!F:F, 'Responsáveis pelas informações'!A:A='Termos de Cooperação'!#REF!))</f>
        <v/>
      </c>
      <c r="C458" s="39"/>
      <c r="D458" s="39"/>
      <c r="F458" s="25"/>
      <c r="G458" s="25"/>
      <c r="H458" s="25"/>
      <c r="I458" s="25"/>
      <c r="J458" s="25"/>
      <c r="K458" s="25"/>
      <c r="L458" s="25"/>
      <c r="M458" s="20"/>
      <c r="N458" s="25"/>
      <c r="O458" s="43"/>
      <c r="P458" s="43"/>
      <c r="Q458" s="35"/>
      <c r="T458" s="233"/>
    </row>
    <row r="459" spans="1:20" s="17" customFormat="1" ht="12.75" customHeight="1">
      <c r="A459" s="23"/>
      <c r="B459" s="39" t="str" cm="1">
        <f t="array" ref="B459">IF(A459="", "", _xlfn._xlws.FILTER('Responsáveis pelas informações'!F:F, 'Responsáveis pelas informações'!A:A='Termos de Cooperação'!#REF!))</f>
        <v/>
      </c>
      <c r="C459" s="39"/>
      <c r="D459" s="39"/>
      <c r="F459" s="25"/>
      <c r="G459" s="25"/>
      <c r="H459" s="25"/>
      <c r="I459" s="25"/>
      <c r="J459" s="25"/>
      <c r="K459" s="25"/>
      <c r="L459" s="25"/>
      <c r="M459" s="20"/>
      <c r="N459" s="25"/>
      <c r="O459" s="43"/>
      <c r="P459" s="43"/>
      <c r="Q459" s="35"/>
      <c r="T459" s="233"/>
    </row>
    <row r="460" spans="1:20" s="17" customFormat="1" ht="12.75" customHeight="1">
      <c r="A460" s="23"/>
      <c r="B460" s="39" t="str" cm="1">
        <f t="array" ref="B460">IF(A460="", "", _xlfn._xlws.FILTER('Responsáveis pelas informações'!F:F, 'Responsáveis pelas informações'!A:A='Termos de Cooperação'!#REF!))</f>
        <v/>
      </c>
      <c r="C460" s="39"/>
      <c r="D460" s="39"/>
      <c r="F460" s="25"/>
      <c r="G460" s="25"/>
      <c r="H460" s="25"/>
      <c r="I460" s="25"/>
      <c r="J460" s="25"/>
      <c r="K460" s="25"/>
      <c r="L460" s="25"/>
      <c r="M460" s="20"/>
      <c r="N460" s="25"/>
      <c r="O460" s="43"/>
      <c r="P460" s="43"/>
      <c r="Q460" s="35"/>
      <c r="T460" s="233"/>
    </row>
    <row r="461" spans="1:20" s="17" customFormat="1" ht="12.75" customHeight="1">
      <c r="A461" s="23"/>
      <c r="B461" s="39" t="str" cm="1">
        <f t="array" ref="B461">IF(A461="", "", _xlfn._xlws.FILTER('Responsáveis pelas informações'!F:F, 'Responsáveis pelas informações'!A:A='Termos de Cooperação'!#REF!))</f>
        <v/>
      </c>
      <c r="C461" s="39"/>
      <c r="D461" s="39"/>
      <c r="F461" s="25"/>
      <c r="G461" s="25"/>
      <c r="H461" s="25"/>
      <c r="I461" s="25"/>
      <c r="J461" s="25"/>
      <c r="K461" s="25"/>
      <c r="L461" s="25"/>
      <c r="M461" s="20"/>
      <c r="N461" s="25"/>
      <c r="O461" s="43"/>
      <c r="P461" s="43"/>
      <c r="Q461" s="35"/>
      <c r="T461" s="233"/>
    </row>
    <row r="462" spans="1:20" s="17" customFormat="1" ht="12.75" customHeight="1">
      <c r="A462" s="23"/>
      <c r="B462" s="39" t="str" cm="1">
        <f t="array" ref="B462">IF(A462="", "", _xlfn._xlws.FILTER('Responsáveis pelas informações'!F:F, 'Responsáveis pelas informações'!A:A='Termos de Cooperação'!#REF!))</f>
        <v/>
      </c>
      <c r="C462" s="39"/>
      <c r="D462" s="39"/>
      <c r="F462" s="25"/>
      <c r="G462" s="25"/>
      <c r="H462" s="25"/>
      <c r="I462" s="25"/>
      <c r="J462" s="25"/>
      <c r="K462" s="25"/>
      <c r="L462" s="25"/>
      <c r="M462" s="20"/>
      <c r="N462" s="25"/>
      <c r="O462" s="43"/>
      <c r="P462" s="43"/>
      <c r="Q462" s="35"/>
      <c r="T462" s="233"/>
    </row>
    <row r="463" spans="1:20" s="17" customFormat="1" ht="12.75" customHeight="1">
      <c r="A463" s="23"/>
      <c r="B463" s="39" t="str" cm="1">
        <f t="array" ref="B463">IF(A463="", "", _xlfn._xlws.FILTER('Responsáveis pelas informações'!F:F, 'Responsáveis pelas informações'!A:A='Termos de Cooperação'!#REF!))</f>
        <v/>
      </c>
      <c r="C463" s="39"/>
      <c r="D463" s="39"/>
      <c r="F463" s="25"/>
      <c r="G463" s="25"/>
      <c r="H463" s="25"/>
      <c r="I463" s="25"/>
      <c r="J463" s="25"/>
      <c r="K463" s="25"/>
      <c r="L463" s="25"/>
      <c r="M463" s="20"/>
      <c r="N463" s="25"/>
      <c r="O463" s="43"/>
      <c r="P463" s="43"/>
      <c r="Q463" s="35"/>
      <c r="T463" s="233"/>
    </row>
    <row r="464" spans="1:20" s="17" customFormat="1" ht="12.75" customHeight="1">
      <c r="A464" s="23"/>
      <c r="B464" s="39" t="str" cm="1">
        <f t="array" ref="B464">IF(A464="", "", _xlfn._xlws.FILTER('Responsáveis pelas informações'!F:F, 'Responsáveis pelas informações'!A:A='Termos de Cooperação'!#REF!))</f>
        <v/>
      </c>
      <c r="C464" s="39"/>
      <c r="D464" s="39"/>
      <c r="F464" s="25"/>
      <c r="G464" s="25"/>
      <c r="H464" s="25"/>
      <c r="I464" s="25"/>
      <c r="J464" s="25"/>
      <c r="K464" s="25"/>
      <c r="L464" s="25"/>
      <c r="M464" s="20"/>
      <c r="N464" s="25"/>
      <c r="O464" s="43"/>
      <c r="P464" s="43"/>
      <c r="Q464" s="35"/>
      <c r="T464" s="233"/>
    </row>
    <row r="465" spans="1:20" s="17" customFormat="1" ht="12.75" customHeight="1">
      <c r="A465" s="23"/>
      <c r="B465" s="39" t="str" cm="1">
        <f t="array" ref="B465">IF(A465="", "", _xlfn._xlws.FILTER('Responsáveis pelas informações'!F:F, 'Responsáveis pelas informações'!A:A='Termos de Cooperação'!#REF!))</f>
        <v/>
      </c>
      <c r="C465" s="39"/>
      <c r="D465" s="39"/>
      <c r="F465" s="25"/>
      <c r="G465" s="25"/>
      <c r="H465" s="25"/>
      <c r="I465" s="25"/>
      <c r="J465" s="25"/>
      <c r="K465" s="25"/>
      <c r="L465" s="25"/>
      <c r="M465" s="20"/>
      <c r="N465" s="25"/>
      <c r="O465" s="43"/>
      <c r="P465" s="43"/>
      <c r="Q465" s="35"/>
      <c r="T465" s="233"/>
    </row>
    <row r="466" spans="1:20" s="17" customFormat="1" ht="12.75" customHeight="1">
      <c r="A466" s="23"/>
      <c r="B466" s="39" t="str" cm="1">
        <f t="array" ref="B466">IF(A466="", "", _xlfn._xlws.FILTER('Responsáveis pelas informações'!F:F, 'Responsáveis pelas informações'!A:A='Termos de Cooperação'!#REF!))</f>
        <v/>
      </c>
      <c r="C466" s="39"/>
      <c r="D466" s="39"/>
      <c r="F466" s="25"/>
      <c r="G466" s="25"/>
      <c r="H466" s="25"/>
      <c r="I466" s="25"/>
      <c r="J466" s="25"/>
      <c r="K466" s="25"/>
      <c r="L466" s="25"/>
      <c r="M466" s="20"/>
      <c r="N466" s="25"/>
      <c r="O466" s="43"/>
      <c r="P466" s="43"/>
      <c r="Q466" s="35"/>
      <c r="T466" s="233"/>
    </row>
    <row r="467" spans="1:20" s="17" customFormat="1" ht="12.75" customHeight="1">
      <c r="A467" s="23"/>
      <c r="B467" s="39" t="str" cm="1">
        <f t="array" ref="B467">IF(A467="", "", _xlfn._xlws.FILTER('Responsáveis pelas informações'!F:F, 'Responsáveis pelas informações'!A:A='Termos de Cooperação'!#REF!))</f>
        <v/>
      </c>
      <c r="C467" s="39"/>
      <c r="D467" s="39"/>
      <c r="F467" s="25"/>
      <c r="G467" s="25"/>
      <c r="H467" s="25"/>
      <c r="I467" s="25"/>
      <c r="J467" s="25"/>
      <c r="K467" s="25"/>
      <c r="L467" s="25"/>
      <c r="M467" s="20"/>
      <c r="N467" s="25"/>
      <c r="O467" s="43"/>
      <c r="P467" s="43"/>
      <c r="Q467" s="35"/>
      <c r="T467" s="233"/>
    </row>
    <row r="468" spans="1:20" s="17" customFormat="1" ht="12.75" customHeight="1">
      <c r="A468" s="23"/>
      <c r="B468" s="39" t="str" cm="1">
        <f t="array" ref="B468">IF(A468="", "", _xlfn._xlws.FILTER('Responsáveis pelas informações'!F:F, 'Responsáveis pelas informações'!A:A='Termos de Cooperação'!#REF!))</f>
        <v/>
      </c>
      <c r="C468" s="39"/>
      <c r="D468" s="39"/>
      <c r="F468" s="25"/>
      <c r="G468" s="25"/>
      <c r="H468" s="25"/>
      <c r="I468" s="25"/>
      <c r="J468" s="25"/>
      <c r="K468" s="25"/>
      <c r="L468" s="25"/>
      <c r="M468" s="20"/>
      <c r="N468" s="25"/>
      <c r="O468" s="43"/>
      <c r="P468" s="43"/>
      <c r="Q468" s="35"/>
      <c r="T468" s="233"/>
    </row>
    <row r="469" spans="1:20" s="17" customFormat="1" ht="12.75" customHeight="1">
      <c r="A469" s="23"/>
      <c r="B469" s="39" t="str" cm="1">
        <f t="array" ref="B469">IF(A469="", "", _xlfn._xlws.FILTER('Responsáveis pelas informações'!F:F, 'Responsáveis pelas informações'!A:A='Termos de Cooperação'!#REF!))</f>
        <v/>
      </c>
      <c r="C469" s="39"/>
      <c r="D469" s="39"/>
      <c r="F469" s="25"/>
      <c r="G469" s="25"/>
      <c r="H469" s="25"/>
      <c r="I469" s="25"/>
      <c r="J469" s="25"/>
      <c r="K469" s="25"/>
      <c r="L469" s="25"/>
      <c r="M469" s="20"/>
      <c r="N469" s="25"/>
      <c r="O469" s="43"/>
      <c r="P469" s="43"/>
      <c r="Q469" s="35"/>
      <c r="T469" s="233"/>
    </row>
    <row r="470" spans="1:20" s="17" customFormat="1" ht="12.75" customHeight="1">
      <c r="A470" s="23"/>
      <c r="B470" s="39" t="str" cm="1">
        <f t="array" ref="B470">IF(A470="", "", _xlfn._xlws.FILTER('Responsáveis pelas informações'!F:F, 'Responsáveis pelas informações'!A:A='Termos de Cooperação'!#REF!))</f>
        <v/>
      </c>
      <c r="C470" s="39"/>
      <c r="D470" s="39"/>
      <c r="F470" s="25"/>
      <c r="G470" s="25"/>
      <c r="H470" s="25"/>
      <c r="I470" s="25"/>
      <c r="J470" s="25"/>
      <c r="K470" s="25"/>
      <c r="L470" s="25"/>
      <c r="M470" s="20"/>
      <c r="N470" s="25"/>
      <c r="O470" s="43"/>
      <c r="P470" s="43"/>
      <c r="Q470" s="35"/>
      <c r="T470" s="233"/>
    </row>
    <row r="471" spans="1:20" s="17" customFormat="1" ht="12.75" customHeight="1">
      <c r="A471" s="23"/>
      <c r="B471" s="39" t="str" cm="1">
        <f t="array" ref="B471">IF(A471="", "", _xlfn._xlws.FILTER('Responsáveis pelas informações'!F:F, 'Responsáveis pelas informações'!A:A='Termos de Cooperação'!#REF!))</f>
        <v/>
      </c>
      <c r="C471" s="39"/>
      <c r="D471" s="39"/>
      <c r="F471" s="25"/>
      <c r="G471" s="25"/>
      <c r="H471" s="25"/>
      <c r="I471" s="25"/>
      <c r="J471" s="25"/>
      <c r="K471" s="25"/>
      <c r="L471" s="25"/>
      <c r="M471" s="20"/>
      <c r="N471" s="25"/>
      <c r="O471" s="43"/>
      <c r="P471" s="43"/>
      <c r="Q471" s="35"/>
      <c r="T471" s="233"/>
    </row>
    <row r="472" spans="1:20" s="17" customFormat="1" ht="12.75" customHeight="1">
      <c r="A472" s="23"/>
      <c r="B472" s="39" t="str" cm="1">
        <f t="array" ref="B472">IF(A472="", "", _xlfn._xlws.FILTER('Responsáveis pelas informações'!F:F, 'Responsáveis pelas informações'!A:A='Termos de Cooperação'!#REF!))</f>
        <v/>
      </c>
      <c r="C472" s="39"/>
      <c r="D472" s="39"/>
      <c r="F472" s="25"/>
      <c r="G472" s="25"/>
      <c r="H472" s="25"/>
      <c r="I472" s="25"/>
      <c r="J472" s="25"/>
      <c r="K472" s="25"/>
      <c r="L472" s="25"/>
      <c r="M472" s="20"/>
      <c r="N472" s="25"/>
      <c r="O472" s="43"/>
      <c r="P472" s="43"/>
      <c r="Q472" s="35"/>
      <c r="T472" s="233"/>
    </row>
    <row r="473" spans="1:20" s="17" customFormat="1" ht="12.75" customHeight="1">
      <c r="A473" s="23"/>
      <c r="B473" s="39" t="str" cm="1">
        <f t="array" ref="B473">IF(A473="", "", _xlfn._xlws.FILTER('Responsáveis pelas informações'!F:F, 'Responsáveis pelas informações'!A:A='Termos de Cooperação'!#REF!))</f>
        <v/>
      </c>
      <c r="C473" s="39"/>
      <c r="D473" s="39"/>
      <c r="F473" s="25"/>
      <c r="G473" s="25"/>
      <c r="H473" s="25"/>
      <c r="I473" s="25"/>
      <c r="J473" s="25"/>
      <c r="K473" s="25"/>
      <c r="L473" s="25"/>
      <c r="M473" s="20"/>
      <c r="N473" s="25"/>
      <c r="O473" s="43"/>
      <c r="P473" s="43"/>
      <c r="Q473" s="35"/>
      <c r="T473" s="233"/>
    </row>
    <row r="474" spans="1:20" s="17" customFormat="1" ht="12.75" customHeight="1">
      <c r="A474" s="23"/>
      <c r="B474" s="39" t="str" cm="1">
        <f t="array" ref="B474">IF(A474="", "", _xlfn._xlws.FILTER('Responsáveis pelas informações'!F:F, 'Responsáveis pelas informações'!A:A='Termos de Cooperação'!#REF!))</f>
        <v/>
      </c>
      <c r="C474" s="39"/>
      <c r="D474" s="39"/>
      <c r="F474" s="25"/>
      <c r="G474" s="25"/>
      <c r="H474" s="25"/>
      <c r="I474" s="25"/>
      <c r="J474" s="25"/>
      <c r="K474" s="25"/>
      <c r="L474" s="25"/>
      <c r="M474" s="20"/>
      <c r="N474" s="25"/>
      <c r="O474" s="43"/>
      <c r="P474" s="43"/>
      <c r="Q474" s="35"/>
      <c r="T474" s="233"/>
    </row>
    <row r="475" spans="1:20" s="17" customFormat="1" ht="12.75" customHeight="1">
      <c r="A475" s="23"/>
      <c r="B475" s="39" t="str" cm="1">
        <f t="array" ref="B475">IF(A475="", "", _xlfn._xlws.FILTER('Responsáveis pelas informações'!F:F, 'Responsáveis pelas informações'!A:A='Termos de Cooperação'!#REF!))</f>
        <v/>
      </c>
      <c r="C475" s="39"/>
      <c r="D475" s="39"/>
      <c r="F475" s="25"/>
      <c r="G475" s="25"/>
      <c r="H475" s="25"/>
      <c r="I475" s="25"/>
      <c r="J475" s="25"/>
      <c r="K475" s="25"/>
      <c r="L475" s="25"/>
      <c r="M475" s="20"/>
      <c r="N475" s="25"/>
      <c r="O475" s="43"/>
      <c r="P475" s="43"/>
      <c r="Q475" s="35"/>
      <c r="T475" s="233"/>
    </row>
    <row r="476" spans="1:20" s="17" customFormat="1" ht="12.75" customHeight="1">
      <c r="A476" s="23"/>
      <c r="B476" s="39" t="str" cm="1">
        <f t="array" ref="B476">IF(A476="", "", _xlfn._xlws.FILTER('Responsáveis pelas informações'!F:F, 'Responsáveis pelas informações'!A:A='Termos de Cooperação'!#REF!))</f>
        <v/>
      </c>
      <c r="C476" s="39"/>
      <c r="D476" s="39"/>
      <c r="F476" s="25"/>
      <c r="G476" s="25"/>
      <c r="H476" s="25"/>
      <c r="I476" s="25"/>
      <c r="J476" s="25"/>
      <c r="K476" s="25"/>
      <c r="L476" s="25"/>
      <c r="M476" s="20"/>
      <c r="N476" s="25"/>
      <c r="O476" s="43"/>
      <c r="P476" s="43"/>
      <c r="Q476" s="35"/>
      <c r="T476" s="233"/>
    </row>
    <row r="477" spans="1:20" s="17" customFormat="1" ht="12.75" customHeight="1">
      <c r="A477" s="23"/>
      <c r="B477" s="39" t="str" cm="1">
        <f t="array" ref="B477">IF(A477="", "", _xlfn._xlws.FILTER('Responsáveis pelas informações'!F:F, 'Responsáveis pelas informações'!A:A='Termos de Cooperação'!#REF!))</f>
        <v/>
      </c>
      <c r="C477" s="39"/>
      <c r="D477" s="39"/>
      <c r="F477" s="25"/>
      <c r="G477" s="25"/>
      <c r="H477" s="25"/>
      <c r="I477" s="25"/>
      <c r="J477" s="25"/>
      <c r="K477" s="25"/>
      <c r="L477" s="25"/>
      <c r="M477" s="20"/>
      <c r="N477" s="25"/>
      <c r="O477" s="43"/>
      <c r="P477" s="43"/>
      <c r="Q477" s="35"/>
      <c r="T477" s="233"/>
    </row>
    <row r="478" spans="1:20" s="17" customFormat="1" ht="12.75" customHeight="1">
      <c r="A478" s="23"/>
      <c r="B478" s="39" t="str" cm="1">
        <f t="array" ref="B478">IF(A478="", "", _xlfn._xlws.FILTER('Responsáveis pelas informações'!F:F, 'Responsáveis pelas informações'!A:A='Termos de Cooperação'!#REF!))</f>
        <v/>
      </c>
      <c r="C478" s="39"/>
      <c r="D478" s="39"/>
      <c r="F478" s="25"/>
      <c r="G478" s="25"/>
      <c r="H478" s="25"/>
      <c r="I478" s="25"/>
      <c r="J478" s="25"/>
      <c r="K478" s="25"/>
      <c r="L478" s="25"/>
      <c r="M478" s="20"/>
      <c r="N478" s="25"/>
      <c r="O478" s="43"/>
      <c r="P478" s="43"/>
      <c r="Q478" s="35"/>
      <c r="T478" s="233"/>
    </row>
    <row r="479" spans="1:20" s="17" customFormat="1" ht="12.75" customHeight="1">
      <c r="A479" s="23"/>
      <c r="B479" s="39" t="str" cm="1">
        <f t="array" ref="B479">IF(A479="", "", _xlfn._xlws.FILTER('Responsáveis pelas informações'!F:F, 'Responsáveis pelas informações'!A:A='Termos de Cooperação'!#REF!))</f>
        <v/>
      </c>
      <c r="C479" s="39"/>
      <c r="D479" s="39"/>
      <c r="F479" s="25"/>
      <c r="G479" s="25"/>
      <c r="H479" s="25"/>
      <c r="I479" s="25"/>
      <c r="J479" s="25"/>
      <c r="K479" s="25"/>
      <c r="L479" s="25"/>
      <c r="M479" s="20"/>
      <c r="N479" s="25"/>
      <c r="O479" s="43"/>
      <c r="P479" s="43"/>
      <c r="Q479" s="35"/>
      <c r="T479" s="233"/>
    </row>
    <row r="480" spans="1:20" s="17" customFormat="1" ht="12.75" customHeight="1">
      <c r="A480" s="23"/>
      <c r="B480" s="39" t="str" cm="1">
        <f t="array" ref="B480">IF(A480="", "", _xlfn._xlws.FILTER('Responsáveis pelas informações'!F:F, 'Responsáveis pelas informações'!A:A='Termos de Cooperação'!#REF!))</f>
        <v/>
      </c>
      <c r="C480" s="39"/>
      <c r="D480" s="39"/>
      <c r="F480" s="25"/>
      <c r="G480" s="25"/>
      <c r="H480" s="25"/>
      <c r="I480" s="25"/>
      <c r="J480" s="25"/>
      <c r="K480" s="25"/>
      <c r="L480" s="25"/>
      <c r="M480" s="20"/>
      <c r="N480" s="25"/>
      <c r="O480" s="43"/>
      <c r="P480" s="43"/>
      <c r="Q480" s="35"/>
      <c r="T480" s="233"/>
    </row>
    <row r="481" spans="1:20" s="17" customFormat="1" ht="12.75" customHeight="1">
      <c r="A481" s="23"/>
      <c r="B481" s="39" t="str" cm="1">
        <f t="array" ref="B481">IF(A481="", "", _xlfn._xlws.FILTER('Responsáveis pelas informações'!F:F, 'Responsáveis pelas informações'!A:A='Termos de Cooperação'!#REF!))</f>
        <v/>
      </c>
      <c r="C481" s="39"/>
      <c r="D481" s="39"/>
      <c r="F481" s="25"/>
      <c r="G481" s="25"/>
      <c r="H481" s="25"/>
      <c r="I481" s="25"/>
      <c r="J481" s="25"/>
      <c r="K481" s="25"/>
      <c r="L481" s="25"/>
      <c r="M481" s="20"/>
      <c r="N481" s="25"/>
      <c r="O481" s="43"/>
      <c r="P481" s="43"/>
      <c r="Q481" s="35"/>
      <c r="T481" s="233"/>
    </row>
    <row r="482" spans="1:20" s="17" customFormat="1" ht="12.75" customHeight="1">
      <c r="A482" s="23"/>
      <c r="B482" s="39" t="str" cm="1">
        <f t="array" ref="B482">IF(A482="", "", _xlfn._xlws.FILTER('Responsáveis pelas informações'!F:F, 'Responsáveis pelas informações'!A:A='Termos de Cooperação'!#REF!))</f>
        <v/>
      </c>
      <c r="C482" s="39"/>
      <c r="D482" s="39"/>
      <c r="F482" s="25"/>
      <c r="G482" s="25"/>
      <c r="H482" s="25"/>
      <c r="I482" s="25"/>
      <c r="J482" s="25"/>
      <c r="K482" s="25"/>
      <c r="L482" s="25"/>
      <c r="M482" s="20"/>
      <c r="N482" s="25"/>
      <c r="O482" s="43"/>
      <c r="P482" s="43"/>
      <c r="Q482" s="35"/>
      <c r="T482" s="233"/>
    </row>
    <row r="483" spans="1:20" s="17" customFormat="1" ht="12.75" customHeight="1">
      <c r="A483" s="23"/>
      <c r="B483" s="39" t="str" cm="1">
        <f t="array" ref="B483">IF(A483="", "", _xlfn._xlws.FILTER('Responsáveis pelas informações'!F:F, 'Responsáveis pelas informações'!A:A='Termos de Cooperação'!#REF!))</f>
        <v/>
      </c>
      <c r="C483" s="39"/>
      <c r="D483" s="39"/>
      <c r="F483" s="25"/>
      <c r="G483" s="25"/>
      <c r="H483" s="25"/>
      <c r="I483" s="25"/>
      <c r="J483" s="25"/>
      <c r="K483" s="25"/>
      <c r="L483" s="25"/>
      <c r="M483" s="20"/>
      <c r="N483" s="25"/>
      <c r="O483" s="43"/>
      <c r="P483" s="43"/>
      <c r="Q483" s="35"/>
      <c r="T483" s="233"/>
    </row>
    <row r="484" spans="1:20" s="17" customFormat="1" ht="12.75" customHeight="1">
      <c r="A484" s="23"/>
      <c r="B484" s="39" t="str" cm="1">
        <f t="array" ref="B484">IF(A484="", "", _xlfn._xlws.FILTER('Responsáveis pelas informações'!F:F, 'Responsáveis pelas informações'!A:A='Termos de Cooperação'!#REF!))</f>
        <v/>
      </c>
      <c r="C484" s="39"/>
      <c r="D484" s="39"/>
      <c r="F484" s="25"/>
      <c r="G484" s="25"/>
      <c r="H484" s="25"/>
      <c r="I484" s="25"/>
      <c r="J484" s="25"/>
      <c r="K484" s="25"/>
      <c r="L484" s="25"/>
      <c r="M484" s="20"/>
      <c r="N484" s="25"/>
      <c r="O484" s="43"/>
      <c r="P484" s="43"/>
      <c r="Q484" s="35"/>
      <c r="T484" s="233"/>
    </row>
    <row r="485" spans="1:20" s="17" customFormat="1" ht="12.75" customHeight="1">
      <c r="A485" s="23"/>
      <c r="B485" s="39" t="str" cm="1">
        <f t="array" ref="B485">IF(A485="", "", _xlfn._xlws.FILTER('Responsáveis pelas informações'!F:F, 'Responsáveis pelas informações'!A:A='Termos de Cooperação'!#REF!))</f>
        <v/>
      </c>
      <c r="C485" s="39"/>
      <c r="D485" s="39"/>
      <c r="F485" s="25"/>
      <c r="G485" s="25"/>
      <c r="H485" s="25"/>
      <c r="I485" s="25"/>
      <c r="J485" s="25"/>
      <c r="K485" s="25"/>
      <c r="L485" s="25"/>
      <c r="M485" s="20"/>
      <c r="N485" s="25"/>
      <c r="O485" s="43"/>
      <c r="P485" s="43"/>
      <c r="Q485" s="35"/>
      <c r="T485" s="233"/>
    </row>
    <row r="486" spans="1:20" s="17" customFormat="1" ht="12.75" customHeight="1">
      <c r="A486" s="23"/>
      <c r="B486" s="39" t="str" cm="1">
        <f t="array" ref="B486">IF(A486="", "", _xlfn._xlws.FILTER('Responsáveis pelas informações'!F:F, 'Responsáveis pelas informações'!A:A='Termos de Cooperação'!#REF!))</f>
        <v/>
      </c>
      <c r="C486" s="39"/>
      <c r="D486" s="39"/>
      <c r="F486" s="25"/>
      <c r="G486" s="25"/>
      <c r="H486" s="25"/>
      <c r="I486" s="25"/>
      <c r="J486" s="25"/>
      <c r="K486" s="25"/>
      <c r="L486" s="25"/>
      <c r="M486" s="20"/>
      <c r="N486" s="25"/>
      <c r="O486" s="43"/>
      <c r="P486" s="43"/>
      <c r="Q486" s="35"/>
      <c r="T486" s="233"/>
    </row>
    <row r="487" spans="1:20" s="17" customFormat="1" ht="12.75" customHeight="1">
      <c r="A487" s="23"/>
      <c r="B487" s="39" t="str" cm="1">
        <f t="array" ref="B487">IF(A487="", "", _xlfn._xlws.FILTER('Responsáveis pelas informações'!F:F, 'Responsáveis pelas informações'!A:A='Termos de Cooperação'!#REF!))</f>
        <v/>
      </c>
      <c r="C487" s="39"/>
      <c r="D487" s="39"/>
      <c r="F487" s="25"/>
      <c r="G487" s="25"/>
      <c r="H487" s="25"/>
      <c r="I487" s="25"/>
      <c r="J487" s="25"/>
      <c r="K487" s="25"/>
      <c r="L487" s="25"/>
      <c r="M487" s="20"/>
      <c r="N487" s="25"/>
      <c r="O487" s="43"/>
      <c r="P487" s="43"/>
      <c r="Q487" s="35"/>
      <c r="T487" s="233"/>
    </row>
    <row r="488" spans="1:20" s="17" customFormat="1" ht="12.75" customHeight="1">
      <c r="A488" s="23"/>
      <c r="B488" s="39" t="str" cm="1">
        <f t="array" ref="B488">IF(A488="", "", _xlfn._xlws.FILTER('Responsáveis pelas informações'!F:F, 'Responsáveis pelas informações'!A:A='Termos de Cooperação'!#REF!))</f>
        <v/>
      </c>
      <c r="C488" s="39"/>
      <c r="D488" s="39"/>
      <c r="F488" s="25"/>
      <c r="G488" s="25"/>
      <c r="H488" s="25"/>
      <c r="I488" s="25"/>
      <c r="J488" s="25"/>
      <c r="K488" s="25"/>
      <c r="L488" s="25"/>
      <c r="M488" s="20"/>
      <c r="N488" s="25"/>
      <c r="O488" s="43"/>
      <c r="P488" s="43"/>
      <c r="Q488" s="35"/>
      <c r="T488" s="233"/>
    </row>
    <row r="489" spans="1:20" s="17" customFormat="1" ht="12.75" customHeight="1">
      <c r="A489" s="23"/>
      <c r="B489" s="39" t="str" cm="1">
        <f t="array" ref="B489">IF(A489="", "", _xlfn._xlws.FILTER('Responsáveis pelas informações'!F:F, 'Responsáveis pelas informações'!A:A='Termos de Cooperação'!#REF!))</f>
        <v/>
      </c>
      <c r="C489" s="39"/>
      <c r="D489" s="39"/>
      <c r="F489" s="25"/>
      <c r="G489" s="25"/>
      <c r="H489" s="25"/>
      <c r="I489" s="25"/>
      <c r="J489" s="25"/>
      <c r="K489" s="25"/>
      <c r="L489" s="25"/>
      <c r="M489" s="20"/>
      <c r="N489" s="25"/>
      <c r="O489" s="43"/>
      <c r="P489" s="43"/>
      <c r="Q489" s="35"/>
      <c r="T489" s="233"/>
    </row>
    <row r="490" spans="1:20" s="17" customFormat="1" ht="12.75" customHeight="1">
      <c r="A490" s="23"/>
      <c r="B490" s="39" t="str" cm="1">
        <f t="array" ref="B490">IF(A490="", "", _xlfn._xlws.FILTER('Responsáveis pelas informações'!F:F, 'Responsáveis pelas informações'!A:A='Termos de Cooperação'!#REF!))</f>
        <v/>
      </c>
      <c r="C490" s="39"/>
      <c r="D490" s="39"/>
      <c r="F490" s="25"/>
      <c r="G490" s="25"/>
      <c r="H490" s="25"/>
      <c r="I490" s="25"/>
      <c r="J490" s="25"/>
      <c r="K490" s="25"/>
      <c r="L490" s="25"/>
      <c r="M490" s="20"/>
      <c r="N490" s="25"/>
      <c r="O490" s="43"/>
      <c r="P490" s="43"/>
      <c r="Q490" s="35"/>
      <c r="T490" s="233"/>
    </row>
    <row r="491" spans="1:20" s="17" customFormat="1" ht="12.75" customHeight="1">
      <c r="A491" s="23"/>
      <c r="B491" s="39" t="str" cm="1">
        <f t="array" ref="B491">IF(A491="", "", _xlfn._xlws.FILTER('Responsáveis pelas informações'!F:F, 'Responsáveis pelas informações'!A:A='Termos de Cooperação'!#REF!))</f>
        <v/>
      </c>
      <c r="C491" s="39"/>
      <c r="D491" s="39"/>
      <c r="F491" s="25"/>
      <c r="G491" s="25"/>
      <c r="H491" s="25"/>
      <c r="I491" s="25"/>
      <c r="J491" s="25"/>
      <c r="K491" s="25"/>
      <c r="L491" s="25"/>
      <c r="M491" s="20"/>
      <c r="N491" s="25"/>
      <c r="O491" s="43"/>
      <c r="P491" s="43"/>
      <c r="Q491" s="35"/>
      <c r="T491" s="233"/>
    </row>
    <row r="492" spans="1:20" s="17" customFormat="1" ht="12.75" customHeight="1">
      <c r="A492" s="23"/>
      <c r="B492" s="39" t="str" cm="1">
        <f t="array" ref="B492">IF(A492="", "", _xlfn._xlws.FILTER('Responsáveis pelas informações'!F:F, 'Responsáveis pelas informações'!A:A='Termos de Cooperação'!#REF!))</f>
        <v/>
      </c>
      <c r="C492" s="39"/>
      <c r="D492" s="39"/>
      <c r="F492" s="25"/>
      <c r="G492" s="25"/>
      <c r="H492" s="25"/>
      <c r="I492" s="25"/>
      <c r="J492" s="25"/>
      <c r="K492" s="25"/>
      <c r="L492" s="25"/>
      <c r="M492" s="20"/>
      <c r="N492" s="25"/>
      <c r="O492" s="43"/>
      <c r="P492" s="43"/>
      <c r="Q492" s="35"/>
      <c r="T492" s="233"/>
    </row>
    <row r="493" spans="1:20" s="17" customFormat="1" ht="12.75" customHeight="1">
      <c r="A493" s="23"/>
      <c r="B493" s="39" t="str" cm="1">
        <f t="array" ref="B493">IF(A493="", "", _xlfn._xlws.FILTER('Responsáveis pelas informações'!F:F, 'Responsáveis pelas informações'!A:A='Termos de Cooperação'!#REF!))</f>
        <v/>
      </c>
      <c r="C493" s="39"/>
      <c r="D493" s="39"/>
      <c r="F493" s="25"/>
      <c r="G493" s="25"/>
      <c r="H493" s="25"/>
      <c r="I493" s="25"/>
      <c r="J493" s="25"/>
      <c r="K493" s="25"/>
      <c r="L493" s="25"/>
      <c r="M493" s="20"/>
      <c r="N493" s="25"/>
      <c r="O493" s="43"/>
      <c r="P493" s="43"/>
      <c r="Q493" s="35"/>
      <c r="T493" s="233"/>
    </row>
    <row r="494" spans="1:20" s="17" customFormat="1" ht="12.75" customHeight="1">
      <c r="A494" s="23"/>
      <c r="B494" s="39" t="str" cm="1">
        <f t="array" ref="B494">IF(A494="", "", _xlfn._xlws.FILTER('Responsáveis pelas informações'!F:F, 'Responsáveis pelas informações'!A:A='Termos de Cooperação'!#REF!))</f>
        <v/>
      </c>
      <c r="C494" s="39"/>
      <c r="D494" s="39"/>
      <c r="F494" s="25"/>
      <c r="G494" s="25"/>
      <c r="H494" s="25"/>
      <c r="I494" s="25"/>
      <c r="J494" s="25"/>
      <c r="K494" s="25"/>
      <c r="L494" s="25"/>
      <c r="M494" s="20"/>
      <c r="N494" s="25"/>
      <c r="O494" s="43"/>
      <c r="P494" s="43"/>
      <c r="Q494" s="35"/>
      <c r="T494" s="233"/>
    </row>
    <row r="495" spans="1:20" s="17" customFormat="1" ht="12.75" customHeight="1">
      <c r="A495" s="23"/>
      <c r="B495" s="39" t="str" cm="1">
        <f t="array" ref="B495">IF(A495="", "", _xlfn._xlws.FILTER('Responsáveis pelas informações'!F:F, 'Responsáveis pelas informações'!A:A='Termos de Cooperação'!#REF!))</f>
        <v/>
      </c>
      <c r="C495" s="39"/>
      <c r="D495" s="39"/>
      <c r="F495" s="25"/>
      <c r="G495" s="25"/>
      <c r="H495" s="25"/>
      <c r="I495" s="25"/>
      <c r="J495" s="25"/>
      <c r="K495" s="25"/>
      <c r="L495" s="25"/>
      <c r="M495" s="20"/>
      <c r="N495" s="25"/>
      <c r="O495" s="43"/>
      <c r="P495" s="43"/>
      <c r="Q495" s="35"/>
      <c r="T495" s="233"/>
    </row>
    <row r="496" spans="1:20" s="17" customFormat="1" ht="12.75" customHeight="1">
      <c r="A496" s="23"/>
      <c r="B496" s="39" t="str" cm="1">
        <f t="array" ref="B496">IF(A496="", "", _xlfn._xlws.FILTER('Responsáveis pelas informações'!F:F, 'Responsáveis pelas informações'!A:A='Termos de Cooperação'!#REF!))</f>
        <v/>
      </c>
      <c r="C496" s="39"/>
      <c r="D496" s="39"/>
      <c r="F496" s="25"/>
      <c r="G496" s="25"/>
      <c r="H496" s="25"/>
      <c r="I496" s="25"/>
      <c r="J496" s="25"/>
      <c r="K496" s="25"/>
      <c r="L496" s="25"/>
      <c r="M496" s="20"/>
      <c r="N496" s="25"/>
      <c r="O496" s="43"/>
      <c r="P496" s="43"/>
      <c r="Q496" s="35"/>
      <c r="T496" s="233"/>
    </row>
    <row r="497" spans="1:20" s="17" customFormat="1" ht="12.75" customHeight="1">
      <c r="A497" s="23"/>
      <c r="B497" s="39" t="str" cm="1">
        <f t="array" ref="B497">IF(A497="", "", _xlfn._xlws.FILTER('Responsáveis pelas informações'!F:F, 'Responsáveis pelas informações'!A:A='Termos de Cooperação'!#REF!))</f>
        <v/>
      </c>
      <c r="C497" s="39"/>
      <c r="D497" s="39"/>
      <c r="F497" s="25"/>
      <c r="G497" s="25"/>
      <c r="H497" s="25"/>
      <c r="I497" s="25"/>
      <c r="J497" s="25"/>
      <c r="K497" s="25"/>
      <c r="L497" s="25"/>
      <c r="M497" s="20"/>
      <c r="N497" s="25"/>
      <c r="O497" s="43"/>
      <c r="P497" s="43"/>
      <c r="Q497" s="35"/>
      <c r="T497" s="233"/>
    </row>
    <row r="498" spans="1:20" s="17" customFormat="1" ht="12.75" customHeight="1">
      <c r="A498" s="23"/>
      <c r="B498" s="39" t="str" cm="1">
        <f t="array" ref="B498">IF(A498="", "", _xlfn._xlws.FILTER('Responsáveis pelas informações'!F:F, 'Responsáveis pelas informações'!A:A='Termos de Cooperação'!#REF!))</f>
        <v/>
      </c>
      <c r="C498" s="39"/>
      <c r="D498" s="39"/>
      <c r="F498" s="25"/>
      <c r="G498" s="25"/>
      <c r="H498" s="25"/>
      <c r="I498" s="25"/>
      <c r="J498" s="25"/>
      <c r="K498" s="25"/>
      <c r="L498" s="25"/>
      <c r="M498" s="20"/>
      <c r="N498" s="25"/>
      <c r="O498" s="43"/>
      <c r="P498" s="43"/>
      <c r="Q498" s="35"/>
      <c r="T498" s="233"/>
    </row>
    <row r="499" spans="1:20" s="17" customFormat="1" ht="12.75" customHeight="1">
      <c r="A499" s="23"/>
      <c r="B499" s="39" t="str" cm="1">
        <f t="array" ref="B499">IF(A499="", "", _xlfn._xlws.FILTER('Responsáveis pelas informações'!F:F, 'Responsáveis pelas informações'!A:A='Termos de Cooperação'!#REF!))</f>
        <v/>
      </c>
      <c r="C499" s="39"/>
      <c r="D499" s="39"/>
      <c r="F499" s="25"/>
      <c r="G499" s="25"/>
      <c r="H499" s="25"/>
      <c r="I499" s="25"/>
      <c r="J499" s="25"/>
      <c r="K499" s="25"/>
      <c r="L499" s="25"/>
      <c r="M499" s="20"/>
      <c r="N499" s="25"/>
      <c r="O499" s="43"/>
      <c r="P499" s="43"/>
      <c r="Q499" s="35"/>
      <c r="T499" s="233"/>
    </row>
    <row r="500" spans="1:20" s="17" customFormat="1" ht="12.75" customHeight="1">
      <c r="A500" s="23"/>
      <c r="B500" s="39" t="str" cm="1">
        <f t="array" ref="B500">IF(A500="", "", _xlfn._xlws.FILTER('Responsáveis pelas informações'!F:F, 'Responsáveis pelas informações'!A:A='Termos de Cooperação'!#REF!))</f>
        <v/>
      </c>
      <c r="C500" s="39"/>
      <c r="D500" s="39"/>
      <c r="F500" s="25"/>
      <c r="G500" s="25"/>
      <c r="H500" s="25"/>
      <c r="I500" s="25"/>
      <c r="J500" s="25"/>
      <c r="K500" s="25"/>
      <c r="L500" s="25"/>
      <c r="M500" s="20"/>
      <c r="N500" s="25"/>
      <c r="O500" s="43"/>
      <c r="P500" s="43"/>
      <c r="Q500" s="35"/>
      <c r="T500" s="233"/>
    </row>
    <row r="501" spans="1:20" s="17" customFormat="1" ht="12.75" customHeight="1">
      <c r="A501" s="23"/>
      <c r="B501" s="39" t="str" cm="1">
        <f t="array" ref="B501">IF(A501="", "", _xlfn._xlws.FILTER('Responsáveis pelas informações'!F:F, 'Responsáveis pelas informações'!A:A='Termos de Cooperação'!#REF!))</f>
        <v/>
      </c>
      <c r="C501" s="39"/>
      <c r="D501" s="39"/>
      <c r="F501" s="25"/>
      <c r="G501" s="25"/>
      <c r="H501" s="25"/>
      <c r="I501" s="25"/>
      <c r="J501" s="25"/>
      <c r="K501" s="25"/>
      <c r="L501" s="25"/>
      <c r="M501" s="20"/>
      <c r="N501" s="25"/>
      <c r="O501" s="43"/>
      <c r="P501" s="43"/>
      <c r="Q501" s="35"/>
      <c r="T501" s="233"/>
    </row>
    <row r="502" spans="1:20" s="17" customFormat="1" ht="12.75" customHeight="1">
      <c r="A502" s="23"/>
      <c r="B502" s="39" t="str" cm="1">
        <f t="array" ref="B502">IF(A502="", "", _xlfn._xlws.FILTER('Responsáveis pelas informações'!F:F, 'Responsáveis pelas informações'!A:A='Termos de Cooperação'!#REF!))</f>
        <v/>
      </c>
      <c r="C502" s="39"/>
      <c r="D502" s="39"/>
      <c r="F502" s="25"/>
      <c r="G502" s="25"/>
      <c r="H502" s="25"/>
      <c r="I502" s="25"/>
      <c r="J502" s="25"/>
      <c r="K502" s="25"/>
      <c r="L502" s="25"/>
      <c r="M502" s="20"/>
      <c r="N502" s="25"/>
      <c r="O502" s="43"/>
      <c r="P502" s="43"/>
      <c r="Q502" s="35"/>
      <c r="T502" s="233"/>
    </row>
    <row r="503" spans="1:20" s="17" customFormat="1" ht="12.75" customHeight="1">
      <c r="A503" s="23"/>
      <c r="B503" s="39" t="str" cm="1">
        <f t="array" ref="B503">IF(A503="", "", _xlfn._xlws.FILTER('Responsáveis pelas informações'!F:F, 'Responsáveis pelas informações'!A:A='Termos de Cooperação'!#REF!))</f>
        <v/>
      </c>
      <c r="C503" s="39"/>
      <c r="D503" s="39"/>
      <c r="F503" s="25"/>
      <c r="G503" s="25"/>
      <c r="H503" s="25"/>
      <c r="I503" s="25"/>
      <c r="J503" s="25"/>
      <c r="K503" s="25"/>
      <c r="L503" s="25"/>
      <c r="M503" s="20"/>
      <c r="N503" s="25"/>
      <c r="O503" s="43"/>
      <c r="P503" s="43"/>
      <c r="Q503" s="35"/>
      <c r="T503" s="233"/>
    </row>
    <row r="504" spans="1:20" s="17" customFormat="1" ht="12.75" customHeight="1">
      <c r="A504" s="23"/>
      <c r="B504" s="39" t="str" cm="1">
        <f t="array" ref="B504">IF(A504="", "", _xlfn._xlws.FILTER('Responsáveis pelas informações'!F:F, 'Responsáveis pelas informações'!A:A='Termos de Cooperação'!#REF!))</f>
        <v/>
      </c>
      <c r="C504" s="39"/>
      <c r="D504" s="39"/>
      <c r="F504" s="25"/>
      <c r="G504" s="25"/>
      <c r="H504" s="25"/>
      <c r="I504" s="25"/>
      <c r="J504" s="25"/>
      <c r="K504" s="25"/>
      <c r="L504" s="25"/>
      <c r="M504" s="20"/>
      <c r="N504" s="25"/>
      <c r="O504" s="43"/>
      <c r="P504" s="43"/>
      <c r="Q504" s="35"/>
      <c r="T504" s="233"/>
    </row>
    <row r="505" spans="1:20" s="17" customFormat="1" ht="12.75" customHeight="1">
      <c r="A505" s="23"/>
      <c r="B505" s="39" t="str" cm="1">
        <f t="array" ref="B505">IF(A505="", "", _xlfn._xlws.FILTER('Responsáveis pelas informações'!F:F, 'Responsáveis pelas informações'!A:A='Termos de Cooperação'!#REF!))</f>
        <v/>
      </c>
      <c r="C505" s="39"/>
      <c r="D505" s="39"/>
      <c r="F505" s="25"/>
      <c r="G505" s="25"/>
      <c r="H505" s="25"/>
      <c r="I505" s="25"/>
      <c r="J505" s="25"/>
      <c r="K505" s="25"/>
      <c r="L505" s="25"/>
      <c r="M505" s="20"/>
      <c r="N505" s="25"/>
      <c r="O505" s="43"/>
      <c r="P505" s="43"/>
      <c r="Q505" s="35"/>
      <c r="T505" s="233"/>
    </row>
    <row r="506" spans="1:20" s="17" customFormat="1" ht="12.75" customHeight="1">
      <c r="A506" s="23"/>
      <c r="B506" s="39" t="str" cm="1">
        <f t="array" ref="B506">IF(A506="", "", _xlfn._xlws.FILTER('Responsáveis pelas informações'!F:F, 'Responsáveis pelas informações'!A:A='Termos de Cooperação'!#REF!))</f>
        <v/>
      </c>
      <c r="C506" s="39"/>
      <c r="D506" s="39"/>
      <c r="F506" s="25"/>
      <c r="G506" s="25"/>
      <c r="H506" s="25"/>
      <c r="I506" s="25"/>
      <c r="J506" s="25"/>
      <c r="K506" s="25"/>
      <c r="L506" s="25"/>
      <c r="M506" s="20"/>
      <c r="N506" s="25"/>
      <c r="O506" s="43"/>
      <c r="P506" s="43"/>
      <c r="Q506" s="35"/>
      <c r="T506" s="233"/>
    </row>
    <row r="507" spans="1:20" s="17" customFormat="1" ht="12.75" customHeight="1">
      <c r="A507" s="23"/>
      <c r="B507" s="39" t="str" cm="1">
        <f t="array" ref="B507">IF(A507="", "", _xlfn._xlws.FILTER('Responsáveis pelas informações'!F:F, 'Responsáveis pelas informações'!A:A='Termos de Cooperação'!#REF!))</f>
        <v/>
      </c>
      <c r="C507" s="39"/>
      <c r="D507" s="39"/>
      <c r="F507" s="25"/>
      <c r="G507" s="25"/>
      <c r="H507" s="25"/>
      <c r="I507" s="25"/>
      <c r="J507" s="25"/>
      <c r="K507" s="25"/>
      <c r="L507" s="25"/>
      <c r="M507" s="20"/>
      <c r="N507" s="25"/>
      <c r="O507" s="43"/>
      <c r="P507" s="43"/>
      <c r="Q507" s="35"/>
      <c r="T507" s="233"/>
    </row>
    <row r="508" spans="1:20" s="17" customFormat="1" ht="12.75" customHeight="1">
      <c r="A508" s="23"/>
      <c r="B508" s="39" t="str" cm="1">
        <f t="array" ref="B508">IF(A508="", "", _xlfn._xlws.FILTER('Responsáveis pelas informações'!F:F, 'Responsáveis pelas informações'!A:A='Termos de Cooperação'!#REF!))</f>
        <v/>
      </c>
      <c r="C508" s="39"/>
      <c r="D508" s="39"/>
      <c r="F508" s="25"/>
      <c r="G508" s="25"/>
      <c r="H508" s="25"/>
      <c r="I508" s="25"/>
      <c r="J508" s="25"/>
      <c r="K508" s="25"/>
      <c r="L508" s="25"/>
      <c r="M508" s="20"/>
      <c r="N508" s="25"/>
      <c r="O508" s="43"/>
      <c r="P508" s="43"/>
      <c r="Q508" s="35"/>
      <c r="T508" s="233"/>
    </row>
    <row r="509" spans="1:20" s="17" customFormat="1" ht="12.75" customHeight="1">
      <c r="A509" s="23"/>
      <c r="B509" s="39" t="str" cm="1">
        <f t="array" ref="B509">IF(A509="", "", _xlfn._xlws.FILTER('Responsáveis pelas informações'!F:F, 'Responsáveis pelas informações'!A:A='Termos de Cooperação'!#REF!))</f>
        <v/>
      </c>
      <c r="C509" s="39"/>
      <c r="D509" s="39"/>
      <c r="F509" s="25"/>
      <c r="G509" s="25"/>
      <c r="H509" s="25"/>
      <c r="I509" s="25"/>
      <c r="J509" s="25"/>
      <c r="K509" s="25"/>
      <c r="L509" s="25"/>
      <c r="M509" s="20"/>
      <c r="N509" s="25"/>
      <c r="O509" s="43"/>
      <c r="P509" s="43"/>
      <c r="Q509" s="35"/>
      <c r="T509" s="233"/>
    </row>
    <row r="510" spans="1:20" s="17" customFormat="1" ht="12.75" customHeight="1">
      <c r="A510" s="23"/>
      <c r="B510" s="39" t="str" cm="1">
        <f t="array" ref="B510">IF(A510="", "", _xlfn._xlws.FILTER('Responsáveis pelas informações'!F:F, 'Responsáveis pelas informações'!A:A='Termos de Cooperação'!#REF!))</f>
        <v/>
      </c>
      <c r="C510" s="39"/>
      <c r="D510" s="39"/>
      <c r="F510" s="25"/>
      <c r="G510" s="25"/>
      <c r="H510" s="25"/>
      <c r="I510" s="25"/>
      <c r="J510" s="25"/>
      <c r="K510" s="25"/>
      <c r="L510" s="25"/>
      <c r="M510" s="20"/>
      <c r="N510" s="25"/>
      <c r="O510" s="43"/>
      <c r="P510" s="43"/>
      <c r="Q510" s="35"/>
      <c r="T510" s="233"/>
    </row>
    <row r="511" spans="1:20" s="17" customFormat="1" ht="12.75" customHeight="1">
      <c r="A511" s="23"/>
      <c r="B511" s="39" t="str" cm="1">
        <f t="array" ref="B511">IF(A511="", "", _xlfn._xlws.FILTER('Responsáveis pelas informações'!F:F, 'Responsáveis pelas informações'!A:A='Termos de Cooperação'!#REF!))</f>
        <v/>
      </c>
      <c r="C511" s="39"/>
      <c r="D511" s="39"/>
      <c r="F511" s="25"/>
      <c r="G511" s="25"/>
      <c r="H511" s="25"/>
      <c r="I511" s="25"/>
      <c r="J511" s="25"/>
      <c r="K511" s="25"/>
      <c r="L511" s="25"/>
      <c r="M511" s="20"/>
      <c r="N511" s="25"/>
      <c r="O511" s="43"/>
      <c r="P511" s="43"/>
      <c r="Q511" s="35"/>
      <c r="T511" s="233"/>
    </row>
    <row r="512" spans="1:20" s="17" customFormat="1" ht="12.75" customHeight="1">
      <c r="A512" s="23"/>
      <c r="B512" s="39" t="str" cm="1">
        <f t="array" ref="B512">IF(A512="", "", _xlfn._xlws.FILTER('Responsáveis pelas informações'!F:F, 'Responsáveis pelas informações'!A:A='Termos de Cooperação'!#REF!))</f>
        <v/>
      </c>
      <c r="C512" s="39"/>
      <c r="D512" s="39"/>
      <c r="F512" s="25"/>
      <c r="G512" s="25"/>
      <c r="H512" s="25"/>
      <c r="I512" s="25"/>
      <c r="J512" s="25"/>
      <c r="K512" s="25"/>
      <c r="L512" s="25"/>
      <c r="M512" s="20"/>
      <c r="N512" s="25"/>
      <c r="O512" s="43"/>
      <c r="P512" s="43"/>
      <c r="Q512" s="35"/>
      <c r="T512" s="233"/>
    </row>
    <row r="513" spans="1:20" s="17" customFormat="1" ht="12.75" customHeight="1">
      <c r="A513" s="23"/>
      <c r="B513" s="39" t="str" cm="1">
        <f t="array" ref="B513">IF(A513="", "", _xlfn._xlws.FILTER('Responsáveis pelas informações'!F:F, 'Responsáveis pelas informações'!A:A='Termos de Cooperação'!#REF!))</f>
        <v/>
      </c>
      <c r="C513" s="39"/>
      <c r="D513" s="39"/>
      <c r="F513" s="25"/>
      <c r="G513" s="25"/>
      <c r="H513" s="25"/>
      <c r="I513" s="25"/>
      <c r="J513" s="25"/>
      <c r="K513" s="25"/>
      <c r="L513" s="25"/>
      <c r="M513" s="20"/>
      <c r="N513" s="25"/>
      <c r="O513" s="43"/>
      <c r="P513" s="43"/>
      <c r="Q513" s="35"/>
      <c r="T513" s="233"/>
    </row>
    <row r="514" spans="1:20" s="17" customFormat="1" ht="12.75" customHeight="1">
      <c r="A514" s="23"/>
      <c r="B514" s="39" t="str" cm="1">
        <f t="array" ref="B514">IF(A514="", "", _xlfn._xlws.FILTER('Responsáveis pelas informações'!F:F, 'Responsáveis pelas informações'!A:A='Termos de Cooperação'!#REF!))</f>
        <v/>
      </c>
      <c r="C514" s="39"/>
      <c r="D514" s="39"/>
      <c r="F514" s="25"/>
      <c r="G514" s="25"/>
      <c r="H514" s="25"/>
      <c r="I514" s="25"/>
      <c r="J514" s="25"/>
      <c r="K514" s="25"/>
      <c r="L514" s="25"/>
      <c r="M514" s="20"/>
      <c r="N514" s="25"/>
      <c r="O514" s="43"/>
      <c r="P514" s="43"/>
      <c r="Q514" s="35"/>
      <c r="T514" s="233"/>
    </row>
    <row r="515" spans="1:20" s="17" customFormat="1" ht="12.75" customHeight="1">
      <c r="A515" s="23"/>
      <c r="B515" s="39" t="str" cm="1">
        <f t="array" ref="B515">IF(A515="", "", _xlfn._xlws.FILTER('Responsáveis pelas informações'!F:F, 'Responsáveis pelas informações'!A:A='Termos de Cooperação'!#REF!))</f>
        <v/>
      </c>
      <c r="C515" s="39"/>
      <c r="D515" s="39"/>
      <c r="F515" s="25"/>
      <c r="G515" s="25"/>
      <c r="H515" s="25"/>
      <c r="I515" s="25"/>
      <c r="J515" s="25"/>
      <c r="K515" s="25"/>
      <c r="L515" s="25"/>
      <c r="M515" s="20"/>
      <c r="N515" s="25"/>
      <c r="O515" s="43"/>
      <c r="P515" s="43"/>
      <c r="Q515" s="35"/>
      <c r="T515" s="233"/>
    </row>
    <row r="516" spans="1:20" s="17" customFormat="1" ht="12.75" customHeight="1">
      <c r="A516" s="23"/>
      <c r="B516" s="39" t="str" cm="1">
        <f t="array" ref="B516">IF(A516="", "", _xlfn._xlws.FILTER('Responsáveis pelas informações'!F:F, 'Responsáveis pelas informações'!A:A='Termos de Cooperação'!#REF!))</f>
        <v/>
      </c>
      <c r="C516" s="39"/>
      <c r="D516" s="39"/>
      <c r="F516" s="25"/>
      <c r="G516" s="25"/>
      <c r="H516" s="25"/>
      <c r="I516" s="25"/>
      <c r="J516" s="25"/>
      <c r="K516" s="25"/>
      <c r="L516" s="25"/>
      <c r="M516" s="20"/>
      <c r="N516" s="25"/>
      <c r="O516" s="43"/>
      <c r="P516" s="43"/>
      <c r="Q516" s="35"/>
      <c r="T516" s="233"/>
    </row>
    <row r="517" spans="1:20" s="17" customFormat="1" ht="12.75" customHeight="1">
      <c r="A517" s="23"/>
      <c r="B517" s="39" t="str" cm="1">
        <f t="array" ref="B517">IF(A517="", "", _xlfn._xlws.FILTER('Responsáveis pelas informações'!F:F, 'Responsáveis pelas informações'!A:A='Termos de Cooperação'!#REF!))</f>
        <v/>
      </c>
      <c r="C517" s="39"/>
      <c r="D517" s="39"/>
      <c r="F517" s="25"/>
      <c r="G517" s="25"/>
      <c r="H517" s="25"/>
      <c r="I517" s="25"/>
      <c r="J517" s="25"/>
      <c r="K517" s="25"/>
      <c r="L517" s="25"/>
      <c r="M517" s="20"/>
      <c r="N517" s="25"/>
      <c r="O517" s="43"/>
      <c r="P517" s="43"/>
      <c r="Q517" s="35"/>
      <c r="T517" s="233"/>
    </row>
    <row r="518" spans="1:20" s="17" customFormat="1" ht="12.75" customHeight="1">
      <c r="A518" s="23"/>
      <c r="B518" s="39" t="str" cm="1">
        <f t="array" ref="B518">IF(A518="", "", _xlfn._xlws.FILTER('Responsáveis pelas informações'!F:F, 'Responsáveis pelas informações'!A:A='Termos de Cooperação'!#REF!))</f>
        <v/>
      </c>
      <c r="C518" s="39"/>
      <c r="D518" s="39"/>
      <c r="F518" s="25"/>
      <c r="G518" s="25"/>
      <c r="H518" s="25"/>
      <c r="I518" s="25"/>
      <c r="J518" s="25"/>
      <c r="K518" s="25"/>
      <c r="L518" s="25"/>
      <c r="M518" s="20"/>
      <c r="N518" s="25"/>
      <c r="O518" s="43"/>
      <c r="P518" s="43"/>
      <c r="Q518" s="35"/>
      <c r="T518" s="233"/>
    </row>
    <row r="519" spans="1:20" s="17" customFormat="1" ht="12.75" customHeight="1">
      <c r="A519" s="23"/>
      <c r="B519" s="39" t="str" cm="1">
        <f t="array" ref="B519">IF(A519="", "", _xlfn._xlws.FILTER('Responsáveis pelas informações'!F:F, 'Responsáveis pelas informações'!A:A='Termos de Cooperação'!#REF!))</f>
        <v/>
      </c>
      <c r="C519" s="39"/>
      <c r="D519" s="39"/>
      <c r="F519" s="25"/>
      <c r="G519" s="25"/>
      <c r="H519" s="25"/>
      <c r="I519" s="25"/>
      <c r="J519" s="25"/>
      <c r="K519" s="25"/>
      <c r="L519" s="25"/>
      <c r="M519" s="20"/>
      <c r="N519" s="25"/>
      <c r="O519" s="43"/>
      <c r="P519" s="43"/>
      <c r="Q519" s="35"/>
      <c r="T519" s="233"/>
    </row>
    <row r="520" spans="1:20" s="17" customFormat="1" ht="12.75" customHeight="1">
      <c r="A520" s="23"/>
      <c r="B520" s="39" t="str" cm="1">
        <f t="array" ref="B520">IF(A520="", "", _xlfn._xlws.FILTER('Responsáveis pelas informações'!F:F, 'Responsáveis pelas informações'!A:A='Termos de Cooperação'!#REF!))</f>
        <v/>
      </c>
      <c r="C520" s="39"/>
      <c r="D520" s="39"/>
      <c r="F520" s="25"/>
      <c r="G520" s="25"/>
      <c r="H520" s="25"/>
      <c r="I520" s="25"/>
      <c r="J520" s="25"/>
      <c r="K520" s="25"/>
      <c r="L520" s="25"/>
      <c r="M520" s="20"/>
      <c r="N520" s="25"/>
      <c r="O520" s="43"/>
      <c r="P520" s="43"/>
      <c r="Q520" s="35"/>
      <c r="T520" s="233"/>
    </row>
    <row r="521" spans="1:20" s="17" customFormat="1" ht="12.75" customHeight="1">
      <c r="A521" s="23"/>
      <c r="B521" s="39" t="str" cm="1">
        <f t="array" ref="B521">IF(A521="", "", _xlfn._xlws.FILTER('Responsáveis pelas informações'!F:F, 'Responsáveis pelas informações'!A:A='Termos de Cooperação'!#REF!))</f>
        <v/>
      </c>
      <c r="C521" s="39"/>
      <c r="D521" s="39"/>
      <c r="F521" s="25"/>
      <c r="G521" s="25"/>
      <c r="H521" s="25"/>
      <c r="I521" s="25"/>
      <c r="J521" s="25"/>
      <c r="K521" s="25"/>
      <c r="L521" s="25"/>
      <c r="M521" s="20"/>
      <c r="N521" s="25"/>
      <c r="O521" s="43"/>
      <c r="P521" s="43"/>
      <c r="Q521" s="35"/>
      <c r="T521" s="233"/>
    </row>
    <row r="522" spans="1:20" s="17" customFormat="1" ht="12.75" customHeight="1">
      <c r="A522" s="23"/>
      <c r="B522" s="39" t="str" cm="1">
        <f t="array" ref="B522">IF(A522="", "", _xlfn._xlws.FILTER('Responsáveis pelas informações'!F:F, 'Responsáveis pelas informações'!A:A='Termos de Cooperação'!#REF!))</f>
        <v/>
      </c>
      <c r="C522" s="39"/>
      <c r="D522" s="39"/>
      <c r="F522" s="25"/>
      <c r="G522" s="25"/>
      <c r="H522" s="25"/>
      <c r="I522" s="25"/>
      <c r="J522" s="25"/>
      <c r="K522" s="25"/>
      <c r="L522" s="25"/>
      <c r="M522" s="20"/>
      <c r="N522" s="25"/>
      <c r="O522" s="43"/>
      <c r="P522" s="43"/>
      <c r="Q522" s="35"/>
      <c r="T522" s="233"/>
    </row>
    <row r="523" spans="1:20" s="17" customFormat="1" ht="12.75" customHeight="1">
      <c r="A523" s="23"/>
      <c r="B523" s="39" t="str" cm="1">
        <f t="array" ref="B523">IF(A523="", "", _xlfn._xlws.FILTER('Responsáveis pelas informações'!F:F, 'Responsáveis pelas informações'!A:A='Termos de Cooperação'!#REF!))</f>
        <v/>
      </c>
      <c r="C523" s="39"/>
      <c r="D523" s="39"/>
      <c r="F523" s="25"/>
      <c r="G523" s="25"/>
      <c r="H523" s="25"/>
      <c r="I523" s="25"/>
      <c r="J523" s="25"/>
      <c r="K523" s="25"/>
      <c r="L523" s="25"/>
      <c r="M523" s="20"/>
      <c r="N523" s="25"/>
      <c r="O523" s="43"/>
      <c r="P523" s="43"/>
      <c r="Q523" s="35"/>
      <c r="T523" s="233"/>
    </row>
    <row r="524" spans="1:20" s="17" customFormat="1" ht="12.75" customHeight="1">
      <c r="A524" s="23"/>
      <c r="B524" s="39" t="str" cm="1">
        <f t="array" ref="B524">IF(A524="", "", _xlfn._xlws.FILTER('Responsáveis pelas informações'!F:F, 'Responsáveis pelas informações'!A:A='Termos de Cooperação'!#REF!))</f>
        <v/>
      </c>
      <c r="C524" s="39"/>
      <c r="D524" s="39"/>
      <c r="F524" s="25"/>
      <c r="G524" s="25"/>
      <c r="H524" s="25"/>
      <c r="I524" s="25"/>
      <c r="J524" s="25"/>
      <c r="K524" s="25"/>
      <c r="L524" s="25"/>
      <c r="M524" s="20"/>
      <c r="N524" s="25"/>
      <c r="O524" s="43"/>
      <c r="P524" s="43"/>
      <c r="Q524" s="35"/>
      <c r="T524" s="233"/>
    </row>
    <row r="525" spans="1:20" s="17" customFormat="1" ht="12.75" customHeight="1">
      <c r="A525" s="23"/>
      <c r="B525" s="39" t="str" cm="1">
        <f t="array" ref="B525">IF(A525="", "", _xlfn._xlws.FILTER('Responsáveis pelas informações'!F:F, 'Responsáveis pelas informações'!A:A='Termos de Cooperação'!#REF!))</f>
        <v/>
      </c>
      <c r="C525" s="39"/>
      <c r="D525" s="39"/>
      <c r="F525" s="25"/>
      <c r="G525" s="25"/>
      <c r="H525" s="25"/>
      <c r="I525" s="25"/>
      <c r="J525" s="25"/>
      <c r="K525" s="25"/>
      <c r="L525" s="25"/>
      <c r="M525" s="20"/>
      <c r="N525" s="25"/>
      <c r="O525" s="43"/>
      <c r="P525" s="43"/>
      <c r="Q525" s="35"/>
      <c r="T525" s="233"/>
    </row>
    <row r="526" spans="1:20" s="17" customFormat="1" ht="12.75" customHeight="1">
      <c r="A526" s="23"/>
      <c r="B526" s="39" t="str" cm="1">
        <f t="array" ref="B526">IF(A526="", "", _xlfn._xlws.FILTER('Responsáveis pelas informações'!F:F, 'Responsáveis pelas informações'!A:A='Termos de Cooperação'!#REF!))</f>
        <v/>
      </c>
      <c r="C526" s="39"/>
      <c r="D526" s="39"/>
      <c r="F526" s="25"/>
      <c r="G526" s="25"/>
      <c r="H526" s="25"/>
      <c r="I526" s="25"/>
      <c r="J526" s="25"/>
      <c r="K526" s="25"/>
      <c r="L526" s="25"/>
      <c r="M526" s="20"/>
      <c r="N526" s="25"/>
      <c r="O526" s="43"/>
      <c r="P526" s="43"/>
      <c r="Q526" s="35"/>
      <c r="T526" s="233"/>
    </row>
    <row r="527" spans="1:20" s="17" customFormat="1" ht="12.75" customHeight="1">
      <c r="A527" s="23"/>
      <c r="B527" s="39" t="str" cm="1">
        <f t="array" ref="B527">IF(A527="", "", _xlfn._xlws.FILTER('Responsáveis pelas informações'!F:F, 'Responsáveis pelas informações'!A:A='Termos de Cooperação'!#REF!))</f>
        <v/>
      </c>
      <c r="C527" s="39"/>
      <c r="D527" s="39"/>
      <c r="F527" s="25"/>
      <c r="G527" s="25"/>
      <c r="H527" s="25"/>
      <c r="I527" s="25"/>
      <c r="J527" s="25"/>
      <c r="K527" s="25"/>
      <c r="L527" s="25"/>
      <c r="M527" s="20"/>
      <c r="N527" s="25"/>
      <c r="O527" s="43"/>
      <c r="P527" s="43"/>
      <c r="Q527" s="35"/>
      <c r="T527" s="233"/>
    </row>
    <row r="528" spans="1:20" s="17" customFormat="1" ht="12.75" customHeight="1">
      <c r="A528" s="23"/>
      <c r="B528" s="39" t="str" cm="1">
        <f t="array" ref="B528">IF(A528="", "", _xlfn._xlws.FILTER('Responsáveis pelas informações'!F:F, 'Responsáveis pelas informações'!A:A='Termos de Cooperação'!#REF!))</f>
        <v/>
      </c>
      <c r="C528" s="39"/>
      <c r="D528" s="39"/>
      <c r="F528" s="25"/>
      <c r="G528" s="25"/>
      <c r="H528" s="25"/>
      <c r="I528" s="25"/>
      <c r="J528" s="25"/>
      <c r="K528" s="25"/>
      <c r="L528" s="25"/>
      <c r="M528" s="20"/>
      <c r="N528" s="25"/>
      <c r="O528" s="43"/>
      <c r="P528" s="43"/>
      <c r="Q528" s="35"/>
      <c r="T528" s="233"/>
    </row>
    <row r="529" spans="1:20" s="17" customFormat="1" ht="12.75" customHeight="1">
      <c r="A529" s="23"/>
      <c r="B529" s="39" t="str" cm="1">
        <f t="array" ref="B529">IF(A529="", "", _xlfn._xlws.FILTER('Responsáveis pelas informações'!F:F, 'Responsáveis pelas informações'!A:A='Termos de Cooperação'!#REF!))</f>
        <v/>
      </c>
      <c r="C529" s="39"/>
      <c r="D529" s="39"/>
      <c r="F529" s="25"/>
      <c r="G529" s="25"/>
      <c r="H529" s="25"/>
      <c r="I529" s="25"/>
      <c r="J529" s="25"/>
      <c r="K529" s="25"/>
      <c r="L529" s="25"/>
      <c r="M529" s="20"/>
      <c r="N529" s="25"/>
      <c r="O529" s="43"/>
      <c r="P529" s="43"/>
      <c r="Q529" s="35"/>
      <c r="T529" s="233"/>
    </row>
    <row r="530" spans="1:20" s="17" customFormat="1" ht="12.75" customHeight="1">
      <c r="A530" s="23"/>
      <c r="B530" s="39" t="str" cm="1">
        <f t="array" ref="B530">IF(A530="", "", _xlfn._xlws.FILTER('Responsáveis pelas informações'!F:F, 'Responsáveis pelas informações'!A:A='Termos de Cooperação'!#REF!))</f>
        <v/>
      </c>
      <c r="C530" s="39"/>
      <c r="D530" s="39"/>
      <c r="F530" s="25"/>
      <c r="G530" s="25"/>
      <c r="H530" s="25"/>
      <c r="I530" s="25"/>
      <c r="J530" s="25"/>
      <c r="K530" s="25"/>
      <c r="L530" s="25"/>
      <c r="M530" s="20"/>
      <c r="N530" s="25"/>
      <c r="O530" s="43"/>
      <c r="P530" s="43"/>
      <c r="Q530" s="35"/>
      <c r="T530" s="233"/>
    </row>
    <row r="531" spans="1:20" s="17" customFormat="1" ht="12.75" customHeight="1">
      <c r="A531" s="23"/>
      <c r="B531" s="39" t="str" cm="1">
        <f t="array" ref="B531">IF(A531="", "", _xlfn._xlws.FILTER('Responsáveis pelas informações'!F:F, 'Responsáveis pelas informações'!A:A='Termos de Cooperação'!#REF!))</f>
        <v/>
      </c>
      <c r="C531" s="39"/>
      <c r="D531" s="39"/>
      <c r="F531" s="25"/>
      <c r="G531" s="25"/>
      <c r="H531" s="25"/>
      <c r="I531" s="25"/>
      <c r="J531" s="25"/>
      <c r="K531" s="25"/>
      <c r="L531" s="25"/>
      <c r="M531" s="20"/>
      <c r="N531" s="25"/>
      <c r="O531" s="43"/>
      <c r="P531" s="43"/>
      <c r="Q531" s="35"/>
      <c r="T531" s="233"/>
    </row>
    <row r="532" spans="1:20" s="17" customFormat="1" ht="12.75" customHeight="1">
      <c r="A532" s="23"/>
      <c r="B532" s="39" t="str" cm="1">
        <f t="array" ref="B532">IF(A532="", "", _xlfn._xlws.FILTER('Responsáveis pelas informações'!F:F, 'Responsáveis pelas informações'!A:A='Termos de Cooperação'!#REF!))</f>
        <v/>
      </c>
      <c r="C532" s="39"/>
      <c r="D532" s="39"/>
      <c r="F532" s="25"/>
      <c r="G532" s="25"/>
      <c r="H532" s="25"/>
      <c r="I532" s="25"/>
      <c r="J532" s="25"/>
      <c r="K532" s="25"/>
      <c r="L532" s="25"/>
      <c r="M532" s="20"/>
      <c r="N532" s="25"/>
      <c r="O532" s="43"/>
      <c r="P532" s="43"/>
      <c r="Q532" s="35"/>
      <c r="T532" s="233"/>
    </row>
    <row r="533" spans="1:20" s="17" customFormat="1" ht="12.75" customHeight="1">
      <c r="A533" s="23"/>
      <c r="B533" s="39" t="str" cm="1">
        <f t="array" ref="B533">IF(A533="", "", _xlfn._xlws.FILTER('Responsáveis pelas informações'!F:F, 'Responsáveis pelas informações'!A:A='Termos de Cooperação'!#REF!))</f>
        <v/>
      </c>
      <c r="C533" s="39"/>
      <c r="D533" s="39"/>
      <c r="F533" s="25"/>
      <c r="G533" s="25"/>
      <c r="H533" s="25"/>
      <c r="I533" s="25"/>
      <c r="J533" s="25"/>
      <c r="K533" s="25"/>
      <c r="L533" s="25"/>
      <c r="M533" s="20"/>
      <c r="N533" s="25"/>
      <c r="O533" s="43"/>
      <c r="P533" s="43"/>
      <c r="Q533" s="35"/>
      <c r="T533" s="233"/>
    </row>
    <row r="534" spans="1:20" s="17" customFormat="1" ht="12.75" customHeight="1">
      <c r="A534" s="23"/>
      <c r="B534" s="39" t="str" cm="1">
        <f t="array" ref="B534">IF(A534="", "", _xlfn._xlws.FILTER('Responsáveis pelas informações'!F:F, 'Responsáveis pelas informações'!A:A='Termos de Cooperação'!#REF!))</f>
        <v/>
      </c>
      <c r="C534" s="39"/>
      <c r="D534" s="39"/>
      <c r="F534" s="25"/>
      <c r="G534" s="25"/>
      <c r="H534" s="25"/>
      <c r="I534" s="25"/>
      <c r="J534" s="25"/>
      <c r="K534" s="25"/>
      <c r="L534" s="25"/>
      <c r="M534" s="20"/>
      <c r="N534" s="25"/>
      <c r="O534" s="43"/>
      <c r="P534" s="43"/>
      <c r="Q534" s="35"/>
      <c r="T534" s="233"/>
    </row>
    <row r="535" spans="1:20" s="17" customFormat="1" ht="12.75" customHeight="1">
      <c r="A535" s="23"/>
      <c r="B535" s="39" t="str" cm="1">
        <f t="array" ref="B535">IF(A535="", "", _xlfn._xlws.FILTER('Responsáveis pelas informações'!F:F, 'Responsáveis pelas informações'!A:A='Termos de Cooperação'!#REF!))</f>
        <v/>
      </c>
      <c r="C535" s="39"/>
      <c r="D535" s="39"/>
      <c r="F535" s="25"/>
      <c r="G535" s="25"/>
      <c r="H535" s="25"/>
      <c r="I535" s="25"/>
      <c r="J535" s="25"/>
      <c r="K535" s="25"/>
      <c r="L535" s="25"/>
      <c r="M535" s="20"/>
      <c r="N535" s="25"/>
      <c r="O535" s="43"/>
      <c r="P535" s="43"/>
      <c r="Q535" s="35"/>
      <c r="T535" s="233"/>
    </row>
    <row r="536" spans="1:20" s="17" customFormat="1" ht="12.75" customHeight="1">
      <c r="A536" s="23"/>
      <c r="B536" s="39" t="str" cm="1">
        <f t="array" ref="B536">IF(A536="", "", _xlfn._xlws.FILTER('Responsáveis pelas informações'!F:F, 'Responsáveis pelas informações'!A:A='Termos de Cooperação'!#REF!))</f>
        <v/>
      </c>
      <c r="C536" s="39"/>
      <c r="D536" s="39"/>
      <c r="F536" s="25"/>
      <c r="G536" s="25"/>
      <c r="H536" s="25"/>
      <c r="I536" s="25"/>
      <c r="J536" s="25"/>
      <c r="K536" s="25"/>
      <c r="L536" s="25"/>
      <c r="M536" s="20"/>
      <c r="N536" s="25"/>
      <c r="O536" s="43"/>
      <c r="P536" s="43"/>
      <c r="Q536" s="35"/>
      <c r="T536" s="233"/>
    </row>
    <row r="537" spans="1:20" s="17" customFormat="1" ht="12.75" customHeight="1">
      <c r="A537" s="23"/>
      <c r="B537" s="39" t="str" cm="1">
        <f t="array" ref="B537">IF(A537="", "", _xlfn._xlws.FILTER('Responsáveis pelas informações'!F:F, 'Responsáveis pelas informações'!A:A='Termos de Cooperação'!#REF!))</f>
        <v/>
      </c>
      <c r="C537" s="39"/>
      <c r="D537" s="39"/>
      <c r="F537" s="25"/>
      <c r="G537" s="25"/>
      <c r="H537" s="25"/>
      <c r="I537" s="25"/>
      <c r="J537" s="25"/>
      <c r="K537" s="25"/>
      <c r="L537" s="25"/>
      <c r="M537" s="20"/>
      <c r="N537" s="25"/>
      <c r="O537" s="43"/>
      <c r="P537" s="43"/>
      <c r="Q537" s="35"/>
      <c r="T537" s="233"/>
    </row>
    <row r="538" spans="1:20" s="17" customFormat="1" ht="12.75" customHeight="1">
      <c r="A538" s="23"/>
      <c r="B538" s="39" t="str" cm="1">
        <f t="array" ref="B538">IF(A538="", "", _xlfn._xlws.FILTER('Responsáveis pelas informações'!F:F, 'Responsáveis pelas informações'!A:A='Termos de Cooperação'!#REF!))</f>
        <v/>
      </c>
      <c r="C538" s="39"/>
      <c r="D538" s="39"/>
      <c r="F538" s="25"/>
      <c r="G538" s="25"/>
      <c r="H538" s="25"/>
      <c r="I538" s="25"/>
      <c r="J538" s="25"/>
      <c r="K538" s="25"/>
      <c r="L538" s="25"/>
      <c r="M538" s="20"/>
      <c r="N538" s="25"/>
      <c r="O538" s="43"/>
      <c r="P538" s="43"/>
      <c r="Q538" s="35"/>
      <c r="T538" s="233"/>
    </row>
    <row r="539" spans="1:20" s="17" customFormat="1" ht="12.75" customHeight="1">
      <c r="A539" s="23"/>
      <c r="B539" s="39" t="str" cm="1">
        <f t="array" ref="B539">IF(A539="", "", _xlfn._xlws.FILTER('Responsáveis pelas informações'!F:F, 'Responsáveis pelas informações'!A:A='Termos de Cooperação'!#REF!))</f>
        <v/>
      </c>
      <c r="C539" s="39"/>
      <c r="D539" s="39"/>
      <c r="F539" s="25"/>
      <c r="G539" s="25"/>
      <c r="H539" s="25"/>
      <c r="I539" s="25"/>
      <c r="J539" s="25"/>
      <c r="K539" s="25"/>
      <c r="L539" s="25"/>
      <c r="M539" s="20"/>
      <c r="N539" s="25"/>
      <c r="O539" s="43"/>
      <c r="P539" s="43"/>
      <c r="Q539" s="35"/>
      <c r="T539" s="233"/>
    </row>
    <row r="540" spans="1:20" s="17" customFormat="1" ht="12.75" customHeight="1">
      <c r="A540" s="23"/>
      <c r="B540" s="39" t="str" cm="1">
        <f t="array" ref="B540">IF(A540="", "", _xlfn._xlws.FILTER('Responsáveis pelas informações'!F:F, 'Responsáveis pelas informações'!A:A='Termos de Cooperação'!#REF!))</f>
        <v/>
      </c>
      <c r="C540" s="39"/>
      <c r="D540" s="39"/>
      <c r="F540" s="25"/>
      <c r="G540" s="25"/>
      <c r="H540" s="25"/>
      <c r="I540" s="25"/>
      <c r="J540" s="25"/>
      <c r="K540" s="25"/>
      <c r="L540" s="25"/>
      <c r="M540" s="20"/>
      <c r="N540" s="25"/>
      <c r="O540" s="43"/>
      <c r="P540" s="43"/>
      <c r="Q540" s="35"/>
      <c r="T540" s="233"/>
    </row>
    <row r="541" spans="1:20" s="17" customFormat="1" ht="12.75" customHeight="1">
      <c r="A541" s="23"/>
      <c r="B541" s="39" t="str" cm="1">
        <f t="array" ref="B541">IF(A541="", "", _xlfn._xlws.FILTER('Responsáveis pelas informações'!F:F, 'Responsáveis pelas informações'!A:A='Termos de Cooperação'!#REF!))</f>
        <v/>
      </c>
      <c r="C541" s="39"/>
      <c r="D541" s="39"/>
      <c r="F541" s="25"/>
      <c r="G541" s="25"/>
      <c r="H541" s="25"/>
      <c r="I541" s="25"/>
      <c r="J541" s="25"/>
      <c r="K541" s="25"/>
      <c r="L541" s="25"/>
      <c r="M541" s="20"/>
      <c r="N541" s="25"/>
      <c r="O541" s="43"/>
      <c r="P541" s="43"/>
      <c r="Q541" s="35"/>
      <c r="T541" s="233"/>
    </row>
    <row r="542" spans="1:20" s="17" customFormat="1" ht="12.75" customHeight="1">
      <c r="A542" s="23"/>
      <c r="B542" s="39" t="str" cm="1">
        <f t="array" ref="B542">IF(A542="", "", _xlfn._xlws.FILTER('Responsáveis pelas informações'!F:F, 'Responsáveis pelas informações'!A:A='Termos de Cooperação'!#REF!))</f>
        <v/>
      </c>
      <c r="C542" s="39"/>
      <c r="D542" s="39"/>
      <c r="F542" s="25"/>
      <c r="G542" s="25"/>
      <c r="H542" s="25"/>
      <c r="I542" s="25"/>
      <c r="J542" s="25"/>
      <c r="K542" s="25"/>
      <c r="L542" s="25"/>
      <c r="M542" s="20"/>
      <c r="N542" s="25"/>
      <c r="O542" s="43"/>
      <c r="P542" s="43"/>
      <c r="Q542" s="35"/>
      <c r="T542" s="233"/>
    </row>
    <row r="543" spans="1:20" s="17" customFormat="1" ht="12.75" customHeight="1">
      <c r="A543" s="23"/>
      <c r="B543" s="39" t="str" cm="1">
        <f t="array" ref="B543">IF(A543="", "", _xlfn._xlws.FILTER('Responsáveis pelas informações'!F:F, 'Responsáveis pelas informações'!A:A='Termos de Cooperação'!#REF!))</f>
        <v/>
      </c>
      <c r="C543" s="39"/>
      <c r="D543" s="39"/>
      <c r="F543" s="25"/>
      <c r="G543" s="25"/>
      <c r="H543" s="25"/>
      <c r="I543" s="25"/>
      <c r="J543" s="25"/>
      <c r="K543" s="25"/>
      <c r="L543" s="25"/>
      <c r="M543" s="20"/>
      <c r="N543" s="25"/>
      <c r="O543" s="43"/>
      <c r="P543" s="43"/>
      <c r="Q543" s="35"/>
      <c r="T543" s="233"/>
    </row>
    <row r="544" spans="1:20" s="17" customFormat="1" ht="12.75" customHeight="1">
      <c r="A544" s="23"/>
      <c r="B544" s="39" t="str" cm="1">
        <f t="array" ref="B544">IF(A544="", "", _xlfn._xlws.FILTER('Responsáveis pelas informações'!F:F, 'Responsáveis pelas informações'!A:A='Termos de Cooperação'!#REF!))</f>
        <v/>
      </c>
      <c r="C544" s="39"/>
      <c r="D544" s="39"/>
      <c r="F544" s="25"/>
      <c r="G544" s="25"/>
      <c r="H544" s="25"/>
      <c r="I544" s="25"/>
      <c r="J544" s="25"/>
      <c r="K544" s="25"/>
      <c r="L544" s="25"/>
      <c r="M544" s="20"/>
      <c r="N544" s="25"/>
      <c r="O544" s="43"/>
      <c r="P544" s="43"/>
      <c r="Q544" s="35"/>
      <c r="T544" s="233"/>
    </row>
    <row r="545" spans="1:20" s="17" customFormat="1" ht="12.75" customHeight="1">
      <c r="A545" s="23"/>
      <c r="B545" s="39" t="str" cm="1">
        <f t="array" ref="B545">IF(A545="", "", _xlfn._xlws.FILTER('Responsáveis pelas informações'!F:F, 'Responsáveis pelas informações'!A:A='Termos de Cooperação'!#REF!))</f>
        <v/>
      </c>
      <c r="C545" s="39"/>
      <c r="D545" s="39"/>
      <c r="F545" s="25"/>
      <c r="G545" s="25"/>
      <c r="H545" s="25"/>
      <c r="I545" s="25"/>
      <c r="J545" s="25"/>
      <c r="K545" s="25"/>
      <c r="L545" s="25"/>
      <c r="M545" s="20"/>
      <c r="N545" s="25"/>
      <c r="O545" s="43"/>
      <c r="P545" s="43"/>
      <c r="Q545" s="35"/>
      <c r="T545" s="233"/>
    </row>
    <row r="546" spans="1:20" s="17" customFormat="1" ht="12.75" customHeight="1">
      <c r="A546" s="23"/>
      <c r="B546" s="39" t="str" cm="1">
        <f t="array" ref="B546">IF(A546="", "", _xlfn._xlws.FILTER('Responsáveis pelas informações'!F:F, 'Responsáveis pelas informações'!A:A='Termos de Cooperação'!#REF!))</f>
        <v/>
      </c>
      <c r="C546" s="39"/>
      <c r="D546" s="39"/>
      <c r="F546" s="25"/>
      <c r="G546" s="25"/>
      <c r="H546" s="25"/>
      <c r="I546" s="25"/>
      <c r="J546" s="25"/>
      <c r="K546" s="25"/>
      <c r="L546" s="25"/>
      <c r="M546" s="20"/>
      <c r="N546" s="25"/>
      <c r="O546" s="43"/>
      <c r="P546" s="43"/>
      <c r="Q546" s="35"/>
      <c r="T546" s="233"/>
    </row>
    <row r="547" spans="1:20" s="17" customFormat="1" ht="12.75" customHeight="1">
      <c r="A547" s="23"/>
      <c r="B547" s="39" t="str" cm="1">
        <f t="array" ref="B547">IF(A547="", "", _xlfn._xlws.FILTER('Responsáveis pelas informações'!F:F, 'Responsáveis pelas informações'!A:A='Termos de Cooperação'!#REF!))</f>
        <v/>
      </c>
      <c r="C547" s="39"/>
      <c r="D547" s="39"/>
      <c r="F547" s="25"/>
      <c r="G547" s="25"/>
      <c r="H547" s="25"/>
      <c r="I547" s="25"/>
      <c r="J547" s="25"/>
      <c r="K547" s="25"/>
      <c r="L547" s="25"/>
      <c r="M547" s="20"/>
      <c r="N547" s="25"/>
      <c r="O547" s="43"/>
      <c r="P547" s="43"/>
      <c r="Q547" s="35"/>
      <c r="T547" s="233"/>
    </row>
    <row r="548" spans="1:20" s="17" customFormat="1" ht="12.75" customHeight="1">
      <c r="A548" s="23"/>
      <c r="B548" s="39" t="str" cm="1">
        <f t="array" ref="B548">IF(A548="", "", _xlfn._xlws.FILTER('Responsáveis pelas informações'!F:F, 'Responsáveis pelas informações'!A:A='Termos de Cooperação'!#REF!))</f>
        <v/>
      </c>
      <c r="C548" s="39"/>
      <c r="D548" s="39"/>
      <c r="F548" s="25"/>
      <c r="G548" s="25"/>
      <c r="H548" s="25"/>
      <c r="I548" s="25"/>
      <c r="J548" s="25"/>
      <c r="K548" s="25"/>
      <c r="L548" s="25"/>
      <c r="M548" s="20"/>
      <c r="N548" s="25"/>
      <c r="O548" s="43"/>
      <c r="P548" s="43"/>
      <c r="Q548" s="35"/>
      <c r="T548" s="233"/>
    </row>
    <row r="549" spans="1:20" s="17" customFormat="1" ht="12.75" customHeight="1">
      <c r="A549" s="23"/>
      <c r="B549" s="39" t="str" cm="1">
        <f t="array" ref="B549">IF(A549="", "", _xlfn._xlws.FILTER('Responsáveis pelas informações'!F:F, 'Responsáveis pelas informações'!A:A='Termos de Cooperação'!#REF!))</f>
        <v/>
      </c>
      <c r="C549" s="39"/>
      <c r="D549" s="39"/>
      <c r="F549" s="25"/>
      <c r="G549" s="25"/>
      <c r="H549" s="25"/>
      <c r="I549" s="25"/>
      <c r="J549" s="25"/>
      <c r="K549" s="25"/>
      <c r="L549" s="25"/>
      <c r="M549" s="20"/>
      <c r="N549" s="25"/>
      <c r="O549" s="43"/>
      <c r="P549" s="43"/>
      <c r="Q549" s="35"/>
      <c r="T549" s="233"/>
    </row>
    <row r="550" spans="1:20" s="17" customFormat="1" ht="12.75" customHeight="1">
      <c r="A550" s="23"/>
      <c r="B550" s="39" t="str" cm="1">
        <f t="array" ref="B550">IF(A550="", "", _xlfn._xlws.FILTER('Responsáveis pelas informações'!F:F, 'Responsáveis pelas informações'!A:A='Termos de Cooperação'!#REF!))</f>
        <v/>
      </c>
      <c r="C550" s="39"/>
      <c r="D550" s="39"/>
      <c r="F550" s="25"/>
      <c r="G550" s="25"/>
      <c r="H550" s="25"/>
      <c r="I550" s="25"/>
      <c r="J550" s="25"/>
      <c r="K550" s="25"/>
      <c r="L550" s="25"/>
      <c r="M550" s="20"/>
      <c r="N550" s="25"/>
      <c r="O550" s="43"/>
      <c r="P550" s="43"/>
      <c r="Q550" s="35"/>
      <c r="T550" s="233"/>
    </row>
    <row r="551" spans="1:20" s="17" customFormat="1" ht="12.75" customHeight="1">
      <c r="A551" s="23"/>
      <c r="B551" s="39" t="str" cm="1">
        <f t="array" ref="B551">IF(A551="", "", _xlfn._xlws.FILTER('Responsáveis pelas informações'!F:F, 'Responsáveis pelas informações'!A:A='Termos de Cooperação'!#REF!))</f>
        <v/>
      </c>
      <c r="C551" s="39"/>
      <c r="D551" s="39"/>
      <c r="F551" s="25"/>
      <c r="G551" s="25"/>
      <c r="H551" s="25"/>
      <c r="I551" s="25"/>
      <c r="J551" s="25"/>
      <c r="K551" s="25"/>
      <c r="L551" s="25"/>
      <c r="M551" s="20"/>
      <c r="N551" s="25"/>
      <c r="O551" s="43"/>
      <c r="P551" s="43"/>
      <c r="Q551" s="35"/>
      <c r="T551" s="233"/>
    </row>
    <row r="552" spans="1:20" s="17" customFormat="1" ht="12.75" customHeight="1">
      <c r="A552" s="23"/>
      <c r="B552" s="39" t="str" cm="1">
        <f t="array" ref="B552">IF(A552="", "", _xlfn._xlws.FILTER('Responsáveis pelas informações'!F:F, 'Responsáveis pelas informações'!A:A='Termos de Cooperação'!#REF!))</f>
        <v/>
      </c>
      <c r="C552" s="39"/>
      <c r="D552" s="39"/>
      <c r="F552" s="25"/>
      <c r="G552" s="25"/>
      <c r="H552" s="25"/>
      <c r="I552" s="25"/>
      <c r="J552" s="25"/>
      <c r="K552" s="25"/>
      <c r="L552" s="25"/>
      <c r="M552" s="20"/>
      <c r="N552" s="25"/>
      <c r="O552" s="43"/>
      <c r="P552" s="43"/>
      <c r="Q552" s="35"/>
      <c r="T552" s="233"/>
    </row>
    <row r="553" spans="1:20" s="17" customFormat="1" ht="12.75" customHeight="1">
      <c r="A553" s="23"/>
      <c r="B553" s="39" t="str" cm="1">
        <f t="array" ref="B553">IF(A553="", "", _xlfn._xlws.FILTER('Responsáveis pelas informações'!F:F, 'Responsáveis pelas informações'!A:A='Termos de Cooperação'!#REF!))</f>
        <v/>
      </c>
      <c r="C553" s="39"/>
      <c r="D553" s="39"/>
      <c r="F553" s="25"/>
      <c r="G553" s="25"/>
      <c r="H553" s="25"/>
      <c r="I553" s="25"/>
      <c r="J553" s="25"/>
      <c r="K553" s="25"/>
      <c r="L553" s="25"/>
      <c r="M553" s="20"/>
      <c r="N553" s="25"/>
      <c r="O553" s="43"/>
      <c r="P553" s="43"/>
      <c r="Q553" s="35"/>
      <c r="T553" s="233"/>
    </row>
    <row r="554" spans="1:20" s="17" customFormat="1" ht="12.75" customHeight="1">
      <c r="A554" s="23"/>
      <c r="B554" s="39" t="str" cm="1">
        <f t="array" ref="B554">IF(A554="", "", _xlfn._xlws.FILTER('Responsáveis pelas informações'!F:F, 'Responsáveis pelas informações'!A:A='Termos de Cooperação'!#REF!))</f>
        <v/>
      </c>
      <c r="C554" s="39"/>
      <c r="D554" s="39"/>
      <c r="F554" s="25"/>
      <c r="G554" s="25"/>
      <c r="H554" s="25"/>
      <c r="I554" s="25"/>
      <c r="J554" s="25"/>
      <c r="K554" s="25"/>
      <c r="L554" s="25"/>
      <c r="M554" s="20"/>
      <c r="N554" s="25"/>
      <c r="O554" s="43"/>
      <c r="P554" s="43"/>
      <c r="Q554" s="35"/>
      <c r="T554" s="233"/>
    </row>
    <row r="555" spans="1:20" s="17" customFormat="1" ht="12.75" customHeight="1">
      <c r="A555" s="23"/>
      <c r="B555" s="39" t="str" cm="1">
        <f t="array" ref="B555">IF(A555="", "", _xlfn._xlws.FILTER('Responsáveis pelas informações'!F:F, 'Responsáveis pelas informações'!A:A='Termos de Cooperação'!#REF!))</f>
        <v/>
      </c>
      <c r="C555" s="39"/>
      <c r="D555" s="39"/>
      <c r="F555" s="25"/>
      <c r="G555" s="25"/>
      <c r="H555" s="25"/>
      <c r="I555" s="25"/>
      <c r="J555" s="25"/>
      <c r="K555" s="25"/>
      <c r="L555" s="25"/>
      <c r="M555" s="20"/>
      <c r="N555" s="25"/>
      <c r="O555" s="43"/>
      <c r="P555" s="43"/>
      <c r="Q555" s="35"/>
      <c r="T555" s="233"/>
    </row>
    <row r="556" spans="1:20" s="17" customFormat="1" ht="12.75" customHeight="1">
      <c r="A556" s="23"/>
      <c r="B556" s="39" t="str" cm="1">
        <f t="array" ref="B556">IF(A556="", "", _xlfn._xlws.FILTER('Responsáveis pelas informações'!F:F, 'Responsáveis pelas informações'!A:A='Termos de Cooperação'!#REF!))</f>
        <v/>
      </c>
      <c r="C556" s="39"/>
      <c r="D556" s="39"/>
      <c r="F556" s="25"/>
      <c r="G556" s="25"/>
      <c r="H556" s="25"/>
      <c r="I556" s="25"/>
      <c r="J556" s="25"/>
      <c r="K556" s="25"/>
      <c r="L556" s="25"/>
      <c r="M556" s="20"/>
      <c r="N556" s="25"/>
      <c r="O556" s="43"/>
      <c r="P556" s="43"/>
      <c r="Q556" s="35"/>
      <c r="T556" s="233"/>
    </row>
    <row r="557" spans="1:20" s="17" customFormat="1" ht="12.75" customHeight="1">
      <c r="A557" s="23"/>
      <c r="B557" s="39" t="str" cm="1">
        <f t="array" ref="B557">IF(A557="", "", _xlfn._xlws.FILTER('Responsáveis pelas informações'!F:F, 'Responsáveis pelas informações'!A:A='Termos de Cooperação'!#REF!))</f>
        <v/>
      </c>
      <c r="C557" s="39"/>
      <c r="D557" s="39"/>
      <c r="F557" s="25"/>
      <c r="G557" s="25"/>
      <c r="H557" s="25"/>
      <c r="I557" s="25"/>
      <c r="J557" s="25"/>
      <c r="K557" s="25"/>
      <c r="L557" s="25"/>
      <c r="M557" s="20"/>
      <c r="N557" s="25"/>
      <c r="O557" s="43"/>
      <c r="P557" s="43"/>
      <c r="Q557" s="35"/>
      <c r="T557" s="233"/>
    </row>
    <row r="558" spans="1:20" s="17" customFormat="1" ht="12.75" customHeight="1">
      <c r="A558" s="23"/>
      <c r="B558" s="39" t="str" cm="1">
        <f t="array" ref="B558">IF(A558="", "", _xlfn._xlws.FILTER('Responsáveis pelas informações'!F:F, 'Responsáveis pelas informações'!A:A='Termos de Cooperação'!#REF!))</f>
        <v/>
      </c>
      <c r="C558" s="39"/>
      <c r="D558" s="39"/>
      <c r="F558" s="25"/>
      <c r="G558" s="25"/>
      <c r="H558" s="25"/>
      <c r="I558" s="25"/>
      <c r="J558" s="25"/>
      <c r="K558" s="25"/>
      <c r="L558" s="25"/>
      <c r="M558" s="20"/>
      <c r="N558" s="25"/>
      <c r="O558" s="43"/>
      <c r="P558" s="43"/>
      <c r="Q558" s="35"/>
      <c r="T558" s="233"/>
    </row>
    <row r="559" spans="1:20" s="17" customFormat="1" ht="12.75" customHeight="1">
      <c r="A559" s="23"/>
      <c r="B559" s="39" t="str" cm="1">
        <f t="array" ref="B559">IF(A559="", "", _xlfn._xlws.FILTER('Responsáveis pelas informações'!F:F, 'Responsáveis pelas informações'!A:A='Termos de Cooperação'!#REF!))</f>
        <v/>
      </c>
      <c r="C559" s="39"/>
      <c r="D559" s="39"/>
      <c r="F559" s="25"/>
      <c r="G559" s="25"/>
      <c r="H559" s="25"/>
      <c r="I559" s="25"/>
      <c r="J559" s="25"/>
      <c r="K559" s="25"/>
      <c r="L559" s="25"/>
      <c r="M559" s="20"/>
      <c r="N559" s="25"/>
      <c r="O559" s="43"/>
      <c r="P559" s="43"/>
      <c r="Q559" s="35"/>
      <c r="T559" s="233"/>
    </row>
    <row r="560" spans="1:20" s="17" customFormat="1" ht="12.75" customHeight="1">
      <c r="A560" s="23"/>
      <c r="B560" s="39" t="str" cm="1">
        <f t="array" ref="B560">IF(A560="", "", _xlfn._xlws.FILTER('Responsáveis pelas informações'!F:F, 'Responsáveis pelas informações'!A:A='Termos de Cooperação'!#REF!))</f>
        <v/>
      </c>
      <c r="C560" s="39"/>
      <c r="D560" s="39"/>
      <c r="F560" s="25"/>
      <c r="G560" s="25"/>
      <c r="H560" s="25"/>
      <c r="I560" s="25"/>
      <c r="J560" s="25"/>
      <c r="K560" s="25"/>
      <c r="L560" s="25"/>
      <c r="M560" s="20"/>
      <c r="N560" s="25"/>
      <c r="O560" s="43"/>
      <c r="P560" s="43"/>
      <c r="Q560" s="35"/>
      <c r="T560" s="233"/>
    </row>
    <row r="561" spans="1:20" s="17" customFormat="1" ht="12.75" customHeight="1">
      <c r="A561" s="23"/>
      <c r="B561" s="39" t="str" cm="1">
        <f t="array" ref="B561">IF(A561="", "", _xlfn._xlws.FILTER('Responsáveis pelas informações'!F:F, 'Responsáveis pelas informações'!A:A='Termos de Cooperação'!#REF!))</f>
        <v/>
      </c>
      <c r="C561" s="39"/>
      <c r="D561" s="39"/>
      <c r="F561" s="25"/>
      <c r="G561" s="25"/>
      <c r="H561" s="25"/>
      <c r="I561" s="25"/>
      <c r="J561" s="25"/>
      <c r="K561" s="25"/>
      <c r="L561" s="25"/>
      <c r="M561" s="20"/>
      <c r="N561" s="25"/>
      <c r="O561" s="43"/>
      <c r="P561" s="43"/>
      <c r="Q561" s="35"/>
      <c r="T561" s="233"/>
    </row>
    <row r="562" spans="1:20" s="17" customFormat="1" ht="12.75" customHeight="1">
      <c r="A562" s="23"/>
      <c r="B562" s="39" t="str" cm="1">
        <f t="array" ref="B562">IF(A562="", "", _xlfn._xlws.FILTER('Responsáveis pelas informações'!F:F, 'Responsáveis pelas informações'!A:A='Termos de Cooperação'!#REF!))</f>
        <v/>
      </c>
      <c r="C562" s="39"/>
      <c r="D562" s="39"/>
      <c r="F562" s="25"/>
      <c r="G562" s="25"/>
      <c r="H562" s="25"/>
      <c r="I562" s="25"/>
      <c r="J562" s="25"/>
      <c r="K562" s="25"/>
      <c r="L562" s="25"/>
      <c r="M562" s="20"/>
      <c r="N562" s="25"/>
      <c r="O562" s="43"/>
      <c r="P562" s="43"/>
      <c r="Q562" s="35"/>
      <c r="T562" s="233"/>
    </row>
    <row r="563" spans="1:20" s="17" customFormat="1" ht="12.75" customHeight="1">
      <c r="A563" s="23"/>
      <c r="B563" s="39" t="str" cm="1">
        <f t="array" ref="B563">IF(A563="", "", _xlfn._xlws.FILTER('Responsáveis pelas informações'!F:F, 'Responsáveis pelas informações'!A:A='Termos de Cooperação'!#REF!))</f>
        <v/>
      </c>
      <c r="C563" s="39"/>
      <c r="D563" s="39"/>
      <c r="F563" s="25"/>
      <c r="G563" s="25"/>
      <c r="H563" s="25"/>
      <c r="I563" s="25"/>
      <c r="J563" s="25"/>
      <c r="K563" s="25"/>
      <c r="L563" s="25"/>
      <c r="M563" s="20"/>
      <c r="N563" s="25"/>
      <c r="O563" s="43"/>
      <c r="P563" s="43"/>
      <c r="Q563" s="35"/>
      <c r="T563" s="233"/>
    </row>
    <row r="564" spans="1:20" s="17" customFormat="1" ht="12.75" customHeight="1">
      <c r="A564" s="23"/>
      <c r="B564" s="39" t="str" cm="1">
        <f t="array" ref="B564">IF(A564="", "", _xlfn._xlws.FILTER('Responsáveis pelas informações'!F:F, 'Responsáveis pelas informações'!A:A='Termos de Cooperação'!#REF!))</f>
        <v/>
      </c>
      <c r="C564" s="39"/>
      <c r="D564" s="39"/>
      <c r="F564" s="25"/>
      <c r="G564" s="25"/>
      <c r="H564" s="25"/>
      <c r="I564" s="25"/>
      <c r="J564" s="25"/>
      <c r="K564" s="25"/>
      <c r="L564" s="25"/>
      <c r="M564" s="20"/>
      <c r="N564" s="25"/>
      <c r="O564" s="43"/>
      <c r="P564" s="43"/>
      <c r="Q564" s="35"/>
      <c r="T564" s="233"/>
    </row>
    <row r="565" spans="1:20" s="17" customFormat="1" ht="12.75" customHeight="1">
      <c r="A565" s="23"/>
      <c r="B565" s="39" t="str" cm="1">
        <f t="array" ref="B565">IF(A565="", "", _xlfn._xlws.FILTER('Responsáveis pelas informações'!F:F, 'Responsáveis pelas informações'!A:A='Termos de Cooperação'!#REF!))</f>
        <v/>
      </c>
      <c r="C565" s="39"/>
      <c r="D565" s="39"/>
      <c r="F565" s="25"/>
      <c r="G565" s="25"/>
      <c r="H565" s="25"/>
      <c r="I565" s="25"/>
      <c r="J565" s="25"/>
      <c r="K565" s="25"/>
      <c r="L565" s="25"/>
      <c r="M565" s="20"/>
      <c r="N565" s="25"/>
      <c r="O565" s="43"/>
      <c r="P565" s="43"/>
      <c r="Q565" s="35"/>
      <c r="T565" s="233"/>
    </row>
    <row r="566" spans="1:20" s="17" customFormat="1" ht="12.75" customHeight="1">
      <c r="A566" s="23"/>
      <c r="B566" s="39" t="str" cm="1">
        <f t="array" ref="B566">IF(A566="", "", _xlfn._xlws.FILTER('Responsáveis pelas informações'!F:F, 'Responsáveis pelas informações'!A:A='Termos de Cooperação'!#REF!))</f>
        <v/>
      </c>
      <c r="C566" s="39"/>
      <c r="D566" s="39"/>
      <c r="F566" s="25"/>
      <c r="G566" s="25"/>
      <c r="H566" s="25"/>
      <c r="I566" s="25"/>
      <c r="J566" s="25"/>
      <c r="K566" s="25"/>
      <c r="L566" s="25"/>
      <c r="M566" s="20"/>
      <c r="N566" s="25"/>
      <c r="O566" s="43"/>
      <c r="P566" s="43"/>
      <c r="Q566" s="35"/>
      <c r="T566" s="233"/>
    </row>
    <row r="567" spans="1:20" s="17" customFormat="1" ht="12.75" customHeight="1">
      <c r="A567" s="23"/>
      <c r="B567" s="39" t="str" cm="1">
        <f t="array" ref="B567">IF(A567="", "", _xlfn._xlws.FILTER('Responsáveis pelas informações'!F:F, 'Responsáveis pelas informações'!A:A='Termos de Cooperação'!#REF!))</f>
        <v/>
      </c>
      <c r="C567" s="39"/>
      <c r="D567" s="39"/>
      <c r="F567" s="25"/>
      <c r="G567" s="25"/>
      <c r="H567" s="25"/>
      <c r="I567" s="25"/>
      <c r="J567" s="25"/>
      <c r="K567" s="25"/>
      <c r="L567" s="25"/>
      <c r="M567" s="20"/>
      <c r="N567" s="25"/>
      <c r="O567" s="43"/>
      <c r="P567" s="43"/>
      <c r="Q567" s="35"/>
      <c r="T567" s="233"/>
    </row>
    <row r="568" spans="1:20" s="17" customFormat="1" ht="12.75" customHeight="1">
      <c r="A568" s="23"/>
      <c r="B568" s="39" t="str" cm="1">
        <f t="array" ref="B568">IF(A568="", "", _xlfn._xlws.FILTER('Responsáveis pelas informações'!F:F, 'Responsáveis pelas informações'!A:A='Termos de Cooperação'!#REF!))</f>
        <v/>
      </c>
      <c r="C568" s="39"/>
      <c r="D568" s="39"/>
      <c r="F568" s="25"/>
      <c r="G568" s="25"/>
      <c r="H568" s="25"/>
      <c r="I568" s="25"/>
      <c r="J568" s="25"/>
      <c r="K568" s="25"/>
      <c r="L568" s="25"/>
      <c r="M568" s="20"/>
      <c r="N568" s="25"/>
      <c r="O568" s="43"/>
      <c r="P568" s="43"/>
      <c r="Q568" s="35"/>
      <c r="T568" s="233"/>
    </row>
    <row r="569" spans="1:20" s="17" customFormat="1" ht="12.75" customHeight="1">
      <c r="A569" s="23"/>
      <c r="B569" s="39" t="str" cm="1">
        <f t="array" ref="B569">IF(A569="", "", _xlfn._xlws.FILTER('Responsáveis pelas informações'!F:F, 'Responsáveis pelas informações'!A:A='Termos de Cooperação'!#REF!))</f>
        <v/>
      </c>
      <c r="C569" s="39"/>
      <c r="D569" s="39"/>
      <c r="F569" s="25"/>
      <c r="G569" s="25"/>
      <c r="H569" s="25"/>
      <c r="I569" s="25"/>
      <c r="J569" s="25"/>
      <c r="K569" s="25"/>
      <c r="L569" s="25"/>
      <c r="M569" s="20"/>
      <c r="N569" s="25"/>
      <c r="O569" s="43"/>
      <c r="P569" s="43"/>
      <c r="Q569" s="35"/>
      <c r="T569" s="233"/>
    </row>
    <row r="570" spans="1:20" s="17" customFormat="1" ht="12.75" customHeight="1">
      <c r="A570" s="23"/>
      <c r="B570" s="39" t="str" cm="1">
        <f t="array" ref="B570">IF(A570="", "", _xlfn._xlws.FILTER('Responsáveis pelas informações'!F:F, 'Responsáveis pelas informações'!A:A='Termos de Cooperação'!#REF!))</f>
        <v/>
      </c>
      <c r="C570" s="39"/>
      <c r="D570" s="39"/>
      <c r="F570" s="25"/>
      <c r="G570" s="25"/>
      <c r="H570" s="25"/>
      <c r="I570" s="25"/>
      <c r="J570" s="25"/>
      <c r="K570" s="25"/>
      <c r="L570" s="25"/>
      <c r="M570" s="20"/>
      <c r="N570" s="25"/>
      <c r="O570" s="43"/>
      <c r="P570" s="43"/>
      <c r="Q570" s="35"/>
      <c r="T570" s="233"/>
    </row>
    <row r="571" spans="1:20" s="17" customFormat="1" ht="12.75" customHeight="1">
      <c r="A571" s="23"/>
      <c r="B571" s="39" t="str" cm="1">
        <f t="array" ref="B571">IF(A571="", "", _xlfn._xlws.FILTER('Responsáveis pelas informações'!F:F, 'Responsáveis pelas informações'!A:A='Termos de Cooperação'!#REF!))</f>
        <v/>
      </c>
      <c r="C571" s="39"/>
      <c r="D571" s="39"/>
      <c r="F571" s="25"/>
      <c r="G571" s="25"/>
      <c r="H571" s="25"/>
      <c r="I571" s="25"/>
      <c r="J571" s="25"/>
      <c r="K571" s="25"/>
      <c r="L571" s="25"/>
      <c r="M571" s="20"/>
      <c r="N571" s="25"/>
      <c r="O571" s="43"/>
      <c r="P571" s="43"/>
      <c r="Q571" s="35"/>
      <c r="T571" s="233"/>
    </row>
    <row r="572" spans="1:20" s="17" customFormat="1" ht="12.75" customHeight="1">
      <c r="A572" s="23"/>
      <c r="B572" s="39" t="str" cm="1">
        <f t="array" ref="B572">IF(A572="", "", _xlfn._xlws.FILTER('Responsáveis pelas informações'!F:F, 'Responsáveis pelas informações'!A:A='Termos de Cooperação'!#REF!))</f>
        <v/>
      </c>
      <c r="C572" s="39"/>
      <c r="D572" s="39"/>
      <c r="F572" s="25"/>
      <c r="G572" s="25"/>
      <c r="H572" s="25"/>
      <c r="I572" s="25"/>
      <c r="J572" s="25"/>
      <c r="K572" s="25"/>
      <c r="L572" s="25"/>
      <c r="M572" s="20"/>
      <c r="N572" s="25"/>
      <c r="O572" s="43"/>
      <c r="P572" s="43"/>
      <c r="Q572" s="35"/>
      <c r="T572" s="233"/>
    </row>
    <row r="573" spans="1:20" s="17" customFormat="1" ht="12.75" customHeight="1">
      <c r="A573" s="23"/>
      <c r="B573" s="39" t="str" cm="1">
        <f t="array" ref="B573">IF(A573="", "", _xlfn._xlws.FILTER('Responsáveis pelas informações'!F:F, 'Responsáveis pelas informações'!A:A='Termos de Cooperação'!#REF!))</f>
        <v/>
      </c>
      <c r="C573" s="39"/>
      <c r="D573" s="39"/>
      <c r="F573" s="25"/>
      <c r="G573" s="25"/>
      <c r="H573" s="25"/>
      <c r="I573" s="25"/>
      <c r="J573" s="25"/>
      <c r="K573" s="25"/>
      <c r="L573" s="25"/>
      <c r="M573" s="20"/>
      <c r="N573" s="25"/>
      <c r="O573" s="43"/>
      <c r="P573" s="43"/>
      <c r="Q573" s="35"/>
      <c r="T573" s="233"/>
    </row>
    <row r="574" spans="1:20" s="17" customFormat="1" ht="12.75" customHeight="1">
      <c r="A574" s="23"/>
      <c r="B574" s="39" t="str" cm="1">
        <f t="array" ref="B574">IF(A574="", "", _xlfn._xlws.FILTER('Responsáveis pelas informações'!F:F, 'Responsáveis pelas informações'!A:A='Termos de Cooperação'!#REF!))</f>
        <v/>
      </c>
      <c r="C574" s="39"/>
      <c r="D574" s="39"/>
      <c r="F574" s="25"/>
      <c r="G574" s="25"/>
      <c r="H574" s="25"/>
      <c r="I574" s="25"/>
      <c r="J574" s="25"/>
      <c r="K574" s="25"/>
      <c r="L574" s="25"/>
      <c r="M574" s="20"/>
      <c r="N574" s="25"/>
      <c r="O574" s="43"/>
      <c r="P574" s="43"/>
      <c r="Q574" s="35"/>
      <c r="T574" s="233"/>
    </row>
    <row r="575" spans="1:20" s="17" customFormat="1" ht="12.75" customHeight="1">
      <c r="A575" s="23"/>
      <c r="B575" s="39" t="str" cm="1">
        <f t="array" ref="B575">IF(A575="", "", _xlfn._xlws.FILTER('Responsáveis pelas informações'!F:F, 'Responsáveis pelas informações'!A:A='Termos de Cooperação'!#REF!))</f>
        <v/>
      </c>
      <c r="C575" s="39"/>
      <c r="D575" s="39"/>
      <c r="F575" s="25"/>
      <c r="G575" s="25"/>
      <c r="H575" s="25"/>
      <c r="I575" s="25"/>
      <c r="J575" s="25"/>
      <c r="K575" s="25"/>
      <c r="L575" s="25"/>
      <c r="M575" s="20"/>
      <c r="N575" s="25"/>
      <c r="O575" s="43"/>
      <c r="P575" s="43"/>
      <c r="Q575" s="35"/>
      <c r="T575" s="233"/>
    </row>
    <row r="576" spans="1:20" s="17" customFormat="1" ht="12.75" customHeight="1">
      <c r="A576" s="23"/>
      <c r="B576" s="39" t="str" cm="1">
        <f t="array" ref="B576">IF(A576="", "", _xlfn._xlws.FILTER('Responsáveis pelas informações'!F:F, 'Responsáveis pelas informações'!A:A='Termos de Cooperação'!#REF!))</f>
        <v/>
      </c>
      <c r="C576" s="39"/>
      <c r="D576" s="39"/>
      <c r="F576" s="25"/>
      <c r="G576" s="25"/>
      <c r="H576" s="25"/>
      <c r="I576" s="25"/>
      <c r="J576" s="25"/>
      <c r="K576" s="25"/>
      <c r="L576" s="25"/>
      <c r="M576" s="20"/>
      <c r="N576" s="25"/>
      <c r="O576" s="43"/>
      <c r="P576" s="43"/>
      <c r="Q576" s="35"/>
      <c r="T576" s="233"/>
    </row>
    <row r="577" spans="1:20" s="17" customFormat="1" ht="12.75" customHeight="1">
      <c r="A577" s="23"/>
      <c r="B577" s="39" t="str" cm="1">
        <f t="array" ref="B577">IF(A577="", "", _xlfn._xlws.FILTER('Responsáveis pelas informações'!F:F, 'Responsáveis pelas informações'!A:A='Termos de Cooperação'!#REF!))</f>
        <v/>
      </c>
      <c r="C577" s="39"/>
      <c r="D577" s="39"/>
      <c r="F577" s="25"/>
      <c r="G577" s="25"/>
      <c r="H577" s="25"/>
      <c r="I577" s="25"/>
      <c r="J577" s="25"/>
      <c r="K577" s="25"/>
      <c r="L577" s="25"/>
      <c r="M577" s="20"/>
      <c r="N577" s="25"/>
      <c r="O577" s="43"/>
      <c r="P577" s="43"/>
      <c r="Q577" s="35"/>
      <c r="T577" s="233"/>
    </row>
    <row r="578" spans="1:20" s="17" customFormat="1" ht="12.75" customHeight="1">
      <c r="A578" s="23"/>
      <c r="B578" s="39" t="str" cm="1">
        <f t="array" ref="B578">IF(A578="", "", _xlfn._xlws.FILTER('Responsáveis pelas informações'!F:F, 'Responsáveis pelas informações'!A:A='Termos de Cooperação'!#REF!))</f>
        <v/>
      </c>
      <c r="C578" s="39"/>
      <c r="D578" s="39"/>
      <c r="F578" s="25"/>
      <c r="G578" s="25"/>
      <c r="H578" s="25"/>
      <c r="I578" s="25"/>
      <c r="J578" s="25"/>
      <c r="K578" s="25"/>
      <c r="L578" s="25"/>
      <c r="M578" s="20"/>
      <c r="N578" s="25"/>
      <c r="O578" s="43"/>
      <c r="P578" s="43"/>
      <c r="Q578" s="35"/>
      <c r="T578" s="233"/>
    </row>
    <row r="579" spans="1:20" s="17" customFormat="1" ht="12.75" customHeight="1">
      <c r="A579" s="23"/>
      <c r="B579" s="39" t="str" cm="1">
        <f t="array" ref="B579">IF(A579="", "", _xlfn._xlws.FILTER('Responsáveis pelas informações'!F:F, 'Responsáveis pelas informações'!A:A='Termos de Cooperação'!#REF!))</f>
        <v/>
      </c>
      <c r="C579" s="39"/>
      <c r="D579" s="39"/>
      <c r="F579" s="25"/>
      <c r="G579" s="25"/>
      <c r="H579" s="25"/>
      <c r="I579" s="25"/>
      <c r="J579" s="25"/>
      <c r="K579" s="25"/>
      <c r="L579" s="25"/>
      <c r="M579" s="20"/>
      <c r="N579" s="25"/>
      <c r="O579" s="43"/>
      <c r="P579" s="43"/>
      <c r="Q579" s="35"/>
      <c r="T579" s="233"/>
    </row>
    <row r="580" spans="1:20" s="17" customFormat="1" ht="12.75" customHeight="1">
      <c r="A580" s="23"/>
      <c r="B580" s="39" t="str" cm="1">
        <f t="array" ref="B580">IF(A580="", "", _xlfn._xlws.FILTER('Responsáveis pelas informações'!F:F, 'Responsáveis pelas informações'!A:A='Termos de Cooperação'!#REF!))</f>
        <v/>
      </c>
      <c r="C580" s="39"/>
      <c r="D580" s="39"/>
      <c r="F580" s="25"/>
      <c r="G580" s="25"/>
      <c r="H580" s="25"/>
      <c r="I580" s="25"/>
      <c r="J580" s="25"/>
      <c r="K580" s="25"/>
      <c r="L580" s="25"/>
      <c r="M580" s="20"/>
      <c r="N580" s="25"/>
      <c r="O580" s="43"/>
      <c r="P580" s="43"/>
      <c r="Q580" s="35"/>
      <c r="T580" s="233"/>
    </row>
    <row r="581" spans="1:20" s="17" customFormat="1" ht="12.75" customHeight="1">
      <c r="A581" s="23"/>
      <c r="B581" s="39" t="str" cm="1">
        <f t="array" ref="B581">IF(A581="", "", _xlfn._xlws.FILTER('Responsáveis pelas informações'!F:F, 'Responsáveis pelas informações'!A:A='Termos de Cooperação'!#REF!))</f>
        <v/>
      </c>
      <c r="C581" s="39"/>
      <c r="D581" s="39"/>
      <c r="F581" s="25"/>
      <c r="G581" s="25"/>
      <c r="H581" s="25"/>
      <c r="I581" s="25"/>
      <c r="J581" s="25"/>
      <c r="K581" s="25"/>
      <c r="L581" s="25"/>
      <c r="M581" s="20"/>
      <c r="N581" s="25"/>
      <c r="O581" s="43"/>
      <c r="P581" s="43"/>
      <c r="Q581" s="35"/>
      <c r="T581" s="233"/>
    </row>
    <row r="582" spans="1:20" s="17" customFormat="1" ht="12.75" customHeight="1">
      <c r="A582" s="23"/>
      <c r="B582" s="39" t="str" cm="1">
        <f t="array" ref="B582">IF(A582="", "", _xlfn._xlws.FILTER('Responsáveis pelas informações'!F:F, 'Responsáveis pelas informações'!A:A='Termos de Cooperação'!#REF!))</f>
        <v/>
      </c>
      <c r="C582" s="39"/>
      <c r="D582" s="39"/>
      <c r="F582" s="25"/>
      <c r="G582" s="25"/>
      <c r="H582" s="25"/>
      <c r="I582" s="25"/>
      <c r="J582" s="25"/>
      <c r="K582" s="25"/>
      <c r="L582" s="25"/>
      <c r="M582" s="20"/>
      <c r="N582" s="25"/>
      <c r="O582" s="43"/>
      <c r="P582" s="43"/>
      <c r="Q582" s="35"/>
      <c r="T582" s="233"/>
    </row>
    <row r="583" spans="1:20" s="17" customFormat="1" ht="12.75" customHeight="1">
      <c r="A583" s="23"/>
      <c r="B583" s="39" t="str" cm="1">
        <f t="array" ref="B583">IF(A583="", "", _xlfn._xlws.FILTER('Responsáveis pelas informações'!F:F, 'Responsáveis pelas informações'!A:A='Termos de Cooperação'!#REF!))</f>
        <v/>
      </c>
      <c r="C583" s="39"/>
      <c r="D583" s="39"/>
      <c r="F583" s="25"/>
      <c r="G583" s="25"/>
      <c r="H583" s="25"/>
      <c r="I583" s="25"/>
      <c r="J583" s="25"/>
      <c r="K583" s="25"/>
      <c r="L583" s="25"/>
      <c r="M583" s="20"/>
      <c r="N583" s="25"/>
      <c r="O583" s="43"/>
      <c r="P583" s="43"/>
      <c r="Q583" s="35"/>
      <c r="T583" s="233"/>
    </row>
    <row r="584" spans="1:20" s="17" customFormat="1" ht="12.75" customHeight="1">
      <c r="A584" s="23"/>
      <c r="B584" s="39" t="str" cm="1">
        <f t="array" ref="B584">IF(A584="", "", _xlfn._xlws.FILTER('Responsáveis pelas informações'!F:F, 'Responsáveis pelas informações'!A:A='Termos de Cooperação'!#REF!))</f>
        <v/>
      </c>
      <c r="C584" s="39"/>
      <c r="D584" s="39"/>
      <c r="F584" s="25"/>
      <c r="G584" s="25"/>
      <c r="H584" s="25"/>
      <c r="I584" s="25"/>
      <c r="J584" s="25"/>
      <c r="K584" s="25"/>
      <c r="L584" s="25"/>
      <c r="M584" s="20"/>
      <c r="N584" s="25"/>
      <c r="O584" s="43"/>
      <c r="P584" s="43"/>
      <c r="Q584" s="35"/>
      <c r="T584" s="233"/>
    </row>
    <row r="585" spans="1:20" s="17" customFormat="1" ht="12.75" customHeight="1">
      <c r="A585" s="23"/>
      <c r="B585" s="39" t="str" cm="1">
        <f t="array" ref="B585">IF(A585="", "", _xlfn._xlws.FILTER('Responsáveis pelas informações'!F:F, 'Responsáveis pelas informações'!A:A='Termos de Cooperação'!#REF!))</f>
        <v/>
      </c>
      <c r="C585" s="39"/>
      <c r="D585" s="39"/>
      <c r="F585" s="25"/>
      <c r="G585" s="25"/>
      <c r="H585" s="25"/>
      <c r="I585" s="25"/>
      <c r="J585" s="25"/>
      <c r="K585" s="25"/>
      <c r="L585" s="25"/>
      <c r="M585" s="20"/>
      <c r="N585" s="25"/>
      <c r="O585" s="43"/>
      <c r="P585" s="43"/>
      <c r="Q585" s="35"/>
      <c r="T585" s="233"/>
    </row>
    <row r="586" spans="1:20" s="17" customFormat="1" ht="12.75" customHeight="1">
      <c r="A586" s="23"/>
      <c r="B586" s="39" t="str" cm="1">
        <f t="array" ref="B586">IF(A586="", "", _xlfn._xlws.FILTER('Responsáveis pelas informações'!F:F, 'Responsáveis pelas informações'!A:A='Termos de Cooperação'!#REF!))</f>
        <v/>
      </c>
      <c r="C586" s="39"/>
      <c r="D586" s="39"/>
      <c r="F586" s="25"/>
      <c r="G586" s="25"/>
      <c r="H586" s="25"/>
      <c r="I586" s="25"/>
      <c r="J586" s="25"/>
      <c r="K586" s="25"/>
      <c r="L586" s="25"/>
      <c r="M586" s="20"/>
      <c r="N586" s="25"/>
      <c r="O586" s="43"/>
      <c r="P586" s="43"/>
      <c r="Q586" s="35"/>
      <c r="T586" s="233"/>
    </row>
    <row r="587" spans="1:20" s="17" customFormat="1" ht="12.75" customHeight="1">
      <c r="A587" s="23"/>
      <c r="B587" s="39" t="str" cm="1">
        <f t="array" ref="B587">IF(A587="", "", _xlfn._xlws.FILTER('Responsáveis pelas informações'!F:F, 'Responsáveis pelas informações'!A:A='Termos de Cooperação'!#REF!))</f>
        <v/>
      </c>
      <c r="C587" s="39"/>
      <c r="D587" s="39"/>
      <c r="F587" s="25"/>
      <c r="G587" s="25"/>
      <c r="H587" s="25"/>
      <c r="I587" s="25"/>
      <c r="J587" s="25"/>
      <c r="K587" s="25"/>
      <c r="L587" s="25"/>
      <c r="M587" s="20"/>
      <c r="N587" s="25"/>
      <c r="O587" s="43"/>
      <c r="P587" s="43"/>
      <c r="Q587" s="35"/>
      <c r="T587" s="233"/>
    </row>
    <row r="588" spans="1:20" s="17" customFormat="1" ht="12.75" customHeight="1">
      <c r="A588" s="23"/>
      <c r="B588" s="39" t="str" cm="1">
        <f t="array" ref="B588">IF(A588="", "", _xlfn._xlws.FILTER('Responsáveis pelas informações'!F:F, 'Responsáveis pelas informações'!A:A='Termos de Cooperação'!#REF!))</f>
        <v/>
      </c>
      <c r="C588" s="39"/>
      <c r="D588" s="39"/>
      <c r="F588" s="25"/>
      <c r="G588" s="25"/>
      <c r="H588" s="25"/>
      <c r="I588" s="25"/>
      <c r="J588" s="25"/>
      <c r="K588" s="25"/>
      <c r="L588" s="25"/>
      <c r="M588" s="20"/>
      <c r="N588" s="25"/>
      <c r="O588" s="43"/>
      <c r="P588" s="43"/>
      <c r="Q588" s="35"/>
      <c r="T588" s="233"/>
    </row>
    <row r="589" spans="1:20" s="17" customFormat="1" ht="12.75" customHeight="1">
      <c r="A589" s="23"/>
      <c r="B589" s="39" t="str" cm="1">
        <f t="array" ref="B589">IF(A589="", "", _xlfn._xlws.FILTER('Responsáveis pelas informações'!F:F, 'Responsáveis pelas informações'!A:A='Termos de Cooperação'!#REF!))</f>
        <v/>
      </c>
      <c r="C589" s="39"/>
      <c r="D589" s="39"/>
      <c r="F589" s="25"/>
      <c r="G589" s="25"/>
      <c r="H589" s="25"/>
      <c r="I589" s="25"/>
      <c r="J589" s="25"/>
      <c r="K589" s="25"/>
      <c r="L589" s="25"/>
      <c r="M589" s="20"/>
      <c r="N589" s="25"/>
      <c r="O589" s="43"/>
      <c r="P589" s="43"/>
      <c r="Q589" s="35"/>
      <c r="T589" s="233"/>
    </row>
    <row r="590" spans="1:20" s="17" customFormat="1" ht="12.75" customHeight="1">
      <c r="A590" s="23"/>
      <c r="B590" s="39" t="str" cm="1">
        <f t="array" ref="B590">IF(A590="", "", _xlfn._xlws.FILTER('Responsáveis pelas informações'!F:F, 'Responsáveis pelas informações'!A:A='Termos de Cooperação'!#REF!))</f>
        <v/>
      </c>
      <c r="C590" s="39"/>
      <c r="D590" s="39"/>
      <c r="F590" s="25"/>
      <c r="G590" s="25"/>
      <c r="H590" s="25"/>
      <c r="I590" s="25"/>
      <c r="J590" s="25"/>
      <c r="K590" s="25"/>
      <c r="L590" s="25"/>
      <c r="M590" s="20"/>
      <c r="N590" s="25"/>
      <c r="O590" s="43"/>
      <c r="P590" s="43"/>
      <c r="Q590" s="35"/>
      <c r="T590" s="233"/>
    </row>
    <row r="591" spans="1:20" s="17" customFormat="1" ht="12.75" customHeight="1">
      <c r="A591" s="23"/>
      <c r="B591" s="39" t="str" cm="1">
        <f t="array" ref="B591">IF(A591="", "", _xlfn._xlws.FILTER('Responsáveis pelas informações'!F:F, 'Responsáveis pelas informações'!A:A='Termos de Cooperação'!#REF!))</f>
        <v/>
      </c>
      <c r="C591" s="39"/>
      <c r="D591" s="39"/>
      <c r="F591" s="25"/>
      <c r="G591" s="25"/>
      <c r="H591" s="25"/>
      <c r="I591" s="25"/>
      <c r="J591" s="25"/>
      <c r="K591" s="25"/>
      <c r="L591" s="25"/>
      <c r="M591" s="20"/>
      <c r="N591" s="25"/>
      <c r="O591" s="43"/>
      <c r="P591" s="43"/>
      <c r="Q591" s="35"/>
      <c r="T591" s="233"/>
    </row>
    <row r="592" spans="1:20" s="17" customFormat="1" ht="12.75" customHeight="1">
      <c r="A592" s="23"/>
      <c r="B592" s="39" t="str" cm="1">
        <f t="array" ref="B592">IF(A592="", "", _xlfn._xlws.FILTER('Responsáveis pelas informações'!F:F, 'Responsáveis pelas informações'!A:A='Termos de Cooperação'!#REF!))</f>
        <v/>
      </c>
      <c r="C592" s="39"/>
      <c r="D592" s="39"/>
      <c r="F592" s="25"/>
      <c r="G592" s="25"/>
      <c r="H592" s="25"/>
      <c r="I592" s="25"/>
      <c r="J592" s="25"/>
      <c r="K592" s="25"/>
      <c r="L592" s="25"/>
      <c r="M592" s="20"/>
      <c r="N592" s="25"/>
      <c r="O592" s="43"/>
      <c r="P592" s="43"/>
      <c r="Q592" s="35"/>
      <c r="T592" s="233"/>
    </row>
    <row r="593" spans="1:20" s="17" customFormat="1" ht="12.75" customHeight="1">
      <c r="A593" s="23"/>
      <c r="B593" s="39" t="str" cm="1">
        <f t="array" ref="B593">IF(A593="", "", _xlfn._xlws.FILTER('Responsáveis pelas informações'!F:F, 'Responsáveis pelas informações'!A:A='Termos de Cooperação'!#REF!))</f>
        <v/>
      </c>
      <c r="C593" s="39"/>
      <c r="D593" s="39"/>
      <c r="F593" s="25"/>
      <c r="G593" s="25"/>
      <c r="H593" s="25"/>
      <c r="I593" s="25"/>
      <c r="J593" s="25"/>
      <c r="K593" s="25"/>
      <c r="L593" s="25"/>
      <c r="M593" s="20"/>
      <c r="N593" s="25"/>
      <c r="O593" s="43"/>
      <c r="P593" s="43"/>
      <c r="Q593" s="35"/>
      <c r="T593" s="233"/>
    </row>
    <row r="594" spans="1:20" s="17" customFormat="1" ht="12.75" customHeight="1">
      <c r="A594" s="23"/>
      <c r="B594" s="39" t="str" cm="1">
        <f t="array" ref="B594">IF(A594="", "", _xlfn._xlws.FILTER('Responsáveis pelas informações'!F:F, 'Responsáveis pelas informações'!A:A='Termos de Cooperação'!#REF!))</f>
        <v/>
      </c>
      <c r="C594" s="39"/>
      <c r="D594" s="39"/>
      <c r="F594" s="25"/>
      <c r="G594" s="25"/>
      <c r="H594" s="25"/>
      <c r="I594" s="25"/>
      <c r="J594" s="25"/>
      <c r="K594" s="25"/>
      <c r="L594" s="25"/>
      <c r="M594" s="20"/>
      <c r="N594" s="25"/>
      <c r="O594" s="43"/>
      <c r="P594" s="43"/>
      <c r="Q594" s="35"/>
      <c r="T594" s="233"/>
    </row>
    <row r="595" spans="1:20" s="17" customFormat="1" ht="12.75" customHeight="1">
      <c r="A595" s="23"/>
      <c r="B595" s="39" t="str" cm="1">
        <f t="array" ref="B595">IF(A595="", "", _xlfn._xlws.FILTER('Responsáveis pelas informações'!F:F, 'Responsáveis pelas informações'!A:A='Termos de Cooperação'!#REF!))</f>
        <v/>
      </c>
      <c r="C595" s="39"/>
      <c r="D595" s="39"/>
      <c r="F595" s="25"/>
      <c r="G595" s="25"/>
      <c r="H595" s="25"/>
      <c r="I595" s="25"/>
      <c r="J595" s="25"/>
      <c r="K595" s="25"/>
      <c r="L595" s="25"/>
      <c r="M595" s="20"/>
      <c r="N595" s="25"/>
      <c r="O595" s="43"/>
      <c r="P595" s="43"/>
      <c r="Q595" s="35"/>
      <c r="T595" s="233"/>
    </row>
    <row r="596" spans="1:20" s="17" customFormat="1" ht="12.75" customHeight="1">
      <c r="A596" s="23"/>
      <c r="B596" s="39" t="str" cm="1">
        <f t="array" ref="B596">IF(A596="", "", _xlfn._xlws.FILTER('Responsáveis pelas informações'!F:F, 'Responsáveis pelas informações'!A:A='Termos de Cooperação'!#REF!))</f>
        <v/>
      </c>
      <c r="C596" s="39"/>
      <c r="D596" s="39"/>
      <c r="F596" s="25"/>
      <c r="G596" s="25"/>
      <c r="H596" s="25"/>
      <c r="I596" s="25"/>
      <c r="J596" s="25"/>
      <c r="K596" s="25"/>
      <c r="L596" s="25"/>
      <c r="M596" s="20"/>
      <c r="N596" s="25"/>
      <c r="O596" s="43"/>
      <c r="P596" s="43"/>
      <c r="Q596" s="35"/>
      <c r="T596" s="233"/>
    </row>
    <row r="597" spans="1:20" s="17" customFormat="1" ht="12.75" customHeight="1">
      <c r="A597" s="23"/>
      <c r="B597" s="39" t="str" cm="1">
        <f t="array" ref="B597">IF(A597="", "", _xlfn._xlws.FILTER('Responsáveis pelas informações'!F:F, 'Responsáveis pelas informações'!A:A='Termos de Cooperação'!#REF!))</f>
        <v/>
      </c>
      <c r="C597" s="39"/>
      <c r="D597" s="39"/>
      <c r="F597" s="25"/>
      <c r="G597" s="25"/>
      <c r="H597" s="25"/>
      <c r="I597" s="25"/>
      <c r="J597" s="25"/>
      <c r="K597" s="25"/>
      <c r="L597" s="25"/>
      <c r="M597" s="20"/>
      <c r="N597" s="25"/>
      <c r="O597" s="43"/>
      <c r="P597" s="43"/>
      <c r="Q597" s="35"/>
      <c r="T597" s="233"/>
    </row>
    <row r="598" spans="1:20" s="17" customFormat="1" ht="12.75" customHeight="1">
      <c r="A598" s="23"/>
      <c r="B598" s="39" t="str" cm="1">
        <f t="array" ref="B598">IF(A598="", "", _xlfn._xlws.FILTER('Responsáveis pelas informações'!F:F, 'Responsáveis pelas informações'!A:A='Termos de Cooperação'!#REF!))</f>
        <v/>
      </c>
      <c r="C598" s="39"/>
      <c r="D598" s="39"/>
      <c r="F598" s="25"/>
      <c r="G598" s="25"/>
      <c r="H598" s="25"/>
      <c r="I598" s="25"/>
      <c r="J598" s="25"/>
      <c r="K598" s="25"/>
      <c r="L598" s="25"/>
      <c r="M598" s="20"/>
      <c r="N598" s="25"/>
      <c r="O598" s="43"/>
      <c r="P598" s="43"/>
      <c r="Q598" s="35"/>
      <c r="T598" s="233"/>
    </row>
    <row r="599" spans="1:20" s="17" customFormat="1" ht="12.75" customHeight="1">
      <c r="A599" s="23"/>
      <c r="B599" s="39" t="str" cm="1">
        <f t="array" ref="B599">IF(A599="", "", _xlfn._xlws.FILTER('Responsáveis pelas informações'!F:F, 'Responsáveis pelas informações'!A:A='Termos de Cooperação'!#REF!))</f>
        <v/>
      </c>
      <c r="C599" s="39"/>
      <c r="D599" s="39"/>
      <c r="F599" s="25"/>
      <c r="G599" s="25"/>
      <c r="H599" s="25"/>
      <c r="I599" s="25"/>
      <c r="J599" s="25"/>
      <c r="K599" s="25"/>
      <c r="L599" s="25"/>
      <c r="M599" s="20"/>
      <c r="N599" s="25"/>
      <c r="O599" s="43"/>
      <c r="P599" s="43"/>
      <c r="Q599" s="35"/>
      <c r="T599" s="233"/>
    </row>
    <row r="600" spans="1:20" s="17" customFormat="1" ht="12.75" customHeight="1">
      <c r="A600" s="23"/>
      <c r="B600" s="39" t="str" cm="1">
        <f t="array" ref="B600">IF(A600="", "", _xlfn._xlws.FILTER('Responsáveis pelas informações'!F:F, 'Responsáveis pelas informações'!A:A='Termos de Cooperação'!#REF!))</f>
        <v/>
      </c>
      <c r="C600" s="39"/>
      <c r="D600" s="39"/>
      <c r="F600" s="25"/>
      <c r="G600" s="25"/>
      <c r="H600" s="25"/>
      <c r="I600" s="25"/>
      <c r="J600" s="25"/>
      <c r="K600" s="25"/>
      <c r="L600" s="25"/>
      <c r="M600" s="20"/>
      <c r="N600" s="25"/>
      <c r="O600" s="43"/>
      <c r="P600" s="43"/>
      <c r="Q600" s="35"/>
      <c r="T600" s="233"/>
    </row>
    <row r="601" spans="1:20" s="17" customFormat="1" ht="12.75" customHeight="1">
      <c r="A601" s="23"/>
      <c r="B601" s="39" t="str" cm="1">
        <f t="array" ref="B601">IF(A601="", "", _xlfn._xlws.FILTER('Responsáveis pelas informações'!F:F, 'Responsáveis pelas informações'!A:A='Termos de Cooperação'!#REF!))</f>
        <v/>
      </c>
      <c r="C601" s="39"/>
      <c r="D601" s="39"/>
      <c r="F601" s="25"/>
      <c r="G601" s="25"/>
      <c r="H601" s="25"/>
      <c r="I601" s="25"/>
      <c r="J601" s="25"/>
      <c r="K601" s="25"/>
      <c r="L601" s="25"/>
      <c r="M601" s="20"/>
      <c r="N601" s="25"/>
      <c r="O601" s="43"/>
      <c r="P601" s="43"/>
      <c r="Q601" s="35"/>
      <c r="T601" s="233"/>
    </row>
    <row r="602" spans="1:20" s="17" customFormat="1" ht="12.75" customHeight="1">
      <c r="A602" s="23"/>
      <c r="B602" s="39" t="str" cm="1">
        <f t="array" ref="B602">IF(A602="", "", _xlfn._xlws.FILTER('Responsáveis pelas informações'!F:F, 'Responsáveis pelas informações'!A:A='Termos de Cooperação'!#REF!))</f>
        <v/>
      </c>
      <c r="C602" s="39"/>
      <c r="D602" s="39"/>
      <c r="F602" s="25"/>
      <c r="G602" s="25"/>
      <c r="H602" s="25"/>
      <c r="I602" s="25"/>
      <c r="J602" s="25"/>
      <c r="K602" s="25"/>
      <c r="L602" s="25"/>
      <c r="M602" s="20"/>
      <c r="N602" s="25"/>
      <c r="O602" s="43"/>
      <c r="P602" s="43"/>
      <c r="Q602" s="35"/>
      <c r="T602" s="233"/>
    </row>
    <row r="603" spans="1:20" s="17" customFormat="1" ht="12.75" customHeight="1">
      <c r="A603" s="23"/>
      <c r="B603" s="39" t="str" cm="1">
        <f t="array" ref="B603">IF(A603="", "", _xlfn._xlws.FILTER('Responsáveis pelas informações'!F:F, 'Responsáveis pelas informações'!A:A='Termos de Cooperação'!#REF!))</f>
        <v/>
      </c>
      <c r="C603" s="39"/>
      <c r="D603" s="39"/>
      <c r="F603" s="25"/>
      <c r="G603" s="25"/>
      <c r="H603" s="25"/>
      <c r="I603" s="25"/>
      <c r="J603" s="25"/>
      <c r="K603" s="25"/>
      <c r="L603" s="25"/>
      <c r="M603" s="20"/>
      <c r="N603" s="25"/>
      <c r="O603" s="43"/>
      <c r="P603" s="43"/>
      <c r="Q603" s="35"/>
      <c r="T603" s="233"/>
    </row>
    <row r="604" spans="1:20" s="17" customFormat="1" ht="12.75" customHeight="1">
      <c r="A604" s="23"/>
      <c r="B604" s="39" t="str" cm="1">
        <f t="array" ref="B604">IF(A604="", "", _xlfn._xlws.FILTER('Responsáveis pelas informações'!F:F, 'Responsáveis pelas informações'!A:A='Termos de Cooperação'!#REF!))</f>
        <v/>
      </c>
      <c r="C604" s="39"/>
      <c r="D604" s="39"/>
      <c r="F604" s="25"/>
      <c r="G604" s="25"/>
      <c r="H604" s="25"/>
      <c r="I604" s="25"/>
      <c r="J604" s="25"/>
      <c r="K604" s="25"/>
      <c r="L604" s="25"/>
      <c r="M604" s="20"/>
      <c r="N604" s="25"/>
      <c r="O604" s="43"/>
      <c r="P604" s="43"/>
      <c r="Q604" s="35"/>
      <c r="T604" s="233"/>
    </row>
    <row r="605" spans="1:20" s="17" customFormat="1" ht="12.75" customHeight="1">
      <c r="A605" s="23"/>
      <c r="B605" s="39" t="str" cm="1">
        <f t="array" ref="B605">IF(A605="", "", _xlfn._xlws.FILTER('Responsáveis pelas informações'!F:F, 'Responsáveis pelas informações'!A:A='Termos de Cooperação'!#REF!))</f>
        <v/>
      </c>
      <c r="C605" s="39"/>
      <c r="D605" s="39"/>
      <c r="F605" s="25"/>
      <c r="G605" s="25"/>
      <c r="H605" s="25"/>
      <c r="I605" s="25"/>
      <c r="J605" s="25"/>
      <c r="K605" s="25"/>
      <c r="L605" s="25"/>
      <c r="M605" s="20"/>
      <c r="N605" s="25"/>
      <c r="O605" s="43"/>
      <c r="P605" s="43"/>
      <c r="Q605" s="35"/>
      <c r="T605" s="233"/>
    </row>
    <row r="606" spans="1:20" s="17" customFormat="1" ht="12.75" customHeight="1">
      <c r="A606" s="23"/>
      <c r="B606" s="39" t="str" cm="1">
        <f t="array" ref="B606">IF(A606="", "", _xlfn._xlws.FILTER('Responsáveis pelas informações'!F:F, 'Responsáveis pelas informações'!A:A='Termos de Cooperação'!#REF!))</f>
        <v/>
      </c>
      <c r="C606" s="39"/>
      <c r="D606" s="39"/>
      <c r="F606" s="25"/>
      <c r="G606" s="25"/>
      <c r="H606" s="25"/>
      <c r="I606" s="25"/>
      <c r="J606" s="25"/>
      <c r="K606" s="25"/>
      <c r="L606" s="25"/>
      <c r="M606" s="20"/>
      <c r="N606" s="25"/>
      <c r="O606" s="43"/>
      <c r="P606" s="43"/>
      <c r="Q606" s="35"/>
      <c r="T606" s="233"/>
    </row>
    <row r="607" spans="1:20" s="17" customFormat="1" ht="12.75" customHeight="1">
      <c r="A607" s="23"/>
      <c r="B607" s="39" t="str" cm="1">
        <f t="array" ref="B607">IF(A607="", "", _xlfn._xlws.FILTER('Responsáveis pelas informações'!F:F, 'Responsáveis pelas informações'!A:A='Termos de Cooperação'!#REF!))</f>
        <v/>
      </c>
      <c r="C607" s="39"/>
      <c r="D607" s="39"/>
      <c r="F607" s="25"/>
      <c r="G607" s="25"/>
      <c r="H607" s="25"/>
      <c r="I607" s="25"/>
      <c r="J607" s="25"/>
      <c r="K607" s="25"/>
      <c r="L607" s="25"/>
      <c r="M607" s="20"/>
      <c r="N607" s="25"/>
      <c r="O607" s="43"/>
      <c r="P607" s="43"/>
      <c r="Q607" s="35"/>
      <c r="T607" s="233"/>
    </row>
    <row r="608" spans="1:20" s="17" customFormat="1" ht="12.75" customHeight="1">
      <c r="A608" s="23"/>
      <c r="B608" s="39" t="str" cm="1">
        <f t="array" ref="B608">IF(A608="", "", _xlfn._xlws.FILTER('Responsáveis pelas informações'!F:F, 'Responsáveis pelas informações'!A:A='Termos de Cooperação'!#REF!))</f>
        <v/>
      </c>
      <c r="C608" s="39"/>
      <c r="D608" s="39"/>
      <c r="F608" s="25"/>
      <c r="G608" s="25"/>
      <c r="H608" s="25"/>
      <c r="I608" s="25"/>
      <c r="J608" s="25"/>
      <c r="K608" s="25"/>
      <c r="L608" s="25"/>
      <c r="M608" s="20"/>
      <c r="N608" s="25"/>
      <c r="O608" s="43"/>
      <c r="P608" s="43"/>
      <c r="Q608" s="35"/>
      <c r="T608" s="233"/>
    </row>
    <row r="609" spans="1:20" s="17" customFormat="1" ht="12.75" customHeight="1">
      <c r="A609" s="23"/>
      <c r="B609" s="39" t="str" cm="1">
        <f t="array" ref="B609">IF(A609="", "", _xlfn._xlws.FILTER('Responsáveis pelas informações'!F:F, 'Responsáveis pelas informações'!A:A='Termos de Cooperação'!#REF!))</f>
        <v/>
      </c>
      <c r="C609" s="39"/>
      <c r="D609" s="39"/>
      <c r="F609" s="25"/>
      <c r="G609" s="25"/>
      <c r="H609" s="25"/>
      <c r="I609" s="25"/>
      <c r="J609" s="25"/>
      <c r="K609" s="25"/>
      <c r="L609" s="25"/>
      <c r="M609" s="20"/>
      <c r="N609" s="25"/>
      <c r="O609" s="43"/>
      <c r="P609" s="43"/>
      <c r="Q609" s="35"/>
      <c r="T609" s="233"/>
    </row>
    <row r="610" spans="1:20" s="17" customFormat="1" ht="12.75" customHeight="1">
      <c r="A610" s="23"/>
      <c r="B610" s="39" t="str" cm="1">
        <f t="array" ref="B610">IF(A610="", "", _xlfn._xlws.FILTER('Responsáveis pelas informações'!F:F, 'Responsáveis pelas informações'!A:A='Termos de Cooperação'!#REF!))</f>
        <v/>
      </c>
      <c r="C610" s="39"/>
      <c r="D610" s="39"/>
      <c r="F610" s="25"/>
      <c r="G610" s="25"/>
      <c r="H610" s="25"/>
      <c r="I610" s="25"/>
      <c r="J610" s="25"/>
      <c r="K610" s="25"/>
      <c r="L610" s="25"/>
      <c r="M610" s="20"/>
      <c r="N610" s="25"/>
      <c r="O610" s="43"/>
      <c r="P610" s="43"/>
      <c r="Q610" s="35"/>
      <c r="T610" s="233"/>
    </row>
    <row r="611" spans="1:20" s="17" customFormat="1" ht="12.75" customHeight="1">
      <c r="A611" s="23"/>
      <c r="B611" s="39" t="str" cm="1">
        <f t="array" ref="B611">IF(A611="", "", _xlfn._xlws.FILTER('Responsáveis pelas informações'!F:F, 'Responsáveis pelas informações'!A:A='Termos de Cooperação'!#REF!))</f>
        <v/>
      </c>
      <c r="C611" s="39"/>
      <c r="D611" s="39"/>
      <c r="F611" s="25"/>
      <c r="G611" s="25"/>
      <c r="H611" s="25"/>
      <c r="I611" s="25"/>
      <c r="J611" s="25"/>
      <c r="K611" s="25"/>
      <c r="L611" s="25"/>
      <c r="M611" s="20"/>
      <c r="N611" s="25"/>
      <c r="O611" s="43"/>
      <c r="P611" s="43"/>
      <c r="Q611" s="35"/>
      <c r="T611" s="233"/>
    </row>
    <row r="612" spans="1:20" s="17" customFormat="1" ht="12.75" customHeight="1">
      <c r="A612" s="23"/>
      <c r="B612" s="39" t="str" cm="1">
        <f t="array" ref="B612">IF(A612="", "", _xlfn._xlws.FILTER('Responsáveis pelas informações'!F:F, 'Responsáveis pelas informações'!A:A='Termos de Cooperação'!#REF!))</f>
        <v/>
      </c>
      <c r="C612" s="39"/>
      <c r="D612" s="39"/>
      <c r="F612" s="25"/>
      <c r="G612" s="25"/>
      <c r="H612" s="25"/>
      <c r="I612" s="25"/>
      <c r="J612" s="25"/>
      <c r="K612" s="25"/>
      <c r="L612" s="25"/>
      <c r="M612" s="20"/>
      <c r="N612" s="25"/>
      <c r="O612" s="43"/>
      <c r="P612" s="43"/>
      <c r="Q612" s="35"/>
      <c r="T612" s="233"/>
    </row>
    <row r="613" spans="1:20" s="17" customFormat="1" ht="12.75" customHeight="1">
      <c r="A613" s="23"/>
      <c r="B613" s="39" t="str" cm="1">
        <f t="array" ref="B613">IF(A613="", "", _xlfn._xlws.FILTER('Responsáveis pelas informações'!F:F, 'Responsáveis pelas informações'!A:A='Termos de Cooperação'!#REF!))</f>
        <v/>
      </c>
      <c r="C613" s="39"/>
      <c r="D613" s="39"/>
      <c r="F613" s="25"/>
      <c r="G613" s="25"/>
      <c r="H613" s="25"/>
      <c r="I613" s="25"/>
      <c r="J613" s="25"/>
      <c r="K613" s="25"/>
      <c r="L613" s="25"/>
      <c r="M613" s="20"/>
      <c r="N613" s="25"/>
      <c r="O613" s="43"/>
      <c r="P613" s="43"/>
      <c r="Q613" s="35"/>
      <c r="T613" s="233"/>
    </row>
    <row r="614" spans="1:20" s="17" customFormat="1" ht="12.75" customHeight="1">
      <c r="A614" s="23"/>
      <c r="B614" s="39" t="str" cm="1">
        <f t="array" ref="B614">IF(A614="", "", _xlfn._xlws.FILTER('Responsáveis pelas informações'!F:F, 'Responsáveis pelas informações'!A:A='Termos de Cooperação'!#REF!))</f>
        <v/>
      </c>
      <c r="C614" s="39"/>
      <c r="D614" s="39"/>
      <c r="F614" s="25"/>
      <c r="G614" s="25"/>
      <c r="H614" s="25"/>
      <c r="I614" s="25"/>
      <c r="J614" s="25"/>
      <c r="K614" s="25"/>
      <c r="L614" s="25"/>
      <c r="M614" s="20"/>
      <c r="N614" s="25"/>
      <c r="O614" s="43"/>
      <c r="P614" s="43"/>
      <c r="Q614" s="35"/>
      <c r="T614" s="233"/>
    </row>
    <row r="615" spans="1:20" s="17" customFormat="1" ht="12.75" customHeight="1">
      <c r="A615" s="23"/>
      <c r="B615" s="39" t="str" cm="1">
        <f t="array" ref="B615">IF(A615="", "", _xlfn._xlws.FILTER('Responsáveis pelas informações'!F:F, 'Responsáveis pelas informações'!A:A='Termos de Cooperação'!#REF!))</f>
        <v/>
      </c>
      <c r="C615" s="39"/>
      <c r="D615" s="39"/>
      <c r="F615" s="25"/>
      <c r="G615" s="25"/>
      <c r="H615" s="25"/>
      <c r="I615" s="25"/>
      <c r="J615" s="25"/>
      <c r="K615" s="25"/>
      <c r="L615" s="25"/>
      <c r="M615" s="20"/>
      <c r="N615" s="25"/>
      <c r="O615" s="43"/>
      <c r="P615" s="43"/>
      <c r="Q615" s="35"/>
      <c r="T615" s="233"/>
    </row>
    <row r="616" spans="1:20" s="17" customFormat="1" ht="12.75" customHeight="1">
      <c r="A616" s="23"/>
      <c r="B616" s="39" t="str" cm="1">
        <f t="array" ref="B616">IF(A616="", "", _xlfn._xlws.FILTER('Responsáveis pelas informações'!F:F, 'Responsáveis pelas informações'!A:A='Termos de Cooperação'!#REF!))</f>
        <v/>
      </c>
      <c r="C616" s="39"/>
      <c r="D616" s="39"/>
      <c r="F616" s="25"/>
      <c r="G616" s="25"/>
      <c r="H616" s="25"/>
      <c r="I616" s="25"/>
      <c r="J616" s="25"/>
      <c r="K616" s="25"/>
      <c r="L616" s="25"/>
      <c r="M616" s="20"/>
      <c r="N616" s="25"/>
      <c r="O616" s="43"/>
      <c r="P616" s="43"/>
      <c r="Q616" s="35"/>
      <c r="T616" s="233"/>
    </row>
    <row r="617" spans="1:20" s="17" customFormat="1" ht="12.75" customHeight="1">
      <c r="A617" s="23"/>
      <c r="B617" s="39" t="str" cm="1">
        <f t="array" ref="B617">IF(A617="", "", _xlfn._xlws.FILTER('Responsáveis pelas informações'!F:F, 'Responsáveis pelas informações'!A:A='Termos de Cooperação'!#REF!))</f>
        <v/>
      </c>
      <c r="C617" s="39"/>
      <c r="D617" s="39"/>
      <c r="F617" s="25"/>
      <c r="G617" s="25"/>
      <c r="H617" s="25"/>
      <c r="I617" s="25"/>
      <c r="J617" s="25"/>
      <c r="K617" s="25"/>
      <c r="L617" s="25"/>
      <c r="M617" s="20"/>
      <c r="N617" s="25"/>
      <c r="O617" s="43"/>
      <c r="P617" s="43"/>
      <c r="Q617" s="35"/>
      <c r="T617" s="233"/>
    </row>
    <row r="618" spans="1:20" s="17" customFormat="1" ht="12.75" customHeight="1">
      <c r="A618" s="23"/>
      <c r="B618" s="39" t="str" cm="1">
        <f t="array" ref="B618">IF(A618="", "", _xlfn._xlws.FILTER('Responsáveis pelas informações'!F:F, 'Responsáveis pelas informações'!A:A='Termos de Cooperação'!#REF!))</f>
        <v/>
      </c>
      <c r="C618" s="39"/>
      <c r="D618" s="39"/>
      <c r="F618" s="25"/>
      <c r="G618" s="25"/>
      <c r="H618" s="25"/>
      <c r="I618" s="25"/>
      <c r="J618" s="25"/>
      <c r="K618" s="25"/>
      <c r="L618" s="25"/>
      <c r="M618" s="20"/>
      <c r="N618" s="25"/>
      <c r="O618" s="43"/>
      <c r="P618" s="43"/>
      <c r="Q618" s="35"/>
      <c r="T618" s="233"/>
    </row>
    <row r="619" spans="1:20" s="17" customFormat="1" ht="12.75" customHeight="1">
      <c r="A619" s="23"/>
      <c r="B619" s="39" t="str" cm="1">
        <f t="array" ref="B619">IF(A619="", "", _xlfn._xlws.FILTER('Responsáveis pelas informações'!F:F, 'Responsáveis pelas informações'!A:A='Termos de Cooperação'!#REF!))</f>
        <v/>
      </c>
      <c r="C619" s="39"/>
      <c r="D619" s="39"/>
      <c r="F619" s="25"/>
      <c r="G619" s="25"/>
      <c r="H619" s="25"/>
      <c r="I619" s="25"/>
      <c r="J619" s="25"/>
      <c r="K619" s="25"/>
      <c r="L619" s="25"/>
      <c r="M619" s="20"/>
      <c r="N619" s="25"/>
      <c r="O619" s="43"/>
      <c r="P619" s="43"/>
      <c r="Q619" s="35"/>
      <c r="T619" s="233"/>
    </row>
    <row r="620" spans="1:20" s="17" customFormat="1" ht="12.75" customHeight="1">
      <c r="A620" s="23"/>
      <c r="B620" s="39" t="str" cm="1">
        <f t="array" ref="B620">IF(A620="", "", _xlfn._xlws.FILTER('Responsáveis pelas informações'!F:F, 'Responsáveis pelas informações'!A:A='Termos de Cooperação'!#REF!))</f>
        <v/>
      </c>
      <c r="C620" s="39"/>
      <c r="D620" s="39"/>
      <c r="F620" s="25"/>
      <c r="G620" s="25"/>
      <c r="H620" s="25"/>
      <c r="I620" s="25"/>
      <c r="J620" s="25"/>
      <c r="K620" s="25"/>
      <c r="L620" s="25"/>
      <c r="M620" s="20"/>
      <c r="N620" s="25"/>
      <c r="O620" s="43"/>
      <c r="P620" s="43"/>
      <c r="Q620" s="35"/>
      <c r="T620" s="233"/>
    </row>
    <row r="621" spans="1:20" s="17" customFormat="1" ht="12.75" customHeight="1">
      <c r="A621" s="23"/>
      <c r="B621" s="39" t="str" cm="1">
        <f t="array" ref="B621">IF(A621="", "", _xlfn._xlws.FILTER('Responsáveis pelas informações'!F:F, 'Responsáveis pelas informações'!A:A='Termos de Cooperação'!#REF!))</f>
        <v/>
      </c>
      <c r="C621" s="39"/>
      <c r="D621" s="39"/>
      <c r="F621" s="25"/>
      <c r="G621" s="25"/>
      <c r="H621" s="25"/>
      <c r="I621" s="25"/>
      <c r="J621" s="25"/>
      <c r="K621" s="25"/>
      <c r="L621" s="25"/>
      <c r="M621" s="20"/>
      <c r="N621" s="25"/>
      <c r="O621" s="43"/>
      <c r="P621" s="43"/>
      <c r="Q621" s="35"/>
      <c r="T621" s="233"/>
    </row>
    <row r="622" spans="1:20" s="17" customFormat="1" ht="12.75" customHeight="1">
      <c r="A622" s="23"/>
      <c r="B622" s="39" t="str" cm="1">
        <f t="array" ref="B622">IF(A622="", "", _xlfn._xlws.FILTER('Responsáveis pelas informações'!F:F, 'Responsáveis pelas informações'!A:A='Termos de Cooperação'!#REF!))</f>
        <v/>
      </c>
      <c r="C622" s="39"/>
      <c r="D622" s="39"/>
      <c r="F622" s="25"/>
      <c r="G622" s="25"/>
      <c r="H622" s="25"/>
      <c r="I622" s="25"/>
      <c r="J622" s="25"/>
      <c r="K622" s="25"/>
      <c r="L622" s="25"/>
      <c r="M622" s="20"/>
      <c r="N622" s="25"/>
      <c r="O622" s="43"/>
      <c r="P622" s="43"/>
      <c r="Q622" s="35"/>
      <c r="T622" s="233"/>
    </row>
    <row r="623" spans="1:20" s="17" customFormat="1" ht="12.75" customHeight="1">
      <c r="A623" s="23"/>
      <c r="B623" s="39" t="str" cm="1">
        <f t="array" ref="B623">IF(A623="", "", _xlfn._xlws.FILTER('Responsáveis pelas informações'!F:F, 'Responsáveis pelas informações'!A:A='Termos de Cooperação'!#REF!))</f>
        <v/>
      </c>
      <c r="C623" s="39"/>
      <c r="D623" s="39"/>
      <c r="F623" s="25"/>
      <c r="G623" s="25"/>
      <c r="H623" s="25"/>
      <c r="I623" s="25"/>
      <c r="J623" s="25"/>
      <c r="K623" s="25"/>
      <c r="L623" s="25"/>
      <c r="M623" s="20"/>
      <c r="N623" s="25"/>
      <c r="O623" s="43"/>
      <c r="P623" s="43"/>
      <c r="Q623" s="35"/>
      <c r="T623" s="233"/>
    </row>
    <row r="624" spans="1:20" s="17" customFormat="1" ht="12.75" customHeight="1">
      <c r="A624" s="23"/>
      <c r="B624" s="39" t="str" cm="1">
        <f t="array" ref="B624">IF(A624="", "", _xlfn._xlws.FILTER('Responsáveis pelas informações'!F:F, 'Responsáveis pelas informações'!A:A='Termos de Cooperação'!#REF!))</f>
        <v/>
      </c>
      <c r="C624" s="39"/>
      <c r="D624" s="39"/>
      <c r="F624" s="25"/>
      <c r="G624" s="25"/>
      <c r="H624" s="25"/>
      <c r="I624" s="25"/>
      <c r="J624" s="25"/>
      <c r="K624" s="25"/>
      <c r="L624" s="25"/>
      <c r="M624" s="20"/>
      <c r="N624" s="25"/>
      <c r="O624" s="43"/>
      <c r="P624" s="43"/>
      <c r="Q624" s="35"/>
      <c r="T624" s="233"/>
    </row>
    <row r="625" spans="1:20" s="17" customFormat="1" ht="12.75" customHeight="1">
      <c r="A625" s="23"/>
      <c r="B625" s="39" t="str" cm="1">
        <f t="array" ref="B625">IF(A625="", "", _xlfn._xlws.FILTER('Responsáveis pelas informações'!F:F, 'Responsáveis pelas informações'!A:A='Termos de Cooperação'!#REF!))</f>
        <v/>
      </c>
      <c r="C625" s="39"/>
      <c r="D625" s="39"/>
      <c r="F625" s="25"/>
      <c r="G625" s="25"/>
      <c r="H625" s="25"/>
      <c r="I625" s="25"/>
      <c r="J625" s="25"/>
      <c r="K625" s="25"/>
      <c r="L625" s="25"/>
      <c r="M625" s="20"/>
      <c r="N625" s="25"/>
      <c r="O625" s="43"/>
      <c r="P625" s="43"/>
      <c r="Q625" s="35"/>
      <c r="T625" s="233"/>
    </row>
    <row r="626" spans="1:20" s="17" customFormat="1" ht="12.75" customHeight="1">
      <c r="A626" s="23"/>
      <c r="B626" s="39" t="str" cm="1">
        <f t="array" ref="B626">IF(A626="", "", _xlfn._xlws.FILTER('Responsáveis pelas informações'!F:F, 'Responsáveis pelas informações'!A:A='Termos de Cooperação'!#REF!))</f>
        <v/>
      </c>
      <c r="C626" s="39"/>
      <c r="D626" s="39"/>
      <c r="F626" s="25"/>
      <c r="G626" s="25"/>
      <c r="H626" s="25"/>
      <c r="I626" s="25"/>
      <c r="J626" s="25"/>
      <c r="K626" s="25"/>
      <c r="L626" s="25"/>
      <c r="M626" s="20"/>
      <c r="N626" s="25"/>
      <c r="O626" s="43"/>
      <c r="P626" s="43"/>
      <c r="Q626" s="35"/>
      <c r="T626" s="233"/>
    </row>
    <row r="627" spans="1:20" s="17" customFormat="1" ht="12.75" customHeight="1">
      <c r="A627" s="23"/>
      <c r="B627" s="39" t="str" cm="1">
        <f t="array" ref="B627">IF(A627="", "", _xlfn._xlws.FILTER('Responsáveis pelas informações'!F:F, 'Responsáveis pelas informações'!A:A='Termos de Cooperação'!#REF!))</f>
        <v/>
      </c>
      <c r="C627" s="39"/>
      <c r="D627" s="39"/>
      <c r="F627" s="25"/>
      <c r="G627" s="25"/>
      <c r="H627" s="25"/>
      <c r="I627" s="25"/>
      <c r="J627" s="25"/>
      <c r="K627" s="25"/>
      <c r="L627" s="25"/>
      <c r="M627" s="20"/>
      <c r="N627" s="25"/>
      <c r="O627" s="43"/>
      <c r="P627" s="43"/>
      <c r="Q627" s="35"/>
      <c r="T627" s="233"/>
    </row>
    <row r="628" spans="1:20" s="17" customFormat="1" ht="12.75" customHeight="1">
      <c r="A628" s="23"/>
      <c r="B628" s="39" t="str" cm="1">
        <f t="array" ref="B628">IF(A628="", "", _xlfn._xlws.FILTER('Responsáveis pelas informações'!F:F, 'Responsáveis pelas informações'!A:A='Termos de Cooperação'!#REF!))</f>
        <v/>
      </c>
      <c r="C628" s="39"/>
      <c r="D628" s="39"/>
      <c r="F628" s="25"/>
      <c r="G628" s="25"/>
      <c r="H628" s="25"/>
      <c r="I628" s="25"/>
      <c r="J628" s="25"/>
      <c r="K628" s="25"/>
      <c r="L628" s="25"/>
      <c r="M628" s="20"/>
      <c r="N628" s="25"/>
      <c r="O628" s="43"/>
      <c r="P628" s="43"/>
      <c r="Q628" s="35"/>
      <c r="T628" s="233"/>
    </row>
    <row r="629" spans="1:20" s="17" customFormat="1" ht="12.75" customHeight="1">
      <c r="A629" s="23"/>
      <c r="B629" s="39" t="str" cm="1">
        <f t="array" ref="B629">IF(A629="", "", _xlfn._xlws.FILTER('Responsáveis pelas informações'!F:F, 'Responsáveis pelas informações'!A:A='Termos de Cooperação'!#REF!))</f>
        <v/>
      </c>
      <c r="C629" s="39"/>
      <c r="D629" s="39"/>
      <c r="F629" s="25"/>
      <c r="G629" s="25"/>
      <c r="H629" s="25"/>
      <c r="I629" s="25"/>
      <c r="J629" s="25"/>
      <c r="K629" s="25"/>
      <c r="L629" s="25"/>
      <c r="M629" s="20"/>
      <c r="N629" s="25"/>
      <c r="O629" s="43"/>
      <c r="P629" s="43"/>
      <c r="Q629" s="35"/>
      <c r="T629" s="233"/>
    </row>
    <row r="630" spans="1:20" s="17" customFormat="1" ht="12.75" customHeight="1">
      <c r="A630" s="23"/>
      <c r="B630" s="39" t="str" cm="1">
        <f t="array" ref="B630">IF(A630="", "", _xlfn._xlws.FILTER('Responsáveis pelas informações'!F:F, 'Responsáveis pelas informações'!A:A='Termos de Cooperação'!#REF!))</f>
        <v/>
      </c>
      <c r="C630" s="39"/>
      <c r="D630" s="39"/>
      <c r="F630" s="25"/>
      <c r="G630" s="25"/>
      <c r="H630" s="25"/>
      <c r="I630" s="25"/>
      <c r="J630" s="25"/>
      <c r="K630" s="25"/>
      <c r="L630" s="25"/>
      <c r="M630" s="20"/>
      <c r="N630" s="25"/>
      <c r="O630" s="43"/>
      <c r="P630" s="43"/>
      <c r="Q630" s="35"/>
      <c r="T630" s="233"/>
    </row>
    <row r="631" spans="1:20" s="17" customFormat="1" ht="12.75" customHeight="1">
      <c r="A631" s="23"/>
      <c r="B631" s="39" t="str" cm="1">
        <f t="array" ref="B631">IF(A631="", "", _xlfn._xlws.FILTER('Responsáveis pelas informações'!F:F, 'Responsáveis pelas informações'!A:A='Termos de Cooperação'!#REF!))</f>
        <v/>
      </c>
      <c r="C631" s="39"/>
      <c r="D631" s="39"/>
      <c r="F631" s="25"/>
      <c r="G631" s="25"/>
      <c r="H631" s="25"/>
      <c r="I631" s="25"/>
      <c r="J631" s="25"/>
      <c r="K631" s="25"/>
      <c r="L631" s="25"/>
      <c r="M631" s="20"/>
      <c r="N631" s="25"/>
      <c r="O631" s="43"/>
      <c r="P631" s="43"/>
      <c r="Q631" s="35"/>
      <c r="T631" s="233"/>
    </row>
    <row r="632" spans="1:20" s="17" customFormat="1" ht="12.75" customHeight="1">
      <c r="A632" s="23"/>
      <c r="B632" s="39" t="str" cm="1">
        <f t="array" ref="B632">IF(A632="", "", _xlfn._xlws.FILTER('Responsáveis pelas informações'!F:F, 'Responsáveis pelas informações'!A:A='Termos de Cooperação'!#REF!))</f>
        <v/>
      </c>
      <c r="C632" s="39"/>
      <c r="D632" s="39"/>
      <c r="F632" s="25"/>
      <c r="G632" s="25"/>
      <c r="H632" s="25"/>
      <c r="I632" s="25"/>
      <c r="J632" s="25"/>
      <c r="K632" s="25"/>
      <c r="L632" s="25"/>
      <c r="M632" s="20"/>
      <c r="N632" s="25"/>
      <c r="O632" s="43"/>
      <c r="P632" s="43"/>
      <c r="Q632" s="35"/>
      <c r="T632" s="233"/>
    </row>
    <row r="633" spans="1:20" s="17" customFormat="1" ht="12.75" customHeight="1">
      <c r="A633" s="23"/>
      <c r="B633" s="39" t="str" cm="1">
        <f t="array" ref="B633">IF(A633="", "", _xlfn._xlws.FILTER('Responsáveis pelas informações'!F:F, 'Responsáveis pelas informações'!A:A='Termos de Cooperação'!#REF!))</f>
        <v/>
      </c>
      <c r="C633" s="39"/>
      <c r="D633" s="39"/>
      <c r="F633" s="25"/>
      <c r="G633" s="25"/>
      <c r="H633" s="25"/>
      <c r="I633" s="25"/>
      <c r="J633" s="25"/>
      <c r="K633" s="25"/>
      <c r="L633" s="25"/>
      <c r="M633" s="20"/>
      <c r="N633" s="25"/>
      <c r="O633" s="43"/>
      <c r="P633" s="43"/>
      <c r="Q633" s="35"/>
      <c r="T633" s="233"/>
    </row>
    <row r="634" spans="1:20" s="17" customFormat="1" ht="12.75" customHeight="1">
      <c r="A634" s="23"/>
      <c r="B634" s="39" t="str" cm="1">
        <f t="array" ref="B634">IF(A634="", "", _xlfn._xlws.FILTER('Responsáveis pelas informações'!F:F, 'Responsáveis pelas informações'!A:A='Termos de Cooperação'!#REF!))</f>
        <v/>
      </c>
      <c r="C634" s="39"/>
      <c r="D634" s="39"/>
      <c r="F634" s="25"/>
      <c r="G634" s="25"/>
      <c r="H634" s="25"/>
      <c r="I634" s="25"/>
      <c r="J634" s="25"/>
      <c r="K634" s="25"/>
      <c r="L634" s="25"/>
      <c r="M634" s="20"/>
      <c r="N634" s="25"/>
      <c r="O634" s="43"/>
      <c r="P634" s="43"/>
      <c r="Q634" s="35"/>
      <c r="T634" s="233"/>
    </row>
    <row r="635" spans="1:20" s="17" customFormat="1" ht="12.75" customHeight="1">
      <c r="A635" s="23"/>
      <c r="B635" s="39" t="str" cm="1">
        <f t="array" ref="B635">IF(A635="", "", _xlfn._xlws.FILTER('Responsáveis pelas informações'!F:F, 'Responsáveis pelas informações'!A:A='Termos de Cooperação'!#REF!))</f>
        <v/>
      </c>
      <c r="C635" s="39"/>
      <c r="D635" s="39"/>
      <c r="F635" s="25"/>
      <c r="G635" s="25"/>
      <c r="H635" s="25"/>
      <c r="I635" s="25"/>
      <c r="J635" s="25"/>
      <c r="K635" s="25"/>
      <c r="L635" s="25"/>
      <c r="M635" s="20"/>
      <c r="N635" s="25"/>
      <c r="O635" s="43"/>
      <c r="P635" s="43"/>
      <c r="Q635" s="35"/>
      <c r="T635" s="233"/>
    </row>
    <row r="636" spans="1:20" s="17" customFormat="1" ht="12.75" customHeight="1">
      <c r="A636" s="23"/>
      <c r="B636" s="39" t="str" cm="1">
        <f t="array" ref="B636">IF(A636="", "", _xlfn._xlws.FILTER('Responsáveis pelas informações'!F:F, 'Responsáveis pelas informações'!A:A='Termos de Cooperação'!#REF!))</f>
        <v/>
      </c>
      <c r="C636" s="39"/>
      <c r="D636" s="39"/>
      <c r="F636" s="25"/>
      <c r="G636" s="25"/>
      <c r="H636" s="25"/>
      <c r="I636" s="25"/>
      <c r="J636" s="25"/>
      <c r="K636" s="25"/>
      <c r="L636" s="25"/>
      <c r="M636" s="20"/>
      <c r="N636" s="25"/>
      <c r="O636" s="43"/>
      <c r="P636" s="43"/>
      <c r="Q636" s="35"/>
      <c r="T636" s="233"/>
    </row>
    <row r="637" spans="1:20" s="17" customFormat="1" ht="12.75" customHeight="1">
      <c r="A637" s="23"/>
      <c r="B637" s="39" t="str" cm="1">
        <f t="array" ref="B637">IF(A637="", "", _xlfn._xlws.FILTER('Responsáveis pelas informações'!F:F, 'Responsáveis pelas informações'!A:A='Termos de Cooperação'!#REF!))</f>
        <v/>
      </c>
      <c r="C637" s="39"/>
      <c r="D637" s="39"/>
      <c r="F637" s="25"/>
      <c r="G637" s="25"/>
      <c r="H637" s="25"/>
      <c r="I637" s="25"/>
      <c r="J637" s="25"/>
      <c r="K637" s="25"/>
      <c r="L637" s="25"/>
      <c r="M637" s="20"/>
      <c r="N637" s="25"/>
      <c r="O637" s="43"/>
      <c r="P637" s="43"/>
      <c r="Q637" s="35"/>
      <c r="T637" s="233"/>
    </row>
    <row r="638" spans="1:20" s="17" customFormat="1" ht="12.75" customHeight="1">
      <c r="A638" s="23"/>
      <c r="B638" s="39" t="str" cm="1">
        <f t="array" ref="B638">IF(A638="", "", _xlfn._xlws.FILTER('Responsáveis pelas informações'!F:F, 'Responsáveis pelas informações'!A:A='Termos de Cooperação'!#REF!))</f>
        <v/>
      </c>
      <c r="C638" s="39"/>
      <c r="D638" s="39"/>
      <c r="F638" s="25"/>
      <c r="G638" s="25"/>
      <c r="H638" s="25"/>
      <c r="I638" s="25"/>
      <c r="J638" s="25"/>
      <c r="K638" s="25"/>
      <c r="L638" s="25"/>
      <c r="M638" s="20"/>
      <c r="N638" s="25"/>
      <c r="O638" s="43"/>
      <c r="P638" s="43"/>
      <c r="Q638" s="35"/>
      <c r="T638" s="233"/>
    </row>
    <row r="639" spans="1:20" s="17" customFormat="1" ht="12.75" customHeight="1">
      <c r="A639" s="23"/>
      <c r="B639" s="39" t="str" cm="1">
        <f t="array" ref="B639">IF(A639="", "", _xlfn._xlws.FILTER('Responsáveis pelas informações'!F:F, 'Responsáveis pelas informações'!A:A='Termos de Cooperação'!#REF!))</f>
        <v/>
      </c>
      <c r="C639" s="39"/>
      <c r="D639" s="39"/>
      <c r="F639" s="25"/>
      <c r="G639" s="25"/>
      <c r="H639" s="25"/>
      <c r="I639" s="25"/>
      <c r="J639" s="25"/>
      <c r="K639" s="25"/>
      <c r="L639" s="25"/>
      <c r="M639" s="20"/>
      <c r="N639" s="25"/>
      <c r="O639" s="43"/>
      <c r="P639" s="43"/>
      <c r="Q639" s="35"/>
      <c r="T639" s="233"/>
    </row>
    <row r="640" spans="1:20" s="17" customFormat="1" ht="12.75" customHeight="1">
      <c r="A640" s="23"/>
      <c r="B640" s="39" t="str" cm="1">
        <f t="array" ref="B640">IF(A640="", "", _xlfn._xlws.FILTER('Responsáveis pelas informações'!F:F, 'Responsáveis pelas informações'!A:A='Termos de Cooperação'!#REF!))</f>
        <v/>
      </c>
      <c r="C640" s="39"/>
      <c r="D640" s="39"/>
      <c r="F640" s="25"/>
      <c r="G640" s="25"/>
      <c r="H640" s="25"/>
      <c r="I640" s="25"/>
      <c r="J640" s="25"/>
      <c r="K640" s="25"/>
      <c r="L640" s="25"/>
      <c r="M640" s="20"/>
      <c r="N640" s="25"/>
      <c r="O640" s="43"/>
      <c r="P640" s="43"/>
      <c r="Q640" s="35"/>
      <c r="T640" s="233"/>
    </row>
    <row r="641" spans="1:20" s="17" customFormat="1" ht="12.75" customHeight="1">
      <c r="A641" s="23"/>
      <c r="B641" s="39" t="str" cm="1">
        <f t="array" ref="B641">IF(A641="", "", _xlfn._xlws.FILTER('Responsáveis pelas informações'!F:F, 'Responsáveis pelas informações'!A:A='Termos de Cooperação'!#REF!))</f>
        <v/>
      </c>
      <c r="C641" s="39"/>
      <c r="D641" s="39"/>
      <c r="F641" s="25"/>
      <c r="G641" s="25"/>
      <c r="H641" s="25"/>
      <c r="I641" s="25"/>
      <c r="J641" s="25"/>
      <c r="K641" s="25"/>
      <c r="L641" s="25"/>
      <c r="M641" s="20"/>
      <c r="N641" s="25"/>
      <c r="O641" s="43"/>
      <c r="P641" s="43"/>
      <c r="Q641" s="35"/>
      <c r="T641" s="233"/>
    </row>
    <row r="642" spans="1:20" s="17" customFormat="1" ht="12.75" customHeight="1">
      <c r="A642" s="23"/>
      <c r="B642" s="39" t="str" cm="1">
        <f t="array" ref="B642">IF(A642="", "", _xlfn._xlws.FILTER('Responsáveis pelas informações'!F:F, 'Responsáveis pelas informações'!A:A='Termos de Cooperação'!#REF!))</f>
        <v/>
      </c>
      <c r="C642" s="39"/>
      <c r="D642" s="39"/>
      <c r="F642" s="25"/>
      <c r="G642" s="25"/>
      <c r="H642" s="25"/>
      <c r="I642" s="25"/>
      <c r="J642" s="25"/>
      <c r="K642" s="25"/>
      <c r="L642" s="25"/>
      <c r="M642" s="20"/>
      <c r="N642" s="25"/>
      <c r="O642" s="43"/>
      <c r="P642" s="43"/>
      <c r="Q642" s="35"/>
      <c r="T642" s="233"/>
    </row>
    <row r="643" spans="1:20" s="17" customFormat="1" ht="12.75" customHeight="1">
      <c r="A643" s="23"/>
      <c r="B643" s="39" t="str" cm="1">
        <f t="array" ref="B643">IF(A643="", "", _xlfn._xlws.FILTER('Responsáveis pelas informações'!F:F, 'Responsáveis pelas informações'!A:A='Termos de Cooperação'!#REF!))</f>
        <v/>
      </c>
      <c r="C643" s="39"/>
      <c r="D643" s="39"/>
      <c r="F643" s="25"/>
      <c r="G643" s="25"/>
      <c r="H643" s="25"/>
      <c r="I643" s="25"/>
      <c r="J643" s="25"/>
      <c r="K643" s="25"/>
      <c r="L643" s="25"/>
      <c r="M643" s="20"/>
      <c r="N643" s="25"/>
      <c r="O643" s="43"/>
      <c r="P643" s="43"/>
      <c r="Q643" s="35"/>
      <c r="T643" s="233"/>
    </row>
    <row r="644" spans="1:20" s="17" customFormat="1" ht="12.75" customHeight="1">
      <c r="A644" s="23"/>
      <c r="B644" s="39" t="str" cm="1">
        <f t="array" ref="B644">IF(A644="", "", _xlfn._xlws.FILTER('Responsáveis pelas informações'!F:F, 'Responsáveis pelas informações'!A:A='Termos de Cooperação'!#REF!))</f>
        <v/>
      </c>
      <c r="C644" s="39"/>
      <c r="D644" s="39"/>
      <c r="F644" s="25"/>
      <c r="G644" s="25"/>
      <c r="H644" s="25"/>
      <c r="I644" s="25"/>
      <c r="J644" s="25"/>
      <c r="K644" s="25"/>
      <c r="L644" s="25"/>
      <c r="M644" s="20"/>
      <c r="N644" s="25"/>
      <c r="O644" s="43"/>
      <c r="P644" s="43"/>
      <c r="Q644" s="35"/>
      <c r="T644" s="233"/>
    </row>
    <row r="645" spans="1:20" s="17" customFormat="1" ht="12.75" customHeight="1">
      <c r="A645" s="23"/>
      <c r="B645" s="39" t="str" cm="1">
        <f t="array" ref="B645">IF(A645="", "", _xlfn._xlws.FILTER('Responsáveis pelas informações'!F:F, 'Responsáveis pelas informações'!A:A='Termos de Cooperação'!#REF!))</f>
        <v/>
      </c>
      <c r="C645" s="39"/>
      <c r="D645" s="39"/>
      <c r="F645" s="25"/>
      <c r="G645" s="25"/>
      <c r="H645" s="25"/>
      <c r="I645" s="25"/>
      <c r="J645" s="25"/>
      <c r="K645" s="25"/>
      <c r="L645" s="25"/>
      <c r="M645" s="20"/>
      <c r="N645" s="25"/>
      <c r="O645" s="43"/>
      <c r="P645" s="43"/>
      <c r="Q645" s="35"/>
      <c r="T645" s="233"/>
    </row>
    <row r="646" spans="1:20" s="17" customFormat="1" ht="12.75" customHeight="1">
      <c r="A646" s="23"/>
      <c r="B646" s="39" t="str" cm="1">
        <f t="array" ref="B646">IF(A646="", "", _xlfn._xlws.FILTER('Responsáveis pelas informações'!F:F, 'Responsáveis pelas informações'!A:A='Termos de Cooperação'!#REF!))</f>
        <v/>
      </c>
      <c r="C646" s="39"/>
      <c r="D646" s="39"/>
      <c r="F646" s="25"/>
      <c r="G646" s="25"/>
      <c r="H646" s="25"/>
      <c r="I646" s="25"/>
      <c r="J646" s="25"/>
      <c r="K646" s="25"/>
      <c r="L646" s="25"/>
      <c r="M646" s="20"/>
      <c r="N646" s="25"/>
      <c r="O646" s="43"/>
      <c r="P646" s="43"/>
      <c r="Q646" s="35"/>
      <c r="T646" s="233"/>
    </row>
    <row r="647" spans="1:20" s="17" customFormat="1" ht="12.75" customHeight="1">
      <c r="A647" s="23"/>
      <c r="B647" s="39" t="str" cm="1">
        <f t="array" ref="B647">IF(A647="", "", _xlfn._xlws.FILTER('Responsáveis pelas informações'!F:F, 'Responsáveis pelas informações'!A:A='Termos de Cooperação'!#REF!))</f>
        <v/>
      </c>
      <c r="C647" s="39"/>
      <c r="D647" s="39"/>
      <c r="F647" s="25"/>
      <c r="G647" s="25"/>
      <c r="H647" s="25"/>
      <c r="I647" s="25"/>
      <c r="J647" s="25"/>
      <c r="K647" s="25"/>
      <c r="L647" s="25"/>
      <c r="M647" s="20"/>
      <c r="N647" s="25"/>
      <c r="O647" s="43"/>
      <c r="P647" s="43"/>
      <c r="Q647" s="35"/>
      <c r="T647" s="233"/>
    </row>
    <row r="648" spans="1:20" s="17" customFormat="1" ht="12.75" customHeight="1">
      <c r="A648" s="23"/>
      <c r="B648" s="39" t="str" cm="1">
        <f t="array" ref="B648">IF(A648="", "", _xlfn._xlws.FILTER('Responsáveis pelas informações'!F:F, 'Responsáveis pelas informações'!A:A='Termos de Cooperação'!#REF!))</f>
        <v/>
      </c>
      <c r="C648" s="39"/>
      <c r="D648" s="39"/>
      <c r="F648" s="25"/>
      <c r="G648" s="25"/>
      <c r="H648" s="25"/>
      <c r="I648" s="25"/>
      <c r="J648" s="25"/>
      <c r="K648" s="25"/>
      <c r="L648" s="25"/>
      <c r="M648" s="20"/>
      <c r="N648" s="25"/>
      <c r="O648" s="43"/>
      <c r="P648" s="43"/>
      <c r="Q648" s="35"/>
      <c r="T648" s="233"/>
    </row>
    <row r="649" spans="1:20" s="17" customFormat="1" ht="12.75" customHeight="1">
      <c r="A649" s="23"/>
      <c r="B649" s="39" t="str" cm="1">
        <f t="array" ref="B649">IF(A649="", "", _xlfn._xlws.FILTER('Responsáveis pelas informações'!F:F, 'Responsáveis pelas informações'!A:A='Termos de Cooperação'!#REF!))</f>
        <v/>
      </c>
      <c r="C649" s="39"/>
      <c r="D649" s="39"/>
      <c r="F649" s="25"/>
      <c r="G649" s="25"/>
      <c r="H649" s="25"/>
      <c r="I649" s="25"/>
      <c r="J649" s="25"/>
      <c r="K649" s="25"/>
      <c r="L649" s="25"/>
      <c r="M649" s="20"/>
      <c r="N649" s="25"/>
      <c r="O649" s="43"/>
      <c r="P649" s="43"/>
      <c r="Q649" s="35"/>
      <c r="T649" s="233"/>
    </row>
    <row r="650" spans="1:20" s="17" customFormat="1" ht="12.75" customHeight="1">
      <c r="A650" s="23"/>
      <c r="B650" s="39" t="str" cm="1">
        <f t="array" ref="B650">IF(A650="", "", _xlfn._xlws.FILTER('Responsáveis pelas informações'!F:F, 'Responsáveis pelas informações'!A:A='Termos de Cooperação'!#REF!))</f>
        <v/>
      </c>
      <c r="C650" s="39"/>
      <c r="D650" s="39"/>
      <c r="F650" s="25"/>
      <c r="G650" s="25"/>
      <c r="H650" s="25"/>
      <c r="I650" s="25"/>
      <c r="J650" s="25"/>
      <c r="K650" s="25"/>
      <c r="L650" s="25"/>
      <c r="M650" s="20"/>
      <c r="N650" s="25"/>
      <c r="O650" s="43"/>
      <c r="P650" s="43"/>
      <c r="Q650" s="35"/>
      <c r="T650" s="233"/>
    </row>
    <row r="651" spans="1:20" s="17" customFormat="1" ht="12.75" customHeight="1">
      <c r="A651" s="23"/>
      <c r="B651" s="39" t="str" cm="1">
        <f t="array" ref="B651">IF(A651="", "", _xlfn._xlws.FILTER('Responsáveis pelas informações'!F:F, 'Responsáveis pelas informações'!A:A='Termos de Cooperação'!#REF!))</f>
        <v/>
      </c>
      <c r="C651" s="39"/>
      <c r="D651" s="39"/>
      <c r="F651" s="25"/>
      <c r="G651" s="25"/>
      <c r="H651" s="25"/>
      <c r="I651" s="25"/>
      <c r="J651" s="25"/>
      <c r="K651" s="25"/>
      <c r="L651" s="25"/>
      <c r="M651" s="20"/>
      <c r="N651" s="25"/>
      <c r="O651" s="43"/>
      <c r="P651" s="43"/>
      <c r="Q651" s="35"/>
      <c r="T651" s="233"/>
    </row>
    <row r="652" spans="1:20" s="17" customFormat="1" ht="12.75" customHeight="1">
      <c r="A652" s="23"/>
      <c r="B652" s="39" t="str" cm="1">
        <f t="array" ref="B652">IF(A652="", "", _xlfn._xlws.FILTER('Responsáveis pelas informações'!F:F, 'Responsáveis pelas informações'!A:A='Termos de Cooperação'!#REF!))</f>
        <v/>
      </c>
      <c r="C652" s="39"/>
      <c r="D652" s="39"/>
      <c r="F652" s="25"/>
      <c r="G652" s="25"/>
      <c r="H652" s="25"/>
      <c r="I652" s="25"/>
      <c r="J652" s="25"/>
      <c r="K652" s="25"/>
      <c r="L652" s="25"/>
      <c r="M652" s="20"/>
      <c r="N652" s="25"/>
      <c r="O652" s="43"/>
      <c r="P652" s="43"/>
      <c r="Q652" s="35"/>
      <c r="T652" s="233"/>
    </row>
    <row r="653" spans="1:20" s="17" customFormat="1" ht="12.75" customHeight="1">
      <c r="A653" s="23"/>
      <c r="B653" s="39" t="str" cm="1">
        <f t="array" ref="B653">IF(A653="", "", _xlfn._xlws.FILTER('Responsáveis pelas informações'!F:F, 'Responsáveis pelas informações'!A:A='Termos de Cooperação'!#REF!))</f>
        <v/>
      </c>
      <c r="C653" s="39"/>
      <c r="D653" s="39"/>
      <c r="F653" s="25"/>
      <c r="G653" s="25"/>
      <c r="H653" s="25"/>
      <c r="I653" s="25"/>
      <c r="J653" s="25"/>
      <c r="K653" s="25"/>
      <c r="L653" s="25"/>
      <c r="M653" s="20"/>
      <c r="N653" s="25"/>
      <c r="O653" s="43"/>
      <c r="P653" s="43"/>
      <c r="Q653" s="35"/>
      <c r="T653" s="233"/>
    </row>
    <row r="654" spans="1:20" s="17" customFormat="1" ht="12.75" customHeight="1">
      <c r="A654" s="23"/>
      <c r="B654" s="39" t="str" cm="1">
        <f t="array" ref="B654">IF(A654="", "", _xlfn._xlws.FILTER('Responsáveis pelas informações'!F:F, 'Responsáveis pelas informações'!A:A='Termos de Cooperação'!#REF!))</f>
        <v/>
      </c>
      <c r="C654" s="39"/>
      <c r="D654" s="39"/>
      <c r="F654" s="25"/>
      <c r="G654" s="25"/>
      <c r="H654" s="25"/>
      <c r="I654" s="25"/>
      <c r="J654" s="25"/>
      <c r="K654" s="25"/>
      <c r="L654" s="25"/>
      <c r="M654" s="20"/>
      <c r="N654" s="25"/>
      <c r="O654" s="43"/>
      <c r="P654" s="43"/>
      <c r="Q654" s="35"/>
      <c r="T654" s="233"/>
    </row>
    <row r="655" spans="1:20" s="17" customFormat="1" ht="12.75" customHeight="1">
      <c r="A655" s="23"/>
      <c r="B655" s="39" t="str" cm="1">
        <f t="array" ref="B655">IF(A655="", "", _xlfn._xlws.FILTER('Responsáveis pelas informações'!F:F, 'Responsáveis pelas informações'!A:A='Termos de Cooperação'!#REF!))</f>
        <v/>
      </c>
      <c r="C655" s="39"/>
      <c r="D655" s="39"/>
      <c r="F655" s="25"/>
      <c r="G655" s="25"/>
      <c r="H655" s="25"/>
      <c r="I655" s="25"/>
      <c r="J655" s="25"/>
      <c r="K655" s="25"/>
      <c r="L655" s="25"/>
      <c r="M655" s="20"/>
      <c r="N655" s="25"/>
      <c r="O655" s="43"/>
      <c r="P655" s="43"/>
      <c r="Q655" s="35"/>
      <c r="T655" s="233"/>
    </row>
    <row r="656" spans="1:20" s="17" customFormat="1" ht="12.75" customHeight="1">
      <c r="A656" s="23"/>
      <c r="B656" s="39" t="str" cm="1">
        <f t="array" ref="B656">IF(A656="", "", _xlfn._xlws.FILTER('Responsáveis pelas informações'!F:F, 'Responsáveis pelas informações'!A:A='Termos de Cooperação'!#REF!))</f>
        <v/>
      </c>
      <c r="C656" s="39"/>
      <c r="D656" s="39"/>
      <c r="F656" s="25"/>
      <c r="G656" s="25"/>
      <c r="H656" s="25"/>
      <c r="I656" s="25"/>
      <c r="J656" s="25"/>
      <c r="K656" s="25"/>
      <c r="L656" s="25"/>
      <c r="M656" s="20"/>
      <c r="N656" s="25"/>
      <c r="O656" s="43"/>
      <c r="P656" s="43"/>
      <c r="Q656" s="35"/>
      <c r="T656" s="233"/>
    </row>
    <row r="657" spans="1:20" s="17" customFormat="1" ht="12.75" customHeight="1">
      <c r="A657" s="23"/>
      <c r="B657" s="39" t="str" cm="1">
        <f t="array" ref="B657">IF(A657="", "", _xlfn._xlws.FILTER('Responsáveis pelas informações'!F:F, 'Responsáveis pelas informações'!A:A='Termos de Cooperação'!#REF!))</f>
        <v/>
      </c>
      <c r="C657" s="39"/>
      <c r="D657" s="39"/>
      <c r="F657" s="25"/>
      <c r="G657" s="25"/>
      <c r="H657" s="25"/>
      <c r="I657" s="25"/>
      <c r="J657" s="25"/>
      <c r="K657" s="25"/>
      <c r="L657" s="25"/>
      <c r="M657" s="20"/>
      <c r="N657" s="25"/>
      <c r="O657" s="43"/>
      <c r="P657" s="43"/>
      <c r="Q657" s="35"/>
      <c r="T657" s="233"/>
    </row>
    <row r="658" spans="1:20" s="17" customFormat="1" ht="12.75" customHeight="1">
      <c r="A658" s="23"/>
      <c r="B658" s="39" t="str" cm="1">
        <f t="array" ref="B658">IF(A658="", "", _xlfn._xlws.FILTER('Responsáveis pelas informações'!F:F, 'Responsáveis pelas informações'!A:A='Termos de Cooperação'!#REF!))</f>
        <v/>
      </c>
      <c r="C658" s="39"/>
      <c r="D658" s="39"/>
      <c r="F658" s="25"/>
      <c r="G658" s="25"/>
      <c r="H658" s="25"/>
      <c r="I658" s="25"/>
      <c r="J658" s="25"/>
      <c r="K658" s="25"/>
      <c r="L658" s="25"/>
      <c r="M658" s="20"/>
      <c r="N658" s="25"/>
      <c r="O658" s="43"/>
      <c r="P658" s="43"/>
      <c r="Q658" s="35"/>
      <c r="T658" s="233"/>
    </row>
    <row r="659" spans="1:20" s="17" customFormat="1" ht="12.75" customHeight="1">
      <c r="A659" s="23"/>
      <c r="B659" s="39" t="str" cm="1">
        <f t="array" ref="B659">IF(A659="", "", _xlfn._xlws.FILTER('Responsáveis pelas informações'!F:F, 'Responsáveis pelas informações'!A:A='Termos de Cooperação'!#REF!))</f>
        <v/>
      </c>
      <c r="C659" s="39"/>
      <c r="D659" s="39"/>
      <c r="F659" s="25"/>
      <c r="G659" s="25"/>
      <c r="H659" s="25"/>
      <c r="I659" s="25"/>
      <c r="J659" s="25"/>
      <c r="K659" s="25"/>
      <c r="L659" s="25"/>
      <c r="M659" s="20"/>
      <c r="N659" s="25"/>
      <c r="O659" s="43"/>
      <c r="P659" s="43"/>
      <c r="Q659" s="35"/>
      <c r="T659" s="233"/>
    </row>
    <row r="660" spans="1:20" s="17" customFormat="1" ht="12.75" customHeight="1">
      <c r="A660" s="23"/>
      <c r="B660" s="39" t="str" cm="1">
        <f t="array" ref="B660">IF(A660="", "", _xlfn._xlws.FILTER('Responsáveis pelas informações'!F:F, 'Responsáveis pelas informações'!A:A='Termos de Cooperação'!#REF!))</f>
        <v/>
      </c>
      <c r="C660" s="39"/>
      <c r="D660" s="39"/>
      <c r="F660" s="25"/>
      <c r="G660" s="25"/>
      <c r="H660" s="25"/>
      <c r="I660" s="25"/>
      <c r="J660" s="25"/>
      <c r="K660" s="25"/>
      <c r="L660" s="25"/>
      <c r="M660" s="20"/>
      <c r="N660" s="25"/>
      <c r="O660" s="43"/>
      <c r="P660" s="43"/>
      <c r="Q660" s="35"/>
      <c r="T660" s="233"/>
    </row>
    <row r="661" spans="1:20" s="17" customFormat="1" ht="12.75" customHeight="1">
      <c r="A661" s="23"/>
      <c r="B661" s="39" t="str" cm="1">
        <f t="array" ref="B661">IF(A661="", "", _xlfn._xlws.FILTER('Responsáveis pelas informações'!F:F, 'Responsáveis pelas informações'!A:A='Termos de Cooperação'!#REF!))</f>
        <v/>
      </c>
      <c r="C661" s="39"/>
      <c r="D661" s="39"/>
      <c r="F661" s="25"/>
      <c r="G661" s="25"/>
      <c r="H661" s="25"/>
      <c r="I661" s="25"/>
      <c r="J661" s="25"/>
      <c r="K661" s="25"/>
      <c r="L661" s="25"/>
      <c r="M661" s="20"/>
      <c r="N661" s="25"/>
      <c r="O661" s="43"/>
      <c r="P661" s="43"/>
      <c r="Q661" s="35"/>
      <c r="T661" s="233"/>
    </row>
    <row r="662" spans="1:20" s="17" customFormat="1" ht="12.75" customHeight="1">
      <c r="A662" s="23"/>
      <c r="B662" s="39" t="str" cm="1">
        <f t="array" ref="B662">IF(A662="", "", _xlfn._xlws.FILTER('Responsáveis pelas informações'!F:F, 'Responsáveis pelas informações'!A:A='Termos de Cooperação'!#REF!))</f>
        <v/>
      </c>
      <c r="C662" s="39"/>
      <c r="D662" s="39"/>
      <c r="F662" s="25"/>
      <c r="G662" s="25"/>
      <c r="H662" s="25"/>
      <c r="I662" s="25"/>
      <c r="J662" s="25"/>
      <c r="K662" s="25"/>
      <c r="L662" s="25"/>
      <c r="M662" s="20"/>
      <c r="N662" s="25"/>
      <c r="O662" s="43"/>
      <c r="P662" s="43"/>
      <c r="Q662" s="35"/>
      <c r="T662" s="233"/>
    </row>
    <row r="663" spans="1:20" s="17" customFormat="1" ht="12.75" customHeight="1">
      <c r="A663" s="23"/>
      <c r="B663" s="39" t="str" cm="1">
        <f t="array" ref="B663">IF(A663="", "", _xlfn._xlws.FILTER('Responsáveis pelas informações'!F:F, 'Responsáveis pelas informações'!A:A='Termos de Cooperação'!#REF!))</f>
        <v/>
      </c>
      <c r="C663" s="39"/>
      <c r="D663" s="39"/>
      <c r="F663" s="25"/>
      <c r="G663" s="25"/>
      <c r="H663" s="25"/>
      <c r="I663" s="25"/>
      <c r="J663" s="25"/>
      <c r="K663" s="25"/>
      <c r="L663" s="25"/>
      <c r="M663" s="20"/>
      <c r="N663" s="25"/>
      <c r="O663" s="43"/>
      <c r="P663" s="43"/>
      <c r="Q663" s="35"/>
      <c r="T663" s="233"/>
    </row>
    <row r="664" spans="1:20" s="17" customFormat="1" ht="12.75" customHeight="1">
      <c r="A664" s="23"/>
      <c r="B664" s="39" t="str" cm="1">
        <f t="array" ref="B664">IF(A664="", "", _xlfn._xlws.FILTER('Responsáveis pelas informações'!F:F, 'Responsáveis pelas informações'!A:A='Termos de Cooperação'!#REF!))</f>
        <v/>
      </c>
      <c r="C664" s="39"/>
      <c r="D664" s="39"/>
      <c r="F664" s="25"/>
      <c r="G664" s="25"/>
      <c r="H664" s="25"/>
      <c r="I664" s="25"/>
      <c r="J664" s="25"/>
      <c r="K664" s="25"/>
      <c r="L664" s="25"/>
      <c r="M664" s="20"/>
      <c r="N664" s="25"/>
      <c r="O664" s="43"/>
      <c r="P664" s="43"/>
      <c r="Q664" s="35"/>
      <c r="T664" s="233"/>
    </row>
    <row r="665" spans="1:20" s="17" customFormat="1" ht="12.75" customHeight="1">
      <c r="A665" s="23"/>
      <c r="B665" s="39" t="str" cm="1">
        <f t="array" ref="B665">IF(A665="", "", _xlfn._xlws.FILTER('Responsáveis pelas informações'!F:F, 'Responsáveis pelas informações'!A:A='Termos de Cooperação'!#REF!))</f>
        <v/>
      </c>
      <c r="C665" s="39"/>
      <c r="D665" s="39"/>
      <c r="F665" s="25"/>
      <c r="G665" s="25"/>
      <c r="H665" s="25"/>
      <c r="I665" s="25"/>
      <c r="J665" s="25"/>
      <c r="K665" s="25"/>
      <c r="L665" s="25"/>
      <c r="M665" s="20"/>
      <c r="N665" s="25"/>
      <c r="O665" s="43"/>
      <c r="P665" s="43"/>
      <c r="Q665" s="35"/>
      <c r="T665" s="233"/>
    </row>
    <row r="666" spans="1:20" s="17" customFormat="1" ht="12.75" customHeight="1">
      <c r="A666" s="23"/>
      <c r="B666" s="39" t="str" cm="1">
        <f t="array" ref="B666">IF(A666="", "", _xlfn._xlws.FILTER('Responsáveis pelas informações'!F:F, 'Responsáveis pelas informações'!A:A='Termos de Cooperação'!#REF!))</f>
        <v/>
      </c>
      <c r="C666" s="39"/>
      <c r="D666" s="39"/>
      <c r="F666" s="25"/>
      <c r="G666" s="25"/>
      <c r="H666" s="25"/>
      <c r="I666" s="25"/>
      <c r="J666" s="25"/>
      <c r="K666" s="25"/>
      <c r="L666" s="25"/>
      <c r="M666" s="20"/>
      <c r="N666" s="25"/>
      <c r="O666" s="43"/>
      <c r="P666" s="43"/>
      <c r="Q666" s="35"/>
      <c r="T666" s="233"/>
    </row>
    <row r="667" spans="1:20" s="17" customFormat="1" ht="12.75" customHeight="1">
      <c r="A667" s="23"/>
      <c r="B667" s="39" t="str" cm="1">
        <f t="array" ref="B667">IF(A667="", "", _xlfn._xlws.FILTER('Responsáveis pelas informações'!F:F, 'Responsáveis pelas informações'!A:A='Termos de Cooperação'!#REF!))</f>
        <v/>
      </c>
      <c r="C667" s="39"/>
      <c r="D667" s="39"/>
      <c r="F667" s="25"/>
      <c r="G667" s="25"/>
      <c r="H667" s="25"/>
      <c r="I667" s="25"/>
      <c r="J667" s="25"/>
      <c r="K667" s="25"/>
      <c r="L667" s="25"/>
      <c r="M667" s="20"/>
      <c r="N667" s="25"/>
      <c r="O667" s="43"/>
      <c r="P667" s="43"/>
      <c r="Q667" s="35"/>
      <c r="T667" s="233"/>
    </row>
    <row r="668" spans="1:20" s="17" customFormat="1" ht="12.75" customHeight="1">
      <c r="A668" s="23"/>
      <c r="B668" s="39" t="str" cm="1">
        <f t="array" ref="B668">IF(A668="", "", _xlfn._xlws.FILTER('Responsáveis pelas informações'!F:F, 'Responsáveis pelas informações'!A:A='Termos de Cooperação'!#REF!))</f>
        <v/>
      </c>
      <c r="C668" s="39"/>
      <c r="D668" s="39"/>
      <c r="F668" s="25"/>
      <c r="G668" s="25"/>
      <c r="H668" s="25"/>
      <c r="I668" s="25"/>
      <c r="J668" s="25"/>
      <c r="K668" s="25"/>
      <c r="L668" s="25"/>
      <c r="M668" s="20"/>
      <c r="N668" s="25"/>
      <c r="O668" s="43"/>
      <c r="P668" s="43"/>
      <c r="Q668" s="35"/>
      <c r="T668" s="233"/>
    </row>
    <row r="669" spans="1:20" s="17" customFormat="1" ht="12.75" customHeight="1">
      <c r="A669" s="23"/>
      <c r="B669" s="39" t="str" cm="1">
        <f t="array" ref="B669">IF(A669="", "", _xlfn._xlws.FILTER('Responsáveis pelas informações'!F:F, 'Responsáveis pelas informações'!A:A='Termos de Cooperação'!#REF!))</f>
        <v/>
      </c>
      <c r="C669" s="39"/>
      <c r="D669" s="39"/>
      <c r="F669" s="25"/>
      <c r="G669" s="25"/>
      <c r="H669" s="25"/>
      <c r="I669" s="25"/>
      <c r="J669" s="25"/>
      <c r="K669" s="25"/>
      <c r="L669" s="25"/>
      <c r="M669" s="20"/>
      <c r="N669" s="25"/>
      <c r="O669" s="43"/>
      <c r="P669" s="43"/>
      <c r="Q669" s="35"/>
      <c r="T669" s="233"/>
    </row>
    <row r="670" spans="1:20" s="17" customFormat="1" ht="12.75" customHeight="1">
      <c r="A670" s="23"/>
      <c r="B670" s="39" t="str" cm="1">
        <f t="array" ref="B670">IF(A670="", "", _xlfn._xlws.FILTER('Responsáveis pelas informações'!F:F, 'Responsáveis pelas informações'!A:A='Termos de Cooperação'!#REF!))</f>
        <v/>
      </c>
      <c r="C670" s="39"/>
      <c r="D670" s="39"/>
      <c r="F670" s="25"/>
      <c r="G670" s="25"/>
      <c r="H670" s="25"/>
      <c r="I670" s="25"/>
      <c r="J670" s="25"/>
      <c r="K670" s="25"/>
      <c r="L670" s="25"/>
      <c r="M670" s="20"/>
      <c r="N670" s="25"/>
      <c r="O670" s="43"/>
      <c r="P670" s="43"/>
      <c r="Q670" s="35"/>
      <c r="T670" s="233"/>
    </row>
    <row r="671" spans="1:20" s="17" customFormat="1" ht="12.75" customHeight="1">
      <c r="A671" s="23"/>
      <c r="B671" s="39" t="str" cm="1">
        <f t="array" ref="B671">IF(A671="", "", _xlfn._xlws.FILTER('Responsáveis pelas informações'!F:F, 'Responsáveis pelas informações'!A:A='Termos de Cooperação'!#REF!))</f>
        <v/>
      </c>
      <c r="C671" s="39"/>
      <c r="D671" s="39"/>
      <c r="F671" s="25"/>
      <c r="G671" s="25"/>
      <c r="H671" s="25"/>
      <c r="I671" s="25"/>
      <c r="J671" s="25"/>
      <c r="K671" s="25"/>
      <c r="L671" s="25"/>
      <c r="M671" s="20"/>
      <c r="N671" s="25"/>
      <c r="O671" s="43"/>
      <c r="P671" s="43"/>
      <c r="Q671" s="35"/>
      <c r="T671" s="233"/>
    </row>
    <row r="672" spans="1:20" s="17" customFormat="1" ht="12.75" customHeight="1">
      <c r="A672" s="23"/>
      <c r="B672" s="39" t="str" cm="1">
        <f t="array" ref="B672">IF(A672="", "", _xlfn._xlws.FILTER('Responsáveis pelas informações'!F:F, 'Responsáveis pelas informações'!A:A='Termos de Cooperação'!#REF!))</f>
        <v/>
      </c>
      <c r="C672" s="39"/>
      <c r="D672" s="39"/>
      <c r="F672" s="25"/>
      <c r="G672" s="25"/>
      <c r="H672" s="25"/>
      <c r="I672" s="25"/>
      <c r="J672" s="25"/>
      <c r="K672" s="25"/>
      <c r="L672" s="25"/>
      <c r="M672" s="20"/>
      <c r="N672" s="25"/>
      <c r="O672" s="43"/>
      <c r="P672" s="43"/>
      <c r="Q672" s="35"/>
      <c r="T672" s="233"/>
    </row>
    <row r="673" spans="1:20" s="17" customFormat="1" ht="12.75" customHeight="1">
      <c r="A673" s="23"/>
      <c r="B673" s="39" t="str" cm="1">
        <f t="array" ref="B673">IF(A673="", "", _xlfn._xlws.FILTER('Responsáveis pelas informações'!F:F, 'Responsáveis pelas informações'!A:A='Termos de Cooperação'!#REF!))</f>
        <v/>
      </c>
      <c r="C673" s="39"/>
      <c r="D673" s="39"/>
      <c r="F673" s="25"/>
      <c r="G673" s="25"/>
      <c r="H673" s="25"/>
      <c r="I673" s="25"/>
      <c r="J673" s="25"/>
      <c r="K673" s="25"/>
      <c r="L673" s="25"/>
      <c r="M673" s="20"/>
      <c r="N673" s="25"/>
      <c r="O673" s="43"/>
      <c r="P673" s="43"/>
      <c r="Q673" s="35"/>
      <c r="T673" s="233"/>
    </row>
    <row r="674" spans="1:20" s="17" customFormat="1" ht="12.75" customHeight="1">
      <c r="A674" s="23"/>
      <c r="B674" s="39" t="str" cm="1">
        <f t="array" ref="B674">IF(A674="", "", _xlfn._xlws.FILTER('Responsáveis pelas informações'!F:F, 'Responsáveis pelas informações'!A:A='Termos de Cooperação'!#REF!))</f>
        <v/>
      </c>
      <c r="C674" s="39"/>
      <c r="D674" s="39"/>
      <c r="F674" s="25"/>
      <c r="G674" s="25"/>
      <c r="H674" s="25"/>
      <c r="I674" s="25"/>
      <c r="J674" s="25"/>
      <c r="K674" s="25"/>
      <c r="L674" s="25"/>
      <c r="M674" s="20"/>
      <c r="N674" s="25"/>
      <c r="O674" s="43"/>
      <c r="P674" s="43"/>
      <c r="Q674" s="35"/>
      <c r="T674" s="233"/>
    </row>
    <row r="675" spans="1:20" s="17" customFormat="1" ht="12.75" customHeight="1">
      <c r="A675" s="23"/>
      <c r="B675" s="39" t="str" cm="1">
        <f t="array" ref="B675">IF(A675="", "", _xlfn._xlws.FILTER('Responsáveis pelas informações'!F:F, 'Responsáveis pelas informações'!A:A='Termos de Cooperação'!#REF!))</f>
        <v/>
      </c>
      <c r="C675" s="39"/>
      <c r="D675" s="39"/>
      <c r="F675" s="25"/>
      <c r="G675" s="25"/>
      <c r="H675" s="25"/>
      <c r="I675" s="25"/>
      <c r="J675" s="25"/>
      <c r="K675" s="25"/>
      <c r="L675" s="25"/>
      <c r="M675" s="20"/>
      <c r="N675" s="25"/>
      <c r="O675" s="43"/>
      <c r="P675" s="43"/>
      <c r="Q675" s="35"/>
      <c r="T675" s="233"/>
    </row>
    <row r="676" spans="1:20" s="17" customFormat="1" ht="12.75" customHeight="1">
      <c r="A676" s="23"/>
      <c r="B676" s="39" t="str" cm="1">
        <f t="array" ref="B676">IF(A676="", "", _xlfn._xlws.FILTER('Responsáveis pelas informações'!F:F, 'Responsáveis pelas informações'!A:A='Termos de Cooperação'!#REF!))</f>
        <v/>
      </c>
      <c r="C676" s="39"/>
      <c r="D676" s="39"/>
      <c r="F676" s="25"/>
      <c r="G676" s="25"/>
      <c r="H676" s="25"/>
      <c r="I676" s="25"/>
      <c r="J676" s="25"/>
      <c r="K676" s="25"/>
      <c r="L676" s="25"/>
      <c r="M676" s="20"/>
      <c r="N676" s="25"/>
      <c r="O676" s="43"/>
      <c r="P676" s="43"/>
      <c r="Q676" s="35"/>
      <c r="T676" s="233"/>
    </row>
    <row r="677" spans="1:20" s="17" customFormat="1" ht="12.75" customHeight="1">
      <c r="A677" s="23"/>
      <c r="B677" s="39" t="str" cm="1">
        <f t="array" ref="B677">IF(A677="", "", _xlfn._xlws.FILTER('Responsáveis pelas informações'!F:F, 'Responsáveis pelas informações'!A:A='Termos de Cooperação'!#REF!))</f>
        <v/>
      </c>
      <c r="C677" s="39"/>
      <c r="D677" s="39"/>
      <c r="F677" s="25"/>
      <c r="G677" s="25"/>
      <c r="H677" s="25"/>
      <c r="I677" s="25"/>
      <c r="J677" s="25"/>
      <c r="K677" s="25"/>
      <c r="L677" s="25"/>
      <c r="M677" s="20"/>
      <c r="N677" s="25"/>
      <c r="O677" s="43"/>
      <c r="P677" s="43"/>
      <c r="Q677" s="35"/>
      <c r="T677" s="233"/>
    </row>
    <row r="678" spans="1:20" s="17" customFormat="1" ht="12.75" customHeight="1">
      <c r="A678" s="23"/>
      <c r="B678" s="39" t="str" cm="1">
        <f t="array" ref="B678">IF(A678="", "", _xlfn._xlws.FILTER('Responsáveis pelas informações'!F:F, 'Responsáveis pelas informações'!A:A='Termos de Cooperação'!#REF!))</f>
        <v/>
      </c>
      <c r="C678" s="39"/>
      <c r="D678" s="39"/>
      <c r="F678" s="25"/>
      <c r="G678" s="25"/>
      <c r="H678" s="25"/>
      <c r="I678" s="25"/>
      <c r="J678" s="25"/>
      <c r="K678" s="25"/>
      <c r="L678" s="25"/>
      <c r="M678" s="20"/>
      <c r="N678" s="25"/>
      <c r="O678" s="43"/>
      <c r="P678" s="43"/>
      <c r="Q678" s="35"/>
      <c r="T678" s="233"/>
    </row>
    <row r="679" spans="1:20" s="17" customFormat="1" ht="12.75" customHeight="1">
      <c r="A679" s="23"/>
      <c r="B679" s="39" t="str" cm="1">
        <f t="array" ref="B679">IF(A679="", "", _xlfn._xlws.FILTER('Responsáveis pelas informações'!F:F, 'Responsáveis pelas informações'!A:A='Termos de Cooperação'!#REF!))</f>
        <v/>
      </c>
      <c r="C679" s="39"/>
      <c r="D679" s="39"/>
      <c r="F679" s="25"/>
      <c r="G679" s="25"/>
      <c r="H679" s="25"/>
      <c r="I679" s="25"/>
      <c r="J679" s="25"/>
      <c r="K679" s="25"/>
      <c r="L679" s="25"/>
      <c r="M679" s="20"/>
      <c r="N679" s="25"/>
      <c r="O679" s="43"/>
      <c r="P679" s="43"/>
      <c r="Q679" s="35"/>
      <c r="T679" s="233"/>
    </row>
    <row r="680" spans="1:20" s="17" customFormat="1" ht="12.75" customHeight="1">
      <c r="A680" s="23"/>
      <c r="B680" s="39" t="str" cm="1">
        <f t="array" ref="B680">IF(A680="", "", _xlfn._xlws.FILTER('Responsáveis pelas informações'!F:F, 'Responsáveis pelas informações'!A:A='Termos de Cooperação'!#REF!))</f>
        <v/>
      </c>
      <c r="C680" s="39"/>
      <c r="D680" s="39"/>
      <c r="F680" s="25"/>
      <c r="G680" s="25"/>
      <c r="H680" s="25"/>
      <c r="I680" s="25"/>
      <c r="J680" s="25"/>
      <c r="K680" s="25"/>
      <c r="L680" s="25"/>
      <c r="M680" s="20"/>
      <c r="N680" s="25"/>
      <c r="O680" s="43"/>
      <c r="P680" s="43"/>
      <c r="Q680" s="35"/>
      <c r="T680" s="233"/>
    </row>
    <row r="681" spans="1:20" s="17" customFormat="1" ht="12.75" customHeight="1">
      <c r="A681" s="23"/>
      <c r="B681" s="39" t="str" cm="1">
        <f t="array" ref="B681">IF(A681="", "", _xlfn._xlws.FILTER('Responsáveis pelas informações'!F:F, 'Responsáveis pelas informações'!A:A='Termos de Cooperação'!#REF!))</f>
        <v/>
      </c>
      <c r="C681" s="39"/>
      <c r="D681" s="39"/>
      <c r="F681" s="25"/>
      <c r="G681" s="25"/>
      <c r="H681" s="25"/>
      <c r="I681" s="25"/>
      <c r="J681" s="25"/>
      <c r="K681" s="25"/>
      <c r="L681" s="25"/>
      <c r="M681" s="20"/>
      <c r="N681" s="25"/>
      <c r="O681" s="43"/>
      <c r="P681" s="43"/>
      <c r="Q681" s="35"/>
      <c r="T681" s="233"/>
    </row>
    <row r="682" spans="1:20" s="17" customFormat="1" ht="12.75" customHeight="1">
      <c r="A682" s="23"/>
      <c r="B682" s="39" t="str" cm="1">
        <f t="array" ref="B682">IF(A682="", "", _xlfn._xlws.FILTER('Responsáveis pelas informações'!F:F, 'Responsáveis pelas informações'!A:A='Termos de Cooperação'!#REF!))</f>
        <v/>
      </c>
      <c r="C682" s="39"/>
      <c r="D682" s="39"/>
      <c r="F682" s="25"/>
      <c r="G682" s="25"/>
      <c r="H682" s="25"/>
      <c r="I682" s="25"/>
      <c r="J682" s="25"/>
      <c r="K682" s="25"/>
      <c r="L682" s="25"/>
      <c r="M682" s="20"/>
      <c r="N682" s="25"/>
      <c r="O682" s="43"/>
      <c r="P682" s="43"/>
      <c r="Q682" s="35"/>
      <c r="T682" s="233"/>
    </row>
    <row r="683" spans="1:20" s="17" customFormat="1" ht="12.75" customHeight="1">
      <c r="A683" s="23"/>
      <c r="B683" s="39" t="str" cm="1">
        <f t="array" ref="B683">IF(A683="", "", _xlfn._xlws.FILTER('Responsáveis pelas informações'!F:F, 'Responsáveis pelas informações'!A:A='Termos de Cooperação'!#REF!))</f>
        <v/>
      </c>
      <c r="C683" s="39"/>
      <c r="D683" s="39"/>
      <c r="F683" s="25"/>
      <c r="G683" s="25"/>
      <c r="H683" s="25"/>
      <c r="I683" s="25"/>
      <c r="J683" s="25"/>
      <c r="K683" s="25"/>
      <c r="L683" s="25"/>
      <c r="M683" s="20"/>
      <c r="N683" s="25"/>
      <c r="O683" s="43"/>
      <c r="P683" s="43"/>
      <c r="Q683" s="35"/>
      <c r="T683" s="233"/>
    </row>
    <row r="684" spans="1:20" s="17" customFormat="1" ht="12.75" customHeight="1">
      <c r="A684" s="23"/>
      <c r="B684" s="39" t="str" cm="1">
        <f t="array" ref="B684">IF(A684="", "", _xlfn._xlws.FILTER('Responsáveis pelas informações'!F:F, 'Responsáveis pelas informações'!A:A='Termos de Cooperação'!#REF!))</f>
        <v/>
      </c>
      <c r="C684" s="39"/>
      <c r="D684" s="39"/>
      <c r="F684" s="25"/>
      <c r="G684" s="25"/>
      <c r="H684" s="25"/>
      <c r="I684" s="25"/>
      <c r="J684" s="25"/>
      <c r="K684" s="25"/>
      <c r="L684" s="25"/>
      <c r="M684" s="20"/>
      <c r="N684" s="25"/>
      <c r="O684" s="43"/>
      <c r="P684" s="43"/>
      <c r="Q684" s="35"/>
      <c r="T684" s="233"/>
    </row>
    <row r="685" spans="1:20" s="17" customFormat="1" ht="12.75" customHeight="1">
      <c r="A685" s="23"/>
      <c r="B685" s="39" t="str" cm="1">
        <f t="array" ref="B685">IF(A685="", "", _xlfn._xlws.FILTER('Responsáveis pelas informações'!F:F, 'Responsáveis pelas informações'!A:A='Termos de Cooperação'!#REF!))</f>
        <v/>
      </c>
      <c r="C685" s="39"/>
      <c r="D685" s="39"/>
      <c r="F685" s="25"/>
      <c r="G685" s="25"/>
      <c r="H685" s="25"/>
      <c r="I685" s="25"/>
      <c r="J685" s="25"/>
      <c r="K685" s="25"/>
      <c r="L685" s="25"/>
      <c r="M685" s="20"/>
      <c r="N685" s="25"/>
      <c r="O685" s="43"/>
      <c r="P685" s="43"/>
      <c r="Q685" s="35"/>
      <c r="T685" s="233"/>
    </row>
    <row r="686" spans="1:20" s="17" customFormat="1" ht="12.75" customHeight="1">
      <c r="A686" s="23"/>
      <c r="B686" s="39" t="str" cm="1">
        <f t="array" ref="B686">IF(A686="", "", _xlfn._xlws.FILTER('Responsáveis pelas informações'!F:F, 'Responsáveis pelas informações'!A:A='Termos de Cooperação'!#REF!))</f>
        <v/>
      </c>
      <c r="C686" s="39"/>
      <c r="D686" s="39"/>
      <c r="F686" s="25"/>
      <c r="G686" s="25"/>
      <c r="H686" s="25"/>
      <c r="I686" s="25"/>
      <c r="J686" s="25"/>
      <c r="K686" s="25"/>
      <c r="L686" s="25"/>
      <c r="M686" s="20"/>
      <c r="N686" s="25"/>
      <c r="O686" s="43"/>
      <c r="P686" s="43"/>
      <c r="Q686" s="35"/>
      <c r="T686" s="233"/>
    </row>
    <row r="687" spans="1:20" s="17" customFormat="1" ht="12.75" customHeight="1">
      <c r="A687" s="23"/>
      <c r="B687" s="39" t="str" cm="1">
        <f t="array" ref="B687">IF(A687="", "", _xlfn._xlws.FILTER('Responsáveis pelas informações'!F:F, 'Responsáveis pelas informações'!A:A='Termos de Cooperação'!#REF!))</f>
        <v/>
      </c>
      <c r="C687" s="39"/>
      <c r="D687" s="39"/>
      <c r="F687" s="25"/>
      <c r="G687" s="25"/>
      <c r="H687" s="25"/>
      <c r="I687" s="25"/>
      <c r="J687" s="25"/>
      <c r="K687" s="25"/>
      <c r="L687" s="25"/>
      <c r="M687" s="20"/>
      <c r="N687" s="25"/>
      <c r="O687" s="43"/>
      <c r="P687" s="43"/>
      <c r="Q687" s="35"/>
      <c r="T687" s="233"/>
    </row>
    <row r="688" spans="1:20" s="17" customFormat="1" ht="12.75" customHeight="1">
      <c r="A688" s="23"/>
      <c r="B688" s="39" t="str" cm="1">
        <f t="array" ref="B688">IF(A688="", "", _xlfn._xlws.FILTER('Responsáveis pelas informações'!F:F, 'Responsáveis pelas informações'!A:A='Termos de Cooperação'!#REF!))</f>
        <v/>
      </c>
      <c r="C688" s="39"/>
      <c r="D688" s="39"/>
      <c r="F688" s="25"/>
      <c r="G688" s="25"/>
      <c r="H688" s="25"/>
      <c r="I688" s="25"/>
      <c r="J688" s="25"/>
      <c r="K688" s="25"/>
      <c r="L688" s="25"/>
      <c r="M688" s="20"/>
      <c r="N688" s="25"/>
      <c r="O688" s="43"/>
      <c r="P688" s="43"/>
      <c r="Q688" s="35"/>
      <c r="T688" s="233"/>
    </row>
    <row r="689" spans="1:20" s="17" customFormat="1" ht="12.75" customHeight="1">
      <c r="A689" s="23"/>
      <c r="B689" s="39" t="str" cm="1">
        <f t="array" ref="B689">IF(A689="", "", _xlfn._xlws.FILTER('Responsáveis pelas informações'!F:F, 'Responsáveis pelas informações'!A:A='Termos de Cooperação'!#REF!))</f>
        <v/>
      </c>
      <c r="C689" s="39"/>
      <c r="D689" s="39"/>
      <c r="F689" s="25"/>
      <c r="G689" s="25"/>
      <c r="H689" s="25"/>
      <c r="I689" s="25"/>
      <c r="J689" s="25"/>
      <c r="K689" s="25"/>
      <c r="L689" s="25"/>
      <c r="M689" s="20"/>
      <c r="N689" s="25"/>
      <c r="O689" s="43"/>
      <c r="P689" s="43"/>
      <c r="Q689" s="35"/>
      <c r="T689" s="233"/>
    </row>
    <row r="690" spans="1:20" s="17" customFormat="1" ht="12.75" customHeight="1">
      <c r="A690" s="23"/>
      <c r="B690" s="39" t="str" cm="1">
        <f t="array" ref="B690">IF(A690="", "", _xlfn._xlws.FILTER('Responsáveis pelas informações'!F:F, 'Responsáveis pelas informações'!A:A='Termos de Cooperação'!#REF!))</f>
        <v/>
      </c>
      <c r="C690" s="39"/>
      <c r="D690" s="39"/>
      <c r="F690" s="25"/>
      <c r="G690" s="25"/>
      <c r="H690" s="25"/>
      <c r="I690" s="25"/>
      <c r="J690" s="25"/>
      <c r="K690" s="25"/>
      <c r="L690" s="25"/>
      <c r="M690" s="20"/>
      <c r="N690" s="25"/>
      <c r="O690" s="43"/>
      <c r="P690" s="43"/>
      <c r="Q690" s="35"/>
      <c r="T690" s="233"/>
    </row>
    <row r="691" spans="1:20" s="17" customFormat="1" ht="12.75" customHeight="1">
      <c r="A691" s="23"/>
      <c r="B691" s="39" t="str" cm="1">
        <f t="array" ref="B691">IF(A691="", "", _xlfn._xlws.FILTER('Responsáveis pelas informações'!F:F, 'Responsáveis pelas informações'!A:A='Termos de Cooperação'!#REF!))</f>
        <v/>
      </c>
      <c r="C691" s="39"/>
      <c r="D691" s="39"/>
      <c r="F691" s="25"/>
      <c r="G691" s="25"/>
      <c r="H691" s="25"/>
      <c r="I691" s="25"/>
      <c r="J691" s="25"/>
      <c r="K691" s="25"/>
      <c r="L691" s="25"/>
      <c r="M691" s="20"/>
      <c r="N691" s="25"/>
      <c r="O691" s="43"/>
      <c r="P691" s="43"/>
      <c r="Q691" s="35"/>
      <c r="T691" s="233"/>
    </row>
    <row r="692" spans="1:20" s="17" customFormat="1" ht="12.75" customHeight="1">
      <c r="A692" s="23"/>
      <c r="B692" s="39" t="str" cm="1">
        <f t="array" ref="B692">IF(A692="", "", _xlfn._xlws.FILTER('Responsáveis pelas informações'!F:F, 'Responsáveis pelas informações'!A:A='Termos de Cooperação'!#REF!))</f>
        <v/>
      </c>
      <c r="C692" s="39"/>
      <c r="D692" s="39"/>
      <c r="F692" s="25"/>
      <c r="G692" s="25"/>
      <c r="H692" s="25"/>
      <c r="I692" s="25"/>
      <c r="J692" s="25"/>
      <c r="K692" s="25"/>
      <c r="L692" s="25"/>
      <c r="M692" s="20"/>
      <c r="N692" s="25"/>
      <c r="O692" s="43"/>
      <c r="P692" s="43"/>
      <c r="Q692" s="35"/>
      <c r="T692" s="233"/>
    </row>
    <row r="693" spans="1:20" s="17" customFormat="1" ht="12.75" customHeight="1">
      <c r="A693" s="23"/>
      <c r="B693" s="39" t="str" cm="1">
        <f t="array" ref="B693">IF(A693="", "", _xlfn._xlws.FILTER('Responsáveis pelas informações'!F:F, 'Responsáveis pelas informações'!A:A='Termos de Cooperação'!#REF!))</f>
        <v/>
      </c>
      <c r="C693" s="39"/>
      <c r="D693" s="39"/>
      <c r="F693" s="25"/>
      <c r="G693" s="25"/>
      <c r="H693" s="25"/>
      <c r="I693" s="25"/>
      <c r="J693" s="25"/>
      <c r="K693" s="25"/>
      <c r="L693" s="25"/>
      <c r="M693" s="20"/>
      <c r="N693" s="25"/>
      <c r="O693" s="43"/>
      <c r="P693" s="43"/>
      <c r="Q693" s="35"/>
      <c r="T693" s="233"/>
    </row>
    <row r="694" spans="1:20" s="17" customFormat="1" ht="12.75" customHeight="1">
      <c r="A694" s="23"/>
      <c r="B694" s="39" t="str" cm="1">
        <f t="array" ref="B694">IF(A694="", "", _xlfn._xlws.FILTER('Responsáveis pelas informações'!F:F, 'Responsáveis pelas informações'!A:A='Termos de Cooperação'!#REF!))</f>
        <v/>
      </c>
      <c r="C694" s="39"/>
      <c r="D694" s="39"/>
      <c r="F694" s="25"/>
      <c r="G694" s="25"/>
      <c r="H694" s="25"/>
      <c r="I694" s="25"/>
      <c r="J694" s="25"/>
      <c r="K694" s="25"/>
      <c r="L694" s="25"/>
      <c r="M694" s="20"/>
      <c r="N694" s="25"/>
      <c r="O694" s="43"/>
      <c r="P694" s="43"/>
      <c r="Q694" s="35"/>
      <c r="T694" s="233"/>
    </row>
    <row r="695" spans="1:20" s="17" customFormat="1" ht="12.75" customHeight="1">
      <c r="A695" s="23"/>
      <c r="B695" s="39" t="str" cm="1">
        <f t="array" ref="B695">IF(A695="", "", _xlfn._xlws.FILTER('Responsáveis pelas informações'!F:F, 'Responsáveis pelas informações'!A:A='Termos de Cooperação'!#REF!))</f>
        <v/>
      </c>
      <c r="C695" s="39"/>
      <c r="D695" s="39"/>
      <c r="F695" s="25"/>
      <c r="G695" s="25"/>
      <c r="H695" s="25"/>
      <c r="I695" s="25"/>
      <c r="J695" s="25"/>
      <c r="K695" s="25"/>
      <c r="L695" s="25"/>
      <c r="M695" s="20"/>
      <c r="N695" s="25"/>
      <c r="O695" s="43"/>
      <c r="P695" s="43"/>
      <c r="Q695" s="35"/>
      <c r="T695" s="233"/>
    </row>
    <row r="696" spans="1:20" s="17" customFormat="1" ht="12.75" customHeight="1">
      <c r="A696" s="23"/>
      <c r="B696" s="39" t="str" cm="1">
        <f t="array" ref="B696">IF(A696="", "", _xlfn._xlws.FILTER('Responsáveis pelas informações'!F:F, 'Responsáveis pelas informações'!A:A='Termos de Cooperação'!#REF!))</f>
        <v/>
      </c>
      <c r="C696" s="39"/>
      <c r="D696" s="39"/>
      <c r="F696" s="25"/>
      <c r="G696" s="25"/>
      <c r="H696" s="25"/>
      <c r="I696" s="25"/>
      <c r="J696" s="25"/>
      <c r="K696" s="25"/>
      <c r="L696" s="25"/>
      <c r="M696" s="20"/>
      <c r="N696" s="25"/>
      <c r="O696" s="43"/>
      <c r="P696" s="43"/>
      <c r="Q696" s="35"/>
      <c r="T696" s="233"/>
    </row>
    <row r="697" spans="1:20" s="17" customFormat="1" ht="12.75" customHeight="1">
      <c r="A697" s="23"/>
      <c r="B697" s="39" t="str" cm="1">
        <f t="array" ref="B697">IF(A697="", "", _xlfn._xlws.FILTER('Responsáveis pelas informações'!F:F, 'Responsáveis pelas informações'!A:A='Termos de Cooperação'!#REF!))</f>
        <v/>
      </c>
      <c r="C697" s="39"/>
      <c r="D697" s="39"/>
      <c r="F697" s="25"/>
      <c r="G697" s="25"/>
      <c r="H697" s="25"/>
      <c r="I697" s="25"/>
      <c r="J697" s="25"/>
      <c r="K697" s="25"/>
      <c r="L697" s="25"/>
      <c r="M697" s="20"/>
      <c r="N697" s="25"/>
      <c r="O697" s="43"/>
      <c r="P697" s="43"/>
      <c r="Q697" s="35"/>
      <c r="T697" s="233"/>
    </row>
    <row r="698" spans="1:20" s="17" customFormat="1" ht="12.75" customHeight="1">
      <c r="A698" s="23"/>
      <c r="B698" s="39" t="str" cm="1">
        <f t="array" ref="B698">IF(A698="", "", _xlfn._xlws.FILTER('Responsáveis pelas informações'!F:F, 'Responsáveis pelas informações'!A:A='Termos de Cooperação'!#REF!))</f>
        <v/>
      </c>
      <c r="C698" s="39"/>
      <c r="D698" s="39"/>
      <c r="F698" s="25"/>
      <c r="G698" s="25"/>
      <c r="H698" s="25"/>
      <c r="I698" s="25"/>
      <c r="J698" s="25"/>
      <c r="K698" s="25"/>
      <c r="L698" s="25"/>
      <c r="M698" s="20"/>
      <c r="N698" s="25"/>
      <c r="O698" s="43"/>
      <c r="P698" s="43"/>
      <c r="Q698" s="35"/>
      <c r="T698" s="233"/>
    </row>
    <row r="699" spans="1:20" s="17" customFormat="1" ht="12.75" customHeight="1">
      <c r="A699" s="23"/>
      <c r="B699" s="39" t="str" cm="1">
        <f t="array" ref="B699">IF(A699="", "", _xlfn._xlws.FILTER('Responsáveis pelas informações'!F:F, 'Responsáveis pelas informações'!A:A='Termos de Cooperação'!#REF!))</f>
        <v/>
      </c>
      <c r="C699" s="39"/>
      <c r="D699" s="39"/>
      <c r="F699" s="25"/>
      <c r="G699" s="25"/>
      <c r="H699" s="25"/>
      <c r="I699" s="25"/>
      <c r="J699" s="25"/>
      <c r="K699" s="25"/>
      <c r="L699" s="25"/>
      <c r="M699" s="20"/>
      <c r="N699" s="25"/>
      <c r="O699" s="43"/>
      <c r="P699" s="43"/>
      <c r="Q699" s="35"/>
      <c r="T699" s="233"/>
    </row>
    <row r="700" spans="1:20" s="17" customFormat="1" ht="12.75" customHeight="1">
      <c r="A700" s="23"/>
      <c r="B700" s="39" t="str" cm="1">
        <f t="array" ref="B700">IF(A700="", "", _xlfn._xlws.FILTER('Responsáveis pelas informações'!F:F, 'Responsáveis pelas informações'!A:A='Termos de Cooperação'!#REF!))</f>
        <v/>
      </c>
      <c r="C700" s="39"/>
      <c r="D700" s="39"/>
      <c r="F700" s="25"/>
      <c r="G700" s="25"/>
      <c r="H700" s="25"/>
      <c r="I700" s="25"/>
      <c r="J700" s="25"/>
      <c r="K700" s="25"/>
      <c r="L700" s="25"/>
      <c r="M700" s="20"/>
      <c r="N700" s="25"/>
      <c r="O700" s="43"/>
      <c r="P700" s="43"/>
      <c r="Q700" s="35"/>
      <c r="T700" s="233"/>
    </row>
    <row r="701" spans="1:20" s="17" customFormat="1" ht="12.75" customHeight="1">
      <c r="A701" s="23"/>
      <c r="B701" s="39" t="str" cm="1">
        <f t="array" ref="B701">IF(A701="", "", _xlfn._xlws.FILTER('Responsáveis pelas informações'!F:F, 'Responsáveis pelas informações'!A:A='Termos de Cooperação'!#REF!))</f>
        <v/>
      </c>
      <c r="C701" s="39"/>
      <c r="D701" s="39"/>
      <c r="F701" s="25"/>
      <c r="G701" s="25"/>
      <c r="H701" s="25"/>
      <c r="I701" s="25"/>
      <c r="J701" s="25"/>
      <c r="K701" s="25"/>
      <c r="L701" s="25"/>
      <c r="M701" s="20"/>
      <c r="N701" s="25"/>
      <c r="O701" s="43"/>
      <c r="P701" s="43"/>
      <c r="Q701" s="35"/>
      <c r="T701" s="233"/>
    </row>
    <row r="702" spans="1:20" s="17" customFormat="1" ht="12.75" customHeight="1">
      <c r="A702" s="23"/>
      <c r="B702" s="39" t="str" cm="1">
        <f t="array" ref="B702">IF(A702="", "", _xlfn._xlws.FILTER('Responsáveis pelas informações'!F:F, 'Responsáveis pelas informações'!A:A='Termos de Cooperação'!#REF!))</f>
        <v/>
      </c>
      <c r="C702" s="39"/>
      <c r="D702" s="39"/>
      <c r="F702" s="25"/>
      <c r="G702" s="25"/>
      <c r="H702" s="25"/>
      <c r="I702" s="25"/>
      <c r="J702" s="25"/>
      <c r="K702" s="25"/>
      <c r="L702" s="25"/>
      <c r="M702" s="20"/>
      <c r="N702" s="25"/>
      <c r="O702" s="43"/>
      <c r="P702" s="43"/>
      <c r="Q702" s="35"/>
      <c r="T702" s="233"/>
    </row>
    <row r="703" spans="1:20" s="17" customFormat="1" ht="12.75" customHeight="1">
      <c r="A703" s="23"/>
      <c r="B703" s="39" t="str" cm="1">
        <f t="array" ref="B703">IF(A703="", "", _xlfn._xlws.FILTER('Responsáveis pelas informações'!F:F, 'Responsáveis pelas informações'!A:A='Termos de Cooperação'!#REF!))</f>
        <v/>
      </c>
      <c r="C703" s="39"/>
      <c r="D703" s="39"/>
      <c r="F703" s="25"/>
      <c r="G703" s="25"/>
      <c r="H703" s="25"/>
      <c r="I703" s="25"/>
      <c r="J703" s="25"/>
      <c r="K703" s="25"/>
      <c r="L703" s="25"/>
      <c r="M703" s="20"/>
      <c r="N703" s="25"/>
      <c r="O703" s="43"/>
      <c r="P703" s="43"/>
      <c r="Q703" s="35"/>
      <c r="T703" s="233"/>
    </row>
    <row r="704" spans="1:20" s="17" customFormat="1" ht="12.75" customHeight="1">
      <c r="A704" s="23"/>
      <c r="B704" s="39" t="str" cm="1">
        <f t="array" ref="B704">IF(A704="", "", _xlfn._xlws.FILTER('Responsáveis pelas informações'!F:F, 'Responsáveis pelas informações'!A:A='Termos de Cooperação'!#REF!))</f>
        <v/>
      </c>
      <c r="C704" s="39"/>
      <c r="D704" s="39"/>
      <c r="F704" s="25"/>
      <c r="G704" s="25"/>
      <c r="H704" s="25"/>
      <c r="I704" s="25"/>
      <c r="J704" s="25"/>
      <c r="K704" s="25"/>
      <c r="L704" s="25"/>
      <c r="M704" s="20"/>
      <c r="N704" s="25"/>
      <c r="O704" s="43"/>
      <c r="P704" s="43"/>
      <c r="Q704" s="35"/>
      <c r="T704" s="233"/>
    </row>
    <row r="705" spans="1:20" s="17" customFormat="1" ht="12.75" customHeight="1">
      <c r="A705" s="23"/>
      <c r="B705" s="39" t="str" cm="1">
        <f t="array" ref="B705">IF(A705="", "", _xlfn._xlws.FILTER('Responsáveis pelas informações'!F:F, 'Responsáveis pelas informações'!A:A='Termos de Cooperação'!#REF!))</f>
        <v/>
      </c>
      <c r="C705" s="39"/>
      <c r="D705" s="39"/>
      <c r="F705" s="25"/>
      <c r="G705" s="25"/>
      <c r="H705" s="25"/>
      <c r="I705" s="25"/>
      <c r="J705" s="25"/>
      <c r="K705" s="25"/>
      <c r="L705" s="25"/>
      <c r="M705" s="20"/>
      <c r="N705" s="25"/>
      <c r="O705" s="43"/>
      <c r="P705" s="43"/>
      <c r="Q705" s="35"/>
      <c r="T705" s="233"/>
    </row>
    <row r="706" spans="1:20" s="17" customFormat="1" ht="12.75" customHeight="1">
      <c r="A706" s="23"/>
      <c r="B706" s="39" t="str" cm="1">
        <f t="array" ref="B706">IF(A706="", "", _xlfn._xlws.FILTER('Responsáveis pelas informações'!F:F, 'Responsáveis pelas informações'!A:A='Termos de Cooperação'!#REF!))</f>
        <v/>
      </c>
      <c r="C706" s="39"/>
      <c r="D706" s="39"/>
      <c r="F706" s="25"/>
      <c r="G706" s="25"/>
      <c r="H706" s="25"/>
      <c r="I706" s="25"/>
      <c r="J706" s="25"/>
      <c r="K706" s="25"/>
      <c r="L706" s="25"/>
      <c r="M706" s="20"/>
      <c r="N706" s="25"/>
      <c r="O706" s="43"/>
      <c r="P706" s="43"/>
      <c r="Q706" s="35"/>
      <c r="T706" s="233"/>
    </row>
    <row r="707" spans="1:20" s="17" customFormat="1" ht="12.75" customHeight="1">
      <c r="A707" s="23"/>
      <c r="B707" s="39" t="str" cm="1">
        <f t="array" ref="B707">IF(A707="", "", _xlfn._xlws.FILTER('Responsáveis pelas informações'!F:F, 'Responsáveis pelas informações'!A:A='Termos de Cooperação'!#REF!))</f>
        <v/>
      </c>
      <c r="C707" s="39"/>
      <c r="D707" s="39"/>
      <c r="F707" s="25"/>
      <c r="G707" s="25"/>
      <c r="H707" s="25"/>
      <c r="I707" s="25"/>
      <c r="J707" s="25"/>
      <c r="K707" s="25"/>
      <c r="L707" s="25"/>
      <c r="M707" s="20"/>
      <c r="N707" s="25"/>
      <c r="O707" s="43"/>
      <c r="P707" s="43"/>
      <c r="Q707" s="35"/>
      <c r="T707" s="233"/>
    </row>
    <row r="708" spans="1:20" s="17" customFormat="1" ht="12.75" customHeight="1">
      <c r="A708" s="23"/>
      <c r="B708" s="39" t="str" cm="1">
        <f t="array" ref="B708">IF(A708="", "", _xlfn._xlws.FILTER('Responsáveis pelas informações'!F:F, 'Responsáveis pelas informações'!A:A='Termos de Cooperação'!#REF!))</f>
        <v/>
      </c>
      <c r="C708" s="39"/>
      <c r="D708" s="39"/>
      <c r="F708" s="25"/>
      <c r="G708" s="25"/>
      <c r="H708" s="25"/>
      <c r="I708" s="25"/>
      <c r="J708" s="25"/>
      <c r="K708" s="25"/>
      <c r="L708" s="25"/>
      <c r="M708" s="20"/>
      <c r="N708" s="25"/>
      <c r="O708" s="43"/>
      <c r="P708" s="43"/>
      <c r="Q708" s="35"/>
      <c r="T708" s="233"/>
    </row>
    <row r="709" spans="1:20" s="17" customFormat="1" ht="12.75" customHeight="1">
      <c r="A709" s="23"/>
      <c r="B709" s="39" t="str" cm="1">
        <f t="array" ref="B709">IF(A709="", "", _xlfn._xlws.FILTER('Responsáveis pelas informações'!F:F, 'Responsáveis pelas informações'!A:A='Termos de Cooperação'!#REF!))</f>
        <v/>
      </c>
      <c r="C709" s="39"/>
      <c r="D709" s="39"/>
      <c r="F709" s="25"/>
      <c r="G709" s="25"/>
      <c r="H709" s="25"/>
      <c r="I709" s="25"/>
      <c r="J709" s="25"/>
      <c r="K709" s="25"/>
      <c r="L709" s="25"/>
      <c r="M709" s="20"/>
      <c r="N709" s="25"/>
      <c r="O709" s="43"/>
      <c r="P709" s="43"/>
      <c r="Q709" s="35"/>
      <c r="T709" s="233"/>
    </row>
    <row r="710" spans="1:20" s="17" customFormat="1" ht="12.75" customHeight="1">
      <c r="A710" s="23"/>
      <c r="B710" s="39" t="str" cm="1">
        <f t="array" ref="B710">IF(A710="", "", _xlfn._xlws.FILTER('Responsáveis pelas informações'!F:F, 'Responsáveis pelas informações'!A:A='Termos de Cooperação'!#REF!))</f>
        <v/>
      </c>
      <c r="C710" s="39"/>
      <c r="D710" s="39"/>
      <c r="F710" s="25"/>
      <c r="G710" s="25"/>
      <c r="H710" s="25"/>
      <c r="I710" s="25"/>
      <c r="J710" s="25"/>
      <c r="K710" s="25"/>
      <c r="L710" s="25"/>
      <c r="M710" s="20"/>
      <c r="N710" s="25"/>
      <c r="O710" s="43"/>
      <c r="P710" s="43"/>
      <c r="Q710" s="35"/>
      <c r="T710" s="233"/>
    </row>
    <row r="711" spans="1:20" s="17" customFormat="1" ht="12.75" customHeight="1">
      <c r="A711" s="23"/>
      <c r="B711" s="39" t="str" cm="1">
        <f t="array" ref="B711">IF(A711="", "", _xlfn._xlws.FILTER('Responsáveis pelas informações'!F:F, 'Responsáveis pelas informações'!A:A='Termos de Cooperação'!#REF!))</f>
        <v/>
      </c>
      <c r="C711" s="39"/>
      <c r="D711" s="39"/>
      <c r="F711" s="25"/>
      <c r="G711" s="25"/>
      <c r="H711" s="25"/>
      <c r="I711" s="25"/>
      <c r="J711" s="25"/>
      <c r="K711" s="25"/>
      <c r="L711" s="25"/>
      <c r="M711" s="20"/>
      <c r="N711" s="25"/>
      <c r="O711" s="43"/>
      <c r="P711" s="43"/>
      <c r="Q711" s="35"/>
      <c r="T711" s="233"/>
    </row>
    <row r="712" spans="1:20" s="17" customFormat="1" ht="12.75" customHeight="1">
      <c r="A712" s="23"/>
      <c r="B712" s="39" t="str" cm="1">
        <f t="array" ref="B712">IF(A712="", "", _xlfn._xlws.FILTER('Responsáveis pelas informações'!F:F, 'Responsáveis pelas informações'!A:A='Termos de Cooperação'!#REF!))</f>
        <v/>
      </c>
      <c r="C712" s="39"/>
      <c r="D712" s="39"/>
      <c r="F712" s="25"/>
      <c r="G712" s="25"/>
      <c r="H712" s="25"/>
      <c r="I712" s="25"/>
      <c r="J712" s="25"/>
      <c r="K712" s="25"/>
      <c r="L712" s="25"/>
      <c r="M712" s="20"/>
      <c r="N712" s="25"/>
      <c r="O712" s="43"/>
      <c r="P712" s="43"/>
      <c r="Q712" s="35"/>
      <c r="T712" s="233"/>
    </row>
    <row r="713" spans="1:20" s="17" customFormat="1" ht="12.75" customHeight="1">
      <c r="A713" s="23"/>
      <c r="B713" s="39" t="str" cm="1">
        <f t="array" ref="B713">IF(A713="", "", _xlfn._xlws.FILTER('Responsáveis pelas informações'!F:F, 'Responsáveis pelas informações'!A:A='Termos de Cooperação'!#REF!))</f>
        <v/>
      </c>
      <c r="C713" s="39"/>
      <c r="D713" s="39"/>
      <c r="F713" s="25"/>
      <c r="G713" s="25"/>
      <c r="H713" s="25"/>
      <c r="I713" s="25"/>
      <c r="J713" s="25"/>
      <c r="K713" s="25"/>
      <c r="L713" s="25"/>
      <c r="M713" s="20"/>
      <c r="N713" s="25"/>
      <c r="O713" s="43"/>
      <c r="P713" s="43"/>
      <c r="Q713" s="35"/>
      <c r="T713" s="233"/>
    </row>
    <row r="714" spans="1:20" s="17" customFormat="1" ht="12.75" customHeight="1">
      <c r="A714" s="23"/>
      <c r="B714" s="39" t="str" cm="1">
        <f t="array" ref="B714">IF(A714="", "", _xlfn._xlws.FILTER('Responsáveis pelas informações'!F:F, 'Responsáveis pelas informações'!A:A='Termos de Cooperação'!#REF!))</f>
        <v/>
      </c>
      <c r="C714" s="39"/>
      <c r="D714" s="39"/>
      <c r="F714" s="25"/>
      <c r="G714" s="25"/>
      <c r="H714" s="25"/>
      <c r="I714" s="25"/>
      <c r="J714" s="25"/>
      <c r="K714" s="25"/>
      <c r="L714" s="25"/>
      <c r="M714" s="20"/>
      <c r="N714" s="25"/>
      <c r="O714" s="43"/>
      <c r="P714" s="43"/>
      <c r="Q714" s="35"/>
      <c r="T714" s="233"/>
    </row>
    <row r="715" spans="1:20" s="17" customFormat="1" ht="12.75" customHeight="1">
      <c r="A715" s="23"/>
      <c r="B715" s="39" t="str" cm="1">
        <f t="array" ref="B715">IF(A715="", "", _xlfn._xlws.FILTER('Responsáveis pelas informações'!F:F, 'Responsáveis pelas informações'!A:A='Termos de Cooperação'!#REF!))</f>
        <v/>
      </c>
      <c r="C715" s="39"/>
      <c r="D715" s="39"/>
      <c r="F715" s="25"/>
      <c r="G715" s="25"/>
      <c r="H715" s="25"/>
      <c r="I715" s="25"/>
      <c r="J715" s="25"/>
      <c r="K715" s="25"/>
      <c r="L715" s="25"/>
      <c r="M715" s="20"/>
      <c r="N715" s="25"/>
      <c r="O715" s="43"/>
      <c r="P715" s="43"/>
      <c r="Q715" s="35"/>
      <c r="T715" s="233"/>
    </row>
    <row r="716" spans="1:20" s="17" customFormat="1" ht="12.75" customHeight="1">
      <c r="A716" s="23"/>
      <c r="B716" s="39" t="str" cm="1">
        <f t="array" ref="B716">IF(A716="", "", _xlfn._xlws.FILTER('Responsáveis pelas informações'!F:F, 'Responsáveis pelas informações'!A:A='Termos de Cooperação'!#REF!))</f>
        <v/>
      </c>
      <c r="C716" s="39"/>
      <c r="D716" s="39"/>
      <c r="F716" s="25"/>
      <c r="G716" s="25"/>
      <c r="H716" s="25"/>
      <c r="I716" s="25"/>
      <c r="J716" s="25"/>
      <c r="K716" s="25"/>
      <c r="L716" s="25"/>
      <c r="M716" s="20"/>
      <c r="N716" s="25"/>
      <c r="O716" s="43"/>
      <c r="P716" s="43"/>
      <c r="Q716" s="35"/>
      <c r="T716" s="233"/>
    </row>
    <row r="717" spans="1:20" s="17" customFormat="1" ht="12.75" customHeight="1">
      <c r="A717" s="23"/>
      <c r="B717" s="39" t="str" cm="1">
        <f t="array" ref="B717">IF(A717="", "", _xlfn._xlws.FILTER('Responsáveis pelas informações'!F:F, 'Responsáveis pelas informações'!A:A='Termos de Cooperação'!#REF!))</f>
        <v/>
      </c>
      <c r="C717" s="39"/>
      <c r="D717" s="39"/>
      <c r="F717" s="25"/>
      <c r="G717" s="25"/>
      <c r="H717" s="25"/>
      <c r="I717" s="25"/>
      <c r="J717" s="25"/>
      <c r="K717" s="25"/>
      <c r="L717" s="25"/>
      <c r="M717" s="20"/>
      <c r="N717" s="25"/>
      <c r="O717" s="43"/>
      <c r="P717" s="43"/>
      <c r="Q717" s="35"/>
      <c r="T717" s="233"/>
    </row>
    <row r="718" spans="1:20" s="17" customFormat="1" ht="12.75" customHeight="1">
      <c r="A718" s="23"/>
      <c r="B718" s="39" t="str" cm="1">
        <f t="array" ref="B718">IF(A718="", "", _xlfn._xlws.FILTER('Responsáveis pelas informações'!F:F, 'Responsáveis pelas informações'!A:A='Termos de Cooperação'!#REF!))</f>
        <v/>
      </c>
      <c r="C718" s="39"/>
      <c r="D718" s="39"/>
      <c r="F718" s="25"/>
      <c r="G718" s="25"/>
      <c r="H718" s="25"/>
      <c r="I718" s="25"/>
      <c r="J718" s="25"/>
      <c r="K718" s="25"/>
      <c r="L718" s="25"/>
      <c r="M718" s="20"/>
      <c r="N718" s="25"/>
      <c r="O718" s="43"/>
      <c r="P718" s="43"/>
      <c r="Q718" s="35"/>
      <c r="T718" s="233"/>
    </row>
    <row r="719" spans="1:20" s="17" customFormat="1" ht="12.75" customHeight="1">
      <c r="A719" s="23"/>
      <c r="B719" s="39" t="str" cm="1">
        <f t="array" ref="B719">IF(A719="", "", _xlfn._xlws.FILTER('Responsáveis pelas informações'!F:F, 'Responsáveis pelas informações'!A:A='Termos de Cooperação'!#REF!))</f>
        <v/>
      </c>
      <c r="C719" s="39"/>
      <c r="D719" s="39"/>
      <c r="F719" s="25"/>
      <c r="G719" s="25"/>
      <c r="H719" s="25"/>
      <c r="I719" s="25"/>
      <c r="J719" s="25"/>
      <c r="K719" s="25"/>
      <c r="L719" s="25"/>
      <c r="M719" s="20"/>
      <c r="N719" s="25"/>
      <c r="O719" s="43"/>
      <c r="P719" s="43"/>
      <c r="Q719" s="35"/>
      <c r="T719" s="233"/>
    </row>
    <row r="720" spans="1:20" s="17" customFormat="1" ht="12.75" customHeight="1">
      <c r="A720" s="23"/>
      <c r="B720" s="39" t="str" cm="1">
        <f t="array" ref="B720">IF(A720="", "", _xlfn._xlws.FILTER('Responsáveis pelas informações'!F:F, 'Responsáveis pelas informações'!A:A='Termos de Cooperação'!#REF!))</f>
        <v/>
      </c>
      <c r="C720" s="39"/>
      <c r="D720" s="39"/>
      <c r="F720" s="25"/>
      <c r="G720" s="25"/>
      <c r="H720" s="25"/>
      <c r="I720" s="25"/>
      <c r="J720" s="25"/>
      <c r="K720" s="25"/>
      <c r="L720" s="25"/>
      <c r="M720" s="20"/>
      <c r="N720" s="25"/>
      <c r="O720" s="43"/>
      <c r="P720" s="43"/>
      <c r="Q720" s="35"/>
      <c r="T720" s="233"/>
    </row>
    <row r="721" spans="1:20" s="17" customFormat="1" ht="12.75" customHeight="1">
      <c r="A721" s="23"/>
      <c r="B721" s="39" t="str" cm="1">
        <f t="array" ref="B721">IF(A721="", "", _xlfn._xlws.FILTER('Responsáveis pelas informações'!F:F, 'Responsáveis pelas informações'!A:A='Termos de Cooperação'!#REF!))</f>
        <v/>
      </c>
      <c r="C721" s="39"/>
      <c r="D721" s="39"/>
      <c r="F721" s="25"/>
      <c r="G721" s="25"/>
      <c r="H721" s="25"/>
      <c r="I721" s="25"/>
      <c r="J721" s="25"/>
      <c r="K721" s="25"/>
      <c r="L721" s="25"/>
      <c r="M721" s="20"/>
      <c r="N721" s="25"/>
      <c r="O721" s="43"/>
      <c r="P721" s="43"/>
      <c r="Q721" s="35"/>
      <c r="T721" s="233"/>
    </row>
    <row r="722" spans="1:20" s="17" customFormat="1" ht="12.75" customHeight="1">
      <c r="A722" s="23"/>
      <c r="B722" s="39" t="str" cm="1">
        <f t="array" ref="B722">IF(A722="", "", _xlfn._xlws.FILTER('Responsáveis pelas informações'!F:F, 'Responsáveis pelas informações'!A:A='Termos de Cooperação'!#REF!))</f>
        <v/>
      </c>
      <c r="C722" s="39"/>
      <c r="D722" s="39"/>
      <c r="F722" s="25"/>
      <c r="G722" s="25"/>
      <c r="H722" s="25"/>
      <c r="I722" s="25"/>
      <c r="J722" s="25"/>
      <c r="K722" s="25"/>
      <c r="L722" s="25"/>
      <c r="M722" s="20"/>
      <c r="N722" s="25"/>
      <c r="O722" s="43"/>
      <c r="P722" s="43"/>
      <c r="Q722" s="35"/>
      <c r="T722" s="233"/>
    </row>
    <row r="723" spans="1:20" s="17" customFormat="1" ht="12.75" customHeight="1">
      <c r="A723" s="23"/>
      <c r="B723" s="39" t="str" cm="1">
        <f t="array" ref="B723">IF(A723="", "", _xlfn._xlws.FILTER('Responsáveis pelas informações'!F:F, 'Responsáveis pelas informações'!A:A='Termos de Cooperação'!#REF!))</f>
        <v/>
      </c>
      <c r="C723" s="39"/>
      <c r="D723" s="39"/>
      <c r="F723" s="25"/>
      <c r="G723" s="25"/>
      <c r="H723" s="25"/>
      <c r="I723" s="25"/>
      <c r="J723" s="25"/>
      <c r="K723" s="25"/>
      <c r="L723" s="25"/>
      <c r="M723" s="20"/>
      <c r="N723" s="25"/>
      <c r="O723" s="43"/>
      <c r="P723" s="43"/>
      <c r="Q723" s="35"/>
      <c r="T723" s="233"/>
    </row>
    <row r="724" spans="1:20" s="17" customFormat="1" ht="12.75" customHeight="1">
      <c r="A724" s="23"/>
      <c r="B724" s="39" t="str" cm="1">
        <f t="array" ref="B724">IF(A724="", "", _xlfn._xlws.FILTER('Responsáveis pelas informações'!F:F, 'Responsáveis pelas informações'!A:A='Termos de Cooperação'!#REF!))</f>
        <v/>
      </c>
      <c r="C724" s="39"/>
      <c r="D724" s="39"/>
      <c r="F724" s="25"/>
      <c r="G724" s="25"/>
      <c r="H724" s="25"/>
      <c r="I724" s="25"/>
      <c r="J724" s="25"/>
      <c r="K724" s="25"/>
      <c r="L724" s="25"/>
      <c r="M724" s="20"/>
      <c r="N724" s="25"/>
      <c r="O724" s="43"/>
      <c r="P724" s="43"/>
      <c r="Q724" s="35"/>
      <c r="T724" s="233"/>
    </row>
    <row r="725" spans="1:20" s="17" customFormat="1" ht="12.75" customHeight="1">
      <c r="A725" s="23"/>
      <c r="B725" s="39" t="str" cm="1">
        <f t="array" ref="B725">IF(A725="", "", _xlfn._xlws.FILTER('Responsáveis pelas informações'!F:F, 'Responsáveis pelas informações'!A:A='Termos de Cooperação'!#REF!))</f>
        <v/>
      </c>
      <c r="C725" s="39"/>
      <c r="D725" s="39"/>
      <c r="F725" s="25"/>
      <c r="G725" s="25"/>
      <c r="H725" s="25"/>
      <c r="I725" s="25"/>
      <c r="J725" s="25"/>
      <c r="K725" s="25"/>
      <c r="L725" s="25"/>
      <c r="M725" s="20"/>
      <c r="N725" s="25"/>
      <c r="O725" s="43"/>
      <c r="P725" s="43"/>
      <c r="Q725" s="35"/>
      <c r="T725" s="233"/>
    </row>
    <row r="726" spans="1:20" s="17" customFormat="1" ht="12.75" customHeight="1">
      <c r="A726" s="23"/>
      <c r="B726" s="39" t="str" cm="1">
        <f t="array" ref="B726">IF(A726="", "", _xlfn._xlws.FILTER('Responsáveis pelas informações'!F:F, 'Responsáveis pelas informações'!A:A='Termos de Cooperação'!#REF!))</f>
        <v/>
      </c>
      <c r="C726" s="39"/>
      <c r="D726" s="39"/>
      <c r="F726" s="25"/>
      <c r="G726" s="25"/>
      <c r="H726" s="25"/>
      <c r="I726" s="25"/>
      <c r="J726" s="25"/>
      <c r="K726" s="25"/>
      <c r="L726" s="25"/>
      <c r="M726" s="20"/>
      <c r="N726" s="25"/>
      <c r="O726" s="43"/>
      <c r="P726" s="43"/>
      <c r="Q726" s="35"/>
      <c r="T726" s="233"/>
    </row>
    <row r="727" spans="1:20" s="17" customFormat="1" ht="12.75" customHeight="1">
      <c r="A727" s="23"/>
      <c r="B727" s="39" t="str" cm="1">
        <f t="array" ref="B727">IF(A727="", "", _xlfn._xlws.FILTER('Responsáveis pelas informações'!F:F, 'Responsáveis pelas informações'!A:A='Termos de Cooperação'!#REF!))</f>
        <v/>
      </c>
      <c r="C727" s="39"/>
      <c r="D727" s="39"/>
      <c r="F727" s="25"/>
      <c r="G727" s="25"/>
      <c r="H727" s="25"/>
      <c r="I727" s="25"/>
      <c r="J727" s="25"/>
      <c r="K727" s="25"/>
      <c r="L727" s="25"/>
      <c r="M727" s="20"/>
      <c r="N727" s="25"/>
      <c r="O727" s="43"/>
      <c r="P727" s="43"/>
      <c r="Q727" s="35"/>
      <c r="T727" s="233"/>
    </row>
    <row r="728" spans="1:20" s="17" customFormat="1" ht="12.75" customHeight="1">
      <c r="A728" s="23"/>
      <c r="B728" s="39" t="str" cm="1">
        <f t="array" ref="B728">IF(A728="", "", _xlfn._xlws.FILTER('Responsáveis pelas informações'!F:F, 'Responsáveis pelas informações'!A:A='Termos de Cooperação'!#REF!))</f>
        <v/>
      </c>
      <c r="C728" s="39"/>
      <c r="D728" s="39"/>
      <c r="F728" s="25"/>
      <c r="G728" s="25"/>
      <c r="H728" s="25"/>
      <c r="I728" s="25"/>
      <c r="J728" s="25"/>
      <c r="K728" s="25"/>
      <c r="L728" s="25"/>
      <c r="M728" s="20"/>
      <c r="N728" s="25"/>
      <c r="O728" s="43"/>
      <c r="P728" s="43"/>
      <c r="Q728" s="35"/>
      <c r="T728" s="233"/>
    </row>
    <row r="729" spans="1:20" s="17" customFormat="1" ht="12.75" customHeight="1">
      <c r="A729" s="23"/>
      <c r="B729" s="39" t="str" cm="1">
        <f t="array" ref="B729">IF(A729="", "", _xlfn._xlws.FILTER('Responsáveis pelas informações'!F:F, 'Responsáveis pelas informações'!A:A='Termos de Cooperação'!#REF!))</f>
        <v/>
      </c>
      <c r="C729" s="39"/>
      <c r="D729" s="39"/>
      <c r="F729" s="25"/>
      <c r="G729" s="25"/>
      <c r="H729" s="25"/>
      <c r="I729" s="25"/>
      <c r="J729" s="25"/>
      <c r="K729" s="25"/>
      <c r="L729" s="25"/>
      <c r="M729" s="20"/>
      <c r="N729" s="25"/>
      <c r="O729" s="43"/>
      <c r="P729" s="43"/>
      <c r="Q729" s="35"/>
      <c r="T729" s="233"/>
    </row>
    <row r="730" spans="1:20" s="17" customFormat="1" ht="12.75" customHeight="1">
      <c r="A730" s="23"/>
      <c r="B730" s="39" t="str" cm="1">
        <f t="array" ref="B730">IF(A730="", "", _xlfn._xlws.FILTER('Responsáveis pelas informações'!F:F, 'Responsáveis pelas informações'!A:A='Termos de Cooperação'!#REF!))</f>
        <v/>
      </c>
      <c r="C730" s="39"/>
      <c r="D730" s="39"/>
      <c r="F730" s="25"/>
      <c r="G730" s="25"/>
      <c r="H730" s="25"/>
      <c r="I730" s="25"/>
      <c r="J730" s="25"/>
      <c r="K730" s="25"/>
      <c r="L730" s="25"/>
      <c r="M730" s="20"/>
      <c r="N730" s="25"/>
      <c r="O730" s="43"/>
      <c r="P730" s="43"/>
      <c r="Q730" s="35"/>
      <c r="T730" s="233"/>
    </row>
    <row r="731" spans="1:20" s="17" customFormat="1" ht="12.75" customHeight="1">
      <c r="A731" s="23"/>
      <c r="B731" s="39" t="str" cm="1">
        <f t="array" ref="B731">IF(A731="", "", _xlfn._xlws.FILTER('Responsáveis pelas informações'!F:F, 'Responsáveis pelas informações'!A:A='Termos de Cooperação'!#REF!))</f>
        <v/>
      </c>
      <c r="C731" s="39"/>
      <c r="D731" s="39"/>
      <c r="F731" s="25"/>
      <c r="G731" s="25"/>
      <c r="H731" s="25"/>
      <c r="I731" s="25"/>
      <c r="J731" s="25"/>
      <c r="K731" s="25"/>
      <c r="L731" s="25"/>
      <c r="M731" s="20"/>
      <c r="N731" s="25"/>
      <c r="O731" s="43"/>
      <c r="P731" s="43"/>
      <c r="Q731" s="35"/>
      <c r="T731" s="233"/>
    </row>
    <row r="732" spans="1:20" s="17" customFormat="1" ht="12.75" customHeight="1">
      <c r="A732" s="23"/>
      <c r="B732" s="39" t="str" cm="1">
        <f t="array" ref="B732">IF(A732="", "", _xlfn._xlws.FILTER('Responsáveis pelas informações'!F:F, 'Responsáveis pelas informações'!A:A='Termos de Cooperação'!#REF!))</f>
        <v/>
      </c>
      <c r="C732" s="39"/>
      <c r="D732" s="39"/>
      <c r="F732" s="25"/>
      <c r="G732" s="25"/>
      <c r="H732" s="25"/>
      <c r="I732" s="25"/>
      <c r="J732" s="25"/>
      <c r="K732" s="25"/>
      <c r="L732" s="25"/>
      <c r="M732" s="20"/>
      <c r="N732" s="25"/>
      <c r="O732" s="43"/>
      <c r="P732" s="43"/>
      <c r="Q732" s="35"/>
      <c r="T732" s="233"/>
    </row>
    <row r="733" spans="1:20" s="17" customFormat="1" ht="12.75" customHeight="1">
      <c r="A733" s="23"/>
      <c r="B733" s="39" t="str" cm="1">
        <f t="array" ref="B733">IF(A733="", "", _xlfn._xlws.FILTER('Responsáveis pelas informações'!F:F, 'Responsáveis pelas informações'!A:A='Termos de Cooperação'!#REF!))</f>
        <v/>
      </c>
      <c r="C733" s="39"/>
      <c r="D733" s="39"/>
      <c r="F733" s="25"/>
      <c r="G733" s="25"/>
      <c r="H733" s="25"/>
      <c r="I733" s="25"/>
      <c r="J733" s="25"/>
      <c r="K733" s="25"/>
      <c r="L733" s="25"/>
      <c r="M733" s="20"/>
      <c r="N733" s="25"/>
      <c r="O733" s="43"/>
      <c r="P733" s="43"/>
      <c r="Q733" s="35"/>
      <c r="T733" s="233"/>
    </row>
    <row r="734" spans="1:20" s="17" customFormat="1" ht="12.75" customHeight="1">
      <c r="A734" s="23"/>
      <c r="B734" s="39" t="str" cm="1">
        <f t="array" ref="B734">IF(A734="", "", _xlfn._xlws.FILTER('Responsáveis pelas informações'!F:F, 'Responsáveis pelas informações'!A:A='Termos de Cooperação'!#REF!))</f>
        <v/>
      </c>
      <c r="C734" s="39"/>
      <c r="D734" s="39"/>
      <c r="F734" s="25"/>
      <c r="G734" s="25"/>
      <c r="H734" s="25"/>
      <c r="I734" s="25"/>
      <c r="J734" s="25"/>
      <c r="K734" s="25"/>
      <c r="L734" s="25"/>
      <c r="M734" s="20"/>
      <c r="N734" s="25"/>
      <c r="O734" s="43"/>
      <c r="P734" s="43"/>
      <c r="Q734" s="35"/>
      <c r="T734" s="233"/>
    </row>
    <row r="735" spans="1:20" s="17" customFormat="1" ht="12.75" customHeight="1">
      <c r="A735" s="23"/>
      <c r="B735" s="39" t="str" cm="1">
        <f t="array" ref="B735">IF(A735="", "", _xlfn._xlws.FILTER('Responsáveis pelas informações'!F:F, 'Responsáveis pelas informações'!A:A='Termos de Cooperação'!#REF!))</f>
        <v/>
      </c>
      <c r="C735" s="39"/>
      <c r="D735" s="39"/>
      <c r="F735" s="25"/>
      <c r="G735" s="25"/>
      <c r="H735" s="25"/>
      <c r="I735" s="25"/>
      <c r="J735" s="25"/>
      <c r="K735" s="25"/>
      <c r="L735" s="25"/>
      <c r="M735" s="20"/>
      <c r="N735" s="25"/>
      <c r="O735" s="43"/>
      <c r="P735" s="43"/>
      <c r="Q735" s="35"/>
      <c r="T735" s="233"/>
    </row>
    <row r="736" spans="1:20" s="17" customFormat="1" ht="12.75" customHeight="1">
      <c r="A736" s="23"/>
      <c r="B736" s="39" t="str" cm="1">
        <f t="array" ref="B736">IF(A736="", "", _xlfn._xlws.FILTER('Responsáveis pelas informações'!F:F, 'Responsáveis pelas informações'!A:A='Termos de Cooperação'!#REF!))</f>
        <v/>
      </c>
      <c r="C736" s="39"/>
      <c r="D736" s="39"/>
      <c r="F736" s="25"/>
      <c r="G736" s="25"/>
      <c r="H736" s="25"/>
      <c r="I736" s="25"/>
      <c r="J736" s="25"/>
      <c r="K736" s="25"/>
      <c r="L736" s="25"/>
      <c r="M736" s="20"/>
      <c r="N736" s="25"/>
      <c r="O736" s="43"/>
      <c r="P736" s="43"/>
      <c r="Q736" s="35"/>
      <c r="T736" s="233"/>
    </row>
    <row r="737" spans="1:20" s="17" customFormat="1" ht="12.75" customHeight="1">
      <c r="A737" s="23"/>
      <c r="B737" s="39" t="str" cm="1">
        <f t="array" ref="B737">IF(A737="", "", _xlfn._xlws.FILTER('Responsáveis pelas informações'!F:F, 'Responsáveis pelas informações'!A:A='Termos de Cooperação'!#REF!))</f>
        <v/>
      </c>
      <c r="C737" s="39"/>
      <c r="D737" s="39"/>
      <c r="F737" s="25"/>
      <c r="G737" s="25"/>
      <c r="H737" s="25"/>
      <c r="I737" s="25"/>
      <c r="J737" s="25"/>
      <c r="K737" s="25"/>
      <c r="L737" s="25"/>
      <c r="M737" s="20"/>
      <c r="N737" s="25"/>
      <c r="O737" s="43"/>
      <c r="P737" s="43"/>
      <c r="Q737" s="35"/>
      <c r="T737" s="233"/>
    </row>
    <row r="738" spans="1:20" s="17" customFormat="1" ht="12.75" customHeight="1">
      <c r="A738" s="23"/>
      <c r="B738" s="39" t="str" cm="1">
        <f t="array" ref="B738">IF(A738="", "", _xlfn._xlws.FILTER('Responsáveis pelas informações'!F:F, 'Responsáveis pelas informações'!A:A='Termos de Cooperação'!#REF!))</f>
        <v/>
      </c>
      <c r="C738" s="39"/>
      <c r="D738" s="39"/>
      <c r="F738" s="25"/>
      <c r="G738" s="25"/>
      <c r="H738" s="25"/>
      <c r="I738" s="25"/>
      <c r="J738" s="25"/>
      <c r="K738" s="25"/>
      <c r="L738" s="25"/>
      <c r="M738" s="20"/>
      <c r="N738" s="25"/>
      <c r="O738" s="43"/>
      <c r="P738" s="43"/>
      <c r="Q738" s="35"/>
      <c r="T738" s="233"/>
    </row>
    <row r="739" spans="1:20" s="17" customFormat="1" ht="12.75" customHeight="1">
      <c r="A739" s="23"/>
      <c r="B739" s="39" t="str" cm="1">
        <f t="array" ref="B739">IF(A739="", "", _xlfn._xlws.FILTER('Responsáveis pelas informações'!F:F, 'Responsáveis pelas informações'!A:A='Termos de Cooperação'!#REF!))</f>
        <v/>
      </c>
      <c r="C739" s="39"/>
      <c r="D739" s="39"/>
      <c r="F739" s="25"/>
      <c r="G739" s="25"/>
      <c r="H739" s="25"/>
      <c r="I739" s="25"/>
      <c r="J739" s="25"/>
      <c r="K739" s="25"/>
      <c r="L739" s="25"/>
      <c r="M739" s="20"/>
      <c r="N739" s="25"/>
      <c r="O739" s="43"/>
      <c r="P739" s="43"/>
      <c r="Q739" s="35"/>
      <c r="T739" s="233"/>
    </row>
    <row r="740" spans="1:20" s="17" customFormat="1" ht="12.75" customHeight="1">
      <c r="A740" s="23"/>
      <c r="B740" s="39" t="str" cm="1">
        <f t="array" ref="B740">IF(A740="", "", _xlfn._xlws.FILTER('Responsáveis pelas informações'!F:F, 'Responsáveis pelas informações'!A:A='Termos de Cooperação'!#REF!))</f>
        <v/>
      </c>
      <c r="C740" s="39"/>
      <c r="D740" s="39"/>
      <c r="F740" s="25"/>
      <c r="G740" s="25"/>
      <c r="H740" s="25"/>
      <c r="I740" s="25"/>
      <c r="J740" s="25"/>
      <c r="K740" s="25"/>
      <c r="L740" s="25"/>
      <c r="M740" s="20"/>
      <c r="N740" s="25"/>
      <c r="O740" s="43"/>
      <c r="P740" s="43"/>
      <c r="Q740" s="35"/>
      <c r="T740" s="233"/>
    </row>
    <row r="741" spans="1:20" s="17" customFormat="1" ht="12.75" customHeight="1">
      <c r="A741" s="23"/>
      <c r="B741" s="39" t="str" cm="1">
        <f t="array" ref="B741">IF(A741="", "", _xlfn._xlws.FILTER('Responsáveis pelas informações'!F:F, 'Responsáveis pelas informações'!A:A='Termos de Cooperação'!#REF!))</f>
        <v/>
      </c>
      <c r="C741" s="39"/>
      <c r="D741" s="39"/>
      <c r="F741" s="25"/>
      <c r="G741" s="25"/>
      <c r="H741" s="25"/>
      <c r="I741" s="25"/>
      <c r="J741" s="25"/>
      <c r="K741" s="25"/>
      <c r="L741" s="25"/>
      <c r="M741" s="20"/>
      <c r="N741" s="25"/>
      <c r="O741" s="43"/>
      <c r="P741" s="43"/>
      <c r="Q741" s="35"/>
      <c r="T741" s="233"/>
    </row>
    <row r="742" spans="1:20" s="17" customFormat="1" ht="12.75" customHeight="1">
      <c r="A742" s="23"/>
      <c r="B742" s="39" t="str" cm="1">
        <f t="array" ref="B742">IF(A742="", "", _xlfn._xlws.FILTER('Responsáveis pelas informações'!F:F, 'Responsáveis pelas informações'!A:A='Termos de Cooperação'!#REF!))</f>
        <v/>
      </c>
      <c r="C742" s="39"/>
      <c r="D742" s="39"/>
      <c r="F742" s="25"/>
      <c r="G742" s="25"/>
      <c r="H742" s="25"/>
      <c r="I742" s="25"/>
      <c r="J742" s="25"/>
      <c r="K742" s="25"/>
      <c r="L742" s="25"/>
      <c r="M742" s="20"/>
      <c r="N742" s="25"/>
      <c r="O742" s="43"/>
      <c r="P742" s="43"/>
      <c r="Q742" s="35"/>
      <c r="T742" s="233"/>
    </row>
    <row r="743" spans="1:20" s="17" customFormat="1" ht="12.75" customHeight="1">
      <c r="A743" s="23"/>
      <c r="B743" s="39" t="str" cm="1">
        <f t="array" ref="B743">IF(A743="", "", _xlfn._xlws.FILTER('Responsáveis pelas informações'!F:F, 'Responsáveis pelas informações'!A:A='Termos de Cooperação'!#REF!))</f>
        <v/>
      </c>
      <c r="C743" s="39"/>
      <c r="D743" s="39"/>
      <c r="F743" s="25"/>
      <c r="G743" s="25"/>
      <c r="H743" s="25"/>
      <c r="I743" s="25"/>
      <c r="J743" s="25"/>
      <c r="K743" s="25"/>
      <c r="L743" s="25"/>
      <c r="M743" s="20"/>
      <c r="N743" s="25"/>
      <c r="O743" s="43"/>
      <c r="P743" s="43"/>
      <c r="Q743" s="35"/>
      <c r="T743" s="233"/>
    </row>
    <row r="744" spans="1:20" s="17" customFormat="1" ht="12.75" customHeight="1">
      <c r="A744" s="23"/>
      <c r="B744" s="39" t="str" cm="1">
        <f t="array" ref="B744">IF(A744="", "", _xlfn._xlws.FILTER('Responsáveis pelas informações'!F:F, 'Responsáveis pelas informações'!A:A='Termos de Cooperação'!#REF!))</f>
        <v/>
      </c>
      <c r="C744" s="39"/>
      <c r="D744" s="39"/>
      <c r="F744" s="25"/>
      <c r="G744" s="25"/>
      <c r="H744" s="25"/>
      <c r="I744" s="25"/>
      <c r="J744" s="25"/>
      <c r="K744" s="25"/>
      <c r="L744" s="25"/>
      <c r="M744" s="20"/>
      <c r="N744" s="25"/>
      <c r="O744" s="43"/>
      <c r="P744" s="43"/>
      <c r="Q744" s="35"/>
      <c r="T744" s="233"/>
    </row>
    <row r="745" spans="1:20" s="17" customFormat="1" ht="12.75" customHeight="1">
      <c r="A745" s="23"/>
      <c r="B745" s="39" t="str" cm="1">
        <f t="array" ref="B745">IF(A745="", "", _xlfn._xlws.FILTER('Responsáveis pelas informações'!F:F, 'Responsáveis pelas informações'!A:A='Termos de Cooperação'!#REF!))</f>
        <v/>
      </c>
      <c r="C745" s="39"/>
      <c r="D745" s="39"/>
      <c r="F745" s="25"/>
      <c r="G745" s="25"/>
      <c r="H745" s="25"/>
      <c r="I745" s="25"/>
      <c r="J745" s="25"/>
      <c r="K745" s="25"/>
      <c r="L745" s="25"/>
      <c r="M745" s="20"/>
      <c r="N745" s="25"/>
      <c r="O745" s="43"/>
      <c r="P745" s="43"/>
      <c r="Q745" s="35"/>
      <c r="T745" s="233"/>
    </row>
    <row r="746" spans="1:20" s="17" customFormat="1" ht="12.75" customHeight="1">
      <c r="A746" s="23"/>
      <c r="B746" s="39" t="str" cm="1">
        <f t="array" ref="B746">IF(A746="", "", _xlfn._xlws.FILTER('Responsáveis pelas informações'!F:F, 'Responsáveis pelas informações'!A:A='Termos de Cooperação'!#REF!))</f>
        <v/>
      </c>
      <c r="C746" s="39"/>
      <c r="D746" s="39"/>
      <c r="F746" s="25"/>
      <c r="G746" s="25"/>
      <c r="H746" s="25"/>
      <c r="I746" s="25"/>
      <c r="J746" s="25"/>
      <c r="K746" s="25"/>
      <c r="L746" s="25"/>
      <c r="M746" s="20"/>
      <c r="N746" s="25"/>
      <c r="O746" s="43"/>
      <c r="P746" s="43"/>
      <c r="Q746" s="35"/>
      <c r="T746" s="233"/>
    </row>
    <row r="747" spans="1:20" s="17" customFormat="1" ht="12.75" customHeight="1">
      <c r="A747" s="23"/>
      <c r="B747" s="39" t="str" cm="1">
        <f t="array" ref="B747">IF(A747="", "", _xlfn._xlws.FILTER('Responsáveis pelas informações'!F:F, 'Responsáveis pelas informações'!A:A='Termos de Cooperação'!#REF!))</f>
        <v/>
      </c>
      <c r="C747" s="39"/>
      <c r="D747" s="39"/>
      <c r="F747" s="25"/>
      <c r="G747" s="25"/>
      <c r="H747" s="25"/>
      <c r="I747" s="25"/>
      <c r="J747" s="25"/>
      <c r="K747" s="25"/>
      <c r="L747" s="25"/>
      <c r="M747" s="20"/>
      <c r="N747" s="25"/>
      <c r="O747" s="43"/>
      <c r="P747" s="43"/>
      <c r="Q747" s="35"/>
      <c r="T747" s="233"/>
    </row>
    <row r="748" spans="1:20" s="17" customFormat="1" ht="12.75" customHeight="1">
      <c r="A748" s="23"/>
      <c r="B748" s="39" t="str" cm="1">
        <f t="array" ref="B748">IF(A748="", "", _xlfn._xlws.FILTER('Responsáveis pelas informações'!F:F, 'Responsáveis pelas informações'!A:A='Termos de Cooperação'!#REF!))</f>
        <v/>
      </c>
      <c r="C748" s="39"/>
      <c r="D748" s="39"/>
      <c r="F748" s="25"/>
      <c r="G748" s="25"/>
      <c r="H748" s="25"/>
      <c r="I748" s="25"/>
      <c r="J748" s="25"/>
      <c r="K748" s="25"/>
      <c r="L748" s="25"/>
      <c r="M748" s="20"/>
      <c r="N748" s="25"/>
      <c r="O748" s="43"/>
      <c r="P748" s="43"/>
      <c r="Q748" s="35"/>
      <c r="T748" s="233"/>
    </row>
    <row r="749" spans="1:20" s="17" customFormat="1" ht="12.75" customHeight="1">
      <c r="A749" s="23"/>
      <c r="B749" s="39" t="str" cm="1">
        <f t="array" ref="B749">IF(A749="", "", _xlfn._xlws.FILTER('Responsáveis pelas informações'!F:F, 'Responsáveis pelas informações'!A:A='Termos de Cooperação'!#REF!))</f>
        <v/>
      </c>
      <c r="C749" s="39"/>
      <c r="D749" s="39"/>
      <c r="F749" s="25"/>
      <c r="G749" s="25"/>
      <c r="H749" s="25"/>
      <c r="I749" s="25"/>
      <c r="J749" s="25"/>
      <c r="K749" s="25"/>
      <c r="L749" s="25"/>
      <c r="M749" s="20"/>
      <c r="N749" s="25"/>
      <c r="O749" s="43"/>
      <c r="P749" s="43"/>
      <c r="Q749" s="35"/>
      <c r="T749" s="233"/>
    </row>
    <row r="750" spans="1:20" s="17" customFormat="1" ht="12.75" customHeight="1">
      <c r="A750" s="23"/>
      <c r="B750" s="39" t="str" cm="1">
        <f t="array" ref="B750">IF(A750="", "", _xlfn._xlws.FILTER('Responsáveis pelas informações'!F:F, 'Responsáveis pelas informações'!A:A='Termos de Cooperação'!#REF!))</f>
        <v/>
      </c>
      <c r="C750" s="39"/>
      <c r="D750" s="39"/>
      <c r="F750" s="25"/>
      <c r="G750" s="25"/>
      <c r="H750" s="25"/>
      <c r="I750" s="25"/>
      <c r="J750" s="25"/>
      <c r="K750" s="25"/>
      <c r="L750" s="25"/>
      <c r="M750" s="20"/>
      <c r="N750" s="25"/>
      <c r="O750" s="43"/>
      <c r="P750" s="43"/>
      <c r="Q750" s="35"/>
      <c r="T750" s="233"/>
    </row>
    <row r="751" spans="1:20" s="17" customFormat="1" ht="12.75" customHeight="1">
      <c r="A751" s="23"/>
      <c r="B751" s="39" t="str" cm="1">
        <f t="array" ref="B751">IF(A751="", "", _xlfn._xlws.FILTER('Responsáveis pelas informações'!F:F, 'Responsáveis pelas informações'!A:A='Termos de Cooperação'!#REF!))</f>
        <v/>
      </c>
      <c r="C751" s="39"/>
      <c r="D751" s="39"/>
      <c r="F751" s="25"/>
      <c r="G751" s="25"/>
      <c r="H751" s="25"/>
      <c r="I751" s="25"/>
      <c r="J751" s="25"/>
      <c r="K751" s="25"/>
      <c r="L751" s="25"/>
      <c r="M751" s="20"/>
      <c r="N751" s="25"/>
      <c r="O751" s="43"/>
      <c r="P751" s="43"/>
      <c r="Q751" s="35"/>
      <c r="T751" s="233"/>
    </row>
    <row r="752" spans="1:20" s="17" customFormat="1" ht="12.75" customHeight="1">
      <c r="A752" s="23"/>
      <c r="B752" s="39" t="str" cm="1">
        <f t="array" ref="B752">IF(A752="", "", _xlfn._xlws.FILTER('Responsáveis pelas informações'!F:F, 'Responsáveis pelas informações'!A:A='Termos de Cooperação'!#REF!))</f>
        <v/>
      </c>
      <c r="C752" s="39"/>
      <c r="D752" s="39"/>
      <c r="F752" s="25"/>
      <c r="G752" s="25"/>
      <c r="H752" s="25"/>
      <c r="I752" s="25"/>
      <c r="J752" s="25"/>
      <c r="K752" s="25"/>
      <c r="L752" s="25"/>
      <c r="M752" s="20"/>
      <c r="N752" s="25"/>
      <c r="O752" s="43"/>
      <c r="P752" s="43"/>
      <c r="Q752" s="35"/>
      <c r="T752" s="233"/>
    </row>
    <row r="753" spans="1:20" s="17" customFormat="1" ht="12.75" customHeight="1">
      <c r="A753" s="23"/>
      <c r="B753" s="39" t="str" cm="1">
        <f t="array" ref="B753">IF(A753="", "", _xlfn._xlws.FILTER('Responsáveis pelas informações'!F:F, 'Responsáveis pelas informações'!A:A='Termos de Cooperação'!#REF!))</f>
        <v/>
      </c>
      <c r="C753" s="39"/>
      <c r="D753" s="39"/>
      <c r="F753" s="25"/>
      <c r="G753" s="25"/>
      <c r="H753" s="25"/>
      <c r="I753" s="25"/>
      <c r="J753" s="25"/>
      <c r="K753" s="25"/>
      <c r="L753" s="25"/>
      <c r="M753" s="20"/>
      <c r="N753" s="25"/>
      <c r="O753" s="43"/>
      <c r="P753" s="43"/>
      <c r="Q753" s="35"/>
      <c r="T753" s="233"/>
    </row>
    <row r="754" spans="1:20" s="17" customFormat="1" ht="12.75" customHeight="1">
      <c r="A754" s="23"/>
      <c r="B754" s="39" t="str" cm="1">
        <f t="array" ref="B754">IF(A754="", "", _xlfn._xlws.FILTER('Responsáveis pelas informações'!F:F, 'Responsáveis pelas informações'!A:A='Termos de Cooperação'!#REF!))</f>
        <v/>
      </c>
      <c r="C754" s="39"/>
      <c r="D754" s="39"/>
      <c r="F754" s="25"/>
      <c r="G754" s="25"/>
      <c r="H754" s="25"/>
      <c r="I754" s="25"/>
      <c r="J754" s="25"/>
      <c r="K754" s="25"/>
      <c r="L754" s="25"/>
      <c r="M754" s="20"/>
      <c r="N754" s="25"/>
      <c r="O754" s="43"/>
      <c r="P754" s="43"/>
      <c r="Q754" s="35"/>
      <c r="T754" s="233"/>
    </row>
    <row r="755" spans="1:20" s="17" customFormat="1" ht="12.75" customHeight="1">
      <c r="A755" s="23"/>
      <c r="B755" s="39" t="str" cm="1">
        <f t="array" ref="B755">IF(A755="", "", _xlfn._xlws.FILTER('Responsáveis pelas informações'!F:F, 'Responsáveis pelas informações'!A:A='Termos de Cooperação'!#REF!))</f>
        <v/>
      </c>
      <c r="C755" s="39"/>
      <c r="D755" s="39"/>
      <c r="F755" s="25"/>
      <c r="G755" s="25"/>
      <c r="H755" s="25"/>
      <c r="I755" s="25"/>
      <c r="J755" s="25"/>
      <c r="K755" s="25"/>
      <c r="L755" s="25"/>
      <c r="M755" s="20"/>
      <c r="N755" s="25"/>
      <c r="O755" s="43"/>
      <c r="P755" s="43"/>
      <c r="Q755" s="35"/>
      <c r="T755" s="233"/>
    </row>
    <row r="756" spans="1:20" s="17" customFormat="1" ht="12.75" customHeight="1">
      <c r="A756" s="23"/>
      <c r="B756" s="39" t="str" cm="1">
        <f t="array" ref="B756">IF(A756="", "", _xlfn._xlws.FILTER('Responsáveis pelas informações'!F:F, 'Responsáveis pelas informações'!A:A='Termos de Cooperação'!#REF!))</f>
        <v/>
      </c>
      <c r="C756" s="39"/>
      <c r="D756" s="39"/>
      <c r="F756" s="25"/>
      <c r="G756" s="25"/>
      <c r="H756" s="25"/>
      <c r="I756" s="25"/>
      <c r="J756" s="25"/>
      <c r="K756" s="25"/>
      <c r="L756" s="25"/>
      <c r="M756" s="20"/>
      <c r="N756" s="25"/>
      <c r="O756" s="43"/>
      <c r="P756" s="43"/>
      <c r="Q756" s="35"/>
      <c r="T756" s="233"/>
    </row>
    <row r="757" spans="1:20" s="17" customFormat="1" ht="12.75" customHeight="1">
      <c r="A757" s="23"/>
      <c r="B757" s="39" t="str" cm="1">
        <f t="array" ref="B757">IF(A757="", "", _xlfn._xlws.FILTER('Responsáveis pelas informações'!F:F, 'Responsáveis pelas informações'!A:A='Termos de Cooperação'!#REF!))</f>
        <v/>
      </c>
      <c r="C757" s="39"/>
      <c r="D757" s="39"/>
      <c r="F757" s="25"/>
      <c r="G757" s="25"/>
      <c r="H757" s="25"/>
      <c r="I757" s="25"/>
      <c r="J757" s="25"/>
      <c r="K757" s="25"/>
      <c r="L757" s="25"/>
      <c r="M757" s="20"/>
      <c r="N757" s="25"/>
      <c r="O757" s="43"/>
      <c r="P757" s="43"/>
      <c r="Q757" s="35"/>
      <c r="T757" s="233"/>
    </row>
    <row r="758" spans="1:20" s="17" customFormat="1" ht="12.75" customHeight="1">
      <c r="A758" s="23"/>
      <c r="B758" s="39" t="str" cm="1">
        <f t="array" ref="B758">IF(A758="", "", _xlfn._xlws.FILTER('Responsáveis pelas informações'!F:F, 'Responsáveis pelas informações'!A:A='Termos de Cooperação'!#REF!))</f>
        <v/>
      </c>
      <c r="C758" s="39"/>
      <c r="D758" s="39"/>
      <c r="F758" s="25"/>
      <c r="G758" s="25"/>
      <c r="H758" s="25"/>
      <c r="I758" s="25"/>
      <c r="J758" s="25"/>
      <c r="K758" s="25"/>
      <c r="L758" s="25"/>
      <c r="M758" s="20"/>
      <c r="N758" s="25"/>
      <c r="O758" s="43"/>
      <c r="P758" s="43"/>
      <c r="Q758" s="35"/>
      <c r="T758" s="233"/>
    </row>
    <row r="759" spans="1:20" s="17" customFormat="1" ht="12.75" customHeight="1">
      <c r="A759" s="23"/>
      <c r="B759" s="39" t="str" cm="1">
        <f t="array" ref="B759">IF(A759="", "", _xlfn._xlws.FILTER('Responsáveis pelas informações'!F:F, 'Responsáveis pelas informações'!A:A='Termos de Cooperação'!#REF!))</f>
        <v/>
      </c>
      <c r="C759" s="39"/>
      <c r="D759" s="39"/>
      <c r="F759" s="25"/>
      <c r="G759" s="25"/>
      <c r="H759" s="25"/>
      <c r="I759" s="25"/>
      <c r="J759" s="25"/>
      <c r="K759" s="25"/>
      <c r="L759" s="25"/>
      <c r="M759" s="20"/>
      <c r="N759" s="25"/>
      <c r="O759" s="43"/>
      <c r="P759" s="43"/>
      <c r="Q759" s="35"/>
      <c r="T759" s="233"/>
    </row>
    <row r="760" spans="1:20" s="17" customFormat="1" ht="12.75" customHeight="1">
      <c r="A760" s="23"/>
      <c r="B760" s="39" t="str" cm="1">
        <f t="array" ref="B760">IF(A760="", "", _xlfn._xlws.FILTER('Responsáveis pelas informações'!F:F, 'Responsáveis pelas informações'!A:A='Termos de Cooperação'!#REF!))</f>
        <v/>
      </c>
      <c r="C760" s="39"/>
      <c r="D760" s="39"/>
      <c r="F760" s="25"/>
      <c r="G760" s="25"/>
      <c r="H760" s="25"/>
      <c r="I760" s="25"/>
      <c r="J760" s="25"/>
      <c r="K760" s="25"/>
      <c r="L760" s="25"/>
      <c r="M760" s="20"/>
      <c r="N760" s="25"/>
      <c r="O760" s="43"/>
      <c r="P760" s="43"/>
      <c r="Q760" s="35"/>
      <c r="T760" s="233"/>
    </row>
    <row r="761" spans="1:20" s="17" customFormat="1" ht="12.75" customHeight="1">
      <c r="A761" s="23"/>
      <c r="B761" s="39" t="str" cm="1">
        <f t="array" ref="B761">IF(A761="", "", _xlfn._xlws.FILTER('Responsáveis pelas informações'!F:F, 'Responsáveis pelas informações'!A:A='Termos de Cooperação'!#REF!))</f>
        <v/>
      </c>
      <c r="C761" s="39"/>
      <c r="D761" s="39"/>
      <c r="F761" s="25"/>
      <c r="G761" s="25"/>
      <c r="H761" s="25"/>
      <c r="I761" s="25"/>
      <c r="J761" s="25"/>
      <c r="K761" s="25"/>
      <c r="L761" s="25"/>
      <c r="M761" s="20"/>
      <c r="N761" s="25"/>
      <c r="O761" s="43"/>
      <c r="P761" s="43"/>
      <c r="Q761" s="35"/>
      <c r="T761" s="233"/>
    </row>
    <row r="762" spans="1:20" s="17" customFormat="1" ht="12.75" customHeight="1">
      <c r="A762" s="23"/>
      <c r="B762" s="39" t="str" cm="1">
        <f t="array" ref="B762">IF(A762="", "", _xlfn._xlws.FILTER('Responsáveis pelas informações'!F:F, 'Responsáveis pelas informações'!A:A='Termos de Cooperação'!#REF!))</f>
        <v/>
      </c>
      <c r="C762" s="39"/>
      <c r="D762" s="39"/>
      <c r="F762" s="25"/>
      <c r="G762" s="25"/>
      <c r="H762" s="25"/>
      <c r="I762" s="25"/>
      <c r="J762" s="25"/>
      <c r="K762" s="25"/>
      <c r="L762" s="25"/>
      <c r="M762" s="20"/>
      <c r="N762" s="25"/>
      <c r="O762" s="43"/>
      <c r="P762" s="43"/>
      <c r="Q762" s="35"/>
      <c r="T762" s="233"/>
    </row>
    <row r="763" spans="1:20" s="17" customFormat="1" ht="12.75" customHeight="1">
      <c r="A763" s="23"/>
      <c r="B763" s="39" t="str" cm="1">
        <f t="array" ref="B763">IF(A763="", "", _xlfn._xlws.FILTER('Responsáveis pelas informações'!F:F, 'Responsáveis pelas informações'!A:A='Termos de Cooperação'!#REF!))</f>
        <v/>
      </c>
      <c r="C763" s="39"/>
      <c r="D763" s="39"/>
      <c r="F763" s="25"/>
      <c r="G763" s="25"/>
      <c r="H763" s="25"/>
      <c r="I763" s="25"/>
      <c r="J763" s="25"/>
      <c r="K763" s="25"/>
      <c r="L763" s="25"/>
      <c r="M763" s="20"/>
      <c r="N763" s="25"/>
      <c r="O763" s="43"/>
      <c r="P763" s="43"/>
      <c r="Q763" s="35"/>
      <c r="T763" s="233"/>
    </row>
    <row r="764" spans="1:20" s="17" customFormat="1" ht="12.75" customHeight="1">
      <c r="A764" s="23"/>
      <c r="B764" s="39" t="str" cm="1">
        <f t="array" ref="B764">IF(A764="", "", _xlfn._xlws.FILTER('Responsáveis pelas informações'!F:F, 'Responsáveis pelas informações'!A:A='Termos de Cooperação'!#REF!))</f>
        <v/>
      </c>
      <c r="C764" s="39"/>
      <c r="D764" s="39"/>
      <c r="F764" s="25"/>
      <c r="G764" s="25"/>
      <c r="H764" s="25"/>
      <c r="I764" s="25"/>
      <c r="J764" s="25"/>
      <c r="K764" s="25"/>
      <c r="L764" s="25"/>
      <c r="M764" s="20"/>
      <c r="N764" s="25"/>
      <c r="O764" s="43"/>
      <c r="P764" s="43"/>
      <c r="Q764" s="35"/>
      <c r="T764" s="233"/>
    </row>
    <row r="765" spans="1:20" s="17" customFormat="1" ht="12.75" customHeight="1">
      <c r="A765" s="23"/>
      <c r="B765" s="39" t="str" cm="1">
        <f t="array" ref="B765">IF(A765="", "", _xlfn._xlws.FILTER('Responsáveis pelas informações'!F:F, 'Responsáveis pelas informações'!A:A='Termos de Cooperação'!#REF!))</f>
        <v/>
      </c>
      <c r="C765" s="39"/>
      <c r="D765" s="39"/>
      <c r="F765" s="25"/>
      <c r="G765" s="25"/>
      <c r="H765" s="25"/>
      <c r="I765" s="25"/>
      <c r="J765" s="25"/>
      <c r="K765" s="25"/>
      <c r="L765" s="25"/>
      <c r="M765" s="20"/>
      <c r="N765" s="25"/>
      <c r="O765" s="43"/>
      <c r="P765" s="43"/>
      <c r="Q765" s="35"/>
      <c r="T765" s="233"/>
    </row>
    <row r="766" spans="1:20" s="17" customFormat="1" ht="12.75" customHeight="1">
      <c r="A766" s="23"/>
      <c r="B766" s="39" t="str" cm="1">
        <f t="array" ref="B766">IF(A766="", "", _xlfn._xlws.FILTER('Responsáveis pelas informações'!F:F, 'Responsáveis pelas informações'!A:A='Termos de Cooperação'!#REF!))</f>
        <v/>
      </c>
      <c r="C766" s="39"/>
      <c r="D766" s="39"/>
      <c r="F766" s="25"/>
      <c r="G766" s="25"/>
      <c r="H766" s="25"/>
      <c r="I766" s="25"/>
      <c r="J766" s="25"/>
      <c r="K766" s="25"/>
      <c r="L766" s="25"/>
      <c r="M766" s="20"/>
      <c r="N766" s="25"/>
      <c r="O766" s="43"/>
      <c r="P766" s="43"/>
      <c r="Q766" s="35"/>
      <c r="T766" s="233"/>
    </row>
    <row r="767" spans="1:20" s="17" customFormat="1" ht="12.75" customHeight="1">
      <c r="A767" s="23"/>
      <c r="B767" s="39" t="str" cm="1">
        <f t="array" ref="B767">IF(A767="", "", _xlfn._xlws.FILTER('Responsáveis pelas informações'!F:F, 'Responsáveis pelas informações'!A:A='Termos de Cooperação'!#REF!))</f>
        <v/>
      </c>
      <c r="C767" s="39"/>
      <c r="D767" s="39"/>
      <c r="F767" s="25"/>
      <c r="G767" s="25"/>
      <c r="H767" s="25"/>
      <c r="I767" s="25"/>
      <c r="J767" s="25"/>
      <c r="K767" s="25"/>
      <c r="L767" s="25"/>
      <c r="M767" s="20"/>
      <c r="N767" s="25"/>
      <c r="O767" s="43"/>
      <c r="P767" s="43"/>
      <c r="Q767" s="35"/>
      <c r="T767" s="233"/>
    </row>
    <row r="768" spans="1:20" s="17" customFormat="1" ht="12.75" customHeight="1">
      <c r="A768" s="23"/>
      <c r="B768" s="39" t="str" cm="1">
        <f t="array" ref="B768">IF(A768="", "", _xlfn._xlws.FILTER('Responsáveis pelas informações'!F:F, 'Responsáveis pelas informações'!A:A='Termos de Cooperação'!#REF!))</f>
        <v/>
      </c>
      <c r="C768" s="39"/>
      <c r="D768" s="39"/>
      <c r="F768" s="25"/>
      <c r="G768" s="25"/>
      <c r="H768" s="25"/>
      <c r="I768" s="25"/>
      <c r="J768" s="25"/>
      <c r="K768" s="25"/>
      <c r="L768" s="25"/>
      <c r="M768" s="20"/>
      <c r="N768" s="25"/>
      <c r="O768" s="43"/>
      <c r="P768" s="43"/>
      <c r="Q768" s="35"/>
      <c r="T768" s="233"/>
    </row>
    <row r="769" spans="1:20" s="17" customFormat="1" ht="12.75" customHeight="1">
      <c r="A769" s="23"/>
      <c r="B769" s="39" t="str" cm="1">
        <f t="array" ref="B769">IF(A769="", "", _xlfn._xlws.FILTER('Responsáveis pelas informações'!F:F, 'Responsáveis pelas informações'!A:A='Termos de Cooperação'!#REF!))</f>
        <v/>
      </c>
      <c r="C769" s="39"/>
      <c r="D769" s="39"/>
      <c r="F769" s="25"/>
      <c r="G769" s="25"/>
      <c r="H769" s="25"/>
      <c r="I769" s="25"/>
      <c r="J769" s="25"/>
      <c r="K769" s="25"/>
      <c r="L769" s="25"/>
      <c r="M769" s="20"/>
      <c r="N769" s="25"/>
      <c r="O769" s="43"/>
      <c r="P769" s="43"/>
      <c r="Q769" s="35"/>
      <c r="T769" s="233"/>
    </row>
    <row r="770" spans="1:20" s="17" customFormat="1" ht="12.75" customHeight="1">
      <c r="A770" s="23"/>
      <c r="B770" s="39" t="str" cm="1">
        <f t="array" ref="B770">IF(A770="", "", _xlfn._xlws.FILTER('Responsáveis pelas informações'!F:F, 'Responsáveis pelas informações'!A:A='Termos de Cooperação'!#REF!))</f>
        <v/>
      </c>
      <c r="C770" s="39"/>
      <c r="D770" s="39"/>
      <c r="F770" s="25"/>
      <c r="G770" s="25"/>
      <c r="H770" s="25"/>
      <c r="I770" s="25"/>
      <c r="J770" s="25"/>
      <c r="K770" s="25"/>
      <c r="L770" s="25"/>
      <c r="M770" s="20"/>
      <c r="N770" s="25"/>
      <c r="O770" s="43"/>
      <c r="P770" s="43"/>
      <c r="Q770" s="35"/>
      <c r="T770" s="233"/>
    </row>
    <row r="771" spans="1:20" s="17" customFormat="1" ht="12.75" customHeight="1">
      <c r="A771" s="23"/>
      <c r="B771" s="39" t="str" cm="1">
        <f t="array" ref="B771">IF(A771="", "", _xlfn._xlws.FILTER('Responsáveis pelas informações'!F:F, 'Responsáveis pelas informações'!A:A='Termos de Cooperação'!#REF!))</f>
        <v/>
      </c>
      <c r="C771" s="39"/>
      <c r="D771" s="39"/>
      <c r="F771" s="25"/>
      <c r="G771" s="25"/>
      <c r="H771" s="25"/>
      <c r="I771" s="25"/>
      <c r="J771" s="25"/>
      <c r="K771" s="25"/>
      <c r="L771" s="25"/>
      <c r="M771" s="20"/>
      <c r="N771" s="25"/>
      <c r="O771" s="43"/>
      <c r="P771" s="43"/>
      <c r="Q771" s="35"/>
      <c r="T771" s="233"/>
    </row>
    <row r="772" spans="1:20" s="17" customFormat="1" ht="12.75" customHeight="1">
      <c r="A772" s="23"/>
      <c r="B772" s="39" t="str" cm="1">
        <f t="array" ref="B772">IF(A772="", "", _xlfn._xlws.FILTER('Responsáveis pelas informações'!F:F, 'Responsáveis pelas informações'!A:A='Termos de Cooperação'!#REF!))</f>
        <v/>
      </c>
      <c r="C772" s="39"/>
      <c r="D772" s="39"/>
      <c r="F772" s="25"/>
      <c r="G772" s="25"/>
      <c r="H772" s="25"/>
      <c r="I772" s="25"/>
      <c r="J772" s="25"/>
      <c r="K772" s="25"/>
      <c r="L772" s="25"/>
      <c r="M772" s="20"/>
      <c r="N772" s="25"/>
      <c r="O772" s="43"/>
      <c r="P772" s="43"/>
      <c r="Q772" s="35"/>
      <c r="T772" s="233"/>
    </row>
    <row r="773" spans="1:20" s="17" customFormat="1" ht="12.75" customHeight="1">
      <c r="A773" s="23"/>
      <c r="B773" s="39" t="str" cm="1">
        <f t="array" ref="B773">IF(A773="", "", _xlfn._xlws.FILTER('Responsáveis pelas informações'!F:F, 'Responsáveis pelas informações'!A:A='Termos de Cooperação'!#REF!))</f>
        <v/>
      </c>
      <c r="C773" s="39"/>
      <c r="D773" s="39"/>
      <c r="F773" s="25"/>
      <c r="G773" s="25"/>
      <c r="H773" s="25"/>
      <c r="I773" s="25"/>
      <c r="J773" s="25"/>
      <c r="K773" s="25"/>
      <c r="L773" s="25"/>
      <c r="M773" s="20"/>
      <c r="N773" s="25"/>
      <c r="O773" s="43"/>
      <c r="P773" s="43"/>
      <c r="Q773" s="35"/>
      <c r="T773" s="233"/>
    </row>
    <row r="774" spans="1:20" s="17" customFormat="1" ht="12.75" customHeight="1">
      <c r="A774" s="23"/>
      <c r="B774" s="39" t="str" cm="1">
        <f t="array" ref="B774">IF(A774="", "", _xlfn._xlws.FILTER('Responsáveis pelas informações'!F:F, 'Responsáveis pelas informações'!A:A='Termos de Cooperação'!#REF!))</f>
        <v/>
      </c>
      <c r="C774" s="39"/>
      <c r="D774" s="39"/>
      <c r="F774" s="25"/>
      <c r="G774" s="25"/>
      <c r="H774" s="25"/>
      <c r="I774" s="25"/>
      <c r="J774" s="25"/>
      <c r="K774" s="25"/>
      <c r="L774" s="25"/>
      <c r="M774" s="20"/>
      <c r="N774" s="25"/>
      <c r="O774" s="43"/>
      <c r="P774" s="43"/>
      <c r="Q774" s="35"/>
      <c r="T774" s="233"/>
    </row>
    <row r="775" spans="1:20" s="17" customFormat="1" ht="12.75" customHeight="1">
      <c r="A775" s="23"/>
      <c r="B775" s="39" t="str" cm="1">
        <f t="array" ref="B775">IF(A775="", "", _xlfn._xlws.FILTER('Responsáveis pelas informações'!F:F, 'Responsáveis pelas informações'!A:A='Termos de Cooperação'!#REF!))</f>
        <v/>
      </c>
      <c r="C775" s="39"/>
      <c r="D775" s="39"/>
      <c r="F775" s="25"/>
      <c r="G775" s="25"/>
      <c r="H775" s="25"/>
      <c r="I775" s="25"/>
      <c r="J775" s="25"/>
      <c r="K775" s="25"/>
      <c r="L775" s="25"/>
      <c r="M775" s="20"/>
      <c r="N775" s="25"/>
      <c r="O775" s="43"/>
      <c r="P775" s="43"/>
      <c r="Q775" s="35"/>
      <c r="T775" s="233"/>
    </row>
    <row r="776" spans="1:20" s="17" customFormat="1" ht="12.75" customHeight="1">
      <c r="A776" s="23"/>
      <c r="B776" s="39" t="str" cm="1">
        <f t="array" ref="B776">IF(A776="", "", _xlfn._xlws.FILTER('Responsáveis pelas informações'!F:F, 'Responsáveis pelas informações'!A:A='Termos de Cooperação'!#REF!))</f>
        <v/>
      </c>
      <c r="C776" s="39"/>
      <c r="D776" s="39"/>
      <c r="F776" s="25"/>
      <c r="G776" s="25"/>
      <c r="H776" s="25"/>
      <c r="I776" s="25"/>
      <c r="J776" s="25"/>
      <c r="K776" s="25"/>
      <c r="L776" s="25"/>
      <c r="M776" s="20"/>
      <c r="N776" s="25"/>
      <c r="O776" s="43"/>
      <c r="P776" s="43"/>
      <c r="Q776" s="35"/>
      <c r="T776" s="233"/>
    </row>
    <row r="777" spans="1:20" s="17" customFormat="1" ht="12.75" customHeight="1">
      <c r="A777" s="23"/>
      <c r="B777" s="39" t="str" cm="1">
        <f t="array" ref="B777">IF(A777="", "", _xlfn._xlws.FILTER('Responsáveis pelas informações'!F:F, 'Responsáveis pelas informações'!A:A='Termos de Cooperação'!#REF!))</f>
        <v/>
      </c>
      <c r="C777" s="39"/>
      <c r="D777" s="39"/>
      <c r="F777" s="25"/>
      <c r="G777" s="25"/>
      <c r="H777" s="25"/>
      <c r="I777" s="25"/>
      <c r="J777" s="25"/>
      <c r="K777" s="25"/>
      <c r="L777" s="25"/>
      <c r="M777" s="20"/>
      <c r="N777" s="25"/>
      <c r="O777" s="43"/>
      <c r="P777" s="43"/>
      <c r="Q777" s="35"/>
      <c r="T777" s="233"/>
    </row>
    <row r="778" spans="1:20" s="17" customFormat="1" ht="12.75" customHeight="1">
      <c r="A778" s="23"/>
      <c r="B778" s="39" t="str" cm="1">
        <f t="array" ref="B778">IF(A778="", "", _xlfn._xlws.FILTER('Responsáveis pelas informações'!F:F, 'Responsáveis pelas informações'!A:A='Termos de Cooperação'!#REF!))</f>
        <v/>
      </c>
      <c r="C778" s="39"/>
      <c r="D778" s="39"/>
      <c r="F778" s="25"/>
      <c r="G778" s="25"/>
      <c r="H778" s="25"/>
      <c r="I778" s="25"/>
      <c r="J778" s="25"/>
      <c r="K778" s="25"/>
      <c r="L778" s="25"/>
      <c r="M778" s="20"/>
      <c r="N778" s="25"/>
      <c r="O778" s="43"/>
      <c r="P778" s="43"/>
      <c r="Q778" s="35"/>
      <c r="T778" s="233"/>
    </row>
    <row r="779" spans="1:20" s="17" customFormat="1" ht="12.75" customHeight="1">
      <c r="A779" s="23"/>
      <c r="B779" s="39" t="str" cm="1">
        <f t="array" ref="B779">IF(A779="", "", _xlfn._xlws.FILTER('Responsáveis pelas informações'!F:F, 'Responsáveis pelas informações'!A:A='Termos de Cooperação'!#REF!))</f>
        <v/>
      </c>
      <c r="C779" s="39"/>
      <c r="D779" s="39"/>
      <c r="F779" s="25"/>
      <c r="G779" s="25"/>
      <c r="H779" s="25"/>
      <c r="I779" s="25"/>
      <c r="J779" s="25"/>
      <c r="K779" s="25"/>
      <c r="L779" s="25"/>
      <c r="M779" s="20"/>
      <c r="N779" s="25"/>
      <c r="O779" s="43"/>
      <c r="P779" s="43"/>
      <c r="Q779" s="35"/>
      <c r="T779" s="233"/>
    </row>
    <row r="780" spans="1:20" s="17" customFormat="1" ht="12.75" customHeight="1">
      <c r="A780" s="23"/>
      <c r="B780" s="39" t="str" cm="1">
        <f t="array" ref="B780">IF(A780="", "", _xlfn._xlws.FILTER('Responsáveis pelas informações'!F:F, 'Responsáveis pelas informações'!A:A='Termos de Cooperação'!#REF!))</f>
        <v/>
      </c>
      <c r="C780" s="39"/>
      <c r="D780" s="39"/>
      <c r="F780" s="25"/>
      <c r="G780" s="25"/>
      <c r="H780" s="25"/>
      <c r="I780" s="25"/>
      <c r="J780" s="25"/>
      <c r="K780" s="25"/>
      <c r="L780" s="25"/>
      <c r="M780" s="20"/>
      <c r="N780" s="25"/>
      <c r="O780" s="43"/>
      <c r="P780" s="43"/>
      <c r="Q780" s="35"/>
      <c r="T780" s="233"/>
    </row>
    <row r="781" spans="1:20" s="17" customFormat="1" ht="12.75" customHeight="1">
      <c r="A781" s="23"/>
      <c r="B781" s="39" t="str" cm="1">
        <f t="array" ref="B781">IF(A781="", "", _xlfn._xlws.FILTER('Responsáveis pelas informações'!F:F, 'Responsáveis pelas informações'!A:A='Termos de Cooperação'!#REF!))</f>
        <v/>
      </c>
      <c r="C781" s="39"/>
      <c r="D781" s="39"/>
      <c r="F781" s="25"/>
      <c r="G781" s="25"/>
      <c r="H781" s="25"/>
      <c r="I781" s="25"/>
      <c r="J781" s="25"/>
      <c r="K781" s="25"/>
      <c r="L781" s="25"/>
      <c r="M781" s="20"/>
      <c r="N781" s="25"/>
      <c r="O781" s="43"/>
      <c r="P781" s="43"/>
      <c r="Q781" s="35"/>
      <c r="T781" s="233"/>
    </row>
    <row r="782" spans="1:20" s="17" customFormat="1" ht="12.75" customHeight="1">
      <c r="A782" s="23"/>
      <c r="B782" s="39" t="str" cm="1">
        <f t="array" ref="B782">IF(A782="", "", _xlfn._xlws.FILTER('Responsáveis pelas informações'!F:F, 'Responsáveis pelas informações'!A:A='Termos de Cooperação'!#REF!))</f>
        <v/>
      </c>
      <c r="C782" s="39"/>
      <c r="D782" s="39"/>
      <c r="F782" s="25"/>
      <c r="G782" s="25"/>
      <c r="H782" s="25"/>
      <c r="I782" s="25"/>
      <c r="J782" s="25"/>
      <c r="K782" s="25"/>
      <c r="L782" s="25"/>
      <c r="M782" s="20"/>
      <c r="N782" s="25"/>
      <c r="O782" s="43"/>
      <c r="P782" s="43"/>
      <c r="Q782" s="35"/>
      <c r="T782" s="233"/>
    </row>
    <row r="783" spans="1:20" s="17" customFormat="1" ht="12.75" customHeight="1">
      <c r="A783" s="23"/>
      <c r="B783" s="39" t="str" cm="1">
        <f t="array" ref="B783">IF(A783="", "", _xlfn._xlws.FILTER('Responsáveis pelas informações'!F:F, 'Responsáveis pelas informações'!A:A='Termos de Cooperação'!#REF!))</f>
        <v/>
      </c>
      <c r="C783" s="39"/>
      <c r="D783" s="39"/>
      <c r="F783" s="25"/>
      <c r="G783" s="25"/>
      <c r="H783" s="25"/>
      <c r="I783" s="25"/>
      <c r="J783" s="25"/>
      <c r="K783" s="25"/>
      <c r="L783" s="25"/>
      <c r="M783" s="20"/>
      <c r="N783" s="25"/>
      <c r="O783" s="43"/>
      <c r="P783" s="43"/>
      <c r="Q783" s="35"/>
      <c r="T783" s="233"/>
    </row>
    <row r="784" spans="1:20" s="17" customFormat="1" ht="12.75" customHeight="1">
      <c r="A784" s="23"/>
      <c r="B784" s="39" t="str" cm="1">
        <f t="array" ref="B784">IF(A784="", "", _xlfn._xlws.FILTER('Responsáveis pelas informações'!F:F, 'Responsáveis pelas informações'!A:A='Termos de Cooperação'!#REF!))</f>
        <v/>
      </c>
      <c r="C784" s="39"/>
      <c r="D784" s="39"/>
      <c r="F784" s="25"/>
      <c r="G784" s="25"/>
      <c r="H784" s="25"/>
      <c r="I784" s="25"/>
      <c r="J784" s="25"/>
      <c r="K784" s="25"/>
      <c r="L784" s="25"/>
      <c r="M784" s="20"/>
      <c r="N784" s="25"/>
      <c r="O784" s="43"/>
      <c r="P784" s="43"/>
      <c r="Q784" s="35"/>
      <c r="T784" s="233"/>
    </row>
    <row r="785" spans="1:20" s="17" customFormat="1" ht="12.75" customHeight="1">
      <c r="A785" s="23"/>
      <c r="B785" s="39" t="str" cm="1">
        <f t="array" ref="B785">IF(A785="", "", _xlfn._xlws.FILTER('Responsáveis pelas informações'!F:F, 'Responsáveis pelas informações'!A:A='Termos de Cooperação'!#REF!))</f>
        <v/>
      </c>
      <c r="C785" s="39"/>
      <c r="D785" s="39"/>
      <c r="F785" s="25"/>
      <c r="G785" s="25"/>
      <c r="H785" s="25"/>
      <c r="I785" s="25"/>
      <c r="J785" s="25"/>
      <c r="K785" s="25"/>
      <c r="L785" s="25"/>
      <c r="M785" s="20"/>
      <c r="N785" s="25"/>
      <c r="O785" s="43"/>
      <c r="P785" s="43"/>
      <c r="Q785" s="35"/>
      <c r="T785" s="233"/>
    </row>
    <row r="786" spans="1:20" s="17" customFormat="1" ht="12.75" customHeight="1">
      <c r="A786" s="23"/>
      <c r="B786" s="39" t="str" cm="1">
        <f t="array" ref="B786">IF(A786="", "", _xlfn._xlws.FILTER('Responsáveis pelas informações'!F:F, 'Responsáveis pelas informações'!A:A='Termos de Cooperação'!#REF!))</f>
        <v/>
      </c>
      <c r="C786" s="39"/>
      <c r="D786" s="39"/>
      <c r="F786" s="25"/>
      <c r="G786" s="25"/>
      <c r="H786" s="25"/>
      <c r="I786" s="25"/>
      <c r="J786" s="25"/>
      <c r="K786" s="25"/>
      <c r="L786" s="25"/>
      <c r="M786" s="20"/>
      <c r="N786" s="25"/>
      <c r="O786" s="43"/>
      <c r="P786" s="43"/>
      <c r="Q786" s="35"/>
      <c r="T786" s="233"/>
    </row>
    <row r="787" spans="1:20" s="17" customFormat="1" ht="12.75" customHeight="1">
      <c r="A787" s="23"/>
      <c r="B787" s="39" t="str" cm="1">
        <f t="array" ref="B787">IF(A787="", "", _xlfn._xlws.FILTER('Responsáveis pelas informações'!F:F, 'Responsáveis pelas informações'!A:A='Termos de Cooperação'!#REF!))</f>
        <v/>
      </c>
      <c r="C787" s="39"/>
      <c r="D787" s="39"/>
      <c r="F787" s="25"/>
      <c r="G787" s="25"/>
      <c r="H787" s="25"/>
      <c r="I787" s="25"/>
      <c r="J787" s="25"/>
      <c r="K787" s="25"/>
      <c r="L787" s="25"/>
      <c r="M787" s="20"/>
      <c r="N787" s="25"/>
      <c r="O787" s="43"/>
      <c r="P787" s="43"/>
      <c r="Q787" s="35"/>
      <c r="T787" s="233"/>
    </row>
    <row r="788" spans="1:20" s="17" customFormat="1" ht="12.75" customHeight="1">
      <c r="A788" s="23"/>
      <c r="B788" s="39" t="str" cm="1">
        <f t="array" ref="B788">IF(A788="", "", _xlfn._xlws.FILTER('Responsáveis pelas informações'!F:F, 'Responsáveis pelas informações'!A:A='Termos de Cooperação'!#REF!))</f>
        <v/>
      </c>
      <c r="C788" s="39"/>
      <c r="D788" s="39"/>
      <c r="F788" s="25"/>
      <c r="G788" s="25"/>
      <c r="H788" s="25"/>
      <c r="I788" s="25"/>
      <c r="J788" s="25"/>
      <c r="K788" s="25"/>
      <c r="L788" s="25"/>
      <c r="M788" s="20"/>
      <c r="N788" s="25"/>
      <c r="O788" s="43"/>
      <c r="P788" s="43"/>
      <c r="Q788" s="35"/>
      <c r="T788" s="233"/>
    </row>
    <row r="789" spans="1:20" s="17" customFormat="1" ht="12.75" customHeight="1">
      <c r="A789" s="23"/>
      <c r="B789" s="39" t="str" cm="1">
        <f t="array" ref="B789">IF(A789="", "", _xlfn._xlws.FILTER('Responsáveis pelas informações'!F:F, 'Responsáveis pelas informações'!A:A='Termos de Cooperação'!#REF!))</f>
        <v/>
      </c>
      <c r="C789" s="39"/>
      <c r="D789" s="39"/>
      <c r="F789" s="25"/>
      <c r="G789" s="25"/>
      <c r="H789" s="25"/>
      <c r="I789" s="25"/>
      <c r="J789" s="25"/>
      <c r="K789" s="25"/>
      <c r="L789" s="25"/>
      <c r="M789" s="20"/>
      <c r="N789" s="25"/>
      <c r="O789" s="43"/>
      <c r="P789" s="43"/>
      <c r="Q789" s="35"/>
      <c r="T789" s="233"/>
    </row>
    <row r="790" spans="1:20" s="17" customFormat="1" ht="12.75" customHeight="1">
      <c r="A790" s="23"/>
      <c r="B790" s="39" t="str" cm="1">
        <f t="array" ref="B790">IF(A790="", "", _xlfn._xlws.FILTER('Responsáveis pelas informações'!F:F, 'Responsáveis pelas informações'!A:A='Termos de Cooperação'!#REF!))</f>
        <v/>
      </c>
      <c r="C790" s="39"/>
      <c r="D790" s="39"/>
      <c r="F790" s="25"/>
      <c r="G790" s="25"/>
      <c r="H790" s="25"/>
      <c r="I790" s="25"/>
      <c r="J790" s="25"/>
      <c r="K790" s="25"/>
      <c r="L790" s="25"/>
      <c r="M790" s="20"/>
      <c r="N790" s="25"/>
      <c r="O790" s="43"/>
      <c r="P790" s="43"/>
      <c r="Q790" s="35"/>
      <c r="T790" s="233"/>
    </row>
    <row r="791" spans="1:20" s="17" customFormat="1" ht="12.75" customHeight="1">
      <c r="A791" s="23"/>
      <c r="B791" s="39" t="str" cm="1">
        <f t="array" ref="B791">IF(A791="", "", _xlfn._xlws.FILTER('Responsáveis pelas informações'!F:F, 'Responsáveis pelas informações'!A:A='Termos de Cooperação'!#REF!))</f>
        <v/>
      </c>
      <c r="C791" s="39"/>
      <c r="D791" s="39"/>
      <c r="F791" s="25"/>
      <c r="G791" s="25"/>
      <c r="H791" s="25"/>
      <c r="I791" s="25"/>
      <c r="J791" s="25"/>
      <c r="K791" s="25"/>
      <c r="L791" s="25"/>
      <c r="M791" s="20"/>
      <c r="N791" s="25"/>
      <c r="O791" s="43"/>
      <c r="P791" s="43"/>
      <c r="Q791" s="35"/>
      <c r="T791" s="233"/>
    </row>
    <row r="792" spans="1:20" s="17" customFormat="1" ht="12.75" customHeight="1">
      <c r="A792" s="23"/>
      <c r="B792" s="39" t="str" cm="1">
        <f t="array" ref="B792">IF(A792="", "", _xlfn._xlws.FILTER('Responsáveis pelas informações'!F:F, 'Responsáveis pelas informações'!A:A='Termos de Cooperação'!#REF!))</f>
        <v/>
      </c>
      <c r="C792" s="39"/>
      <c r="D792" s="39"/>
      <c r="F792" s="25"/>
      <c r="G792" s="25"/>
      <c r="H792" s="25"/>
      <c r="I792" s="25"/>
      <c r="J792" s="25"/>
      <c r="K792" s="25"/>
      <c r="L792" s="25"/>
      <c r="M792" s="20"/>
      <c r="N792" s="25"/>
      <c r="O792" s="43"/>
      <c r="P792" s="43"/>
      <c r="Q792" s="35"/>
      <c r="T792" s="233"/>
    </row>
    <row r="793" spans="1:20" s="17" customFormat="1" ht="12.75" customHeight="1">
      <c r="A793" s="23"/>
      <c r="B793" s="39" t="str" cm="1">
        <f t="array" ref="B793">IF(A793="", "", _xlfn._xlws.FILTER('Responsáveis pelas informações'!F:F, 'Responsáveis pelas informações'!A:A='Termos de Cooperação'!#REF!))</f>
        <v/>
      </c>
      <c r="C793" s="39"/>
      <c r="D793" s="39"/>
      <c r="F793" s="25"/>
      <c r="G793" s="25"/>
      <c r="H793" s="25"/>
      <c r="I793" s="25"/>
      <c r="J793" s="25"/>
      <c r="K793" s="25"/>
      <c r="L793" s="25"/>
      <c r="M793" s="20"/>
      <c r="N793" s="25"/>
      <c r="O793" s="43"/>
      <c r="P793" s="43"/>
      <c r="Q793" s="35"/>
      <c r="T793" s="233"/>
    </row>
    <row r="794" spans="1:20" s="17" customFormat="1" ht="12.75" customHeight="1">
      <c r="A794" s="23"/>
      <c r="B794" s="39" t="str" cm="1">
        <f t="array" ref="B794">IF(A794="", "", _xlfn._xlws.FILTER('Responsáveis pelas informações'!F:F, 'Responsáveis pelas informações'!A:A='Termos de Cooperação'!#REF!))</f>
        <v/>
      </c>
      <c r="C794" s="39"/>
      <c r="D794" s="39"/>
      <c r="F794" s="25"/>
      <c r="G794" s="25"/>
      <c r="H794" s="25"/>
      <c r="I794" s="25"/>
      <c r="J794" s="25"/>
      <c r="K794" s="25"/>
      <c r="L794" s="25"/>
      <c r="M794" s="20"/>
      <c r="N794" s="25"/>
      <c r="O794" s="43"/>
      <c r="P794" s="43"/>
      <c r="Q794" s="35"/>
      <c r="T794" s="233"/>
    </row>
    <row r="795" spans="1:20" s="17" customFormat="1" ht="12.75" customHeight="1">
      <c r="A795" s="23"/>
      <c r="B795" s="39" t="str" cm="1">
        <f t="array" ref="B795">IF(A795="", "", _xlfn._xlws.FILTER('Responsáveis pelas informações'!F:F, 'Responsáveis pelas informações'!A:A='Termos de Cooperação'!#REF!))</f>
        <v/>
      </c>
      <c r="C795" s="39"/>
      <c r="D795" s="39"/>
      <c r="F795" s="25"/>
      <c r="G795" s="25"/>
      <c r="H795" s="25"/>
      <c r="I795" s="25"/>
      <c r="J795" s="25"/>
      <c r="K795" s="25"/>
      <c r="L795" s="25"/>
      <c r="M795" s="20"/>
      <c r="N795" s="25"/>
      <c r="O795" s="43"/>
      <c r="P795" s="43"/>
      <c r="Q795" s="35"/>
      <c r="T795" s="233"/>
    </row>
    <row r="796" spans="1:20" s="17" customFormat="1" ht="12.75" customHeight="1">
      <c r="A796" s="23"/>
      <c r="B796" s="39" t="str" cm="1">
        <f t="array" ref="B796">IF(A796="", "", _xlfn._xlws.FILTER('Responsáveis pelas informações'!F:F, 'Responsáveis pelas informações'!A:A='Termos de Cooperação'!#REF!))</f>
        <v/>
      </c>
      <c r="C796" s="39"/>
      <c r="D796" s="39"/>
      <c r="F796" s="25"/>
      <c r="G796" s="25"/>
      <c r="H796" s="25"/>
      <c r="I796" s="25"/>
      <c r="J796" s="25"/>
      <c r="K796" s="25"/>
      <c r="L796" s="25"/>
      <c r="M796" s="20"/>
      <c r="N796" s="25"/>
      <c r="O796" s="43"/>
      <c r="P796" s="43"/>
      <c r="Q796" s="35"/>
      <c r="T796" s="233"/>
    </row>
    <row r="797" spans="1:20" s="17" customFormat="1" ht="12.75" customHeight="1">
      <c r="A797" s="23"/>
      <c r="B797" s="39" t="str" cm="1">
        <f t="array" ref="B797">IF(A797="", "", _xlfn._xlws.FILTER('Responsáveis pelas informações'!F:F, 'Responsáveis pelas informações'!A:A='Termos de Cooperação'!#REF!))</f>
        <v/>
      </c>
      <c r="C797" s="39"/>
      <c r="D797" s="39"/>
      <c r="F797" s="25"/>
      <c r="G797" s="25"/>
      <c r="H797" s="25"/>
      <c r="I797" s="25"/>
      <c r="J797" s="25"/>
      <c r="K797" s="25"/>
      <c r="L797" s="25"/>
      <c r="M797" s="20"/>
      <c r="N797" s="25"/>
      <c r="O797" s="43"/>
      <c r="P797" s="43"/>
      <c r="Q797" s="35"/>
      <c r="T797" s="233"/>
    </row>
    <row r="798" spans="1:20" s="17" customFormat="1" ht="12.75" customHeight="1">
      <c r="A798" s="23"/>
      <c r="B798" s="39" t="str" cm="1">
        <f t="array" ref="B798">IF(A798="", "", _xlfn._xlws.FILTER('Responsáveis pelas informações'!F:F, 'Responsáveis pelas informações'!A:A='Termos de Cooperação'!#REF!))</f>
        <v/>
      </c>
      <c r="C798" s="39"/>
      <c r="D798" s="39"/>
      <c r="F798" s="25"/>
      <c r="G798" s="25"/>
      <c r="H798" s="25"/>
      <c r="I798" s="25"/>
      <c r="J798" s="25"/>
      <c r="K798" s="25"/>
      <c r="L798" s="25"/>
      <c r="M798" s="20"/>
      <c r="N798" s="25"/>
      <c r="O798" s="43"/>
      <c r="P798" s="43"/>
      <c r="Q798" s="35"/>
      <c r="T798" s="233"/>
    </row>
    <row r="799" spans="1:20" s="17" customFormat="1" ht="12.75" customHeight="1">
      <c r="A799" s="23"/>
      <c r="B799" s="39" t="str" cm="1">
        <f t="array" ref="B799">IF(A799="", "", _xlfn._xlws.FILTER('Responsáveis pelas informações'!F:F, 'Responsáveis pelas informações'!A:A='Termos de Cooperação'!#REF!))</f>
        <v/>
      </c>
      <c r="C799" s="39"/>
      <c r="D799" s="39"/>
      <c r="F799" s="25"/>
      <c r="G799" s="25"/>
      <c r="H799" s="25"/>
      <c r="I799" s="25"/>
      <c r="J799" s="25"/>
      <c r="K799" s="25"/>
      <c r="L799" s="25"/>
      <c r="M799" s="20"/>
      <c r="N799" s="25"/>
      <c r="O799" s="43"/>
      <c r="P799" s="43"/>
      <c r="Q799" s="35"/>
      <c r="T799" s="233"/>
    </row>
    <row r="800" spans="1:20" s="17" customFormat="1" ht="12.75" customHeight="1">
      <c r="A800" s="23"/>
      <c r="B800" s="39" t="str" cm="1">
        <f t="array" ref="B800">IF(A800="", "", _xlfn._xlws.FILTER('Responsáveis pelas informações'!F:F, 'Responsáveis pelas informações'!A:A='Termos de Cooperação'!#REF!))</f>
        <v/>
      </c>
      <c r="C800" s="39"/>
      <c r="D800" s="39"/>
      <c r="F800" s="25"/>
      <c r="G800" s="25"/>
      <c r="H800" s="25"/>
      <c r="I800" s="25"/>
      <c r="J800" s="25"/>
      <c r="K800" s="25"/>
      <c r="L800" s="25"/>
      <c r="M800" s="20"/>
      <c r="N800" s="25"/>
      <c r="O800" s="43"/>
      <c r="P800" s="43"/>
      <c r="Q800" s="35"/>
      <c r="T800" s="233"/>
    </row>
    <row r="801" spans="1:20" s="17" customFormat="1" ht="12.75" customHeight="1">
      <c r="A801" s="23"/>
      <c r="B801" s="39" t="str" cm="1">
        <f t="array" ref="B801">IF(A801="", "", _xlfn._xlws.FILTER('Responsáveis pelas informações'!F:F, 'Responsáveis pelas informações'!A:A='Termos de Cooperação'!#REF!))</f>
        <v/>
      </c>
      <c r="C801" s="39"/>
      <c r="D801" s="39"/>
      <c r="F801" s="25"/>
      <c r="G801" s="25"/>
      <c r="H801" s="25"/>
      <c r="I801" s="25"/>
      <c r="J801" s="25"/>
      <c r="K801" s="25"/>
      <c r="L801" s="25"/>
      <c r="M801" s="20"/>
      <c r="N801" s="25"/>
      <c r="O801" s="43"/>
      <c r="P801" s="43"/>
      <c r="Q801" s="35"/>
      <c r="T801" s="233"/>
    </row>
    <row r="802" spans="1:20" s="17" customFormat="1" ht="12.75" customHeight="1">
      <c r="A802" s="23"/>
      <c r="B802" s="39" t="str" cm="1">
        <f t="array" ref="B802">IF(A802="", "", _xlfn._xlws.FILTER('Responsáveis pelas informações'!F:F, 'Responsáveis pelas informações'!A:A='Termos de Cooperação'!#REF!))</f>
        <v/>
      </c>
      <c r="C802" s="39"/>
      <c r="D802" s="39"/>
      <c r="F802" s="25"/>
      <c r="G802" s="25"/>
      <c r="H802" s="25"/>
      <c r="I802" s="25"/>
      <c r="J802" s="25"/>
      <c r="K802" s="25"/>
      <c r="L802" s="25"/>
      <c r="M802" s="20"/>
      <c r="N802" s="25"/>
      <c r="O802" s="43"/>
      <c r="P802" s="43"/>
      <c r="Q802" s="35"/>
      <c r="T802" s="233"/>
    </row>
    <row r="803" spans="1:20" s="17" customFormat="1" ht="12.75" customHeight="1">
      <c r="A803" s="23"/>
      <c r="B803" s="39" t="str" cm="1">
        <f t="array" ref="B803">IF(A803="", "", _xlfn._xlws.FILTER('Responsáveis pelas informações'!F:F, 'Responsáveis pelas informações'!A:A='Termos de Cooperação'!#REF!))</f>
        <v/>
      </c>
      <c r="C803" s="39"/>
      <c r="D803" s="39"/>
      <c r="F803" s="25"/>
      <c r="G803" s="25"/>
      <c r="H803" s="25"/>
      <c r="I803" s="25"/>
      <c r="J803" s="25"/>
      <c r="K803" s="25"/>
      <c r="L803" s="25"/>
      <c r="M803" s="20"/>
      <c r="N803" s="25"/>
      <c r="O803" s="43"/>
      <c r="P803" s="43"/>
      <c r="Q803" s="35"/>
      <c r="T803" s="233"/>
    </row>
    <row r="804" spans="1:20" s="17" customFormat="1" ht="12.75" customHeight="1">
      <c r="A804" s="23"/>
      <c r="B804" s="39" t="str" cm="1">
        <f t="array" ref="B804">IF(A804="", "", _xlfn._xlws.FILTER('Responsáveis pelas informações'!F:F, 'Responsáveis pelas informações'!A:A='Termos de Cooperação'!#REF!))</f>
        <v/>
      </c>
      <c r="C804" s="39"/>
      <c r="D804" s="39"/>
      <c r="F804" s="25"/>
      <c r="G804" s="25"/>
      <c r="H804" s="25"/>
      <c r="I804" s="25"/>
      <c r="J804" s="25"/>
      <c r="K804" s="25"/>
      <c r="L804" s="25"/>
      <c r="M804" s="20"/>
      <c r="N804" s="25"/>
      <c r="O804" s="43"/>
      <c r="P804" s="43"/>
      <c r="Q804" s="35"/>
      <c r="T804" s="233"/>
    </row>
    <row r="805" spans="1:20" s="17" customFormat="1" ht="12.75" customHeight="1">
      <c r="A805" s="23"/>
      <c r="B805" s="39" t="str" cm="1">
        <f t="array" ref="B805">IF(A805="", "", _xlfn._xlws.FILTER('Responsáveis pelas informações'!F:F, 'Responsáveis pelas informações'!A:A='Termos de Cooperação'!#REF!))</f>
        <v/>
      </c>
      <c r="C805" s="39"/>
      <c r="D805" s="39"/>
      <c r="F805" s="25"/>
      <c r="G805" s="25"/>
      <c r="H805" s="25"/>
      <c r="I805" s="25"/>
      <c r="J805" s="25"/>
      <c r="K805" s="25"/>
      <c r="L805" s="25"/>
      <c r="M805" s="20"/>
      <c r="N805" s="25"/>
      <c r="O805" s="43"/>
      <c r="P805" s="43"/>
      <c r="Q805" s="35"/>
      <c r="T805" s="233"/>
    </row>
    <row r="806" spans="1:20" s="17" customFormat="1" ht="12.75" customHeight="1">
      <c r="A806" s="23"/>
      <c r="B806" s="39" t="str" cm="1">
        <f t="array" ref="B806">IF(A806="", "", _xlfn._xlws.FILTER('Responsáveis pelas informações'!F:F, 'Responsáveis pelas informações'!A:A='Termos de Cooperação'!#REF!))</f>
        <v/>
      </c>
      <c r="C806" s="39"/>
      <c r="D806" s="39"/>
      <c r="F806" s="25"/>
      <c r="G806" s="25"/>
      <c r="H806" s="25"/>
      <c r="I806" s="25"/>
      <c r="J806" s="25"/>
      <c r="K806" s="25"/>
      <c r="L806" s="25"/>
      <c r="M806" s="20"/>
      <c r="N806" s="25"/>
      <c r="O806" s="43"/>
      <c r="P806" s="43"/>
      <c r="Q806" s="35"/>
      <c r="T806" s="233"/>
    </row>
    <row r="807" spans="1:20" s="17" customFormat="1" ht="12.75" customHeight="1">
      <c r="A807" s="23"/>
      <c r="B807" s="39" t="str" cm="1">
        <f t="array" ref="B807">IF(A807="", "", _xlfn._xlws.FILTER('Responsáveis pelas informações'!F:F, 'Responsáveis pelas informações'!A:A='Termos de Cooperação'!#REF!))</f>
        <v/>
      </c>
      <c r="C807" s="39"/>
      <c r="D807" s="39"/>
      <c r="F807" s="25"/>
      <c r="G807" s="25"/>
      <c r="H807" s="25"/>
      <c r="I807" s="25"/>
      <c r="J807" s="25"/>
      <c r="K807" s="25"/>
      <c r="L807" s="25"/>
      <c r="M807" s="20"/>
      <c r="N807" s="25"/>
      <c r="O807" s="43"/>
      <c r="P807" s="43"/>
      <c r="Q807" s="35"/>
      <c r="T807" s="233"/>
    </row>
    <row r="808" spans="1:20" s="17" customFormat="1" ht="12.75" customHeight="1">
      <c r="A808" s="23"/>
      <c r="B808" s="39" t="str" cm="1">
        <f t="array" ref="B808">IF(A808="", "", _xlfn._xlws.FILTER('Responsáveis pelas informações'!F:F, 'Responsáveis pelas informações'!A:A='Termos de Cooperação'!#REF!))</f>
        <v/>
      </c>
      <c r="C808" s="39"/>
      <c r="D808" s="39"/>
      <c r="F808" s="25"/>
      <c r="G808" s="25"/>
      <c r="H808" s="25"/>
      <c r="I808" s="25"/>
      <c r="J808" s="25"/>
      <c r="K808" s="25"/>
      <c r="L808" s="25"/>
      <c r="M808" s="20"/>
      <c r="N808" s="25"/>
      <c r="O808" s="43"/>
      <c r="P808" s="43"/>
      <c r="Q808" s="35"/>
      <c r="T808" s="233"/>
    </row>
    <row r="809" spans="1:20" s="17" customFormat="1" ht="12.75" customHeight="1">
      <c r="A809" s="23"/>
      <c r="B809" s="39" t="str" cm="1">
        <f t="array" ref="B809">IF(A809="", "", _xlfn._xlws.FILTER('Responsáveis pelas informações'!F:F, 'Responsáveis pelas informações'!A:A='Termos de Cooperação'!#REF!))</f>
        <v/>
      </c>
      <c r="C809" s="39"/>
      <c r="D809" s="39"/>
      <c r="F809" s="25"/>
      <c r="G809" s="25"/>
      <c r="H809" s="25"/>
      <c r="I809" s="25"/>
      <c r="J809" s="25"/>
      <c r="K809" s="25"/>
      <c r="L809" s="25"/>
      <c r="M809" s="20"/>
      <c r="N809" s="25"/>
      <c r="O809" s="43"/>
      <c r="P809" s="43"/>
      <c r="Q809" s="35"/>
      <c r="T809" s="233"/>
    </row>
    <row r="810" spans="1:20" s="17" customFormat="1" ht="12.75" customHeight="1">
      <c r="A810" s="23"/>
      <c r="B810" s="39" t="str" cm="1">
        <f t="array" ref="B810">IF(A810="", "", _xlfn._xlws.FILTER('Responsáveis pelas informações'!F:F, 'Responsáveis pelas informações'!A:A='Termos de Cooperação'!#REF!))</f>
        <v/>
      </c>
      <c r="C810" s="39"/>
      <c r="D810" s="39"/>
      <c r="F810" s="25"/>
      <c r="G810" s="25"/>
      <c r="H810" s="25"/>
      <c r="I810" s="25"/>
      <c r="J810" s="25"/>
      <c r="K810" s="25"/>
      <c r="L810" s="25"/>
      <c r="M810" s="20"/>
      <c r="N810" s="25"/>
      <c r="O810" s="43"/>
      <c r="P810" s="43"/>
      <c r="Q810" s="35"/>
      <c r="T810" s="233"/>
    </row>
    <row r="811" spans="1:20" s="17" customFormat="1" ht="12.75" customHeight="1">
      <c r="A811" s="23"/>
      <c r="B811" s="39" t="str" cm="1">
        <f t="array" ref="B811">IF(A811="", "", _xlfn._xlws.FILTER('Responsáveis pelas informações'!F:F, 'Responsáveis pelas informações'!A:A='Termos de Cooperação'!#REF!))</f>
        <v/>
      </c>
      <c r="C811" s="39"/>
      <c r="D811" s="39"/>
      <c r="F811" s="25"/>
      <c r="G811" s="25"/>
      <c r="H811" s="25"/>
      <c r="I811" s="25"/>
      <c r="J811" s="25"/>
      <c r="K811" s="25"/>
      <c r="L811" s="25"/>
      <c r="M811" s="20"/>
      <c r="N811" s="25"/>
      <c r="O811" s="43"/>
      <c r="P811" s="43"/>
      <c r="Q811" s="35"/>
      <c r="T811" s="233"/>
    </row>
    <row r="812" spans="1:20" s="17" customFormat="1" ht="12.75" customHeight="1">
      <c r="A812" s="23"/>
      <c r="B812" s="39" t="str" cm="1">
        <f t="array" ref="B812">IF(A812="", "", _xlfn._xlws.FILTER('Responsáveis pelas informações'!F:F, 'Responsáveis pelas informações'!A:A='Termos de Cooperação'!#REF!))</f>
        <v/>
      </c>
      <c r="C812" s="39"/>
      <c r="D812" s="39"/>
      <c r="F812" s="25"/>
      <c r="G812" s="25"/>
      <c r="H812" s="25"/>
      <c r="I812" s="25"/>
      <c r="J812" s="25"/>
      <c r="K812" s="25"/>
      <c r="L812" s="25"/>
      <c r="M812" s="20"/>
      <c r="N812" s="25"/>
      <c r="O812" s="43"/>
      <c r="P812" s="43"/>
      <c r="Q812" s="35"/>
      <c r="T812" s="233"/>
    </row>
    <row r="813" spans="1:20" s="17" customFormat="1" ht="12.75" customHeight="1">
      <c r="A813" s="23"/>
      <c r="B813" s="39" t="str" cm="1">
        <f t="array" ref="B813">IF(A813="", "", _xlfn._xlws.FILTER('Responsáveis pelas informações'!F:F, 'Responsáveis pelas informações'!A:A='Termos de Cooperação'!#REF!))</f>
        <v/>
      </c>
      <c r="C813" s="39"/>
      <c r="D813" s="39"/>
      <c r="F813" s="25"/>
      <c r="G813" s="25"/>
      <c r="H813" s="25"/>
      <c r="I813" s="25"/>
      <c r="J813" s="25"/>
      <c r="K813" s="25"/>
      <c r="L813" s="25"/>
      <c r="M813" s="20"/>
      <c r="N813" s="25"/>
      <c r="O813" s="43"/>
      <c r="P813" s="43"/>
      <c r="Q813" s="35"/>
      <c r="T813" s="233"/>
    </row>
    <row r="814" spans="1:20" s="17" customFormat="1" ht="12.75" customHeight="1">
      <c r="A814" s="23"/>
      <c r="B814" s="39" t="str" cm="1">
        <f t="array" ref="B814">IF(A814="", "", _xlfn._xlws.FILTER('Responsáveis pelas informações'!F:F, 'Responsáveis pelas informações'!A:A='Termos de Cooperação'!#REF!))</f>
        <v/>
      </c>
      <c r="C814" s="39"/>
      <c r="D814" s="39"/>
      <c r="F814" s="25"/>
      <c r="G814" s="25"/>
      <c r="H814" s="25"/>
      <c r="I814" s="25"/>
      <c r="J814" s="25"/>
      <c r="K814" s="25"/>
      <c r="L814" s="25"/>
      <c r="M814" s="20"/>
      <c r="N814" s="25"/>
      <c r="O814" s="43"/>
      <c r="P814" s="43"/>
      <c r="Q814" s="35"/>
      <c r="T814" s="233"/>
    </row>
    <row r="815" spans="1:20" s="17" customFormat="1" ht="12.75" customHeight="1">
      <c r="A815" s="23"/>
      <c r="B815" s="39" t="str" cm="1">
        <f t="array" ref="B815">IF(A815="", "", _xlfn._xlws.FILTER('Responsáveis pelas informações'!F:F, 'Responsáveis pelas informações'!A:A='Termos de Cooperação'!#REF!))</f>
        <v/>
      </c>
      <c r="C815" s="39"/>
      <c r="D815" s="39"/>
      <c r="F815" s="25"/>
      <c r="G815" s="25"/>
      <c r="H815" s="25"/>
      <c r="I815" s="25"/>
      <c r="J815" s="25"/>
      <c r="K815" s="25"/>
      <c r="L815" s="25"/>
      <c r="M815" s="20"/>
      <c r="N815" s="25"/>
      <c r="O815" s="43"/>
      <c r="P815" s="43"/>
      <c r="Q815" s="35"/>
      <c r="T815" s="233"/>
    </row>
    <row r="816" spans="1:20" s="17" customFormat="1" ht="12.75" customHeight="1">
      <c r="A816" s="23"/>
      <c r="B816" s="39" t="str" cm="1">
        <f t="array" ref="B816">IF(A816="", "", _xlfn._xlws.FILTER('Responsáveis pelas informações'!F:F, 'Responsáveis pelas informações'!A:A='Termos de Cooperação'!#REF!))</f>
        <v/>
      </c>
      <c r="C816" s="39"/>
      <c r="D816" s="39"/>
      <c r="F816" s="25"/>
      <c r="G816" s="25"/>
      <c r="H816" s="25"/>
      <c r="I816" s="25"/>
      <c r="J816" s="25"/>
      <c r="K816" s="25"/>
      <c r="L816" s="25"/>
      <c r="M816" s="20"/>
      <c r="N816" s="25"/>
      <c r="O816" s="43"/>
      <c r="P816" s="43"/>
      <c r="Q816" s="35"/>
      <c r="T816" s="233"/>
    </row>
    <row r="817" spans="1:20" s="17" customFormat="1" ht="12.75" customHeight="1">
      <c r="A817" s="23"/>
      <c r="B817" s="39" t="str" cm="1">
        <f t="array" ref="B817">IF(A817="", "", _xlfn._xlws.FILTER('Responsáveis pelas informações'!F:F, 'Responsáveis pelas informações'!A:A='Termos de Cooperação'!#REF!))</f>
        <v/>
      </c>
      <c r="C817" s="39"/>
      <c r="D817" s="39"/>
      <c r="F817" s="25"/>
      <c r="G817" s="25"/>
      <c r="H817" s="25"/>
      <c r="I817" s="25"/>
      <c r="J817" s="25"/>
      <c r="K817" s="25"/>
      <c r="L817" s="25"/>
      <c r="M817" s="20"/>
      <c r="N817" s="25"/>
      <c r="O817" s="43"/>
      <c r="P817" s="43"/>
      <c r="Q817" s="35"/>
      <c r="T817" s="233"/>
    </row>
    <row r="818" spans="1:20" s="17" customFormat="1" ht="12.75" customHeight="1">
      <c r="A818" s="23"/>
      <c r="B818" s="39" t="str" cm="1">
        <f t="array" ref="B818">IF(A818="", "", _xlfn._xlws.FILTER('Responsáveis pelas informações'!F:F, 'Responsáveis pelas informações'!A:A='Termos de Cooperação'!#REF!))</f>
        <v/>
      </c>
      <c r="C818" s="39"/>
      <c r="D818" s="39"/>
      <c r="F818" s="25"/>
      <c r="G818" s="25"/>
      <c r="H818" s="25"/>
      <c r="I818" s="25"/>
      <c r="J818" s="25"/>
      <c r="K818" s="25"/>
      <c r="L818" s="25"/>
      <c r="M818" s="20"/>
      <c r="N818" s="25"/>
      <c r="O818" s="43"/>
      <c r="P818" s="43"/>
      <c r="Q818" s="35"/>
      <c r="T818" s="233"/>
    </row>
    <row r="819" spans="1:20" s="17" customFormat="1" ht="12.75" customHeight="1">
      <c r="A819" s="23"/>
      <c r="B819" s="39" t="str" cm="1">
        <f t="array" ref="B819">IF(A819="", "", _xlfn._xlws.FILTER('Responsáveis pelas informações'!F:F, 'Responsáveis pelas informações'!A:A='Termos de Cooperação'!#REF!))</f>
        <v/>
      </c>
      <c r="C819" s="39"/>
      <c r="D819" s="39"/>
      <c r="F819" s="25"/>
      <c r="G819" s="25"/>
      <c r="H819" s="25"/>
      <c r="I819" s="25"/>
      <c r="J819" s="25"/>
      <c r="K819" s="25"/>
      <c r="L819" s="25"/>
      <c r="M819" s="20"/>
      <c r="N819" s="25"/>
      <c r="O819" s="43"/>
      <c r="P819" s="43"/>
      <c r="Q819" s="35"/>
      <c r="T819" s="233"/>
    </row>
    <row r="820" spans="1:20" s="17" customFormat="1" ht="12.75" customHeight="1">
      <c r="A820" s="23"/>
      <c r="B820" s="39" t="str" cm="1">
        <f t="array" ref="B820">IF(A820="", "", _xlfn._xlws.FILTER('Responsáveis pelas informações'!F:F, 'Responsáveis pelas informações'!A:A='Termos de Cooperação'!#REF!))</f>
        <v/>
      </c>
      <c r="C820" s="39"/>
      <c r="D820" s="39"/>
      <c r="F820" s="25"/>
      <c r="G820" s="25"/>
      <c r="H820" s="25"/>
      <c r="I820" s="25"/>
      <c r="J820" s="25"/>
      <c r="K820" s="25"/>
      <c r="L820" s="25"/>
      <c r="M820" s="20"/>
      <c r="N820" s="25"/>
      <c r="O820" s="43"/>
      <c r="P820" s="43"/>
      <c r="Q820" s="35"/>
      <c r="T820" s="233"/>
    </row>
    <row r="821" spans="1:20" s="17" customFormat="1" ht="12.75" customHeight="1">
      <c r="A821" s="23"/>
      <c r="B821" s="39" t="str" cm="1">
        <f t="array" ref="B821">IF(A821="", "", _xlfn._xlws.FILTER('Responsáveis pelas informações'!F:F, 'Responsáveis pelas informações'!A:A='Termos de Cooperação'!#REF!))</f>
        <v/>
      </c>
      <c r="C821" s="39"/>
      <c r="D821" s="39"/>
      <c r="F821" s="25"/>
      <c r="G821" s="25"/>
      <c r="H821" s="25"/>
      <c r="I821" s="25"/>
      <c r="J821" s="25"/>
      <c r="K821" s="25"/>
      <c r="L821" s="25"/>
      <c r="M821" s="20"/>
      <c r="N821" s="25"/>
      <c r="O821" s="43"/>
      <c r="P821" s="43"/>
      <c r="Q821" s="35"/>
      <c r="T821" s="233"/>
    </row>
    <row r="822" spans="1:20" s="17" customFormat="1" ht="12.75" customHeight="1">
      <c r="A822" s="23"/>
      <c r="B822" s="39" t="str" cm="1">
        <f t="array" ref="B822">IF(A822="", "", _xlfn._xlws.FILTER('Responsáveis pelas informações'!F:F, 'Responsáveis pelas informações'!A:A='Termos de Cooperação'!#REF!))</f>
        <v/>
      </c>
      <c r="C822" s="39"/>
      <c r="D822" s="39"/>
      <c r="F822" s="25"/>
      <c r="G822" s="25"/>
      <c r="H822" s="25"/>
      <c r="I822" s="25"/>
      <c r="J822" s="25"/>
      <c r="K822" s="25"/>
      <c r="L822" s="25"/>
      <c r="M822" s="20"/>
      <c r="N822" s="25"/>
      <c r="O822" s="43"/>
      <c r="P822" s="43"/>
      <c r="Q822" s="35"/>
      <c r="T822" s="233"/>
    </row>
    <row r="823" spans="1:20" s="17" customFormat="1" ht="12.75" customHeight="1">
      <c r="A823" s="23"/>
      <c r="B823" s="39" t="str" cm="1">
        <f t="array" ref="B823">IF(A823="", "", _xlfn._xlws.FILTER('Responsáveis pelas informações'!F:F, 'Responsáveis pelas informações'!A:A='Termos de Cooperação'!#REF!))</f>
        <v/>
      </c>
      <c r="C823" s="39"/>
      <c r="D823" s="39"/>
      <c r="F823" s="25"/>
      <c r="G823" s="25"/>
      <c r="H823" s="25"/>
      <c r="I823" s="25"/>
      <c r="J823" s="25"/>
      <c r="K823" s="25"/>
      <c r="L823" s="25"/>
      <c r="M823" s="20"/>
      <c r="N823" s="25"/>
      <c r="O823" s="43"/>
      <c r="P823" s="43"/>
      <c r="Q823" s="35"/>
      <c r="T823" s="233"/>
    </row>
    <row r="824" spans="1:20" s="17" customFormat="1" ht="12.75" customHeight="1">
      <c r="A824" s="23"/>
      <c r="B824" s="39" t="str" cm="1">
        <f t="array" ref="B824">IF(A824="", "", _xlfn._xlws.FILTER('Responsáveis pelas informações'!F:F, 'Responsáveis pelas informações'!A:A='Termos de Cooperação'!#REF!))</f>
        <v/>
      </c>
      <c r="C824" s="39"/>
      <c r="D824" s="39"/>
      <c r="F824" s="25"/>
      <c r="G824" s="25"/>
      <c r="H824" s="25"/>
      <c r="I824" s="25"/>
      <c r="J824" s="25"/>
      <c r="K824" s="25"/>
      <c r="L824" s="25"/>
      <c r="M824" s="20"/>
      <c r="N824" s="25"/>
      <c r="O824" s="43"/>
      <c r="P824" s="43"/>
      <c r="Q824" s="35"/>
      <c r="T824" s="233"/>
    </row>
    <row r="825" spans="1:20" s="17" customFormat="1" ht="12.75" customHeight="1">
      <c r="A825" s="23"/>
      <c r="B825" s="39" t="str" cm="1">
        <f t="array" ref="B825">IF(A825="", "", _xlfn._xlws.FILTER('Responsáveis pelas informações'!F:F, 'Responsáveis pelas informações'!A:A='Termos de Cooperação'!#REF!))</f>
        <v/>
      </c>
      <c r="C825" s="39"/>
      <c r="D825" s="39"/>
      <c r="F825" s="25"/>
      <c r="G825" s="25"/>
      <c r="H825" s="25"/>
      <c r="I825" s="25"/>
      <c r="J825" s="25"/>
      <c r="K825" s="25"/>
      <c r="L825" s="25"/>
      <c r="M825" s="20"/>
      <c r="N825" s="25"/>
      <c r="O825" s="43"/>
      <c r="P825" s="43"/>
      <c r="Q825" s="35"/>
      <c r="T825" s="233"/>
    </row>
    <row r="826" spans="1:20" s="17" customFormat="1" ht="12.75" customHeight="1">
      <c r="A826" s="23"/>
      <c r="B826" s="39" t="str" cm="1">
        <f t="array" ref="B826">IF(A826="", "", _xlfn._xlws.FILTER('Responsáveis pelas informações'!F:F, 'Responsáveis pelas informações'!A:A='Termos de Cooperação'!#REF!))</f>
        <v/>
      </c>
      <c r="C826" s="39"/>
      <c r="D826" s="39"/>
      <c r="F826" s="25"/>
      <c r="G826" s="25"/>
      <c r="H826" s="25"/>
      <c r="I826" s="25"/>
      <c r="J826" s="25"/>
      <c r="K826" s="25"/>
      <c r="L826" s="25"/>
      <c r="M826" s="20"/>
      <c r="N826" s="25"/>
      <c r="O826" s="43"/>
      <c r="P826" s="43"/>
      <c r="Q826" s="35"/>
      <c r="T826" s="233"/>
    </row>
    <row r="827" spans="1:20" s="17" customFormat="1" ht="12.75" customHeight="1">
      <c r="A827" s="23"/>
      <c r="B827" s="39" t="str" cm="1">
        <f t="array" ref="B827">IF(A827="", "", _xlfn._xlws.FILTER('Responsáveis pelas informações'!F:F, 'Responsáveis pelas informações'!A:A='Termos de Cooperação'!#REF!))</f>
        <v/>
      </c>
      <c r="C827" s="39"/>
      <c r="D827" s="39"/>
      <c r="F827" s="25"/>
      <c r="G827" s="25"/>
      <c r="H827" s="25"/>
      <c r="I827" s="25"/>
      <c r="J827" s="25"/>
      <c r="K827" s="25"/>
      <c r="L827" s="25"/>
      <c r="M827" s="20"/>
      <c r="N827" s="25"/>
      <c r="O827" s="43"/>
      <c r="P827" s="43"/>
      <c r="Q827" s="35"/>
      <c r="T827" s="233"/>
    </row>
    <row r="828" spans="1:20" s="17" customFormat="1" ht="12.75" customHeight="1">
      <c r="A828" s="23"/>
      <c r="B828" s="39" t="str" cm="1">
        <f t="array" ref="B828">IF(A828="", "", _xlfn._xlws.FILTER('Responsáveis pelas informações'!F:F, 'Responsáveis pelas informações'!A:A='Termos de Cooperação'!#REF!))</f>
        <v/>
      </c>
      <c r="C828" s="39"/>
      <c r="D828" s="39"/>
      <c r="F828" s="25"/>
      <c r="G828" s="25"/>
      <c r="H828" s="25"/>
      <c r="I828" s="25"/>
      <c r="J828" s="25"/>
      <c r="K828" s="25"/>
      <c r="L828" s="25"/>
      <c r="M828" s="20"/>
      <c r="N828" s="25"/>
      <c r="O828" s="43"/>
      <c r="P828" s="43"/>
      <c r="Q828" s="35"/>
      <c r="T828" s="233"/>
    </row>
    <row r="829" spans="1:20" s="17" customFormat="1" ht="12.75" customHeight="1">
      <c r="A829" s="23"/>
      <c r="B829" s="39" t="str" cm="1">
        <f t="array" ref="B829">IF(A829="", "", _xlfn._xlws.FILTER('Responsáveis pelas informações'!F:F, 'Responsáveis pelas informações'!A:A='Termos de Cooperação'!#REF!))</f>
        <v/>
      </c>
      <c r="C829" s="39"/>
      <c r="D829" s="39"/>
      <c r="F829" s="25"/>
      <c r="G829" s="25"/>
      <c r="H829" s="25"/>
      <c r="I829" s="25"/>
      <c r="J829" s="25"/>
      <c r="K829" s="25"/>
      <c r="L829" s="25"/>
      <c r="M829" s="20"/>
      <c r="N829" s="25"/>
      <c r="O829" s="43"/>
      <c r="P829" s="43"/>
      <c r="Q829" s="35"/>
      <c r="T829" s="233"/>
    </row>
    <row r="830" spans="1:20" s="17" customFormat="1" ht="12.75" customHeight="1">
      <c r="A830" s="23"/>
      <c r="B830" s="39" t="str" cm="1">
        <f t="array" ref="B830">IF(A830="", "", _xlfn._xlws.FILTER('Responsáveis pelas informações'!F:F, 'Responsáveis pelas informações'!A:A='Termos de Cooperação'!#REF!))</f>
        <v/>
      </c>
      <c r="C830" s="39"/>
      <c r="D830" s="39"/>
      <c r="F830" s="25"/>
      <c r="G830" s="25"/>
      <c r="H830" s="25"/>
      <c r="I830" s="25"/>
      <c r="J830" s="25"/>
      <c r="K830" s="25"/>
      <c r="L830" s="25"/>
      <c r="M830" s="20"/>
      <c r="N830" s="25"/>
      <c r="O830" s="43"/>
      <c r="P830" s="43"/>
      <c r="Q830" s="35"/>
      <c r="T830" s="233"/>
    </row>
    <row r="831" spans="1:20" s="17" customFormat="1" ht="12.75" customHeight="1">
      <c r="A831" s="23"/>
      <c r="B831" s="39" t="str" cm="1">
        <f t="array" ref="B831">IF(A831="", "", _xlfn._xlws.FILTER('Responsáveis pelas informações'!F:F, 'Responsáveis pelas informações'!A:A='Termos de Cooperação'!#REF!))</f>
        <v/>
      </c>
      <c r="C831" s="39"/>
      <c r="D831" s="39"/>
      <c r="F831" s="25"/>
      <c r="G831" s="25"/>
      <c r="H831" s="25"/>
      <c r="I831" s="25"/>
      <c r="J831" s="25"/>
      <c r="K831" s="25"/>
      <c r="L831" s="25"/>
      <c r="M831" s="20"/>
      <c r="N831" s="25"/>
      <c r="O831" s="43"/>
      <c r="P831" s="43"/>
      <c r="Q831" s="35"/>
      <c r="T831" s="233"/>
    </row>
    <row r="832" spans="1:20" s="17" customFormat="1" ht="12.75" customHeight="1">
      <c r="A832" s="23"/>
      <c r="B832" s="39" t="str" cm="1">
        <f t="array" ref="B832">IF(A832="", "", _xlfn._xlws.FILTER('Responsáveis pelas informações'!F:F, 'Responsáveis pelas informações'!A:A='Termos de Cooperação'!#REF!))</f>
        <v/>
      </c>
      <c r="C832" s="39"/>
      <c r="D832" s="39"/>
      <c r="F832" s="25"/>
      <c r="G832" s="25"/>
      <c r="H832" s="25"/>
      <c r="I832" s="25"/>
      <c r="J832" s="25"/>
      <c r="K832" s="25"/>
      <c r="L832" s="25"/>
      <c r="M832" s="20"/>
      <c r="N832" s="25"/>
      <c r="O832" s="43"/>
      <c r="P832" s="43"/>
      <c r="Q832" s="35"/>
      <c r="T832" s="233"/>
    </row>
    <row r="833" spans="1:20" s="17" customFormat="1" ht="12.75" customHeight="1">
      <c r="A833" s="23"/>
      <c r="B833" s="39" t="str" cm="1">
        <f t="array" ref="B833">IF(A833="", "", _xlfn._xlws.FILTER('Responsáveis pelas informações'!F:F, 'Responsáveis pelas informações'!A:A='Termos de Cooperação'!#REF!))</f>
        <v/>
      </c>
      <c r="C833" s="39"/>
      <c r="D833" s="39"/>
      <c r="F833" s="25"/>
      <c r="G833" s="25"/>
      <c r="H833" s="25"/>
      <c r="I833" s="25"/>
      <c r="J833" s="25"/>
      <c r="K833" s="25"/>
      <c r="L833" s="25"/>
      <c r="M833" s="20"/>
      <c r="N833" s="25"/>
      <c r="O833" s="43"/>
      <c r="P833" s="43"/>
      <c r="Q833" s="35"/>
      <c r="T833" s="233"/>
    </row>
    <row r="834" spans="1:20" s="17" customFormat="1" ht="12.75" customHeight="1">
      <c r="A834" s="23"/>
      <c r="B834" s="39" t="str" cm="1">
        <f t="array" ref="B834">IF(A834="", "", _xlfn._xlws.FILTER('Responsáveis pelas informações'!F:F, 'Responsáveis pelas informações'!A:A='Termos de Cooperação'!#REF!))</f>
        <v/>
      </c>
      <c r="C834" s="39"/>
      <c r="D834" s="39"/>
      <c r="F834" s="25"/>
      <c r="G834" s="25"/>
      <c r="H834" s="25"/>
      <c r="I834" s="25"/>
      <c r="J834" s="25"/>
      <c r="K834" s="25"/>
      <c r="L834" s="25"/>
      <c r="M834" s="20"/>
      <c r="N834" s="25"/>
      <c r="O834" s="43"/>
      <c r="P834" s="43"/>
      <c r="Q834" s="35"/>
      <c r="T834" s="233"/>
    </row>
    <row r="835" spans="1:20" s="17" customFormat="1" ht="12.75" customHeight="1">
      <c r="A835" s="23"/>
      <c r="B835" s="39" t="str" cm="1">
        <f t="array" ref="B835">IF(A835="", "", _xlfn._xlws.FILTER('Responsáveis pelas informações'!F:F, 'Responsáveis pelas informações'!A:A='Termos de Cooperação'!#REF!))</f>
        <v/>
      </c>
      <c r="C835" s="39"/>
      <c r="D835" s="39"/>
      <c r="F835" s="25"/>
      <c r="G835" s="25"/>
      <c r="H835" s="25"/>
      <c r="I835" s="25"/>
      <c r="J835" s="25"/>
      <c r="K835" s="25"/>
      <c r="L835" s="25"/>
      <c r="M835" s="20"/>
      <c r="N835" s="25"/>
      <c r="O835" s="43"/>
      <c r="P835" s="43"/>
      <c r="Q835" s="35"/>
      <c r="T835" s="233"/>
    </row>
    <row r="836" spans="1:20" s="17" customFormat="1" ht="12.75" customHeight="1">
      <c r="A836" s="23"/>
      <c r="B836" s="39" t="str" cm="1">
        <f t="array" ref="B836">IF(A836="", "", _xlfn._xlws.FILTER('Responsáveis pelas informações'!F:F, 'Responsáveis pelas informações'!A:A='Termos de Cooperação'!#REF!))</f>
        <v/>
      </c>
      <c r="C836" s="39"/>
      <c r="D836" s="39"/>
      <c r="F836" s="25"/>
      <c r="G836" s="25"/>
      <c r="H836" s="25"/>
      <c r="I836" s="25"/>
      <c r="J836" s="25"/>
      <c r="K836" s="25"/>
      <c r="L836" s="25"/>
      <c r="M836" s="20"/>
      <c r="N836" s="25"/>
      <c r="O836" s="43"/>
      <c r="P836" s="43"/>
      <c r="Q836" s="35"/>
      <c r="T836" s="233"/>
    </row>
    <row r="837" spans="1:20" s="17" customFormat="1" ht="12.75" customHeight="1">
      <c r="A837" s="23"/>
      <c r="B837" s="39" t="str" cm="1">
        <f t="array" ref="B837">IF(A837="", "", _xlfn._xlws.FILTER('Responsáveis pelas informações'!F:F, 'Responsáveis pelas informações'!A:A='Termos de Cooperação'!#REF!))</f>
        <v/>
      </c>
      <c r="C837" s="39"/>
      <c r="D837" s="39"/>
      <c r="F837" s="25"/>
      <c r="G837" s="25"/>
      <c r="H837" s="25"/>
      <c r="I837" s="25"/>
      <c r="J837" s="25"/>
      <c r="K837" s="25"/>
      <c r="L837" s="25"/>
      <c r="M837" s="20"/>
      <c r="N837" s="25"/>
      <c r="O837" s="43"/>
      <c r="P837" s="43"/>
      <c r="Q837" s="35"/>
      <c r="T837" s="233"/>
    </row>
    <row r="838" spans="1:20" s="17" customFormat="1" ht="12.75" customHeight="1">
      <c r="A838" s="23"/>
      <c r="B838" s="39" t="str" cm="1">
        <f t="array" ref="B838">IF(A838="", "", _xlfn._xlws.FILTER('Responsáveis pelas informações'!F:F, 'Responsáveis pelas informações'!A:A='Termos de Cooperação'!#REF!))</f>
        <v/>
      </c>
      <c r="C838" s="39"/>
      <c r="D838" s="39"/>
      <c r="F838" s="25"/>
      <c r="G838" s="25"/>
      <c r="H838" s="25"/>
      <c r="I838" s="25"/>
      <c r="J838" s="25"/>
      <c r="K838" s="25"/>
      <c r="L838" s="25"/>
      <c r="M838" s="20"/>
      <c r="N838" s="25"/>
      <c r="O838" s="43"/>
      <c r="P838" s="43"/>
      <c r="Q838" s="35"/>
      <c r="T838" s="233"/>
    </row>
    <row r="839" spans="1:20" s="17" customFormat="1" ht="12.75" customHeight="1">
      <c r="A839" s="23"/>
      <c r="B839" s="39" t="str" cm="1">
        <f t="array" ref="B839">IF(A839="", "", _xlfn._xlws.FILTER('Responsáveis pelas informações'!F:F, 'Responsáveis pelas informações'!A:A='Termos de Cooperação'!#REF!))</f>
        <v/>
      </c>
      <c r="C839" s="39"/>
      <c r="D839" s="39"/>
      <c r="F839" s="25"/>
      <c r="G839" s="25"/>
      <c r="H839" s="25"/>
      <c r="I839" s="25"/>
      <c r="J839" s="25"/>
      <c r="K839" s="25"/>
      <c r="L839" s="25"/>
      <c r="M839" s="20"/>
      <c r="N839" s="25"/>
      <c r="O839" s="43"/>
      <c r="P839" s="43"/>
      <c r="Q839" s="35"/>
      <c r="T839" s="233"/>
    </row>
    <row r="840" spans="1:20" s="17" customFormat="1" ht="12.75" customHeight="1">
      <c r="A840" s="23"/>
      <c r="B840" s="39" t="str" cm="1">
        <f t="array" ref="B840">IF(A840="", "", _xlfn._xlws.FILTER('Responsáveis pelas informações'!F:F, 'Responsáveis pelas informações'!A:A='Termos de Cooperação'!#REF!))</f>
        <v/>
      </c>
      <c r="C840" s="39"/>
      <c r="D840" s="39"/>
      <c r="F840" s="25"/>
      <c r="G840" s="25"/>
      <c r="H840" s="25"/>
      <c r="I840" s="25"/>
      <c r="J840" s="25"/>
      <c r="K840" s="25"/>
      <c r="L840" s="25"/>
      <c r="M840" s="20"/>
      <c r="N840" s="25"/>
      <c r="O840" s="43"/>
      <c r="P840" s="43"/>
      <c r="Q840" s="35"/>
      <c r="T840" s="233"/>
    </row>
    <row r="841" spans="1:20" s="17" customFormat="1" ht="12.75" customHeight="1">
      <c r="A841" s="23"/>
      <c r="B841" s="39" t="str" cm="1">
        <f t="array" ref="B841">IF(A841="", "", _xlfn._xlws.FILTER('Responsáveis pelas informações'!F:F, 'Responsáveis pelas informações'!A:A='Termos de Cooperação'!#REF!))</f>
        <v/>
      </c>
      <c r="C841" s="39"/>
      <c r="D841" s="39"/>
      <c r="F841" s="25"/>
      <c r="G841" s="25"/>
      <c r="H841" s="25"/>
      <c r="I841" s="25"/>
      <c r="J841" s="25"/>
      <c r="K841" s="25"/>
      <c r="L841" s="25"/>
      <c r="M841" s="20"/>
      <c r="N841" s="25"/>
      <c r="O841" s="43"/>
      <c r="P841" s="43"/>
      <c r="Q841" s="35"/>
      <c r="T841" s="233"/>
    </row>
    <row r="842" spans="1:20" s="17" customFormat="1" ht="12.75" customHeight="1">
      <c r="A842" s="23"/>
      <c r="B842" s="39" t="str" cm="1">
        <f t="array" ref="B842">IF(A842="", "", _xlfn._xlws.FILTER('Responsáveis pelas informações'!F:F, 'Responsáveis pelas informações'!A:A='Termos de Cooperação'!#REF!))</f>
        <v/>
      </c>
      <c r="C842" s="39"/>
      <c r="D842" s="39"/>
      <c r="F842" s="25"/>
      <c r="G842" s="25"/>
      <c r="H842" s="25"/>
      <c r="I842" s="25"/>
      <c r="J842" s="25"/>
      <c r="K842" s="25"/>
      <c r="L842" s="25"/>
      <c r="M842" s="20"/>
      <c r="N842" s="25"/>
      <c r="O842" s="43"/>
      <c r="P842" s="43"/>
      <c r="Q842" s="35"/>
      <c r="T842" s="233"/>
    </row>
    <row r="843" spans="1:20" s="17" customFormat="1" ht="12.75" customHeight="1">
      <c r="A843" s="23"/>
      <c r="B843" s="39" t="str" cm="1">
        <f t="array" ref="B843">IF(A843="", "", _xlfn._xlws.FILTER('Responsáveis pelas informações'!F:F, 'Responsáveis pelas informações'!A:A='Termos de Cooperação'!#REF!))</f>
        <v/>
      </c>
      <c r="C843" s="39"/>
      <c r="D843" s="39"/>
      <c r="F843" s="25"/>
      <c r="G843" s="25"/>
      <c r="H843" s="25"/>
      <c r="I843" s="25"/>
      <c r="J843" s="25"/>
      <c r="K843" s="25"/>
      <c r="L843" s="25"/>
      <c r="M843" s="20"/>
      <c r="N843" s="25"/>
      <c r="O843" s="43"/>
      <c r="P843" s="43"/>
      <c r="Q843" s="35"/>
      <c r="T843" s="233"/>
    </row>
    <row r="844" spans="1:20" s="17" customFormat="1" ht="12.75" customHeight="1">
      <c r="A844" s="23"/>
      <c r="B844" s="39" t="str" cm="1">
        <f t="array" ref="B844">IF(A844="", "", _xlfn._xlws.FILTER('Responsáveis pelas informações'!F:F, 'Responsáveis pelas informações'!A:A='Termos de Cooperação'!#REF!))</f>
        <v/>
      </c>
      <c r="C844" s="39"/>
      <c r="D844" s="39"/>
      <c r="F844" s="25"/>
      <c r="G844" s="25"/>
      <c r="H844" s="25"/>
      <c r="I844" s="25"/>
      <c r="J844" s="25"/>
      <c r="K844" s="25"/>
      <c r="L844" s="25"/>
      <c r="M844" s="20"/>
      <c r="N844" s="25"/>
      <c r="O844" s="43"/>
      <c r="P844" s="43"/>
      <c r="Q844" s="35"/>
      <c r="T844" s="233"/>
    </row>
    <row r="845" spans="1:20" s="17" customFormat="1" ht="12.75" customHeight="1">
      <c r="A845" s="23"/>
      <c r="B845" s="39" t="str" cm="1">
        <f t="array" ref="B845">IF(A845="", "", _xlfn._xlws.FILTER('Responsáveis pelas informações'!F:F, 'Responsáveis pelas informações'!A:A='Termos de Cooperação'!#REF!))</f>
        <v/>
      </c>
      <c r="C845" s="39"/>
      <c r="D845" s="39"/>
      <c r="F845" s="25"/>
      <c r="G845" s="25"/>
      <c r="H845" s="25"/>
      <c r="I845" s="25"/>
      <c r="J845" s="25"/>
      <c r="K845" s="25"/>
      <c r="L845" s="25"/>
      <c r="M845" s="20"/>
      <c r="N845" s="25"/>
      <c r="O845" s="43"/>
      <c r="P845" s="43"/>
      <c r="Q845" s="35"/>
      <c r="T845" s="233"/>
    </row>
    <row r="846" spans="1:20" s="17" customFormat="1" ht="12.75" customHeight="1">
      <c r="A846" s="23"/>
      <c r="B846" s="39" t="str" cm="1">
        <f t="array" ref="B846">IF(A846="", "", _xlfn._xlws.FILTER('Responsáveis pelas informações'!F:F, 'Responsáveis pelas informações'!A:A='Termos de Cooperação'!#REF!))</f>
        <v/>
      </c>
      <c r="C846" s="39"/>
      <c r="D846" s="39"/>
      <c r="F846" s="25"/>
      <c r="G846" s="25"/>
      <c r="H846" s="25"/>
      <c r="I846" s="25"/>
      <c r="J846" s="25"/>
      <c r="K846" s="25"/>
      <c r="L846" s="25"/>
      <c r="M846" s="20"/>
      <c r="N846" s="25"/>
      <c r="O846" s="43"/>
      <c r="P846" s="43"/>
      <c r="Q846" s="35"/>
      <c r="T846" s="233"/>
    </row>
    <row r="847" spans="1:20" s="17" customFormat="1" ht="12.75" customHeight="1">
      <c r="A847" s="23"/>
      <c r="B847" s="39" t="str" cm="1">
        <f t="array" ref="B847">IF(A847="", "", _xlfn._xlws.FILTER('Responsáveis pelas informações'!F:F, 'Responsáveis pelas informações'!A:A='Termos de Cooperação'!#REF!))</f>
        <v/>
      </c>
      <c r="C847" s="39"/>
      <c r="D847" s="39"/>
      <c r="F847" s="25"/>
      <c r="G847" s="25"/>
      <c r="H847" s="25"/>
      <c r="I847" s="25"/>
      <c r="J847" s="25"/>
      <c r="K847" s="25"/>
      <c r="L847" s="25"/>
      <c r="M847" s="20"/>
      <c r="N847" s="25"/>
      <c r="O847" s="43"/>
      <c r="P847" s="43"/>
      <c r="Q847" s="35"/>
      <c r="T847" s="233"/>
    </row>
    <row r="848" spans="1:20" s="17" customFormat="1" ht="12.75" customHeight="1">
      <c r="A848" s="23"/>
      <c r="B848" s="39" t="str" cm="1">
        <f t="array" ref="B848">IF(A848="", "", _xlfn._xlws.FILTER('Responsáveis pelas informações'!F:F, 'Responsáveis pelas informações'!A:A='Termos de Cooperação'!#REF!))</f>
        <v/>
      </c>
      <c r="C848" s="39"/>
      <c r="D848" s="39"/>
      <c r="F848" s="25"/>
      <c r="G848" s="25"/>
      <c r="H848" s="25"/>
      <c r="I848" s="25"/>
      <c r="J848" s="25"/>
      <c r="K848" s="25"/>
      <c r="L848" s="25"/>
      <c r="M848" s="20"/>
      <c r="N848" s="25"/>
      <c r="O848" s="43"/>
      <c r="P848" s="43"/>
      <c r="Q848" s="35"/>
      <c r="T848" s="233"/>
    </row>
    <row r="849" spans="1:20" s="17" customFormat="1" ht="12.75" customHeight="1">
      <c r="A849" s="23"/>
      <c r="B849" s="39" t="str" cm="1">
        <f t="array" ref="B849">IF(A849="", "", _xlfn._xlws.FILTER('Responsáveis pelas informações'!F:F, 'Responsáveis pelas informações'!A:A='Termos de Cooperação'!#REF!))</f>
        <v/>
      </c>
      <c r="C849" s="39"/>
      <c r="D849" s="39"/>
      <c r="F849" s="25"/>
      <c r="G849" s="25"/>
      <c r="H849" s="25"/>
      <c r="I849" s="25"/>
      <c r="J849" s="25"/>
      <c r="K849" s="25"/>
      <c r="L849" s="25"/>
      <c r="M849" s="20"/>
      <c r="N849" s="25"/>
      <c r="O849" s="43"/>
      <c r="P849" s="43"/>
      <c r="Q849" s="35"/>
      <c r="T849" s="233"/>
    </row>
    <row r="850" spans="1:20" s="17" customFormat="1" ht="12.75" customHeight="1">
      <c r="A850" s="23"/>
      <c r="B850" s="39" t="str" cm="1">
        <f t="array" ref="B850">IF(A850="", "", _xlfn._xlws.FILTER('Responsáveis pelas informações'!F:F, 'Responsáveis pelas informações'!A:A='Termos de Cooperação'!#REF!))</f>
        <v/>
      </c>
      <c r="C850" s="39"/>
      <c r="D850" s="39"/>
      <c r="F850" s="25"/>
      <c r="G850" s="25"/>
      <c r="H850" s="25"/>
      <c r="I850" s="25"/>
      <c r="J850" s="25"/>
      <c r="K850" s="25"/>
      <c r="L850" s="25"/>
      <c r="M850" s="20"/>
      <c r="N850" s="25"/>
      <c r="O850" s="43"/>
      <c r="P850" s="43"/>
      <c r="Q850" s="35"/>
      <c r="T850" s="233"/>
    </row>
    <row r="851" spans="1:20" s="17" customFormat="1" ht="12.75" customHeight="1">
      <c r="A851" s="23"/>
      <c r="B851" s="39" t="str" cm="1">
        <f t="array" ref="B851">IF(A851="", "", _xlfn._xlws.FILTER('Responsáveis pelas informações'!F:F, 'Responsáveis pelas informações'!A:A='Termos de Cooperação'!#REF!))</f>
        <v/>
      </c>
      <c r="C851" s="39"/>
      <c r="D851" s="39"/>
      <c r="F851" s="25"/>
      <c r="G851" s="25"/>
      <c r="H851" s="25"/>
      <c r="I851" s="25"/>
      <c r="J851" s="25"/>
      <c r="K851" s="25"/>
      <c r="L851" s="25"/>
      <c r="M851" s="20"/>
      <c r="N851" s="25"/>
      <c r="O851" s="43"/>
      <c r="P851" s="43"/>
      <c r="Q851" s="35"/>
      <c r="T851" s="233"/>
    </row>
    <row r="852" spans="1:20" s="17" customFormat="1" ht="12.75" customHeight="1">
      <c r="A852" s="23"/>
      <c r="B852" s="39" t="str" cm="1">
        <f t="array" ref="B852">IF(A852="", "", _xlfn._xlws.FILTER('Responsáveis pelas informações'!F:F, 'Responsáveis pelas informações'!A:A='Termos de Cooperação'!#REF!))</f>
        <v/>
      </c>
      <c r="C852" s="39"/>
      <c r="D852" s="39"/>
      <c r="F852" s="25"/>
      <c r="G852" s="25"/>
      <c r="H852" s="25"/>
      <c r="I852" s="25"/>
      <c r="J852" s="25"/>
      <c r="K852" s="25"/>
      <c r="L852" s="25"/>
      <c r="M852" s="20"/>
      <c r="N852" s="25"/>
      <c r="O852" s="43"/>
      <c r="P852" s="43"/>
      <c r="Q852" s="35"/>
      <c r="T852" s="233"/>
    </row>
    <row r="853" spans="1:20" s="17" customFormat="1" ht="12.75" customHeight="1">
      <c r="A853" s="23"/>
      <c r="B853" s="39" t="str" cm="1">
        <f t="array" ref="B853">IF(A853="", "", _xlfn._xlws.FILTER('Responsáveis pelas informações'!F:F, 'Responsáveis pelas informações'!A:A='Termos de Cooperação'!#REF!))</f>
        <v/>
      </c>
      <c r="C853" s="39"/>
      <c r="D853" s="39"/>
      <c r="F853" s="25"/>
      <c r="G853" s="25"/>
      <c r="H853" s="25"/>
      <c r="I853" s="25"/>
      <c r="J853" s="25"/>
      <c r="K853" s="25"/>
      <c r="L853" s="25"/>
      <c r="M853" s="20"/>
      <c r="N853" s="25"/>
      <c r="O853" s="43"/>
      <c r="P853" s="43"/>
      <c r="Q853" s="35"/>
      <c r="T853" s="233"/>
    </row>
    <row r="854" spans="1:20" s="17" customFormat="1" ht="12.75" customHeight="1">
      <c r="A854" s="23"/>
      <c r="B854" s="39" t="str" cm="1">
        <f t="array" ref="B854">IF(A854="", "", _xlfn._xlws.FILTER('Responsáveis pelas informações'!F:F, 'Responsáveis pelas informações'!A:A='Termos de Cooperação'!#REF!))</f>
        <v/>
      </c>
      <c r="C854" s="39"/>
      <c r="D854" s="39"/>
      <c r="F854" s="25"/>
      <c r="G854" s="25"/>
      <c r="H854" s="25"/>
      <c r="I854" s="25"/>
      <c r="J854" s="25"/>
      <c r="K854" s="25"/>
      <c r="L854" s="25"/>
      <c r="M854" s="20"/>
      <c r="N854" s="25"/>
      <c r="O854" s="43"/>
      <c r="P854" s="43"/>
      <c r="Q854" s="35"/>
      <c r="T854" s="233"/>
    </row>
    <row r="855" spans="1:20" s="17" customFormat="1" ht="12.75" customHeight="1">
      <c r="A855" s="23"/>
      <c r="B855" s="39" t="str" cm="1">
        <f t="array" ref="B855">IF(A855="", "", _xlfn._xlws.FILTER('Responsáveis pelas informações'!F:F, 'Responsáveis pelas informações'!A:A='Termos de Cooperação'!#REF!))</f>
        <v/>
      </c>
      <c r="C855" s="39"/>
      <c r="D855" s="39"/>
      <c r="F855" s="25"/>
      <c r="G855" s="25"/>
      <c r="H855" s="25"/>
      <c r="I855" s="25"/>
      <c r="J855" s="25"/>
      <c r="K855" s="25"/>
      <c r="L855" s="25"/>
      <c r="M855" s="20"/>
      <c r="N855" s="25"/>
      <c r="O855" s="43"/>
      <c r="P855" s="43"/>
      <c r="Q855" s="35"/>
      <c r="T855" s="233"/>
    </row>
    <row r="856" spans="1:20" s="17" customFormat="1" ht="12.75" customHeight="1">
      <c r="A856" s="23"/>
      <c r="B856" s="39" t="str" cm="1">
        <f t="array" ref="B856">IF(A856="", "", _xlfn._xlws.FILTER('Responsáveis pelas informações'!F:F, 'Responsáveis pelas informações'!A:A='Termos de Cooperação'!#REF!))</f>
        <v/>
      </c>
      <c r="C856" s="39"/>
      <c r="D856" s="39"/>
      <c r="F856" s="25"/>
      <c r="G856" s="25"/>
      <c r="H856" s="25"/>
      <c r="I856" s="25"/>
      <c r="J856" s="25"/>
      <c r="K856" s="25"/>
      <c r="L856" s="25"/>
      <c r="M856" s="20"/>
      <c r="N856" s="25"/>
      <c r="O856" s="43"/>
      <c r="P856" s="43"/>
      <c r="Q856" s="35"/>
      <c r="T856" s="233"/>
    </row>
    <row r="857" spans="1:20" s="17" customFormat="1" ht="12.75" customHeight="1">
      <c r="A857" s="23"/>
      <c r="B857" s="39" t="str" cm="1">
        <f t="array" ref="B857">IF(A857="", "", _xlfn._xlws.FILTER('Responsáveis pelas informações'!F:F, 'Responsáveis pelas informações'!A:A='Termos de Cooperação'!#REF!))</f>
        <v/>
      </c>
      <c r="C857" s="39"/>
      <c r="D857" s="39"/>
      <c r="F857" s="25"/>
      <c r="G857" s="25"/>
      <c r="H857" s="25"/>
      <c r="I857" s="25"/>
      <c r="J857" s="25"/>
      <c r="K857" s="25"/>
      <c r="L857" s="25"/>
      <c r="M857" s="20"/>
      <c r="N857" s="25"/>
      <c r="O857" s="43"/>
      <c r="P857" s="43"/>
      <c r="Q857" s="35"/>
      <c r="T857" s="233"/>
    </row>
    <row r="858" spans="1:20" s="17" customFormat="1" ht="12.75" customHeight="1">
      <c r="A858" s="23"/>
      <c r="B858" s="39" t="str" cm="1">
        <f t="array" ref="B858">IF(A858="", "", _xlfn._xlws.FILTER('Responsáveis pelas informações'!F:F, 'Responsáveis pelas informações'!A:A='Termos de Cooperação'!#REF!))</f>
        <v/>
      </c>
      <c r="C858" s="39"/>
      <c r="D858" s="39"/>
      <c r="F858" s="25"/>
      <c r="G858" s="25"/>
      <c r="H858" s="25"/>
      <c r="I858" s="25"/>
      <c r="J858" s="25"/>
      <c r="K858" s="25"/>
      <c r="L858" s="25"/>
      <c r="M858" s="20"/>
      <c r="N858" s="25"/>
      <c r="O858" s="43"/>
      <c r="P858" s="43"/>
      <c r="Q858" s="35"/>
      <c r="T858" s="233"/>
    </row>
    <row r="859" spans="1:20" s="17" customFormat="1" ht="12.75" customHeight="1">
      <c r="A859" s="23"/>
      <c r="B859" s="39" t="str" cm="1">
        <f t="array" ref="B859">IF(A859="", "", _xlfn._xlws.FILTER('Responsáveis pelas informações'!F:F, 'Responsáveis pelas informações'!A:A='Termos de Cooperação'!#REF!))</f>
        <v/>
      </c>
      <c r="C859" s="39"/>
      <c r="D859" s="39"/>
      <c r="F859" s="25"/>
      <c r="G859" s="25"/>
      <c r="H859" s="25"/>
      <c r="I859" s="25"/>
      <c r="J859" s="25"/>
      <c r="K859" s="25"/>
      <c r="L859" s="25"/>
      <c r="M859" s="20"/>
      <c r="N859" s="25"/>
      <c r="O859" s="43"/>
      <c r="P859" s="43"/>
      <c r="Q859" s="35"/>
      <c r="T859" s="233"/>
    </row>
    <row r="860" spans="1:20" s="17" customFormat="1" ht="12.75" customHeight="1">
      <c r="A860" s="23"/>
      <c r="B860" s="39" t="str" cm="1">
        <f t="array" ref="B860">IF(A860="", "", _xlfn._xlws.FILTER('Responsáveis pelas informações'!F:F, 'Responsáveis pelas informações'!A:A='Termos de Cooperação'!#REF!))</f>
        <v/>
      </c>
      <c r="C860" s="39"/>
      <c r="D860" s="39"/>
      <c r="F860" s="25"/>
      <c r="G860" s="25"/>
      <c r="H860" s="25"/>
      <c r="I860" s="25"/>
      <c r="J860" s="25"/>
      <c r="K860" s="25"/>
      <c r="L860" s="25"/>
      <c r="M860" s="20"/>
      <c r="N860" s="25"/>
      <c r="O860" s="43"/>
      <c r="P860" s="43"/>
      <c r="Q860" s="35"/>
      <c r="T860" s="233"/>
    </row>
    <row r="861" spans="1:20" s="17" customFormat="1" ht="12.75" customHeight="1">
      <c r="A861" s="23"/>
      <c r="B861" s="39" t="str" cm="1">
        <f t="array" ref="B861">IF(A861="", "", _xlfn._xlws.FILTER('Responsáveis pelas informações'!F:F, 'Responsáveis pelas informações'!A:A='Termos de Cooperação'!#REF!))</f>
        <v/>
      </c>
      <c r="C861" s="39"/>
      <c r="D861" s="39"/>
      <c r="F861" s="25"/>
      <c r="G861" s="25"/>
      <c r="H861" s="25"/>
      <c r="I861" s="25"/>
      <c r="J861" s="25"/>
      <c r="K861" s="25"/>
      <c r="L861" s="25"/>
      <c r="M861" s="20"/>
      <c r="N861" s="25"/>
      <c r="O861" s="43"/>
      <c r="P861" s="43"/>
      <c r="Q861" s="35"/>
      <c r="T861" s="233"/>
    </row>
    <row r="862" spans="1:20" s="17" customFormat="1" ht="12.75" customHeight="1">
      <c r="A862" s="23"/>
      <c r="B862" s="39" t="str" cm="1">
        <f t="array" ref="B862">IF(A862="", "", _xlfn._xlws.FILTER('Responsáveis pelas informações'!F:F, 'Responsáveis pelas informações'!A:A='Termos de Cooperação'!#REF!))</f>
        <v/>
      </c>
      <c r="C862" s="39"/>
      <c r="D862" s="39"/>
      <c r="F862" s="25"/>
      <c r="G862" s="25"/>
      <c r="H862" s="25"/>
      <c r="I862" s="25"/>
      <c r="J862" s="25"/>
      <c r="K862" s="25"/>
      <c r="L862" s="25"/>
      <c r="M862" s="20"/>
      <c r="N862" s="25"/>
      <c r="O862" s="43"/>
      <c r="P862" s="43"/>
      <c r="Q862" s="35"/>
      <c r="T862" s="233"/>
    </row>
    <row r="863" spans="1:20" s="17" customFormat="1" ht="12.75" customHeight="1">
      <c r="A863" s="23"/>
      <c r="B863" s="39" t="str" cm="1">
        <f t="array" ref="B863">IF(A863="", "", _xlfn._xlws.FILTER('Responsáveis pelas informações'!F:F, 'Responsáveis pelas informações'!A:A='Termos de Cooperação'!#REF!))</f>
        <v/>
      </c>
      <c r="C863" s="39"/>
      <c r="D863" s="39"/>
      <c r="F863" s="25"/>
      <c r="G863" s="25"/>
      <c r="H863" s="25"/>
      <c r="I863" s="25"/>
      <c r="J863" s="25"/>
      <c r="K863" s="25"/>
      <c r="L863" s="25"/>
      <c r="M863" s="20"/>
      <c r="N863" s="25"/>
      <c r="O863" s="43"/>
      <c r="P863" s="43"/>
      <c r="Q863" s="35"/>
      <c r="T863" s="233"/>
    </row>
    <row r="864" spans="1:20" s="17" customFormat="1" ht="12.75" customHeight="1">
      <c r="A864" s="23"/>
      <c r="B864" s="39" t="str" cm="1">
        <f t="array" ref="B864">IF(A864="", "", _xlfn._xlws.FILTER('Responsáveis pelas informações'!F:F, 'Responsáveis pelas informações'!A:A='Termos de Cooperação'!#REF!))</f>
        <v/>
      </c>
      <c r="C864" s="39"/>
      <c r="D864" s="39"/>
      <c r="F864" s="25"/>
      <c r="G864" s="25"/>
      <c r="H864" s="25"/>
      <c r="I864" s="25"/>
      <c r="J864" s="25"/>
      <c r="K864" s="25"/>
      <c r="L864" s="25"/>
      <c r="M864" s="20"/>
      <c r="N864" s="25"/>
      <c r="O864" s="43"/>
      <c r="P864" s="43"/>
      <c r="Q864" s="35"/>
      <c r="T864" s="233"/>
    </row>
    <row r="865" spans="1:20" s="17" customFormat="1" ht="12.75" customHeight="1">
      <c r="A865" s="23"/>
      <c r="B865" s="39" t="str" cm="1">
        <f t="array" ref="B865">IF(A865="", "", _xlfn._xlws.FILTER('Responsáveis pelas informações'!F:F, 'Responsáveis pelas informações'!A:A='Termos de Cooperação'!#REF!))</f>
        <v/>
      </c>
      <c r="C865" s="39"/>
      <c r="D865" s="39"/>
      <c r="F865" s="25"/>
      <c r="G865" s="25"/>
      <c r="H865" s="25"/>
      <c r="I865" s="25"/>
      <c r="J865" s="25"/>
      <c r="K865" s="25"/>
      <c r="L865" s="25"/>
      <c r="M865" s="20"/>
      <c r="N865" s="25"/>
      <c r="O865" s="43"/>
      <c r="P865" s="43"/>
      <c r="Q865" s="35"/>
      <c r="T865" s="233"/>
    </row>
    <row r="866" spans="1:20" s="17" customFormat="1" ht="12.75" customHeight="1">
      <c r="A866" s="23"/>
      <c r="B866" s="39" t="str" cm="1">
        <f t="array" ref="B866">IF(A866="", "", _xlfn._xlws.FILTER('Responsáveis pelas informações'!F:F, 'Responsáveis pelas informações'!A:A='Termos de Cooperação'!#REF!))</f>
        <v/>
      </c>
      <c r="C866" s="39"/>
      <c r="D866" s="39"/>
      <c r="F866" s="25"/>
      <c r="G866" s="25"/>
      <c r="H866" s="25"/>
      <c r="I866" s="25"/>
      <c r="J866" s="25"/>
      <c r="K866" s="25"/>
      <c r="L866" s="25"/>
      <c r="M866" s="20"/>
      <c r="N866" s="25"/>
      <c r="O866" s="43"/>
      <c r="P866" s="43"/>
      <c r="Q866" s="35"/>
      <c r="T866" s="233"/>
    </row>
    <row r="867" spans="1:20" s="17" customFormat="1" ht="12.75" customHeight="1">
      <c r="A867" s="23"/>
      <c r="B867" s="39" t="str" cm="1">
        <f t="array" ref="B867">IF(A867="", "", _xlfn._xlws.FILTER('Responsáveis pelas informações'!F:F, 'Responsáveis pelas informações'!A:A='Termos de Cooperação'!#REF!))</f>
        <v/>
      </c>
      <c r="C867" s="39"/>
      <c r="D867" s="39"/>
      <c r="F867" s="25"/>
      <c r="G867" s="25"/>
      <c r="H867" s="25"/>
      <c r="I867" s="25"/>
      <c r="J867" s="25"/>
      <c r="K867" s="25"/>
      <c r="L867" s="25"/>
      <c r="M867" s="20"/>
      <c r="N867" s="25"/>
      <c r="O867" s="43"/>
      <c r="P867" s="43"/>
      <c r="Q867" s="35"/>
      <c r="T867" s="233"/>
    </row>
    <row r="868" spans="1:20" s="17" customFormat="1" ht="12.75" customHeight="1">
      <c r="A868" s="23"/>
      <c r="B868" s="39" t="str" cm="1">
        <f t="array" ref="B868">IF(A868="", "", _xlfn._xlws.FILTER('Responsáveis pelas informações'!F:F, 'Responsáveis pelas informações'!A:A='Termos de Cooperação'!#REF!))</f>
        <v/>
      </c>
      <c r="C868" s="39"/>
      <c r="D868" s="39"/>
      <c r="F868" s="25"/>
      <c r="G868" s="25"/>
      <c r="H868" s="25"/>
      <c r="I868" s="25"/>
      <c r="J868" s="25"/>
      <c r="K868" s="25"/>
      <c r="L868" s="25"/>
      <c r="M868" s="20"/>
      <c r="N868" s="25"/>
      <c r="O868" s="43"/>
      <c r="P868" s="43"/>
      <c r="Q868" s="35"/>
      <c r="T868" s="233"/>
    </row>
    <row r="869" spans="1:20" s="17" customFormat="1" ht="12.75" customHeight="1">
      <c r="A869" s="23"/>
      <c r="B869" s="39" t="str" cm="1">
        <f t="array" ref="B869">IF(A869="", "", _xlfn._xlws.FILTER('Responsáveis pelas informações'!F:F, 'Responsáveis pelas informações'!A:A='Termos de Cooperação'!#REF!))</f>
        <v/>
      </c>
      <c r="C869" s="39"/>
      <c r="D869" s="39"/>
      <c r="F869" s="25"/>
      <c r="G869" s="25"/>
      <c r="H869" s="25"/>
      <c r="I869" s="25"/>
      <c r="J869" s="25"/>
      <c r="K869" s="25"/>
      <c r="L869" s="25"/>
      <c r="M869" s="20"/>
      <c r="N869" s="25"/>
      <c r="O869" s="43"/>
      <c r="P869" s="43"/>
      <c r="Q869" s="35"/>
      <c r="T869" s="233"/>
    </row>
    <row r="870" spans="1:20" s="17" customFormat="1" ht="12.75" customHeight="1">
      <c r="A870" s="23"/>
      <c r="B870" s="39" t="str" cm="1">
        <f t="array" ref="B870">IF(A870="", "", _xlfn._xlws.FILTER('Responsáveis pelas informações'!F:F, 'Responsáveis pelas informações'!A:A='Termos de Cooperação'!#REF!))</f>
        <v/>
      </c>
      <c r="C870" s="39"/>
      <c r="D870" s="39"/>
      <c r="F870" s="25"/>
      <c r="G870" s="25"/>
      <c r="H870" s="25"/>
      <c r="I870" s="25"/>
      <c r="J870" s="25"/>
      <c r="K870" s="25"/>
      <c r="L870" s="25"/>
      <c r="M870" s="20"/>
      <c r="N870" s="25"/>
      <c r="O870" s="43"/>
      <c r="P870" s="43"/>
      <c r="Q870" s="35"/>
      <c r="T870" s="233"/>
    </row>
    <row r="871" spans="1:20" s="17" customFormat="1" ht="12.75" customHeight="1">
      <c r="A871" s="23"/>
      <c r="B871" s="39" t="str" cm="1">
        <f t="array" ref="B871">IF(A871="", "", _xlfn._xlws.FILTER('Responsáveis pelas informações'!F:F, 'Responsáveis pelas informações'!A:A='Termos de Cooperação'!#REF!))</f>
        <v/>
      </c>
      <c r="C871" s="39"/>
      <c r="D871" s="39"/>
      <c r="F871" s="25"/>
      <c r="G871" s="25"/>
      <c r="H871" s="25"/>
      <c r="I871" s="25"/>
      <c r="J871" s="25"/>
      <c r="K871" s="25"/>
      <c r="L871" s="25"/>
      <c r="M871" s="20"/>
      <c r="N871" s="25"/>
      <c r="O871" s="43"/>
      <c r="P871" s="43"/>
      <c r="Q871" s="35"/>
      <c r="T871" s="233"/>
    </row>
    <row r="872" spans="1:20" s="17" customFormat="1" ht="12.75" customHeight="1">
      <c r="A872" s="23"/>
      <c r="B872" s="39" t="str" cm="1">
        <f t="array" ref="B872">IF(A872="", "", _xlfn._xlws.FILTER('Responsáveis pelas informações'!F:F, 'Responsáveis pelas informações'!A:A='Termos de Cooperação'!#REF!))</f>
        <v/>
      </c>
      <c r="C872" s="39"/>
      <c r="D872" s="39"/>
      <c r="F872" s="25"/>
      <c r="G872" s="25"/>
      <c r="H872" s="25"/>
      <c r="I872" s="25"/>
      <c r="J872" s="25"/>
      <c r="K872" s="25"/>
      <c r="L872" s="25"/>
      <c r="M872" s="20"/>
      <c r="N872" s="25"/>
      <c r="O872" s="43"/>
      <c r="P872" s="43"/>
      <c r="Q872" s="35"/>
      <c r="T872" s="233"/>
    </row>
    <row r="873" spans="1:20" s="17" customFormat="1" ht="12.75" customHeight="1">
      <c r="A873" s="23"/>
      <c r="B873" s="39" t="str" cm="1">
        <f t="array" ref="B873">IF(A873="", "", _xlfn._xlws.FILTER('Responsáveis pelas informações'!F:F, 'Responsáveis pelas informações'!A:A='Termos de Cooperação'!#REF!))</f>
        <v/>
      </c>
      <c r="C873" s="39"/>
      <c r="D873" s="39"/>
      <c r="F873" s="25"/>
      <c r="G873" s="25"/>
      <c r="H873" s="25"/>
      <c r="I873" s="25"/>
      <c r="J873" s="25"/>
      <c r="K873" s="25"/>
      <c r="L873" s="25"/>
      <c r="M873" s="20"/>
      <c r="N873" s="25"/>
      <c r="O873" s="43"/>
      <c r="P873" s="43"/>
      <c r="Q873" s="35"/>
      <c r="T873" s="233"/>
    </row>
    <row r="874" spans="1:20" s="17" customFormat="1" ht="12.75" customHeight="1">
      <c r="A874" s="23"/>
      <c r="B874" s="39" t="str" cm="1">
        <f t="array" ref="B874">IF(A874="", "", _xlfn._xlws.FILTER('Responsáveis pelas informações'!F:F, 'Responsáveis pelas informações'!A:A='Termos de Cooperação'!#REF!))</f>
        <v/>
      </c>
      <c r="C874" s="39"/>
      <c r="D874" s="39"/>
      <c r="F874" s="25"/>
      <c r="G874" s="25"/>
      <c r="H874" s="25"/>
      <c r="I874" s="25"/>
      <c r="J874" s="25"/>
      <c r="K874" s="25"/>
      <c r="L874" s="25"/>
      <c r="M874" s="20"/>
      <c r="N874" s="25"/>
      <c r="O874" s="43"/>
      <c r="P874" s="43"/>
      <c r="Q874" s="35"/>
      <c r="T874" s="233"/>
    </row>
    <row r="875" spans="1:20" s="17" customFormat="1" ht="12.75" customHeight="1">
      <c r="A875" s="23"/>
      <c r="B875" s="39" t="str" cm="1">
        <f t="array" ref="B875">IF(A875="", "", _xlfn._xlws.FILTER('Responsáveis pelas informações'!F:F, 'Responsáveis pelas informações'!A:A='Termos de Cooperação'!#REF!))</f>
        <v/>
      </c>
      <c r="C875" s="39"/>
      <c r="D875" s="39"/>
      <c r="F875" s="25"/>
      <c r="G875" s="25"/>
      <c r="H875" s="25"/>
      <c r="I875" s="25"/>
      <c r="J875" s="25"/>
      <c r="K875" s="25"/>
      <c r="L875" s="25"/>
      <c r="M875" s="20"/>
      <c r="N875" s="25"/>
      <c r="O875" s="43"/>
      <c r="P875" s="43"/>
      <c r="Q875" s="35"/>
      <c r="T875" s="233"/>
    </row>
    <row r="876" spans="1:20" s="17" customFormat="1" ht="12.75" customHeight="1">
      <c r="A876" s="23"/>
      <c r="B876" s="39" t="str" cm="1">
        <f t="array" ref="B876">IF(A876="", "", _xlfn._xlws.FILTER('Responsáveis pelas informações'!F:F, 'Responsáveis pelas informações'!A:A='Termos de Cooperação'!#REF!))</f>
        <v/>
      </c>
      <c r="C876" s="39"/>
      <c r="D876" s="39"/>
      <c r="F876" s="25"/>
      <c r="G876" s="25"/>
      <c r="H876" s="25"/>
      <c r="I876" s="25"/>
      <c r="J876" s="25"/>
      <c r="K876" s="25"/>
      <c r="L876" s="25"/>
      <c r="M876" s="20"/>
      <c r="N876" s="25"/>
      <c r="O876" s="43"/>
      <c r="P876" s="43"/>
      <c r="Q876" s="35"/>
      <c r="T876" s="233"/>
    </row>
    <row r="877" spans="1:20" s="17" customFormat="1" ht="12.75" customHeight="1">
      <c r="A877" s="23"/>
      <c r="B877" s="39" t="str" cm="1">
        <f t="array" ref="B877">IF(A877="", "", _xlfn._xlws.FILTER('Responsáveis pelas informações'!F:F, 'Responsáveis pelas informações'!A:A='Termos de Cooperação'!#REF!))</f>
        <v/>
      </c>
      <c r="C877" s="39"/>
      <c r="D877" s="39"/>
      <c r="F877" s="25"/>
      <c r="G877" s="25"/>
      <c r="H877" s="25"/>
      <c r="I877" s="25"/>
      <c r="J877" s="25"/>
      <c r="K877" s="25"/>
      <c r="L877" s="25"/>
      <c r="M877" s="20"/>
      <c r="N877" s="25"/>
      <c r="O877" s="43"/>
      <c r="P877" s="43"/>
      <c r="Q877" s="35"/>
      <c r="T877" s="233"/>
    </row>
    <row r="878" spans="1:20" s="17" customFormat="1" ht="12.75" customHeight="1">
      <c r="A878" s="23"/>
      <c r="B878" s="39" t="str" cm="1">
        <f t="array" ref="B878">IF(A878="", "", _xlfn._xlws.FILTER('Responsáveis pelas informações'!F:F, 'Responsáveis pelas informações'!A:A='Termos de Cooperação'!#REF!))</f>
        <v/>
      </c>
      <c r="C878" s="39"/>
      <c r="D878" s="39"/>
      <c r="F878" s="25"/>
      <c r="G878" s="25"/>
      <c r="H878" s="25"/>
      <c r="I878" s="25"/>
      <c r="J878" s="25"/>
      <c r="K878" s="25"/>
      <c r="L878" s="25"/>
      <c r="M878" s="20"/>
      <c r="N878" s="25"/>
      <c r="O878" s="43"/>
      <c r="P878" s="43"/>
      <c r="Q878" s="35"/>
      <c r="T878" s="233"/>
    </row>
    <row r="879" spans="1:20" s="17" customFormat="1" ht="12.75" customHeight="1">
      <c r="A879" s="23"/>
      <c r="B879" s="39" t="str" cm="1">
        <f t="array" ref="B879">IF(A879="", "", _xlfn._xlws.FILTER('Responsáveis pelas informações'!F:F, 'Responsáveis pelas informações'!A:A='Termos de Cooperação'!#REF!))</f>
        <v/>
      </c>
      <c r="C879" s="39"/>
      <c r="D879" s="39"/>
      <c r="F879" s="25"/>
      <c r="G879" s="25"/>
      <c r="H879" s="25"/>
      <c r="I879" s="25"/>
      <c r="J879" s="25"/>
      <c r="K879" s="25"/>
      <c r="L879" s="25"/>
      <c r="M879" s="20"/>
      <c r="N879" s="25"/>
      <c r="O879" s="43"/>
      <c r="P879" s="43"/>
      <c r="Q879" s="35"/>
      <c r="T879" s="233"/>
    </row>
    <row r="880" spans="1:20" s="17" customFormat="1" ht="12.75" customHeight="1">
      <c r="A880" s="23"/>
      <c r="B880" s="39" t="str" cm="1">
        <f t="array" ref="B880">IF(A880="", "", _xlfn._xlws.FILTER('Responsáveis pelas informações'!F:F, 'Responsáveis pelas informações'!A:A='Termos de Cooperação'!#REF!))</f>
        <v/>
      </c>
      <c r="C880" s="39"/>
      <c r="D880" s="39"/>
      <c r="F880" s="25"/>
      <c r="G880" s="25"/>
      <c r="H880" s="25"/>
      <c r="I880" s="25"/>
      <c r="J880" s="25"/>
      <c r="K880" s="25"/>
      <c r="L880" s="25"/>
      <c r="M880" s="20"/>
      <c r="N880" s="25"/>
      <c r="O880" s="43"/>
      <c r="P880" s="43"/>
      <c r="Q880" s="35"/>
      <c r="T880" s="233"/>
    </row>
    <row r="881" spans="1:20" s="17" customFormat="1" ht="12.75" customHeight="1">
      <c r="A881" s="23"/>
      <c r="B881" s="39" t="str" cm="1">
        <f t="array" ref="B881">IF(A881="", "", _xlfn._xlws.FILTER('Responsáveis pelas informações'!F:F, 'Responsáveis pelas informações'!A:A='Termos de Cooperação'!#REF!))</f>
        <v/>
      </c>
      <c r="C881" s="39"/>
      <c r="D881" s="39"/>
      <c r="F881" s="25"/>
      <c r="G881" s="25"/>
      <c r="H881" s="25"/>
      <c r="I881" s="25"/>
      <c r="J881" s="25"/>
      <c r="K881" s="25"/>
      <c r="L881" s="25"/>
      <c r="M881" s="20"/>
      <c r="N881" s="25"/>
      <c r="O881" s="43"/>
      <c r="P881" s="43"/>
      <c r="Q881" s="35"/>
      <c r="T881" s="233"/>
    </row>
    <row r="882" spans="1:20" s="17" customFormat="1" ht="12.75" customHeight="1">
      <c r="A882" s="23"/>
      <c r="B882" s="39" t="str" cm="1">
        <f t="array" ref="B882">IF(A882="", "", _xlfn._xlws.FILTER('Responsáveis pelas informações'!F:F, 'Responsáveis pelas informações'!A:A='Termos de Cooperação'!#REF!))</f>
        <v/>
      </c>
      <c r="C882" s="39"/>
      <c r="D882" s="39"/>
      <c r="F882" s="25"/>
      <c r="G882" s="25"/>
      <c r="H882" s="25"/>
      <c r="I882" s="25"/>
      <c r="J882" s="25"/>
      <c r="K882" s="25"/>
      <c r="L882" s="25"/>
      <c r="M882" s="20"/>
      <c r="N882" s="25"/>
      <c r="O882" s="43"/>
      <c r="P882" s="43"/>
      <c r="Q882" s="35"/>
      <c r="T882" s="233"/>
    </row>
    <row r="883" spans="1:20" s="17" customFormat="1" ht="12.75" customHeight="1">
      <c r="A883" s="23"/>
      <c r="B883" s="39" t="str" cm="1">
        <f t="array" ref="B883">IF(A883="", "", _xlfn._xlws.FILTER('Responsáveis pelas informações'!F:F, 'Responsáveis pelas informações'!A:A='Termos de Cooperação'!#REF!))</f>
        <v/>
      </c>
      <c r="C883" s="39"/>
      <c r="D883" s="39"/>
      <c r="F883" s="25"/>
      <c r="G883" s="25"/>
      <c r="H883" s="25"/>
      <c r="I883" s="25"/>
      <c r="J883" s="25"/>
      <c r="K883" s="25"/>
      <c r="L883" s="25"/>
      <c r="M883" s="20"/>
      <c r="N883" s="25"/>
      <c r="O883" s="43"/>
      <c r="P883" s="43"/>
      <c r="Q883" s="35"/>
      <c r="T883" s="233"/>
    </row>
    <row r="884" spans="1:20" s="17" customFormat="1" ht="12.75" customHeight="1">
      <c r="A884" s="23"/>
      <c r="B884" s="39" t="str" cm="1">
        <f t="array" ref="B884">IF(A884="", "", _xlfn._xlws.FILTER('Responsáveis pelas informações'!F:F, 'Responsáveis pelas informações'!A:A='Termos de Cooperação'!#REF!))</f>
        <v/>
      </c>
      <c r="C884" s="39"/>
      <c r="D884" s="39"/>
      <c r="F884" s="25"/>
      <c r="G884" s="25"/>
      <c r="H884" s="25"/>
      <c r="I884" s="25"/>
      <c r="J884" s="25"/>
      <c r="K884" s="25"/>
      <c r="L884" s="25"/>
      <c r="M884" s="20"/>
      <c r="N884" s="25"/>
      <c r="O884" s="43"/>
      <c r="P884" s="43"/>
      <c r="Q884" s="35"/>
      <c r="T884" s="233"/>
    </row>
    <row r="885" spans="1:20" s="17" customFormat="1" ht="12.75" customHeight="1">
      <c r="A885" s="23"/>
      <c r="B885" s="39" t="str" cm="1">
        <f t="array" ref="B885">IF(A885="", "", _xlfn._xlws.FILTER('Responsáveis pelas informações'!F:F, 'Responsáveis pelas informações'!A:A='Termos de Cooperação'!#REF!))</f>
        <v/>
      </c>
      <c r="C885" s="39"/>
      <c r="D885" s="39"/>
      <c r="F885" s="25"/>
      <c r="G885" s="25"/>
      <c r="H885" s="25"/>
      <c r="I885" s="25"/>
      <c r="J885" s="25"/>
      <c r="K885" s="25"/>
      <c r="L885" s="25"/>
      <c r="M885" s="20"/>
      <c r="N885" s="25"/>
      <c r="O885" s="43"/>
      <c r="P885" s="43"/>
      <c r="Q885" s="35"/>
      <c r="T885" s="233"/>
    </row>
    <row r="886" spans="1:20" s="17" customFormat="1" ht="12.75" customHeight="1">
      <c r="A886" s="23"/>
      <c r="B886" s="39" t="str" cm="1">
        <f t="array" ref="B886">IF(A886="", "", _xlfn._xlws.FILTER('Responsáveis pelas informações'!F:F, 'Responsáveis pelas informações'!A:A='Termos de Cooperação'!#REF!))</f>
        <v/>
      </c>
      <c r="C886" s="39"/>
      <c r="D886" s="39"/>
      <c r="F886" s="25"/>
      <c r="G886" s="25"/>
      <c r="H886" s="25"/>
      <c r="I886" s="25"/>
      <c r="J886" s="25"/>
      <c r="K886" s="25"/>
      <c r="L886" s="25"/>
      <c r="M886" s="20"/>
      <c r="N886" s="25"/>
      <c r="O886" s="43"/>
      <c r="P886" s="43"/>
      <c r="Q886" s="35"/>
      <c r="T886" s="233"/>
    </row>
    <row r="887" spans="1:20" s="17" customFormat="1" ht="12.75" customHeight="1">
      <c r="A887" s="23"/>
      <c r="B887" s="39" t="str" cm="1">
        <f t="array" ref="B887">IF(A887="", "", _xlfn._xlws.FILTER('Responsáveis pelas informações'!F:F, 'Responsáveis pelas informações'!A:A='Termos de Cooperação'!#REF!))</f>
        <v/>
      </c>
      <c r="C887" s="39"/>
      <c r="D887" s="39"/>
      <c r="F887" s="25"/>
      <c r="G887" s="25"/>
      <c r="H887" s="25"/>
      <c r="I887" s="25"/>
      <c r="J887" s="25"/>
      <c r="K887" s="25"/>
      <c r="L887" s="25"/>
      <c r="M887" s="20"/>
      <c r="N887" s="25"/>
      <c r="O887" s="43"/>
      <c r="P887" s="43"/>
      <c r="Q887" s="35"/>
      <c r="T887" s="233"/>
    </row>
    <row r="888" spans="1:20" s="17" customFormat="1" ht="12.75" customHeight="1">
      <c r="A888" s="23"/>
      <c r="B888" s="39" t="str" cm="1">
        <f t="array" ref="B888">IF(A888="", "", _xlfn._xlws.FILTER('Responsáveis pelas informações'!F:F, 'Responsáveis pelas informações'!A:A='Termos de Cooperação'!#REF!))</f>
        <v/>
      </c>
      <c r="C888" s="39"/>
      <c r="D888" s="39"/>
      <c r="F888" s="25"/>
      <c r="G888" s="25"/>
      <c r="H888" s="25"/>
      <c r="I888" s="25"/>
      <c r="J888" s="25"/>
      <c r="K888" s="25"/>
      <c r="L888" s="25"/>
      <c r="M888" s="20"/>
      <c r="N888" s="25"/>
      <c r="O888" s="43"/>
      <c r="P888" s="43"/>
      <c r="Q888" s="35"/>
      <c r="T888" s="233"/>
    </row>
    <row r="889" spans="1:20" s="17" customFormat="1" ht="12.75" customHeight="1">
      <c r="A889" s="23"/>
      <c r="B889" s="39" t="str" cm="1">
        <f t="array" ref="B889">IF(A889="", "", _xlfn._xlws.FILTER('Responsáveis pelas informações'!F:F, 'Responsáveis pelas informações'!A:A='Termos de Cooperação'!#REF!))</f>
        <v/>
      </c>
      <c r="C889" s="39"/>
      <c r="D889" s="39"/>
      <c r="F889" s="25"/>
      <c r="G889" s="25"/>
      <c r="H889" s="25"/>
      <c r="I889" s="25"/>
      <c r="J889" s="25"/>
      <c r="K889" s="25"/>
      <c r="L889" s="25"/>
      <c r="M889" s="20"/>
      <c r="N889" s="25"/>
      <c r="O889" s="43"/>
      <c r="P889" s="43"/>
      <c r="Q889" s="35"/>
      <c r="T889" s="233"/>
    </row>
    <row r="890" spans="1:20" s="17" customFormat="1" ht="12.75" customHeight="1">
      <c r="A890" s="23"/>
      <c r="B890" s="39" t="str" cm="1">
        <f t="array" ref="B890">IF(A890="", "", _xlfn._xlws.FILTER('Responsáveis pelas informações'!F:F, 'Responsáveis pelas informações'!A:A='Termos de Cooperação'!#REF!))</f>
        <v/>
      </c>
      <c r="C890" s="39"/>
      <c r="D890" s="39"/>
      <c r="F890" s="25"/>
      <c r="G890" s="25"/>
      <c r="H890" s="25"/>
      <c r="I890" s="25"/>
      <c r="J890" s="25"/>
      <c r="K890" s="25"/>
      <c r="L890" s="25"/>
      <c r="M890" s="20"/>
      <c r="N890" s="25"/>
      <c r="O890" s="43"/>
      <c r="P890" s="43"/>
      <c r="Q890" s="35"/>
      <c r="T890" s="233"/>
    </row>
    <row r="891" spans="1:20" s="17" customFormat="1" ht="12.75" customHeight="1">
      <c r="A891" s="23"/>
      <c r="B891" s="39" t="str" cm="1">
        <f t="array" ref="B891">IF(A891="", "", _xlfn._xlws.FILTER('Responsáveis pelas informações'!F:F, 'Responsáveis pelas informações'!A:A='Termos de Cooperação'!#REF!))</f>
        <v/>
      </c>
      <c r="C891" s="39"/>
      <c r="D891" s="39"/>
      <c r="F891" s="25"/>
      <c r="G891" s="25"/>
      <c r="H891" s="25"/>
      <c r="I891" s="25"/>
      <c r="J891" s="25"/>
      <c r="K891" s="25"/>
      <c r="L891" s="25"/>
      <c r="M891" s="20"/>
      <c r="N891" s="25"/>
      <c r="O891" s="43"/>
      <c r="P891" s="43"/>
      <c r="Q891" s="35"/>
      <c r="T891" s="233"/>
    </row>
    <row r="892" spans="1:20" s="17" customFormat="1" ht="12.75" customHeight="1">
      <c r="A892" s="23"/>
      <c r="B892" s="39" t="str" cm="1">
        <f t="array" ref="B892">IF(A892="", "", _xlfn._xlws.FILTER('Responsáveis pelas informações'!F:F, 'Responsáveis pelas informações'!A:A='Termos de Cooperação'!#REF!))</f>
        <v/>
      </c>
      <c r="C892" s="39"/>
      <c r="D892" s="39"/>
      <c r="F892" s="25"/>
      <c r="G892" s="25"/>
      <c r="H892" s="25"/>
      <c r="I892" s="25"/>
      <c r="J892" s="25"/>
      <c r="K892" s="25"/>
      <c r="L892" s="25"/>
      <c r="M892" s="20"/>
      <c r="N892" s="25"/>
      <c r="O892" s="43"/>
      <c r="P892" s="43"/>
      <c r="Q892" s="35"/>
      <c r="T892" s="233"/>
    </row>
    <row r="893" spans="1:20" s="17" customFormat="1" ht="12.75" customHeight="1">
      <c r="A893" s="23"/>
      <c r="B893" s="39" t="str" cm="1">
        <f t="array" ref="B893">IF(A893="", "", _xlfn._xlws.FILTER('Responsáveis pelas informações'!F:F, 'Responsáveis pelas informações'!A:A='Termos de Cooperação'!#REF!))</f>
        <v/>
      </c>
      <c r="C893" s="39"/>
      <c r="D893" s="39"/>
      <c r="F893" s="25"/>
      <c r="G893" s="25"/>
      <c r="H893" s="25"/>
      <c r="I893" s="25"/>
      <c r="J893" s="25"/>
      <c r="K893" s="25"/>
      <c r="L893" s="25"/>
      <c r="M893" s="20"/>
      <c r="N893" s="25"/>
      <c r="O893" s="43"/>
      <c r="P893" s="43"/>
      <c r="Q893" s="35"/>
      <c r="T893" s="233"/>
    </row>
    <row r="894" spans="1:20" s="17" customFormat="1" ht="12.75" customHeight="1">
      <c r="A894" s="23"/>
      <c r="B894" s="39" t="str" cm="1">
        <f t="array" ref="B894">IF(A894="", "", _xlfn._xlws.FILTER('Responsáveis pelas informações'!F:F, 'Responsáveis pelas informações'!A:A='Termos de Cooperação'!#REF!))</f>
        <v/>
      </c>
      <c r="C894" s="39"/>
      <c r="D894" s="39"/>
      <c r="F894" s="25"/>
      <c r="G894" s="25"/>
      <c r="H894" s="25"/>
      <c r="I894" s="25"/>
      <c r="J894" s="25"/>
      <c r="K894" s="25"/>
      <c r="L894" s="25"/>
      <c r="M894" s="20"/>
      <c r="N894" s="25"/>
      <c r="O894" s="43"/>
      <c r="P894" s="43"/>
      <c r="Q894" s="35"/>
      <c r="T894" s="233"/>
    </row>
    <row r="895" spans="1:20" s="17" customFormat="1" ht="12.75" customHeight="1">
      <c r="A895" s="23"/>
      <c r="B895" s="39" t="str" cm="1">
        <f t="array" ref="B895">IF(A895="", "", _xlfn._xlws.FILTER('Responsáveis pelas informações'!F:F, 'Responsáveis pelas informações'!A:A='Termos de Cooperação'!#REF!))</f>
        <v/>
      </c>
      <c r="C895" s="39"/>
      <c r="D895" s="39"/>
      <c r="F895" s="25"/>
      <c r="G895" s="25"/>
      <c r="H895" s="25"/>
      <c r="I895" s="25"/>
      <c r="J895" s="25"/>
      <c r="K895" s="25"/>
      <c r="L895" s="25"/>
      <c r="M895" s="20"/>
      <c r="N895" s="25"/>
      <c r="O895" s="43"/>
      <c r="P895" s="43"/>
      <c r="Q895" s="35"/>
      <c r="T895" s="233"/>
    </row>
    <row r="896" spans="1:20" s="17" customFormat="1" ht="12.75" customHeight="1">
      <c r="A896" s="23"/>
      <c r="B896" s="39" t="str" cm="1">
        <f t="array" ref="B896">IF(A896="", "", _xlfn._xlws.FILTER('Responsáveis pelas informações'!F:F, 'Responsáveis pelas informações'!A:A='Termos de Cooperação'!#REF!))</f>
        <v/>
      </c>
      <c r="C896" s="39"/>
      <c r="D896" s="39"/>
      <c r="F896" s="25"/>
      <c r="G896" s="25"/>
      <c r="H896" s="25"/>
      <c r="I896" s="25"/>
      <c r="J896" s="25"/>
      <c r="K896" s="25"/>
      <c r="L896" s="25"/>
      <c r="M896" s="20"/>
      <c r="N896" s="25"/>
      <c r="O896" s="43"/>
      <c r="P896" s="43"/>
      <c r="Q896" s="35"/>
      <c r="T896" s="233"/>
    </row>
    <row r="897" spans="1:20" s="17" customFormat="1" ht="12.75" customHeight="1">
      <c r="A897" s="23"/>
      <c r="B897" s="39" t="str" cm="1">
        <f t="array" ref="B897">IF(A897="", "", _xlfn._xlws.FILTER('Responsáveis pelas informações'!F:F, 'Responsáveis pelas informações'!A:A='Termos de Cooperação'!#REF!))</f>
        <v/>
      </c>
      <c r="C897" s="39"/>
      <c r="D897" s="39"/>
      <c r="F897" s="25"/>
      <c r="G897" s="25"/>
      <c r="H897" s="25"/>
      <c r="I897" s="25"/>
      <c r="J897" s="25"/>
      <c r="K897" s="25"/>
      <c r="L897" s="25"/>
      <c r="M897" s="20"/>
      <c r="N897" s="25"/>
      <c r="O897" s="43"/>
      <c r="P897" s="43"/>
      <c r="Q897" s="35"/>
      <c r="T897" s="233"/>
    </row>
    <row r="898" spans="1:20" s="17" customFormat="1" ht="12.75" customHeight="1">
      <c r="A898" s="23"/>
      <c r="B898" s="39" t="str" cm="1">
        <f t="array" ref="B898">IF(A898="", "", _xlfn._xlws.FILTER('Responsáveis pelas informações'!F:F, 'Responsáveis pelas informações'!A:A='Termos de Cooperação'!#REF!))</f>
        <v/>
      </c>
      <c r="C898" s="39"/>
      <c r="D898" s="39"/>
      <c r="F898" s="25"/>
      <c r="G898" s="25"/>
      <c r="H898" s="25"/>
      <c r="I898" s="25"/>
      <c r="J898" s="25"/>
      <c r="K898" s="25"/>
      <c r="L898" s="25"/>
      <c r="M898" s="20"/>
      <c r="N898" s="25"/>
      <c r="O898" s="43"/>
      <c r="P898" s="43"/>
      <c r="Q898" s="35"/>
      <c r="T898" s="233"/>
    </row>
    <row r="899" spans="1:20" s="17" customFormat="1" ht="12.75" customHeight="1">
      <c r="A899" s="23"/>
      <c r="B899" s="39" t="str" cm="1">
        <f t="array" ref="B899">IF(A899="", "", _xlfn._xlws.FILTER('Responsáveis pelas informações'!F:F, 'Responsáveis pelas informações'!A:A='Termos de Cooperação'!#REF!))</f>
        <v/>
      </c>
      <c r="C899" s="39"/>
      <c r="D899" s="39"/>
      <c r="F899" s="25"/>
      <c r="G899" s="25"/>
      <c r="H899" s="25"/>
      <c r="I899" s="25"/>
      <c r="J899" s="25"/>
      <c r="K899" s="25"/>
      <c r="L899" s="25"/>
      <c r="M899" s="20"/>
      <c r="N899" s="25"/>
      <c r="O899" s="43"/>
      <c r="P899" s="43"/>
      <c r="Q899" s="35"/>
      <c r="T899" s="233"/>
    </row>
    <row r="900" spans="1:20" s="17" customFormat="1" ht="12.75" customHeight="1">
      <c r="A900" s="23"/>
      <c r="B900" s="39" t="str" cm="1">
        <f t="array" ref="B900">IF(A900="", "", _xlfn._xlws.FILTER('Responsáveis pelas informações'!F:F, 'Responsáveis pelas informações'!A:A='Termos de Cooperação'!#REF!))</f>
        <v/>
      </c>
      <c r="C900" s="39"/>
      <c r="D900" s="39"/>
      <c r="F900" s="25"/>
      <c r="G900" s="25"/>
      <c r="H900" s="25"/>
      <c r="I900" s="25"/>
      <c r="J900" s="25"/>
      <c r="K900" s="25"/>
      <c r="L900" s="25"/>
      <c r="M900" s="20"/>
      <c r="N900" s="25"/>
      <c r="O900" s="43"/>
      <c r="P900" s="43"/>
      <c r="Q900" s="35"/>
      <c r="T900" s="233"/>
    </row>
    <row r="901" spans="1:20" s="17" customFormat="1" ht="12.75" customHeight="1">
      <c r="A901" s="23"/>
      <c r="B901" s="39" t="str" cm="1">
        <f t="array" ref="B901">IF(A901="", "", _xlfn._xlws.FILTER('Responsáveis pelas informações'!F:F, 'Responsáveis pelas informações'!A:A='Termos de Cooperação'!#REF!))</f>
        <v/>
      </c>
      <c r="C901" s="39"/>
      <c r="D901" s="39"/>
      <c r="F901" s="25"/>
      <c r="G901" s="25"/>
      <c r="H901" s="25"/>
      <c r="I901" s="25"/>
      <c r="J901" s="25"/>
      <c r="K901" s="25"/>
      <c r="L901" s="25"/>
      <c r="M901" s="20"/>
      <c r="N901" s="25"/>
      <c r="O901" s="43"/>
      <c r="P901" s="43"/>
      <c r="Q901" s="35"/>
      <c r="T901" s="233"/>
    </row>
    <row r="902" spans="1:20" s="17" customFormat="1" ht="12.75" customHeight="1">
      <c r="A902" s="23"/>
      <c r="B902" s="39" t="str" cm="1">
        <f t="array" ref="B902">IF(A902="", "", _xlfn._xlws.FILTER('Responsáveis pelas informações'!F:F, 'Responsáveis pelas informações'!A:A='Termos de Cooperação'!#REF!))</f>
        <v/>
      </c>
      <c r="C902" s="39"/>
      <c r="D902" s="39"/>
      <c r="F902" s="25"/>
      <c r="G902" s="25"/>
      <c r="H902" s="25"/>
      <c r="I902" s="25"/>
      <c r="J902" s="25"/>
      <c r="K902" s="25"/>
      <c r="L902" s="25"/>
      <c r="M902" s="20"/>
      <c r="N902" s="25"/>
      <c r="O902" s="43"/>
      <c r="P902" s="43"/>
      <c r="Q902" s="35"/>
      <c r="T902" s="233"/>
    </row>
    <row r="903" spans="1:20" s="17" customFormat="1" ht="12.75" customHeight="1">
      <c r="A903" s="23"/>
      <c r="B903" s="39" t="str" cm="1">
        <f t="array" ref="B903">IF(A903="", "", _xlfn._xlws.FILTER('Responsáveis pelas informações'!F:F, 'Responsáveis pelas informações'!A:A='Termos de Cooperação'!#REF!))</f>
        <v/>
      </c>
      <c r="C903" s="39"/>
      <c r="D903" s="39"/>
      <c r="F903" s="25"/>
      <c r="G903" s="25"/>
      <c r="H903" s="25"/>
      <c r="I903" s="25"/>
      <c r="J903" s="25"/>
      <c r="K903" s="25"/>
      <c r="L903" s="25"/>
      <c r="M903" s="20"/>
      <c r="N903" s="25"/>
      <c r="O903" s="43"/>
      <c r="P903" s="43"/>
      <c r="Q903" s="35"/>
      <c r="T903" s="233"/>
    </row>
    <row r="904" spans="1:20" s="17" customFormat="1" ht="12.75" customHeight="1">
      <c r="A904" s="23"/>
      <c r="B904" s="39" t="str" cm="1">
        <f t="array" ref="B904">IF(A904="", "", _xlfn._xlws.FILTER('Responsáveis pelas informações'!F:F, 'Responsáveis pelas informações'!A:A='Termos de Cooperação'!#REF!))</f>
        <v/>
      </c>
      <c r="C904" s="39"/>
      <c r="D904" s="39"/>
      <c r="F904" s="25"/>
      <c r="G904" s="25"/>
      <c r="H904" s="25"/>
      <c r="I904" s="25"/>
      <c r="J904" s="25"/>
      <c r="K904" s="25"/>
      <c r="L904" s="25"/>
      <c r="M904" s="20"/>
      <c r="N904" s="25"/>
      <c r="O904" s="43"/>
      <c r="P904" s="43"/>
      <c r="Q904" s="35"/>
      <c r="T904" s="233"/>
    </row>
    <row r="905" spans="1:20" s="17" customFormat="1" ht="12.75" customHeight="1">
      <c r="A905" s="23"/>
      <c r="B905" s="39" t="str" cm="1">
        <f t="array" ref="B905">IF(A905="", "", _xlfn._xlws.FILTER('Responsáveis pelas informações'!F:F, 'Responsáveis pelas informações'!A:A='Termos de Cooperação'!#REF!))</f>
        <v/>
      </c>
      <c r="C905" s="39"/>
      <c r="D905" s="39"/>
      <c r="F905" s="25"/>
      <c r="G905" s="25"/>
      <c r="H905" s="25"/>
      <c r="I905" s="25"/>
      <c r="J905" s="25"/>
      <c r="K905" s="25"/>
      <c r="L905" s="25"/>
      <c r="M905" s="20"/>
      <c r="N905" s="25"/>
      <c r="O905" s="43"/>
      <c r="P905" s="43"/>
      <c r="Q905" s="35"/>
      <c r="T905" s="233"/>
    </row>
    <row r="906" spans="1:20" s="17" customFormat="1" ht="12.75" customHeight="1">
      <c r="A906" s="23"/>
      <c r="B906" s="39" t="str" cm="1">
        <f t="array" ref="B906">IF(A906="", "", _xlfn._xlws.FILTER('Responsáveis pelas informações'!F:F, 'Responsáveis pelas informações'!A:A='Termos de Cooperação'!#REF!))</f>
        <v/>
      </c>
      <c r="C906" s="39"/>
      <c r="D906" s="39"/>
      <c r="F906" s="25"/>
      <c r="G906" s="25"/>
      <c r="H906" s="25"/>
      <c r="I906" s="25"/>
      <c r="J906" s="25"/>
      <c r="K906" s="25"/>
      <c r="L906" s="25"/>
      <c r="M906" s="20"/>
      <c r="N906" s="25"/>
      <c r="O906" s="43"/>
      <c r="P906" s="43"/>
      <c r="Q906" s="35"/>
      <c r="T906" s="233"/>
    </row>
    <row r="907" spans="1:20" s="17" customFormat="1" ht="12.75" customHeight="1">
      <c r="A907" s="23"/>
      <c r="B907" s="39" t="str" cm="1">
        <f t="array" ref="B907">IF(A907="", "", _xlfn._xlws.FILTER('Responsáveis pelas informações'!F:F, 'Responsáveis pelas informações'!A:A='Termos de Cooperação'!#REF!))</f>
        <v/>
      </c>
      <c r="C907" s="39"/>
      <c r="D907" s="39"/>
      <c r="F907" s="25"/>
      <c r="G907" s="25"/>
      <c r="H907" s="25"/>
      <c r="I907" s="25"/>
      <c r="J907" s="25"/>
      <c r="K907" s="25"/>
      <c r="L907" s="25"/>
      <c r="M907" s="20"/>
      <c r="N907" s="25"/>
      <c r="O907" s="43"/>
      <c r="P907" s="43"/>
      <c r="Q907" s="35"/>
      <c r="T907" s="233"/>
    </row>
    <row r="908" spans="1:20" s="17" customFormat="1" ht="12.75" customHeight="1">
      <c r="A908" s="23"/>
      <c r="B908" s="39" t="str" cm="1">
        <f t="array" ref="B908">IF(A908="", "", _xlfn._xlws.FILTER('Responsáveis pelas informações'!F:F, 'Responsáveis pelas informações'!A:A='Termos de Cooperação'!#REF!))</f>
        <v/>
      </c>
      <c r="C908" s="39"/>
      <c r="D908" s="39"/>
      <c r="F908" s="25"/>
      <c r="G908" s="25"/>
      <c r="H908" s="25"/>
      <c r="I908" s="25"/>
      <c r="J908" s="25"/>
      <c r="K908" s="25"/>
      <c r="L908" s="25"/>
      <c r="M908" s="20"/>
      <c r="N908" s="25"/>
      <c r="O908" s="43"/>
      <c r="P908" s="43"/>
      <c r="Q908" s="35"/>
      <c r="T908" s="233"/>
    </row>
    <row r="909" spans="1:20" s="17" customFormat="1" ht="12.75" customHeight="1">
      <c r="A909" s="23"/>
      <c r="B909" s="39" t="str" cm="1">
        <f t="array" ref="B909">IF(A909="", "", _xlfn._xlws.FILTER('Responsáveis pelas informações'!F:F, 'Responsáveis pelas informações'!A:A='Termos de Cooperação'!#REF!))</f>
        <v/>
      </c>
      <c r="C909" s="39"/>
      <c r="D909" s="39"/>
      <c r="F909" s="25"/>
      <c r="G909" s="25"/>
      <c r="H909" s="25"/>
      <c r="I909" s="25"/>
      <c r="J909" s="25"/>
      <c r="K909" s="25"/>
      <c r="L909" s="25"/>
      <c r="M909" s="20"/>
      <c r="N909" s="25"/>
      <c r="O909" s="43"/>
      <c r="P909" s="43"/>
      <c r="Q909" s="35"/>
      <c r="T909" s="233"/>
    </row>
    <row r="910" spans="1:20" s="17" customFormat="1" ht="12.75" customHeight="1">
      <c r="A910" s="23"/>
      <c r="B910" s="39" t="str" cm="1">
        <f t="array" ref="B910">IF(A910="", "", _xlfn._xlws.FILTER('Responsáveis pelas informações'!F:F, 'Responsáveis pelas informações'!A:A='Termos de Cooperação'!#REF!))</f>
        <v/>
      </c>
      <c r="C910" s="39"/>
      <c r="D910" s="39"/>
      <c r="F910" s="25"/>
      <c r="G910" s="25"/>
      <c r="H910" s="25"/>
      <c r="I910" s="25"/>
      <c r="J910" s="25"/>
      <c r="K910" s="25"/>
      <c r="L910" s="25"/>
      <c r="M910" s="20"/>
      <c r="N910" s="25"/>
      <c r="O910" s="43"/>
      <c r="P910" s="43"/>
      <c r="Q910" s="35"/>
      <c r="T910" s="233"/>
    </row>
    <row r="911" spans="1:20" s="17" customFormat="1" ht="12.75" customHeight="1">
      <c r="A911" s="23"/>
      <c r="B911" s="39" t="str" cm="1">
        <f t="array" ref="B911">IF(A911="", "", _xlfn._xlws.FILTER('Responsáveis pelas informações'!F:F, 'Responsáveis pelas informações'!A:A='Termos de Cooperação'!#REF!))</f>
        <v/>
      </c>
      <c r="C911" s="39"/>
      <c r="D911" s="39"/>
      <c r="F911" s="25"/>
      <c r="G911" s="25"/>
      <c r="H911" s="25"/>
      <c r="I911" s="25"/>
      <c r="J911" s="25"/>
      <c r="K911" s="25"/>
      <c r="L911" s="25"/>
      <c r="M911" s="20"/>
      <c r="N911" s="25"/>
      <c r="O911" s="43"/>
      <c r="P911" s="43"/>
      <c r="Q911" s="35"/>
      <c r="T911" s="233"/>
    </row>
    <row r="912" spans="1:20" s="17" customFormat="1" ht="12.75" customHeight="1">
      <c r="A912" s="23"/>
      <c r="B912" s="39" t="str" cm="1">
        <f t="array" ref="B912">IF(A912="", "", _xlfn._xlws.FILTER('Responsáveis pelas informações'!F:F, 'Responsáveis pelas informações'!A:A='Termos de Cooperação'!#REF!))</f>
        <v/>
      </c>
      <c r="C912" s="39"/>
      <c r="D912" s="39"/>
      <c r="F912" s="25"/>
      <c r="G912" s="25"/>
      <c r="H912" s="25"/>
      <c r="I912" s="25"/>
      <c r="J912" s="25"/>
      <c r="K912" s="25"/>
      <c r="L912" s="25"/>
      <c r="M912" s="20"/>
      <c r="N912" s="25"/>
      <c r="O912" s="43"/>
      <c r="P912" s="43"/>
      <c r="Q912" s="35"/>
      <c r="T912" s="233"/>
    </row>
    <row r="913" spans="1:20" s="17" customFormat="1" ht="12.75" customHeight="1">
      <c r="A913" s="23"/>
      <c r="B913" s="39" t="str" cm="1">
        <f t="array" ref="B913">IF(A913="", "", _xlfn._xlws.FILTER('Responsáveis pelas informações'!F:F, 'Responsáveis pelas informações'!A:A='Termos de Cooperação'!#REF!))</f>
        <v/>
      </c>
      <c r="C913" s="39"/>
      <c r="D913" s="39"/>
      <c r="F913" s="25"/>
      <c r="G913" s="25"/>
      <c r="H913" s="25"/>
      <c r="I913" s="25"/>
      <c r="J913" s="25"/>
      <c r="K913" s="25"/>
      <c r="L913" s="25"/>
      <c r="M913" s="20"/>
      <c r="N913" s="25"/>
      <c r="O913" s="43"/>
      <c r="P913" s="43"/>
      <c r="Q913" s="35"/>
      <c r="T913" s="233"/>
    </row>
    <row r="914" spans="1:20" s="17" customFormat="1" ht="12.75" customHeight="1">
      <c r="A914" s="23"/>
      <c r="B914" s="39" t="str" cm="1">
        <f t="array" ref="B914">IF(A914="", "", _xlfn._xlws.FILTER('Responsáveis pelas informações'!F:F, 'Responsáveis pelas informações'!A:A='Termos de Cooperação'!#REF!))</f>
        <v/>
      </c>
      <c r="C914" s="39"/>
      <c r="D914" s="39"/>
      <c r="F914" s="25"/>
      <c r="G914" s="25"/>
      <c r="H914" s="25"/>
      <c r="I914" s="25"/>
      <c r="J914" s="25"/>
      <c r="K914" s="25"/>
      <c r="L914" s="25"/>
      <c r="M914" s="20"/>
      <c r="N914" s="25"/>
      <c r="O914" s="43"/>
      <c r="P914" s="43"/>
      <c r="Q914" s="35"/>
      <c r="T914" s="233"/>
    </row>
    <row r="915" spans="1:20" s="17" customFormat="1" ht="12.75" customHeight="1">
      <c r="A915" s="23"/>
      <c r="B915" s="39" t="str" cm="1">
        <f t="array" ref="B915">IF(A915="", "", _xlfn._xlws.FILTER('Responsáveis pelas informações'!F:F, 'Responsáveis pelas informações'!A:A='Termos de Cooperação'!#REF!))</f>
        <v/>
      </c>
      <c r="C915" s="39"/>
      <c r="D915" s="39"/>
      <c r="F915" s="25"/>
      <c r="G915" s="25"/>
      <c r="H915" s="25"/>
      <c r="I915" s="25"/>
      <c r="J915" s="25"/>
      <c r="K915" s="25"/>
      <c r="L915" s="25"/>
      <c r="M915" s="20"/>
      <c r="N915" s="25"/>
      <c r="O915" s="43"/>
      <c r="P915" s="43"/>
      <c r="Q915" s="35"/>
      <c r="T915" s="233"/>
    </row>
    <row r="916" spans="1:20" s="17" customFormat="1" ht="12.75" customHeight="1">
      <c r="A916" s="23"/>
      <c r="B916" s="39" t="str" cm="1">
        <f t="array" ref="B916">IF(A916="", "", _xlfn._xlws.FILTER('Responsáveis pelas informações'!F:F, 'Responsáveis pelas informações'!A:A='Termos de Cooperação'!#REF!))</f>
        <v/>
      </c>
      <c r="C916" s="39"/>
      <c r="D916" s="39"/>
      <c r="F916" s="25"/>
      <c r="G916" s="25"/>
      <c r="H916" s="25"/>
      <c r="I916" s="25"/>
      <c r="J916" s="25"/>
      <c r="K916" s="25"/>
      <c r="L916" s="25"/>
      <c r="M916" s="20"/>
      <c r="N916" s="25"/>
      <c r="O916" s="43"/>
      <c r="P916" s="43"/>
      <c r="Q916" s="35"/>
      <c r="T916" s="233"/>
    </row>
    <row r="917" spans="1:20" s="17" customFormat="1" ht="12.75" customHeight="1">
      <c r="A917" s="23"/>
      <c r="B917" s="39" t="str" cm="1">
        <f t="array" ref="B917">IF(A917="", "", _xlfn._xlws.FILTER('Responsáveis pelas informações'!F:F, 'Responsáveis pelas informações'!A:A='Termos de Cooperação'!#REF!))</f>
        <v/>
      </c>
      <c r="C917" s="39"/>
      <c r="D917" s="39"/>
      <c r="F917" s="25"/>
      <c r="G917" s="25"/>
      <c r="H917" s="25"/>
      <c r="I917" s="25"/>
      <c r="J917" s="25"/>
      <c r="K917" s="25"/>
      <c r="L917" s="25"/>
      <c r="M917" s="20"/>
      <c r="N917" s="25"/>
      <c r="O917" s="43"/>
      <c r="P917" s="43"/>
      <c r="Q917" s="35"/>
      <c r="T917" s="233"/>
    </row>
    <row r="918" spans="1:20" s="17" customFormat="1" ht="12.75" customHeight="1">
      <c r="A918" s="23"/>
      <c r="B918" s="39" t="str" cm="1">
        <f t="array" ref="B918">IF(A918="", "", _xlfn._xlws.FILTER('Responsáveis pelas informações'!F:F, 'Responsáveis pelas informações'!A:A='Termos de Cooperação'!#REF!))</f>
        <v/>
      </c>
      <c r="C918" s="39"/>
      <c r="D918" s="39"/>
      <c r="F918" s="25"/>
      <c r="G918" s="25"/>
      <c r="H918" s="25"/>
      <c r="I918" s="25"/>
      <c r="J918" s="25"/>
      <c r="K918" s="25"/>
      <c r="L918" s="25"/>
      <c r="M918" s="20"/>
      <c r="N918" s="25"/>
      <c r="O918" s="43"/>
      <c r="P918" s="43"/>
      <c r="Q918" s="35"/>
      <c r="T918" s="233"/>
    </row>
    <row r="919" spans="1:20" s="17" customFormat="1" ht="12.75" customHeight="1">
      <c r="A919" s="23"/>
      <c r="B919" s="39" t="str" cm="1">
        <f t="array" ref="B919">IF(A919="", "", _xlfn._xlws.FILTER('Responsáveis pelas informações'!F:F, 'Responsáveis pelas informações'!A:A='Termos de Cooperação'!#REF!))</f>
        <v/>
      </c>
      <c r="C919" s="39"/>
      <c r="D919" s="39"/>
      <c r="F919" s="25"/>
      <c r="G919" s="25"/>
      <c r="H919" s="25"/>
      <c r="I919" s="25"/>
      <c r="J919" s="25"/>
      <c r="K919" s="25"/>
      <c r="L919" s="25"/>
      <c r="M919" s="20"/>
      <c r="N919" s="25"/>
      <c r="O919" s="43"/>
      <c r="P919" s="43"/>
      <c r="Q919" s="35"/>
      <c r="T919" s="233"/>
    </row>
    <row r="920" spans="1:20" s="17" customFormat="1" ht="12.75" customHeight="1">
      <c r="A920" s="23"/>
      <c r="B920" s="39" t="str" cm="1">
        <f t="array" ref="B920">IF(A920="", "", _xlfn._xlws.FILTER('Responsáveis pelas informações'!F:F, 'Responsáveis pelas informações'!A:A='Termos de Cooperação'!#REF!))</f>
        <v/>
      </c>
      <c r="C920" s="39"/>
      <c r="D920" s="39"/>
      <c r="F920" s="25"/>
      <c r="G920" s="25"/>
      <c r="H920" s="25"/>
      <c r="I920" s="25"/>
      <c r="J920" s="25"/>
      <c r="K920" s="25"/>
      <c r="L920" s="25"/>
      <c r="M920" s="20"/>
      <c r="N920" s="25"/>
      <c r="O920" s="43"/>
      <c r="P920" s="43"/>
      <c r="Q920" s="35"/>
      <c r="T920" s="233"/>
    </row>
    <row r="921" spans="1:20" s="17" customFormat="1" ht="12.75" customHeight="1">
      <c r="A921" s="23"/>
      <c r="B921" s="39" t="str" cm="1">
        <f t="array" ref="B921">IF(A921="", "", _xlfn._xlws.FILTER('Responsáveis pelas informações'!F:F, 'Responsáveis pelas informações'!A:A='Termos de Cooperação'!#REF!))</f>
        <v/>
      </c>
      <c r="C921" s="39"/>
      <c r="D921" s="39"/>
      <c r="F921" s="25"/>
      <c r="G921" s="25"/>
      <c r="H921" s="25"/>
      <c r="I921" s="25"/>
      <c r="J921" s="25"/>
      <c r="K921" s="25"/>
      <c r="L921" s="25"/>
      <c r="M921" s="20"/>
      <c r="N921" s="25"/>
      <c r="O921" s="43"/>
      <c r="P921" s="43"/>
      <c r="Q921" s="35"/>
      <c r="T921" s="233"/>
    </row>
    <row r="922" spans="1:20" s="17" customFormat="1" ht="12.75" customHeight="1">
      <c r="A922" s="23"/>
      <c r="B922" s="39" t="str" cm="1">
        <f t="array" ref="B922">IF(A922="", "", _xlfn._xlws.FILTER('Responsáveis pelas informações'!F:F, 'Responsáveis pelas informações'!A:A='Termos de Cooperação'!#REF!))</f>
        <v/>
      </c>
      <c r="C922" s="39"/>
      <c r="D922" s="39"/>
      <c r="F922" s="25"/>
      <c r="G922" s="25"/>
      <c r="H922" s="25"/>
      <c r="I922" s="25"/>
      <c r="J922" s="25"/>
      <c r="K922" s="25"/>
      <c r="L922" s="25"/>
      <c r="M922" s="20"/>
      <c r="N922" s="25"/>
      <c r="O922" s="43"/>
      <c r="P922" s="43"/>
      <c r="Q922" s="35"/>
      <c r="T922" s="233"/>
    </row>
    <row r="923" spans="1:20" s="17" customFormat="1" ht="12.75" customHeight="1">
      <c r="A923" s="23"/>
      <c r="B923" s="39" t="str" cm="1">
        <f t="array" ref="B923">IF(A923="", "", _xlfn._xlws.FILTER('Responsáveis pelas informações'!F:F, 'Responsáveis pelas informações'!A:A='Termos de Cooperação'!#REF!))</f>
        <v/>
      </c>
      <c r="C923" s="39"/>
      <c r="D923" s="39"/>
      <c r="F923" s="25"/>
      <c r="G923" s="25"/>
      <c r="H923" s="25"/>
      <c r="I923" s="25"/>
      <c r="J923" s="25"/>
      <c r="K923" s="25"/>
      <c r="L923" s="25"/>
      <c r="M923" s="20"/>
      <c r="N923" s="25"/>
      <c r="O923" s="43"/>
      <c r="P923" s="43"/>
      <c r="Q923" s="35"/>
      <c r="T923" s="233"/>
    </row>
    <row r="924" spans="1:20" s="17" customFormat="1" ht="12.75" customHeight="1">
      <c r="A924" s="23"/>
      <c r="B924" s="39" t="str" cm="1">
        <f t="array" ref="B924">IF(A924="", "", _xlfn._xlws.FILTER('Responsáveis pelas informações'!F:F, 'Responsáveis pelas informações'!A:A='Termos de Cooperação'!#REF!))</f>
        <v/>
      </c>
      <c r="C924" s="39"/>
      <c r="D924" s="39"/>
      <c r="F924" s="25"/>
      <c r="G924" s="25"/>
      <c r="H924" s="25"/>
      <c r="I924" s="25"/>
      <c r="J924" s="25"/>
      <c r="K924" s="25"/>
      <c r="L924" s="25"/>
      <c r="M924" s="20"/>
      <c r="N924" s="25"/>
      <c r="O924" s="43"/>
      <c r="P924" s="43"/>
      <c r="Q924" s="35"/>
      <c r="T924" s="233"/>
    </row>
    <row r="925" spans="1:20" s="17" customFormat="1" ht="12.75" customHeight="1">
      <c r="A925" s="23"/>
      <c r="B925" s="39" t="str" cm="1">
        <f t="array" ref="B925">IF(A925="", "", _xlfn._xlws.FILTER('Responsáveis pelas informações'!F:F, 'Responsáveis pelas informações'!A:A='Termos de Cooperação'!#REF!))</f>
        <v/>
      </c>
      <c r="C925" s="39"/>
      <c r="D925" s="39"/>
      <c r="F925" s="25"/>
      <c r="G925" s="25"/>
      <c r="H925" s="25"/>
      <c r="I925" s="25"/>
      <c r="J925" s="25"/>
      <c r="K925" s="25"/>
      <c r="L925" s="25"/>
      <c r="M925" s="20"/>
      <c r="N925" s="25"/>
      <c r="O925" s="43"/>
      <c r="P925" s="43"/>
      <c r="Q925" s="35"/>
      <c r="T925" s="233"/>
    </row>
    <row r="926" spans="1:20" s="17" customFormat="1" ht="12.75" customHeight="1">
      <c r="A926" s="23"/>
      <c r="B926" s="39" t="str" cm="1">
        <f t="array" ref="B926">IF(A926="", "", _xlfn._xlws.FILTER('Responsáveis pelas informações'!F:F, 'Responsáveis pelas informações'!A:A='Termos de Cooperação'!#REF!))</f>
        <v/>
      </c>
      <c r="C926" s="39"/>
      <c r="D926" s="39"/>
      <c r="F926" s="25"/>
      <c r="G926" s="25"/>
      <c r="H926" s="25"/>
      <c r="I926" s="25"/>
      <c r="J926" s="25"/>
      <c r="K926" s="25"/>
      <c r="L926" s="25"/>
      <c r="M926" s="20"/>
      <c r="N926" s="25"/>
      <c r="O926" s="43"/>
      <c r="P926" s="43"/>
      <c r="Q926" s="35"/>
      <c r="T926" s="233"/>
    </row>
    <row r="927" spans="1:20" s="17" customFormat="1" ht="12.75" customHeight="1">
      <c r="A927" s="23"/>
      <c r="B927" s="39" t="str" cm="1">
        <f t="array" ref="B927">IF(A927="", "", _xlfn._xlws.FILTER('Responsáveis pelas informações'!F:F, 'Responsáveis pelas informações'!A:A='Termos de Cooperação'!#REF!))</f>
        <v/>
      </c>
      <c r="C927" s="39"/>
      <c r="D927" s="39"/>
      <c r="F927" s="25"/>
      <c r="G927" s="25"/>
      <c r="H927" s="25"/>
      <c r="I927" s="25"/>
      <c r="J927" s="25"/>
      <c r="K927" s="25"/>
      <c r="L927" s="25"/>
      <c r="M927" s="20"/>
      <c r="N927" s="25"/>
      <c r="O927" s="43"/>
      <c r="P927" s="43"/>
      <c r="Q927" s="35"/>
      <c r="T927" s="233"/>
    </row>
    <row r="928" spans="1:20" s="17" customFormat="1" ht="12.75" customHeight="1">
      <c r="A928" s="23"/>
      <c r="B928" s="39" t="str" cm="1">
        <f t="array" ref="B928">IF(A928="", "", _xlfn._xlws.FILTER('Responsáveis pelas informações'!F:F, 'Responsáveis pelas informações'!A:A='Termos de Cooperação'!#REF!))</f>
        <v/>
      </c>
      <c r="C928" s="39"/>
      <c r="D928" s="39"/>
      <c r="F928" s="25"/>
      <c r="G928" s="25"/>
      <c r="H928" s="25"/>
      <c r="I928" s="25"/>
      <c r="J928" s="25"/>
      <c r="K928" s="25"/>
      <c r="L928" s="25"/>
      <c r="M928" s="20"/>
      <c r="N928" s="25"/>
      <c r="O928" s="43"/>
      <c r="P928" s="43"/>
      <c r="Q928" s="35"/>
      <c r="T928" s="233"/>
    </row>
    <row r="929" spans="1:20" s="17" customFormat="1" ht="12.75" customHeight="1">
      <c r="A929" s="23"/>
      <c r="B929" s="39" t="str" cm="1">
        <f t="array" ref="B929">IF(A929="", "", _xlfn._xlws.FILTER('Responsáveis pelas informações'!F:F, 'Responsáveis pelas informações'!A:A='Termos de Cooperação'!#REF!))</f>
        <v/>
      </c>
      <c r="C929" s="39"/>
      <c r="D929" s="39"/>
      <c r="F929" s="25"/>
      <c r="G929" s="25"/>
      <c r="H929" s="25"/>
      <c r="I929" s="25"/>
      <c r="J929" s="25"/>
      <c r="K929" s="25"/>
      <c r="L929" s="25"/>
      <c r="M929" s="20"/>
      <c r="N929" s="25"/>
      <c r="O929" s="43"/>
      <c r="P929" s="43"/>
      <c r="Q929" s="35"/>
      <c r="T929" s="233"/>
    </row>
    <row r="930" spans="1:20" s="17" customFormat="1" ht="12.75" customHeight="1">
      <c r="A930" s="23"/>
      <c r="B930" s="39" t="str" cm="1">
        <f t="array" ref="B930">IF(A930="", "", _xlfn._xlws.FILTER('Responsáveis pelas informações'!F:F, 'Responsáveis pelas informações'!A:A='Termos de Cooperação'!#REF!))</f>
        <v/>
      </c>
      <c r="C930" s="39"/>
      <c r="D930" s="39"/>
      <c r="F930" s="25"/>
      <c r="G930" s="25"/>
      <c r="H930" s="25"/>
      <c r="I930" s="25"/>
      <c r="J930" s="25"/>
      <c r="K930" s="25"/>
      <c r="L930" s="25"/>
      <c r="M930" s="20"/>
      <c r="N930" s="25"/>
      <c r="O930" s="43"/>
      <c r="P930" s="43"/>
      <c r="Q930" s="35"/>
      <c r="T930" s="233"/>
    </row>
    <row r="931" spans="1:20" s="17" customFormat="1" ht="12.75" customHeight="1">
      <c r="A931" s="23"/>
      <c r="B931" s="39" t="str" cm="1">
        <f t="array" ref="B931">IF(A931="", "", _xlfn._xlws.FILTER('Responsáveis pelas informações'!F:F, 'Responsáveis pelas informações'!A:A='Termos de Cooperação'!#REF!))</f>
        <v/>
      </c>
      <c r="C931" s="39"/>
      <c r="D931" s="39"/>
      <c r="F931" s="25"/>
      <c r="G931" s="25"/>
      <c r="H931" s="25"/>
      <c r="I931" s="25"/>
      <c r="J931" s="25"/>
      <c r="K931" s="25"/>
      <c r="L931" s="25"/>
      <c r="M931" s="20"/>
      <c r="N931" s="25"/>
      <c r="O931" s="43"/>
      <c r="P931" s="43"/>
      <c r="Q931" s="35"/>
      <c r="T931" s="233"/>
    </row>
    <row r="932" spans="1:20" s="17" customFormat="1" ht="12.75" customHeight="1">
      <c r="A932" s="23"/>
      <c r="B932" s="39" t="str" cm="1">
        <f t="array" ref="B932">IF(A932="", "", _xlfn._xlws.FILTER('Responsáveis pelas informações'!F:F, 'Responsáveis pelas informações'!A:A='Termos de Cooperação'!#REF!))</f>
        <v/>
      </c>
      <c r="C932" s="39"/>
      <c r="D932" s="39"/>
      <c r="F932" s="25"/>
      <c r="G932" s="25"/>
      <c r="H932" s="25"/>
      <c r="I932" s="25"/>
      <c r="J932" s="25"/>
      <c r="K932" s="25"/>
      <c r="L932" s="25"/>
      <c r="M932" s="20"/>
      <c r="N932" s="25"/>
      <c r="O932" s="43"/>
      <c r="P932" s="43"/>
      <c r="Q932" s="35"/>
      <c r="T932" s="233"/>
    </row>
    <row r="933" spans="1:20" s="17" customFormat="1" ht="12.75" customHeight="1">
      <c r="A933" s="23"/>
      <c r="B933" s="39" t="str" cm="1">
        <f t="array" ref="B933">IF(A933="", "", _xlfn._xlws.FILTER('Responsáveis pelas informações'!F:F, 'Responsáveis pelas informações'!A:A='Termos de Cooperação'!#REF!))</f>
        <v/>
      </c>
      <c r="C933" s="39"/>
      <c r="D933" s="39"/>
      <c r="F933" s="25"/>
      <c r="G933" s="25"/>
      <c r="H933" s="25"/>
      <c r="I933" s="25"/>
      <c r="J933" s="25"/>
      <c r="K933" s="25"/>
      <c r="L933" s="25"/>
      <c r="M933" s="20"/>
      <c r="N933" s="25"/>
      <c r="O933" s="43"/>
      <c r="P933" s="43"/>
      <c r="Q933" s="35"/>
      <c r="T933" s="233"/>
    </row>
    <row r="934" spans="1:20" s="17" customFormat="1" ht="12.75" customHeight="1">
      <c r="A934" s="23"/>
      <c r="B934" s="39" t="str" cm="1">
        <f t="array" ref="B934">IF(A934="", "", _xlfn._xlws.FILTER('Responsáveis pelas informações'!F:F, 'Responsáveis pelas informações'!A:A='Termos de Cooperação'!#REF!))</f>
        <v/>
      </c>
      <c r="C934" s="39"/>
      <c r="D934" s="39"/>
      <c r="F934" s="25"/>
      <c r="G934" s="25"/>
      <c r="H934" s="25"/>
      <c r="I934" s="25"/>
      <c r="J934" s="25"/>
      <c r="K934" s="25"/>
      <c r="L934" s="25"/>
      <c r="M934" s="20"/>
      <c r="N934" s="25"/>
      <c r="O934" s="43"/>
      <c r="P934" s="43"/>
      <c r="Q934" s="35"/>
      <c r="T934" s="233"/>
    </row>
    <row r="935" spans="1:20" s="17" customFormat="1" ht="12.75" customHeight="1">
      <c r="A935" s="23"/>
      <c r="B935" s="39" t="str" cm="1">
        <f t="array" ref="B935">IF(A935="", "", _xlfn._xlws.FILTER('Responsáveis pelas informações'!F:F, 'Responsáveis pelas informações'!A:A='Termos de Cooperação'!#REF!))</f>
        <v/>
      </c>
      <c r="C935" s="39"/>
      <c r="D935" s="39"/>
      <c r="F935" s="25"/>
      <c r="G935" s="25"/>
      <c r="H935" s="25"/>
      <c r="I935" s="25"/>
      <c r="J935" s="25"/>
      <c r="K935" s="25"/>
      <c r="L935" s="25"/>
      <c r="M935" s="20"/>
      <c r="N935" s="25"/>
      <c r="O935" s="43"/>
      <c r="P935" s="43"/>
      <c r="Q935" s="35"/>
      <c r="T935" s="233"/>
    </row>
    <row r="936" spans="1:20" s="17" customFormat="1" ht="12.75" customHeight="1">
      <c r="A936" s="23"/>
      <c r="B936" s="39" t="str" cm="1">
        <f t="array" ref="B936">IF(A936="", "", _xlfn._xlws.FILTER('Responsáveis pelas informações'!F:F, 'Responsáveis pelas informações'!A:A='Termos de Cooperação'!#REF!))</f>
        <v/>
      </c>
      <c r="C936" s="39"/>
      <c r="D936" s="39"/>
      <c r="F936" s="25"/>
      <c r="G936" s="25"/>
      <c r="H936" s="25"/>
      <c r="I936" s="25"/>
      <c r="J936" s="25"/>
      <c r="K936" s="25"/>
      <c r="L936" s="25"/>
      <c r="M936" s="20"/>
      <c r="N936" s="25"/>
      <c r="O936" s="43"/>
      <c r="P936" s="43"/>
      <c r="Q936" s="35"/>
      <c r="T936" s="233"/>
    </row>
    <row r="937" spans="1:20" s="17" customFormat="1" ht="12.75" customHeight="1">
      <c r="A937" s="23"/>
      <c r="B937" s="39" t="str" cm="1">
        <f t="array" ref="B937">IF(A937="", "", _xlfn._xlws.FILTER('Responsáveis pelas informações'!F:F, 'Responsáveis pelas informações'!A:A='Termos de Cooperação'!#REF!))</f>
        <v/>
      </c>
      <c r="C937" s="39"/>
      <c r="D937" s="39"/>
      <c r="F937" s="25"/>
      <c r="G937" s="25"/>
      <c r="H937" s="25"/>
      <c r="I937" s="25"/>
      <c r="J937" s="25"/>
      <c r="K937" s="25"/>
      <c r="L937" s="25"/>
      <c r="M937" s="20"/>
      <c r="N937" s="25"/>
      <c r="O937" s="43"/>
      <c r="P937" s="43"/>
      <c r="Q937" s="35"/>
      <c r="T937" s="233"/>
    </row>
    <row r="938" spans="1:20" s="17" customFormat="1" ht="12.75" customHeight="1">
      <c r="A938" s="23"/>
      <c r="B938" s="39" t="str" cm="1">
        <f t="array" ref="B938">IF(A938="", "", _xlfn._xlws.FILTER('Responsáveis pelas informações'!F:F, 'Responsáveis pelas informações'!A:A='Termos de Cooperação'!#REF!))</f>
        <v/>
      </c>
      <c r="C938" s="39"/>
      <c r="D938" s="39"/>
      <c r="F938" s="25"/>
      <c r="G938" s="25"/>
      <c r="H938" s="25"/>
      <c r="I938" s="25"/>
      <c r="J938" s="25"/>
      <c r="K938" s="25"/>
      <c r="L938" s="25"/>
      <c r="M938" s="20"/>
      <c r="N938" s="25"/>
      <c r="O938" s="43"/>
      <c r="P938" s="43"/>
      <c r="Q938" s="35"/>
      <c r="T938" s="233"/>
    </row>
    <row r="939" spans="1:20" s="17" customFormat="1" ht="12.75" customHeight="1">
      <c r="A939" s="23"/>
      <c r="B939" s="39" t="str" cm="1">
        <f t="array" ref="B939">IF(A939="", "", _xlfn._xlws.FILTER('Responsáveis pelas informações'!F:F, 'Responsáveis pelas informações'!A:A='Termos de Cooperação'!#REF!))</f>
        <v/>
      </c>
      <c r="C939" s="39"/>
      <c r="D939" s="39"/>
      <c r="F939" s="25"/>
      <c r="G939" s="25"/>
      <c r="H939" s="25"/>
      <c r="I939" s="25"/>
      <c r="J939" s="25"/>
      <c r="K939" s="25"/>
      <c r="L939" s="25"/>
      <c r="M939" s="20"/>
      <c r="N939" s="25"/>
      <c r="O939" s="43"/>
      <c r="P939" s="43"/>
      <c r="Q939" s="35"/>
      <c r="T939" s="233"/>
    </row>
    <row r="940" spans="1:20" s="17" customFormat="1" ht="12.75" customHeight="1">
      <c r="A940" s="23"/>
      <c r="B940" s="39" t="str" cm="1">
        <f t="array" ref="B940">IF(A940="", "", _xlfn._xlws.FILTER('Responsáveis pelas informações'!F:F, 'Responsáveis pelas informações'!A:A='Termos de Cooperação'!#REF!))</f>
        <v/>
      </c>
      <c r="C940" s="39"/>
      <c r="D940" s="39"/>
      <c r="F940" s="25"/>
      <c r="G940" s="25"/>
      <c r="H940" s="25"/>
      <c r="I940" s="25"/>
      <c r="J940" s="25"/>
      <c r="K940" s="25"/>
      <c r="L940" s="25"/>
      <c r="M940" s="20"/>
      <c r="N940" s="25"/>
      <c r="O940" s="43"/>
      <c r="P940" s="43"/>
      <c r="Q940" s="35"/>
      <c r="T940" s="233"/>
    </row>
    <row r="941" spans="1:20" s="17" customFormat="1" ht="12.75" customHeight="1">
      <c r="A941" s="23"/>
      <c r="B941" s="39" t="str" cm="1">
        <f t="array" ref="B941">IF(A941="", "", _xlfn._xlws.FILTER('Responsáveis pelas informações'!F:F, 'Responsáveis pelas informações'!A:A='Termos de Cooperação'!#REF!))</f>
        <v/>
      </c>
      <c r="C941" s="39"/>
      <c r="D941" s="39"/>
      <c r="F941" s="25"/>
      <c r="G941" s="25"/>
      <c r="H941" s="25"/>
      <c r="I941" s="25"/>
      <c r="J941" s="25"/>
      <c r="K941" s="25"/>
      <c r="L941" s="25"/>
      <c r="M941" s="20"/>
      <c r="N941" s="25"/>
      <c r="O941" s="43"/>
      <c r="P941" s="43"/>
      <c r="Q941" s="35"/>
      <c r="T941" s="233"/>
    </row>
    <row r="942" spans="1:20" s="17" customFormat="1" ht="12.75" customHeight="1">
      <c r="A942" s="23"/>
      <c r="B942" s="39" t="str" cm="1">
        <f t="array" ref="B942">IF(A942="", "", _xlfn._xlws.FILTER('Responsáveis pelas informações'!F:F, 'Responsáveis pelas informações'!A:A='Termos de Cooperação'!#REF!))</f>
        <v/>
      </c>
      <c r="C942" s="39"/>
      <c r="D942" s="39"/>
      <c r="F942" s="25"/>
      <c r="G942" s="25"/>
      <c r="H942" s="25"/>
      <c r="I942" s="25"/>
      <c r="J942" s="25"/>
      <c r="K942" s="25"/>
      <c r="L942" s="25"/>
      <c r="M942" s="20"/>
      <c r="N942" s="25"/>
      <c r="O942" s="43"/>
      <c r="P942" s="43"/>
      <c r="Q942" s="35"/>
      <c r="T942" s="233"/>
    </row>
    <row r="943" spans="1:20" s="17" customFormat="1" ht="12.75" customHeight="1">
      <c r="A943" s="23"/>
      <c r="B943" s="39" t="str" cm="1">
        <f t="array" ref="B943">IF(A943="", "", _xlfn._xlws.FILTER('Responsáveis pelas informações'!F:F, 'Responsáveis pelas informações'!A:A='Termos de Cooperação'!#REF!))</f>
        <v/>
      </c>
      <c r="C943" s="39"/>
      <c r="D943" s="39"/>
      <c r="F943" s="25"/>
      <c r="G943" s="25"/>
      <c r="H943" s="25"/>
      <c r="I943" s="25"/>
      <c r="J943" s="25"/>
      <c r="K943" s="25"/>
      <c r="L943" s="25"/>
      <c r="M943" s="20"/>
      <c r="N943" s="25"/>
      <c r="O943" s="43"/>
      <c r="P943" s="43"/>
      <c r="Q943" s="35"/>
      <c r="T943" s="233"/>
    </row>
    <row r="944" spans="1:20" s="17" customFormat="1" ht="12.75" customHeight="1">
      <c r="A944" s="23"/>
      <c r="B944" s="39" t="str" cm="1">
        <f t="array" ref="B944">IF(A944="", "", _xlfn._xlws.FILTER('Responsáveis pelas informações'!F:F, 'Responsáveis pelas informações'!A:A='Termos de Cooperação'!#REF!))</f>
        <v/>
      </c>
      <c r="C944" s="39"/>
      <c r="D944" s="39"/>
      <c r="F944" s="25"/>
      <c r="G944" s="25"/>
      <c r="H944" s="25"/>
      <c r="I944" s="25"/>
      <c r="J944" s="25"/>
      <c r="K944" s="25"/>
      <c r="L944" s="25"/>
      <c r="M944" s="20"/>
      <c r="N944" s="25"/>
      <c r="O944" s="43"/>
      <c r="P944" s="43"/>
      <c r="Q944" s="35"/>
      <c r="T944" s="233"/>
    </row>
    <row r="945" spans="1:20" s="17" customFormat="1" ht="12.75" customHeight="1">
      <c r="A945" s="23"/>
      <c r="B945" s="39" t="str" cm="1">
        <f t="array" ref="B945">IF(A945="", "", _xlfn._xlws.FILTER('Responsáveis pelas informações'!F:F, 'Responsáveis pelas informações'!A:A='Termos de Cooperação'!#REF!))</f>
        <v/>
      </c>
      <c r="C945" s="39"/>
      <c r="D945" s="39"/>
      <c r="F945" s="25"/>
      <c r="G945" s="25"/>
      <c r="H945" s="25"/>
      <c r="I945" s="25"/>
      <c r="J945" s="25"/>
      <c r="K945" s="25"/>
      <c r="L945" s="25"/>
      <c r="M945" s="20"/>
      <c r="N945" s="25"/>
      <c r="O945" s="43"/>
      <c r="P945" s="43"/>
      <c r="Q945" s="35"/>
      <c r="T945" s="233"/>
    </row>
    <row r="946" spans="1:20" s="17" customFormat="1" ht="12.75" customHeight="1">
      <c r="A946" s="23"/>
      <c r="B946" s="39" t="str" cm="1">
        <f t="array" ref="B946">IF(A946="", "", _xlfn._xlws.FILTER('Responsáveis pelas informações'!F:F, 'Responsáveis pelas informações'!A:A='Termos de Cooperação'!#REF!))</f>
        <v/>
      </c>
      <c r="C946" s="39"/>
      <c r="D946" s="39"/>
      <c r="F946" s="25"/>
      <c r="G946" s="25"/>
      <c r="H946" s="25"/>
      <c r="I946" s="25"/>
      <c r="J946" s="25"/>
      <c r="K946" s="25"/>
      <c r="L946" s="25"/>
      <c r="M946" s="20"/>
      <c r="N946" s="25"/>
      <c r="O946" s="43"/>
      <c r="P946" s="43"/>
      <c r="Q946" s="35"/>
      <c r="T946" s="233"/>
    </row>
    <row r="947" spans="1:20" s="17" customFormat="1" ht="12.75" customHeight="1">
      <c r="A947" s="23"/>
      <c r="B947" s="39" t="str" cm="1">
        <f t="array" ref="B947">IF(A947="", "", _xlfn._xlws.FILTER('Responsáveis pelas informações'!F:F, 'Responsáveis pelas informações'!A:A='Termos de Cooperação'!#REF!))</f>
        <v/>
      </c>
      <c r="C947" s="39"/>
      <c r="D947" s="39"/>
      <c r="F947" s="25"/>
      <c r="G947" s="25"/>
      <c r="H947" s="25"/>
      <c r="I947" s="25"/>
      <c r="J947" s="25"/>
      <c r="K947" s="25"/>
      <c r="L947" s="25"/>
      <c r="M947" s="20"/>
      <c r="N947" s="25"/>
      <c r="O947" s="43"/>
      <c r="P947" s="43"/>
      <c r="Q947" s="35"/>
      <c r="T947" s="233"/>
    </row>
    <row r="948" spans="1:20" s="17" customFormat="1" ht="12.75" customHeight="1">
      <c r="A948" s="23"/>
      <c r="B948" s="39" t="str" cm="1">
        <f t="array" ref="B948">IF(A948="", "", _xlfn._xlws.FILTER('Responsáveis pelas informações'!F:F, 'Responsáveis pelas informações'!A:A='Termos de Cooperação'!#REF!))</f>
        <v/>
      </c>
      <c r="C948" s="39"/>
      <c r="D948" s="39"/>
      <c r="F948" s="25"/>
      <c r="G948" s="25"/>
      <c r="H948" s="25"/>
      <c r="I948" s="25"/>
      <c r="J948" s="25"/>
      <c r="K948" s="25"/>
      <c r="L948" s="25"/>
      <c r="M948" s="20"/>
      <c r="N948" s="25"/>
      <c r="O948" s="43"/>
      <c r="P948" s="43"/>
      <c r="Q948" s="35"/>
      <c r="T948" s="233"/>
    </row>
    <row r="949" spans="1:20" s="17" customFormat="1" ht="12.75" customHeight="1">
      <c r="A949" s="23"/>
      <c r="B949" s="39" t="str" cm="1">
        <f t="array" ref="B949">IF(A949="", "", _xlfn._xlws.FILTER('Responsáveis pelas informações'!F:F, 'Responsáveis pelas informações'!A:A='Termos de Cooperação'!#REF!))</f>
        <v/>
      </c>
      <c r="C949" s="39"/>
      <c r="D949" s="39"/>
      <c r="F949" s="25"/>
      <c r="G949" s="25"/>
      <c r="H949" s="25"/>
      <c r="I949" s="25"/>
      <c r="J949" s="25"/>
      <c r="K949" s="25"/>
      <c r="L949" s="25"/>
      <c r="M949" s="20"/>
      <c r="N949" s="25"/>
      <c r="O949" s="43"/>
      <c r="P949" s="43"/>
      <c r="Q949" s="35"/>
      <c r="T949" s="233"/>
    </row>
    <row r="950" spans="1:20" s="17" customFormat="1" ht="12.75" customHeight="1">
      <c r="A950" s="23"/>
      <c r="B950" s="39" t="str" cm="1">
        <f t="array" ref="B950">IF(A950="", "", _xlfn._xlws.FILTER('Responsáveis pelas informações'!F:F, 'Responsáveis pelas informações'!A:A='Termos de Cooperação'!#REF!))</f>
        <v/>
      </c>
      <c r="C950" s="39"/>
      <c r="D950" s="39"/>
      <c r="F950" s="25"/>
      <c r="G950" s="25"/>
      <c r="H950" s="25"/>
      <c r="I950" s="25"/>
      <c r="J950" s="25"/>
      <c r="K950" s="25"/>
      <c r="L950" s="25"/>
      <c r="M950" s="20"/>
      <c r="N950" s="25"/>
      <c r="O950" s="43"/>
      <c r="P950" s="43"/>
      <c r="Q950" s="35"/>
      <c r="T950" s="233"/>
    </row>
    <row r="951" spans="1:20" s="17" customFormat="1" ht="12.75" customHeight="1">
      <c r="A951" s="23"/>
      <c r="B951" s="39" t="str" cm="1">
        <f t="array" ref="B951">IF(A951="", "", _xlfn._xlws.FILTER('Responsáveis pelas informações'!F:F, 'Responsáveis pelas informações'!A:A='Termos de Cooperação'!#REF!))</f>
        <v/>
      </c>
      <c r="C951" s="39"/>
      <c r="D951" s="39"/>
      <c r="F951" s="25"/>
      <c r="G951" s="25"/>
      <c r="H951" s="25"/>
      <c r="I951" s="25"/>
      <c r="J951" s="25"/>
      <c r="K951" s="25"/>
      <c r="L951" s="25"/>
      <c r="M951" s="20"/>
      <c r="N951" s="25"/>
      <c r="O951" s="43"/>
      <c r="P951" s="43"/>
      <c r="Q951" s="35"/>
      <c r="T951" s="233"/>
    </row>
    <row r="952" spans="1:20" s="17" customFormat="1" ht="12.75" customHeight="1">
      <c r="A952" s="23"/>
      <c r="B952" s="39" t="str" cm="1">
        <f t="array" ref="B952">IF(A952="", "", _xlfn._xlws.FILTER('Responsáveis pelas informações'!F:F, 'Responsáveis pelas informações'!A:A='Termos de Cooperação'!#REF!))</f>
        <v/>
      </c>
      <c r="C952" s="39"/>
      <c r="D952" s="39"/>
      <c r="F952" s="25"/>
      <c r="G952" s="25"/>
      <c r="H952" s="25"/>
      <c r="I952" s="25"/>
      <c r="J952" s="25"/>
      <c r="K952" s="25"/>
      <c r="L952" s="25"/>
      <c r="M952" s="20"/>
      <c r="N952" s="25"/>
      <c r="O952" s="43"/>
      <c r="P952" s="43"/>
      <c r="Q952" s="35"/>
      <c r="T952" s="233"/>
    </row>
    <row r="953" spans="1:20" s="17" customFormat="1" ht="12.75" customHeight="1">
      <c r="A953" s="23"/>
      <c r="B953" s="39" t="str" cm="1">
        <f t="array" ref="B953">IF(A953="", "", _xlfn._xlws.FILTER('Responsáveis pelas informações'!F:F, 'Responsáveis pelas informações'!A:A='Termos de Cooperação'!#REF!))</f>
        <v/>
      </c>
      <c r="C953" s="39"/>
      <c r="D953" s="39"/>
      <c r="F953" s="25"/>
      <c r="G953" s="25"/>
      <c r="H953" s="25"/>
      <c r="I953" s="25"/>
      <c r="J953" s="25"/>
      <c r="K953" s="25"/>
      <c r="L953" s="25"/>
      <c r="M953" s="20"/>
      <c r="N953" s="25"/>
      <c r="O953" s="43"/>
      <c r="P953" s="43"/>
      <c r="Q953" s="35"/>
      <c r="T953" s="233"/>
    </row>
    <row r="954" spans="1:20" s="17" customFormat="1" ht="12.75" customHeight="1">
      <c r="A954" s="23"/>
      <c r="B954" s="39" t="str" cm="1">
        <f t="array" ref="B954">IF(A954="", "", _xlfn._xlws.FILTER('Responsáveis pelas informações'!F:F, 'Responsáveis pelas informações'!A:A='Termos de Cooperação'!#REF!))</f>
        <v/>
      </c>
      <c r="C954" s="39"/>
      <c r="D954" s="39"/>
      <c r="F954" s="25"/>
      <c r="G954" s="25"/>
      <c r="H954" s="25"/>
      <c r="I954" s="25"/>
      <c r="J954" s="25"/>
      <c r="K954" s="25"/>
      <c r="L954" s="25"/>
      <c r="M954" s="20"/>
      <c r="N954" s="25"/>
      <c r="O954" s="43"/>
      <c r="P954" s="43"/>
      <c r="Q954" s="35"/>
      <c r="T954" s="233"/>
    </row>
    <row r="955" spans="1:20" s="17" customFormat="1" ht="12.75" customHeight="1">
      <c r="A955" s="23"/>
      <c r="B955" s="39" t="str" cm="1">
        <f t="array" ref="B955">IF(A955="", "", _xlfn._xlws.FILTER('Responsáveis pelas informações'!F:F, 'Responsáveis pelas informações'!A:A='Termos de Cooperação'!#REF!))</f>
        <v/>
      </c>
      <c r="C955" s="39"/>
      <c r="D955" s="39"/>
      <c r="F955" s="25"/>
      <c r="G955" s="25"/>
      <c r="H955" s="25"/>
      <c r="I955" s="25"/>
      <c r="J955" s="25"/>
      <c r="K955" s="25"/>
      <c r="L955" s="25"/>
      <c r="M955" s="20"/>
      <c r="N955" s="25"/>
      <c r="O955" s="43"/>
      <c r="P955" s="43"/>
      <c r="Q955" s="35"/>
      <c r="T955" s="233"/>
    </row>
    <row r="956" spans="1:20" s="17" customFormat="1" ht="12.75" customHeight="1">
      <c r="A956" s="23"/>
      <c r="B956" s="39" t="str" cm="1">
        <f t="array" ref="B956">IF(A956="", "", _xlfn._xlws.FILTER('Responsáveis pelas informações'!F:F, 'Responsáveis pelas informações'!A:A='Termos de Cooperação'!#REF!))</f>
        <v/>
      </c>
      <c r="C956" s="39"/>
      <c r="D956" s="39"/>
      <c r="F956" s="25"/>
      <c r="G956" s="25"/>
      <c r="H956" s="25"/>
      <c r="I956" s="25"/>
      <c r="J956" s="25"/>
      <c r="K956" s="25"/>
      <c r="L956" s="25"/>
      <c r="M956" s="20"/>
      <c r="N956" s="25"/>
      <c r="O956" s="43"/>
      <c r="P956" s="43"/>
      <c r="Q956" s="35"/>
      <c r="T956" s="233"/>
    </row>
    <row r="957" spans="1:20" s="17" customFormat="1" ht="12.75" customHeight="1">
      <c r="A957" s="23"/>
      <c r="B957" s="39" t="str" cm="1">
        <f t="array" ref="B957">IF(A957="", "", _xlfn._xlws.FILTER('Responsáveis pelas informações'!F:F, 'Responsáveis pelas informações'!A:A='Termos de Cooperação'!#REF!))</f>
        <v/>
      </c>
      <c r="C957" s="39"/>
      <c r="D957" s="39"/>
      <c r="F957" s="25"/>
      <c r="G957" s="25"/>
      <c r="H957" s="25"/>
      <c r="I957" s="25"/>
      <c r="J957" s="25"/>
      <c r="K957" s="25"/>
      <c r="L957" s="25"/>
      <c r="M957" s="20"/>
      <c r="N957" s="25"/>
      <c r="O957" s="43"/>
      <c r="P957" s="43"/>
      <c r="Q957" s="35"/>
      <c r="T957" s="233"/>
    </row>
    <row r="958" spans="1:20" ht="12.75" customHeight="1">
      <c r="A958" s="18"/>
      <c r="F958" s="25"/>
    </row>
    <row r="959" spans="1:20" ht="12.75" customHeight="1">
      <c r="F959" s="25"/>
    </row>
    <row r="960" spans="1:20" ht="12.75" customHeight="1">
      <c r="F960" s="25"/>
    </row>
    <row r="961" ht="12.75" customHeight="1"/>
    <row r="962" ht="12.75" customHeight="1"/>
    <row r="963" ht="12.75" customHeight="1"/>
  </sheetData>
  <autoFilter ref="A1:U957" xr:uid="{ED091922-95C5-490B-87EE-FAA2763CD7AB}"/>
  <sortState xmlns:xlrd2="http://schemas.microsoft.com/office/spreadsheetml/2017/richdata2" ref="A3:S178">
    <sortCondition ref="A3:A178"/>
  </sortState>
  <dataValidations count="2">
    <dataValidation type="list" allowBlank="1" showInputMessage="1" showErrorMessage="1" errorTitle="Selecione uma opção da lista!" error="Ao clicar em uma célula, uma caixa aparecerá na borda lateral direita, clique nela para ver as opções disponíveis." sqref="J147:K162 J164:K957 I147:I957 N174:N957 J163:M163 N133:N172 N119:N131 L118 M47:M162 M164:M1048576 L46:M46 N47:N117 L132 L173 I2:K146 M2:N45" xr:uid="{2AB7D877-BF03-4059-9A31-ED000B0F07C9}">
      <formula1>"Sim,Não"</formula1>
    </dataValidation>
    <dataValidation allowBlank="1" showInputMessage="1" showErrorMessage="1" errorTitle="Selecione uma opção da lista!" error="Ao clicar em uma célula, uma caixa aparecerá na borda lateral direita, clique nela para ver as opções disponíveis." sqref="U80:U86 U9:U25 U105:U121 U65 U101:U103 U27:U28 U30:U31 U2:U7 U88:U99 U123:U128 U130:U166 U168:U175 T1:T1048576" xr:uid="{39F39809-EFC2-4F34-AE4B-6BCDCF8FC7EE}"/>
  </dataValidations>
  <pageMargins left="0.7" right="0.7" top="0.75" bottom="0.75" header="0.3" footer="0.3"/>
  <pageSetup paperSize="9" orientation="portrait" horizontalDpi="0" verticalDpi="0"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8A420-241F-4B0C-8BDA-C1F46EFE4C22}">
  <sheetPr>
    <tabColor rgb="FF00B050"/>
  </sheetPr>
  <dimension ref="A1:R105"/>
  <sheetViews>
    <sheetView workbookViewId="0">
      <pane xSplit="1" ySplit="1" topLeftCell="B67" activePane="bottomRight" state="frozen"/>
      <selection pane="bottomRight" activeCell="E70" sqref="E70"/>
      <selection pane="bottomLeft"/>
      <selection pane="topRight"/>
    </sheetView>
  </sheetViews>
  <sheetFormatPr defaultColWidth="0" defaultRowHeight="12.75" customHeight="1" zeroHeight="1"/>
  <cols>
    <col min="1" max="4" width="30.7109375" style="23" customWidth="1"/>
    <col min="5" max="5" width="30.7109375" style="25" customWidth="1"/>
    <col min="6" max="6" width="30.7109375" style="43" customWidth="1"/>
    <col min="7" max="18" width="30.7109375" style="25" customWidth="1"/>
    <col min="19" max="16384" width="0" style="17" hidden="1"/>
  </cols>
  <sheetData>
    <row r="1" spans="1:18" s="14" customFormat="1" ht="50.25" customHeight="1">
      <c r="A1" s="10" t="s">
        <v>239</v>
      </c>
      <c r="B1" s="10" t="s">
        <v>215</v>
      </c>
      <c r="C1" s="10" t="s">
        <v>211</v>
      </c>
      <c r="D1" s="10" t="s">
        <v>240</v>
      </c>
      <c r="E1" s="10" t="s">
        <v>435</v>
      </c>
      <c r="F1" s="10" t="s">
        <v>436</v>
      </c>
      <c r="G1" s="139" t="s">
        <v>437</v>
      </c>
      <c r="H1" s="10" t="s">
        <v>438</v>
      </c>
      <c r="I1" s="12" t="s">
        <v>439</v>
      </c>
      <c r="J1" s="12" t="s">
        <v>440</v>
      </c>
      <c r="K1" s="12" t="s">
        <v>441</v>
      </c>
      <c r="L1" s="12" t="s">
        <v>442</v>
      </c>
      <c r="M1" s="12" t="s">
        <v>443</v>
      </c>
      <c r="N1" s="12" t="s">
        <v>444</v>
      </c>
      <c r="O1" s="12" t="s">
        <v>445</v>
      </c>
      <c r="P1" s="12" t="s">
        <v>446</v>
      </c>
      <c r="Q1" s="12" t="s">
        <v>447</v>
      </c>
      <c r="R1" s="12" t="s">
        <v>448</v>
      </c>
    </row>
    <row r="2" spans="1:18" s="14" customFormat="1" ht="50.25" customHeight="1">
      <c r="A2" s="122" t="s">
        <v>5</v>
      </c>
      <c r="B2" s="9" t="str" cm="1">
        <f t="array" ref="B2">IF(A2="", "", _xlfn._xlws.FILTER('Responsáveis pelas informações'!F:F, 'Responsáveis pelas informações'!A:A=A2))</f>
        <v>Juliana</v>
      </c>
      <c r="C2" s="9" t="s">
        <v>29</v>
      </c>
      <c r="D2" s="126" t="s">
        <v>449</v>
      </c>
      <c r="E2" s="114">
        <v>1</v>
      </c>
      <c r="F2" s="123">
        <v>45292</v>
      </c>
      <c r="G2" s="114" t="s">
        <v>391</v>
      </c>
      <c r="H2" s="58" t="s">
        <v>256</v>
      </c>
      <c r="I2" s="16" t="s">
        <v>450</v>
      </c>
      <c r="J2" s="16" t="s">
        <v>451</v>
      </c>
      <c r="K2" s="16" t="s">
        <v>452</v>
      </c>
      <c r="L2" s="16" t="s">
        <v>453</v>
      </c>
      <c r="M2" s="16"/>
      <c r="N2" s="16"/>
      <c r="O2" s="16"/>
      <c r="P2" s="16"/>
      <c r="Q2" s="16"/>
      <c r="R2" s="16"/>
    </row>
    <row r="3" spans="1:18" ht="26.1">
      <c r="A3" s="122" t="s">
        <v>10</v>
      </c>
      <c r="B3" s="9" t="str" cm="1">
        <f t="array" ref="B3">IF(A3="", "", _xlfn._xlws.FILTER('Responsáveis pelas informações'!F:F, 'Responsáveis pelas informações'!A:A=A3))</f>
        <v>Juliana</v>
      </c>
      <c r="C3" s="9" t="s">
        <v>26</v>
      </c>
      <c r="D3" s="126" t="s">
        <v>449</v>
      </c>
      <c r="E3" s="16">
        <v>0</v>
      </c>
      <c r="F3" s="41">
        <v>45110</v>
      </c>
      <c r="G3" s="16" t="s">
        <v>391</v>
      </c>
      <c r="H3" s="16" t="s">
        <v>220</v>
      </c>
      <c r="I3" s="16" t="s">
        <v>454</v>
      </c>
      <c r="J3" s="16" t="s">
        <v>455</v>
      </c>
      <c r="K3" s="16" t="s">
        <v>456</v>
      </c>
      <c r="L3" s="16" t="s">
        <v>457</v>
      </c>
      <c r="M3" s="16"/>
      <c r="N3" s="16"/>
      <c r="O3" s="16"/>
      <c r="P3" s="16"/>
      <c r="Q3" s="16"/>
      <c r="R3" s="16"/>
    </row>
    <row r="4" spans="1:18" ht="26.1">
      <c r="A4" s="125" t="s">
        <v>15</v>
      </c>
      <c r="B4" s="18" t="str" cm="1">
        <f t="array" ref="B4">IF(A4="", "", _xlfn._xlws.FILTER('Responsáveis pelas informações'!F:F, 'Responsáveis pelas informações'!A:A=A4))</f>
        <v>Juliana</v>
      </c>
      <c r="C4" s="9" t="s">
        <v>32</v>
      </c>
      <c r="D4" s="126" t="s">
        <v>449</v>
      </c>
      <c r="E4" s="16">
        <v>2</v>
      </c>
      <c r="F4" s="37">
        <v>45292</v>
      </c>
      <c r="G4" s="46" t="s">
        <v>458</v>
      </c>
      <c r="H4" s="20" t="s">
        <v>256</v>
      </c>
      <c r="I4" s="20" t="s">
        <v>459</v>
      </c>
      <c r="J4" s="20" t="s">
        <v>460</v>
      </c>
      <c r="K4" s="20" t="s">
        <v>461</v>
      </c>
      <c r="L4" s="20" t="s">
        <v>462</v>
      </c>
      <c r="M4" s="20"/>
      <c r="N4" s="20"/>
      <c r="O4" s="20"/>
      <c r="P4" s="20"/>
      <c r="Q4" s="20"/>
      <c r="R4" s="20"/>
    </row>
    <row r="5" spans="1:18" ht="26.1">
      <c r="A5" s="122" t="s">
        <v>20</v>
      </c>
      <c r="B5" s="9" t="str" cm="1">
        <f t="array" ref="B5">IF(A5="", "", _xlfn._xlws.FILTER('Responsáveis pelas informações'!F:F, 'Responsáveis pelas informações'!A:A=A5))</f>
        <v>Juliana</v>
      </c>
      <c r="C5" s="122" t="s">
        <v>6</v>
      </c>
      <c r="D5" s="126" t="s">
        <v>449</v>
      </c>
      <c r="E5" s="16">
        <v>0</v>
      </c>
      <c r="F5" s="41">
        <v>44378</v>
      </c>
      <c r="G5" s="16" t="s">
        <v>391</v>
      </c>
      <c r="H5" s="16" t="s">
        <v>256</v>
      </c>
      <c r="I5" s="16" t="s">
        <v>463</v>
      </c>
      <c r="J5" s="16" t="s">
        <v>464</v>
      </c>
      <c r="K5" s="16" t="s">
        <v>465</v>
      </c>
      <c r="L5" s="16"/>
      <c r="M5" s="16"/>
      <c r="N5" s="16"/>
      <c r="O5" s="16"/>
      <c r="P5" s="16"/>
      <c r="Q5" s="16"/>
      <c r="R5" s="16"/>
    </row>
    <row r="6" spans="1:18" ht="39">
      <c r="A6" s="125" t="s">
        <v>25</v>
      </c>
      <c r="B6" s="18" t="s">
        <v>222</v>
      </c>
      <c r="C6" s="9" t="s">
        <v>16</v>
      </c>
      <c r="D6" s="126" t="s">
        <v>449</v>
      </c>
      <c r="E6" s="16">
        <v>8</v>
      </c>
      <c r="F6" s="37">
        <v>45495</v>
      </c>
      <c r="G6" s="20" t="s">
        <v>458</v>
      </c>
      <c r="H6" s="20" t="s">
        <v>220</v>
      </c>
      <c r="I6" s="20" t="s">
        <v>466</v>
      </c>
      <c r="J6" s="20" t="s">
        <v>467</v>
      </c>
      <c r="K6" s="20" t="s">
        <v>468</v>
      </c>
      <c r="L6" s="20" t="s">
        <v>469</v>
      </c>
      <c r="M6" s="20"/>
      <c r="N6" s="20"/>
      <c r="O6" s="20"/>
      <c r="P6" s="20"/>
      <c r="Q6" s="20"/>
      <c r="R6" s="20"/>
    </row>
    <row r="7" spans="1:18" ht="26.1">
      <c r="A7" s="77" t="s">
        <v>28</v>
      </c>
      <c r="B7" s="77" t="str" cm="1">
        <f t="array" ref="B7">IF(A7="", "", _xlfn._xlws.FILTER('Responsáveis pelas informações'!F:F, 'Responsáveis pelas informações'!A:A=A7))</f>
        <v>Bianca</v>
      </c>
      <c r="C7" s="9" t="s">
        <v>16</v>
      </c>
      <c r="D7" s="126" t="s">
        <v>449</v>
      </c>
      <c r="E7" s="47">
        <v>5</v>
      </c>
      <c r="F7" s="62">
        <v>44824</v>
      </c>
      <c r="G7" s="20" t="s">
        <v>458</v>
      </c>
      <c r="H7" s="47" t="s">
        <v>256</v>
      </c>
      <c r="I7" s="47" t="s">
        <v>470</v>
      </c>
      <c r="J7" s="47" t="s">
        <v>471</v>
      </c>
      <c r="K7" s="47" t="s">
        <v>472</v>
      </c>
      <c r="L7" s="47" t="s">
        <v>473</v>
      </c>
      <c r="M7" s="16"/>
      <c r="N7" s="16"/>
      <c r="O7" s="16"/>
      <c r="P7" s="16"/>
      <c r="Q7" s="16"/>
      <c r="R7" s="16"/>
    </row>
    <row r="8" spans="1:18" ht="39">
      <c r="A8" s="23" t="s">
        <v>31</v>
      </c>
      <c r="B8" s="23" t="str" cm="1">
        <f t="array" ref="B8">IF(A8="", "", _xlfn._xlws.FILTER('Responsáveis pelas informações'!F:F, 'Responsáveis pelas informações'!A:A=A8))</f>
        <v>Bianca</v>
      </c>
      <c r="C8" s="9" t="s">
        <v>35</v>
      </c>
      <c r="D8" s="126" t="s">
        <v>449</v>
      </c>
      <c r="E8" s="73">
        <v>0</v>
      </c>
      <c r="F8" s="67">
        <v>44562</v>
      </c>
      <c r="G8" s="46" t="s">
        <v>391</v>
      </c>
      <c r="H8" s="46" t="s">
        <v>256</v>
      </c>
      <c r="I8" s="46" t="s">
        <v>474</v>
      </c>
      <c r="J8" s="188" t="s">
        <v>475</v>
      </c>
      <c r="K8" s="46" t="s">
        <v>476</v>
      </c>
      <c r="L8" s="46" t="s">
        <v>477</v>
      </c>
      <c r="M8" s="20"/>
      <c r="N8" s="20"/>
      <c r="O8" s="20"/>
      <c r="P8" s="20"/>
      <c r="Q8" s="20"/>
      <c r="R8" s="20"/>
    </row>
    <row r="9" spans="1:18" ht="26.1">
      <c r="A9" s="122" t="s">
        <v>34</v>
      </c>
      <c r="B9" s="9" t="str" cm="1">
        <f t="array" ref="B9">IF(A9="", "", _xlfn._xlws.FILTER('Responsáveis pelas informações'!F:F, 'Responsáveis pelas informações'!A:A=A9))</f>
        <v>Juliana</v>
      </c>
      <c r="C9" s="9" t="s">
        <v>16</v>
      </c>
      <c r="D9" s="126" t="s">
        <v>449</v>
      </c>
      <c r="E9" s="16">
        <v>2</v>
      </c>
      <c r="F9" s="41">
        <v>43647</v>
      </c>
      <c r="G9" s="20" t="s">
        <v>458</v>
      </c>
      <c r="H9" s="16" t="s">
        <v>256</v>
      </c>
      <c r="I9" s="16" t="s">
        <v>478</v>
      </c>
      <c r="J9" s="16" t="s">
        <v>479</v>
      </c>
      <c r="K9" s="16" t="s">
        <v>480</v>
      </c>
      <c r="L9" s="16" t="s">
        <v>481</v>
      </c>
      <c r="M9" s="16"/>
      <c r="N9" s="16"/>
      <c r="O9" s="16"/>
      <c r="P9" s="16"/>
      <c r="Q9" s="16"/>
      <c r="R9" s="16"/>
    </row>
    <row r="10" spans="1:18" ht="26.1">
      <c r="A10" s="122" t="s">
        <v>37</v>
      </c>
      <c r="B10" s="122" t="str" cm="1">
        <f t="array" ref="B10">IF(A10="", "", _xlfn._xlws.FILTER('Responsáveis pelas informações'!F:F, 'Responsáveis pelas informações'!A:A=A10))</f>
        <v>Juliana</v>
      </c>
      <c r="C10" s="122" t="s">
        <v>16</v>
      </c>
      <c r="D10" s="126" t="s">
        <v>449</v>
      </c>
      <c r="E10" s="16">
        <v>2</v>
      </c>
      <c r="F10" s="37">
        <v>44562</v>
      </c>
      <c r="G10" s="20" t="s">
        <v>458</v>
      </c>
      <c r="H10" s="114" t="s">
        <v>256</v>
      </c>
      <c r="I10" s="114" t="s">
        <v>482</v>
      </c>
      <c r="J10" s="114" t="s">
        <v>483</v>
      </c>
      <c r="K10" s="114" t="s">
        <v>484</v>
      </c>
      <c r="L10" s="114" t="s">
        <v>485</v>
      </c>
      <c r="M10" s="114"/>
      <c r="N10" s="114"/>
      <c r="O10" s="114"/>
      <c r="P10" s="114"/>
      <c r="Q10" s="114"/>
      <c r="R10" s="114"/>
    </row>
    <row r="11" spans="1:18" ht="26.1">
      <c r="A11" s="125" t="s">
        <v>40</v>
      </c>
      <c r="B11" s="18" t="str" cm="1">
        <f t="array" ref="B11">IF(A11="", "", _xlfn._xlws.FILTER('Responsáveis pelas informações'!F:F, 'Responsáveis pelas informações'!A:A=A11))</f>
        <v>Juliana</v>
      </c>
      <c r="C11" s="9" t="s">
        <v>35</v>
      </c>
      <c r="D11" s="126" t="s">
        <v>449</v>
      </c>
      <c r="E11" s="16">
        <v>2</v>
      </c>
      <c r="F11" s="37">
        <v>44771</v>
      </c>
      <c r="G11" s="20" t="s">
        <v>458</v>
      </c>
      <c r="H11" s="20" t="s">
        <v>256</v>
      </c>
      <c r="I11" s="20" t="s">
        <v>486</v>
      </c>
      <c r="J11" s="20" t="s">
        <v>487</v>
      </c>
      <c r="K11" s="20" t="s">
        <v>488</v>
      </c>
      <c r="L11" s="20"/>
      <c r="M11" s="20"/>
      <c r="N11" s="20"/>
      <c r="O11" s="20"/>
      <c r="P11" s="20"/>
      <c r="Q11" s="20"/>
      <c r="R11" s="20"/>
    </row>
    <row r="12" spans="1:18" ht="26.25" customHeight="1">
      <c r="A12" s="125" t="s">
        <v>46</v>
      </c>
      <c r="B12" s="18" t="str" cm="1">
        <f t="array" ref="B12">IF(A12="", "", _xlfn._xlws.FILTER('Responsáveis pelas informações'!F:F, 'Responsáveis pelas informações'!A:A=A12))</f>
        <v>Juliana</v>
      </c>
      <c r="C12" s="9" t="s">
        <v>38</v>
      </c>
      <c r="D12" s="126" t="s">
        <v>449</v>
      </c>
      <c r="E12" s="16">
        <v>3</v>
      </c>
      <c r="F12" s="37">
        <v>43282</v>
      </c>
      <c r="G12" s="20" t="s">
        <v>458</v>
      </c>
      <c r="H12" s="20" t="s">
        <v>256</v>
      </c>
      <c r="I12" s="20" t="s">
        <v>489</v>
      </c>
      <c r="J12" s="20" t="s">
        <v>490</v>
      </c>
      <c r="K12" s="20" t="s">
        <v>491</v>
      </c>
      <c r="L12" s="20" t="s">
        <v>492</v>
      </c>
      <c r="M12" s="33"/>
      <c r="N12" s="33"/>
      <c r="O12" s="33"/>
      <c r="P12" s="33"/>
      <c r="Q12" s="33"/>
      <c r="R12" s="33"/>
    </row>
    <row r="13" spans="1:18" ht="26.1">
      <c r="A13" s="122" t="s">
        <v>43</v>
      </c>
      <c r="B13" s="9" t="str" cm="1">
        <f t="array" ref="B13">IF(A13="", "", _xlfn._xlws.FILTER('Responsáveis pelas informações'!F:F, 'Responsáveis pelas informações'!A:A=A13))</f>
        <v>Juliana</v>
      </c>
      <c r="C13" s="9" t="s">
        <v>41</v>
      </c>
      <c r="D13" s="126" t="s">
        <v>449</v>
      </c>
      <c r="E13" s="16">
        <v>3</v>
      </c>
      <c r="F13" s="41">
        <v>44927</v>
      </c>
      <c r="G13" s="16" t="s">
        <v>493</v>
      </c>
      <c r="H13" s="20" t="s">
        <v>220</v>
      </c>
      <c r="I13" s="16" t="s">
        <v>494</v>
      </c>
      <c r="J13" s="16" t="s">
        <v>495</v>
      </c>
      <c r="K13" s="16" t="s">
        <v>496</v>
      </c>
      <c r="L13" s="16" t="s">
        <v>497</v>
      </c>
      <c r="M13" s="16"/>
      <c r="N13" s="16"/>
      <c r="O13" s="16"/>
      <c r="P13" s="16"/>
      <c r="Q13" s="16"/>
      <c r="R13" s="16"/>
    </row>
    <row r="14" spans="1:18" ht="72.75" customHeight="1">
      <c r="A14" s="122" t="s">
        <v>48</v>
      </c>
      <c r="B14" s="9" t="str" cm="1">
        <f t="array" ref="B14">IF(A14="", "", _xlfn._xlws.FILTER('Responsáveis pelas informações'!F:F, 'Responsáveis pelas informações'!A:A=A14))</f>
        <v>Juliana</v>
      </c>
      <c r="C14" s="9" t="s">
        <v>11</v>
      </c>
      <c r="D14" s="126" t="s">
        <v>449</v>
      </c>
      <c r="E14" s="16">
        <v>3</v>
      </c>
      <c r="F14" s="41">
        <v>44927</v>
      </c>
      <c r="G14" s="16" t="s">
        <v>458</v>
      </c>
      <c r="H14" s="20" t="s">
        <v>220</v>
      </c>
      <c r="I14" s="16" t="s">
        <v>498</v>
      </c>
      <c r="J14" s="16" t="s">
        <v>499</v>
      </c>
      <c r="K14" s="16" t="s">
        <v>500</v>
      </c>
      <c r="L14" s="16" t="s">
        <v>501</v>
      </c>
      <c r="M14" s="16"/>
      <c r="N14" s="16"/>
      <c r="O14" s="16"/>
      <c r="P14" s="16"/>
      <c r="Q14" s="16"/>
      <c r="R14" s="16"/>
    </row>
    <row r="15" spans="1:18" ht="78">
      <c r="A15" s="31" t="s">
        <v>50</v>
      </c>
      <c r="B15" s="18" t="str" cm="1">
        <f t="array" ref="B15">IF(A15="", "", _xlfn._xlws.FILTER('Responsáveis pelas informações'!F:F, 'Responsáveis pelas informações'!A:A=A15))</f>
        <v>Juliana</v>
      </c>
      <c r="C15" s="9" t="s">
        <v>35</v>
      </c>
      <c r="D15" s="126" t="s">
        <v>449</v>
      </c>
      <c r="E15" s="16">
        <v>2</v>
      </c>
      <c r="F15" s="37">
        <v>43895</v>
      </c>
      <c r="G15" s="20" t="s">
        <v>458</v>
      </c>
      <c r="H15" s="20" t="s">
        <v>256</v>
      </c>
      <c r="I15" s="20" t="s">
        <v>502</v>
      </c>
      <c r="J15" s="20" t="s">
        <v>503</v>
      </c>
      <c r="K15" s="20" t="s">
        <v>504</v>
      </c>
      <c r="L15" s="20" t="s">
        <v>505</v>
      </c>
      <c r="M15" s="20" t="s">
        <v>506</v>
      </c>
      <c r="N15" s="20"/>
      <c r="O15" s="20"/>
      <c r="P15" s="20"/>
      <c r="Q15" s="20"/>
      <c r="R15" s="20"/>
    </row>
    <row r="16" spans="1:18" ht="26.1">
      <c r="A16" s="32" t="s">
        <v>52</v>
      </c>
      <c r="B16" s="9" t="str" cm="1">
        <f t="array" ref="B16">IF(A16="", "", _xlfn._xlws.FILTER('Responsáveis pelas informações'!F:F, 'Responsáveis pelas informações'!A:A=A16))</f>
        <v>Juliana</v>
      </c>
      <c r="C16" s="9" t="s">
        <v>29</v>
      </c>
      <c r="D16" s="126" t="s">
        <v>449</v>
      </c>
      <c r="E16" s="16">
        <v>2</v>
      </c>
      <c r="F16" s="41">
        <v>43831</v>
      </c>
      <c r="G16" s="16" t="s">
        <v>458</v>
      </c>
      <c r="H16" s="20" t="s">
        <v>256</v>
      </c>
      <c r="I16" s="16" t="s">
        <v>507</v>
      </c>
      <c r="J16" s="58" t="s">
        <v>508</v>
      </c>
      <c r="K16" s="58" t="s">
        <v>509</v>
      </c>
      <c r="L16" s="58"/>
      <c r="M16" s="58"/>
      <c r="N16" s="58"/>
      <c r="O16" s="58"/>
      <c r="P16" s="58"/>
      <c r="Q16" s="58"/>
      <c r="R16" s="58"/>
    </row>
    <row r="17" spans="1:18" ht="26.1">
      <c r="A17" s="125" t="s">
        <v>54</v>
      </c>
      <c r="B17" s="18" t="str" cm="1">
        <f t="array" ref="B17">IF(A17="", "", _xlfn._xlws.FILTER('Responsáveis pelas informações'!F:F, 'Responsáveis pelas informações'!A:A=A17))</f>
        <v>Juliana</v>
      </c>
      <c r="C17" s="9" t="s">
        <v>16</v>
      </c>
      <c r="D17" s="126" t="s">
        <v>449</v>
      </c>
      <c r="E17" s="16">
        <v>2</v>
      </c>
      <c r="F17" s="37">
        <v>43552</v>
      </c>
      <c r="G17" s="20" t="s">
        <v>458</v>
      </c>
      <c r="H17" s="20" t="s">
        <v>256</v>
      </c>
      <c r="I17" s="20" t="s">
        <v>510</v>
      </c>
      <c r="J17" s="20" t="s">
        <v>511</v>
      </c>
      <c r="K17" s="20" t="s">
        <v>512</v>
      </c>
      <c r="L17" s="20" t="s">
        <v>513</v>
      </c>
      <c r="M17" s="20" t="s">
        <v>514</v>
      </c>
      <c r="N17" s="20"/>
      <c r="O17" s="20"/>
      <c r="P17" s="20"/>
      <c r="Q17" s="20"/>
      <c r="R17" s="20"/>
    </row>
    <row r="18" spans="1:18" ht="39">
      <c r="A18" s="122" t="s">
        <v>56</v>
      </c>
      <c r="B18" s="9" t="str" cm="1">
        <f t="array" ref="B18">IF(A18="", "", _xlfn._xlws.FILTER('Responsáveis pelas informações'!F:F, 'Responsáveis pelas informações'!A:A=A18))</f>
        <v>Juliana</v>
      </c>
      <c r="C18" s="9" t="s">
        <v>35</v>
      </c>
      <c r="D18" s="126" t="s">
        <v>449</v>
      </c>
      <c r="E18" s="16">
        <v>1</v>
      </c>
      <c r="F18" s="41">
        <v>45202</v>
      </c>
      <c r="G18" s="16" t="s">
        <v>458</v>
      </c>
      <c r="H18" s="16" t="s">
        <v>256</v>
      </c>
      <c r="I18" s="16" t="s">
        <v>515</v>
      </c>
      <c r="J18" s="16" t="s">
        <v>516</v>
      </c>
      <c r="K18" s="16" t="s">
        <v>517</v>
      </c>
      <c r="L18" s="16" t="s">
        <v>518</v>
      </c>
      <c r="M18" s="16"/>
      <c r="N18" s="16"/>
      <c r="O18" s="16"/>
      <c r="P18" s="16"/>
      <c r="Q18" s="16"/>
      <c r="R18" s="16"/>
    </row>
    <row r="19" spans="1:18" ht="51.95">
      <c r="A19" s="125" t="s">
        <v>58</v>
      </c>
      <c r="B19" s="18" t="str" cm="1">
        <f t="array" ref="B19">IF(A19="", "", _xlfn._xlws.FILTER('Responsáveis pelas informações'!F:F, 'Responsáveis pelas informações'!A:A=A19))</f>
        <v>Juliana</v>
      </c>
      <c r="C19" s="9" t="s">
        <v>16</v>
      </c>
      <c r="D19" s="126" t="s">
        <v>449</v>
      </c>
      <c r="E19" s="16">
        <v>0</v>
      </c>
      <c r="F19" s="37">
        <v>42736</v>
      </c>
      <c r="G19" s="20" t="s">
        <v>391</v>
      </c>
      <c r="H19" s="16" t="s">
        <v>256</v>
      </c>
      <c r="I19" s="20" t="s">
        <v>519</v>
      </c>
      <c r="J19" s="20" t="s">
        <v>520</v>
      </c>
      <c r="K19" s="20" t="s">
        <v>521</v>
      </c>
      <c r="L19" s="20" t="s">
        <v>522</v>
      </c>
      <c r="M19" s="20"/>
      <c r="N19" s="20"/>
      <c r="O19" s="20"/>
      <c r="P19" s="20"/>
      <c r="Q19" s="20"/>
      <c r="R19" s="20"/>
    </row>
    <row r="20" spans="1:18" ht="26.1">
      <c r="A20" s="122" t="s">
        <v>59</v>
      </c>
      <c r="B20" s="9" t="str" cm="1">
        <f t="array" ref="B20">IF(A20="", "", _xlfn._xlws.FILTER('Responsáveis pelas informações'!F:F, 'Responsáveis pelas informações'!A:A=A20))</f>
        <v>Juliana</v>
      </c>
      <c r="C20" s="9" t="s">
        <v>32</v>
      </c>
      <c r="D20" s="126" t="s">
        <v>449</v>
      </c>
      <c r="E20" s="16">
        <v>3</v>
      </c>
      <c r="F20" s="41">
        <v>44927</v>
      </c>
      <c r="G20" s="47" t="s">
        <v>458</v>
      </c>
      <c r="H20" s="16" t="s">
        <v>220</v>
      </c>
      <c r="I20" s="16" t="s">
        <v>523</v>
      </c>
      <c r="J20" s="16" t="s">
        <v>524</v>
      </c>
      <c r="K20" s="16" t="s">
        <v>525</v>
      </c>
      <c r="L20" s="16"/>
      <c r="M20" s="16"/>
      <c r="N20" s="16"/>
      <c r="O20" s="16"/>
      <c r="P20" s="16"/>
      <c r="Q20" s="16"/>
      <c r="R20" s="16"/>
    </row>
    <row r="21" spans="1:18" ht="26.1">
      <c r="A21" s="50" t="s">
        <v>60</v>
      </c>
      <c r="B21" s="50" t="str" cm="1">
        <f t="array" ref="B21">IF(A21="", "", _xlfn._xlws.FILTER('Responsáveis pelas informações'!F:F, 'Responsáveis pelas informações'!A:A=A21))</f>
        <v>Bianca</v>
      </c>
      <c r="C21" s="187" t="s">
        <v>11</v>
      </c>
      <c r="D21" s="126" t="s">
        <v>449</v>
      </c>
      <c r="E21" s="184">
        <v>0</v>
      </c>
      <c r="F21" s="185">
        <v>45107</v>
      </c>
      <c r="G21" s="186" t="s">
        <v>391</v>
      </c>
      <c r="H21" s="186" t="s">
        <v>220</v>
      </c>
      <c r="I21" s="186" t="s">
        <v>526</v>
      </c>
      <c r="J21" s="186" t="s">
        <v>527</v>
      </c>
      <c r="K21" s="186" t="s">
        <v>528</v>
      </c>
      <c r="L21" s="186" t="s">
        <v>529</v>
      </c>
      <c r="M21" s="149"/>
      <c r="N21" s="149"/>
      <c r="O21" s="149"/>
      <c r="P21" s="149"/>
      <c r="Q21" s="149"/>
      <c r="R21" s="149"/>
    </row>
    <row r="22" spans="1:18" ht="26.1">
      <c r="A22" s="122" t="s">
        <v>61</v>
      </c>
      <c r="B22" s="9" t="str" cm="1">
        <f t="array" ref="B22">IF(A22="", "", _xlfn._xlws.FILTER('Responsáveis pelas informações'!F:F, 'Responsáveis pelas informações'!A:A=A22))</f>
        <v>Juliana</v>
      </c>
      <c r="C22" s="9" t="s">
        <v>16</v>
      </c>
      <c r="D22" s="126" t="s">
        <v>449</v>
      </c>
      <c r="E22" s="16">
        <v>1</v>
      </c>
      <c r="F22" s="41">
        <v>44742</v>
      </c>
      <c r="G22" s="20" t="s">
        <v>458</v>
      </c>
      <c r="H22" s="16" t="s">
        <v>256</v>
      </c>
      <c r="I22" s="16" t="s">
        <v>530</v>
      </c>
      <c r="J22" s="16" t="s">
        <v>531</v>
      </c>
      <c r="K22" s="16" t="s">
        <v>532</v>
      </c>
      <c r="L22" s="16" t="s">
        <v>533</v>
      </c>
      <c r="M22" s="16"/>
      <c r="N22" s="16"/>
      <c r="O22" s="16"/>
      <c r="P22" s="16"/>
      <c r="Q22" s="16"/>
      <c r="R22" s="16"/>
    </row>
    <row r="23" spans="1:18" ht="26.1">
      <c r="A23" s="122" t="s">
        <v>64</v>
      </c>
      <c r="B23" s="9" t="str" cm="1">
        <f t="array" ref="B23">IF(A23="", "", _xlfn._xlws.FILTER('Responsáveis pelas informações'!F:F, 'Responsáveis pelas informações'!A:A=A23))</f>
        <v>Juliana</v>
      </c>
      <c r="C23" s="122" t="s">
        <v>6</v>
      </c>
      <c r="D23" s="126" t="s">
        <v>449</v>
      </c>
      <c r="E23" s="16">
        <v>3</v>
      </c>
      <c r="F23" s="41">
        <v>45108</v>
      </c>
      <c r="G23" s="114" t="s">
        <v>493</v>
      </c>
      <c r="H23" s="16" t="s">
        <v>220</v>
      </c>
      <c r="I23" s="16" t="s">
        <v>534</v>
      </c>
      <c r="J23" s="16" t="s">
        <v>535</v>
      </c>
      <c r="K23" s="16" t="s">
        <v>536</v>
      </c>
      <c r="L23" s="16" t="s">
        <v>537</v>
      </c>
      <c r="M23" s="16"/>
      <c r="N23" s="16"/>
      <c r="O23" s="16"/>
      <c r="P23" s="16"/>
      <c r="Q23" s="16"/>
      <c r="R23" s="16"/>
    </row>
    <row r="24" spans="1:18" ht="26.1">
      <c r="A24" s="125" t="s">
        <v>65</v>
      </c>
      <c r="B24" s="18" t="str" cm="1">
        <f t="array" ref="B24">IF(A24="", "", _xlfn._xlws.FILTER('Responsáveis pelas informações'!F:F, 'Responsáveis pelas informações'!A:A=A24))</f>
        <v>Juliana</v>
      </c>
      <c r="C24" s="9" t="s">
        <v>29</v>
      </c>
      <c r="D24" s="126" t="s">
        <v>449</v>
      </c>
      <c r="E24" s="16">
        <v>2</v>
      </c>
      <c r="F24" s="37">
        <v>44525</v>
      </c>
      <c r="G24" s="20" t="s">
        <v>493</v>
      </c>
      <c r="H24" s="16" t="s">
        <v>256</v>
      </c>
      <c r="I24" s="16" t="s">
        <v>538</v>
      </c>
      <c r="J24" s="16" t="s">
        <v>539</v>
      </c>
      <c r="K24" s="16" t="s">
        <v>540</v>
      </c>
      <c r="L24" s="20" t="s">
        <v>541</v>
      </c>
      <c r="M24" s="20"/>
      <c r="N24" s="20"/>
      <c r="O24" s="20"/>
      <c r="P24" s="20"/>
      <c r="Q24" s="20"/>
      <c r="R24" s="20"/>
    </row>
    <row r="25" spans="1:18" ht="26.1">
      <c r="A25" s="125" t="s">
        <v>67</v>
      </c>
      <c r="B25" s="18" t="str" cm="1">
        <f t="array" ref="B25">IF(A25="", "", _xlfn._xlws.FILTER('Responsáveis pelas informações'!F:F, 'Responsáveis pelas informações'!A:A=A25))</f>
        <v>Juliana</v>
      </c>
      <c r="C25" s="9" t="s">
        <v>44</v>
      </c>
      <c r="D25" s="126" t="s">
        <v>449</v>
      </c>
      <c r="E25" s="16">
        <v>2</v>
      </c>
      <c r="F25" s="37">
        <v>44404</v>
      </c>
      <c r="G25" s="20" t="s">
        <v>493</v>
      </c>
      <c r="H25" s="16" t="s">
        <v>256</v>
      </c>
      <c r="I25" s="20" t="s">
        <v>542</v>
      </c>
      <c r="J25" s="20" t="s">
        <v>543</v>
      </c>
      <c r="K25" s="20" t="s">
        <v>544</v>
      </c>
      <c r="L25" s="20" t="s">
        <v>545</v>
      </c>
      <c r="M25" s="20"/>
      <c r="N25" s="20"/>
      <c r="O25" s="20"/>
      <c r="P25" s="20"/>
      <c r="Q25" s="20"/>
      <c r="R25" s="20"/>
    </row>
    <row r="26" spans="1:18" ht="68.25" customHeight="1">
      <c r="A26" s="77" t="s">
        <v>69</v>
      </c>
      <c r="B26" s="77" t="str" cm="1">
        <f t="array" ref="B26">IF(A26="", "", _xlfn._xlws.FILTER('Responsáveis pelas informações'!F:F, 'Responsáveis pelas informações'!A:A=A26))</f>
        <v>Bianca</v>
      </c>
      <c r="C26" s="9" t="s">
        <v>44</v>
      </c>
      <c r="D26" s="126" t="s">
        <v>449</v>
      </c>
      <c r="E26" s="47">
        <v>0</v>
      </c>
      <c r="F26" s="62">
        <v>44927</v>
      </c>
      <c r="G26" s="47" t="s">
        <v>391</v>
      </c>
      <c r="H26" s="47" t="s">
        <v>220</v>
      </c>
      <c r="I26" s="47" t="s">
        <v>546</v>
      </c>
      <c r="J26" s="47" t="s">
        <v>547</v>
      </c>
      <c r="K26" s="47" t="s">
        <v>548</v>
      </c>
      <c r="L26" s="47" t="s">
        <v>549</v>
      </c>
      <c r="M26" s="16"/>
      <c r="N26" s="16"/>
      <c r="O26" s="16"/>
      <c r="P26" s="16"/>
      <c r="Q26" s="16"/>
      <c r="R26" s="16"/>
    </row>
    <row r="27" spans="1:18" ht="26.1">
      <c r="A27" s="23" t="s">
        <v>62</v>
      </c>
      <c r="B27" s="23" t="str" cm="1">
        <f t="array" ref="B27">IF(A27="", "", _xlfn._xlws.FILTER('Responsáveis pelas informações'!F:F, 'Responsáveis pelas informações'!A:A=A27))</f>
        <v>Bianca</v>
      </c>
      <c r="C27" s="77" t="s">
        <v>29</v>
      </c>
      <c r="D27" s="126" t="s">
        <v>449</v>
      </c>
      <c r="E27" s="73">
        <v>0</v>
      </c>
      <c r="F27" s="67">
        <v>44927</v>
      </c>
      <c r="G27" s="46" t="s">
        <v>391</v>
      </c>
      <c r="H27" s="46" t="s">
        <v>220</v>
      </c>
      <c r="I27" s="46" t="s">
        <v>550</v>
      </c>
      <c r="J27" s="46" t="s">
        <v>551</v>
      </c>
      <c r="K27" s="46" t="s">
        <v>552</v>
      </c>
      <c r="L27" s="46"/>
      <c r="M27" s="22"/>
      <c r="N27" s="22"/>
      <c r="O27" s="22"/>
      <c r="P27" s="22"/>
      <c r="Q27" s="22"/>
      <c r="R27" s="22"/>
    </row>
    <row r="28" spans="1:18" ht="43.5" customHeight="1">
      <c r="A28" s="50" t="s">
        <v>71</v>
      </c>
      <c r="B28" s="18" t="str" cm="1">
        <f t="array" ref="B28">IF(A28="", "", _xlfn._xlws.FILTER('Responsáveis pelas informações'!F:F, 'Responsáveis pelas informações'!A:A=A28))</f>
        <v>Juliana</v>
      </c>
      <c r="C28" s="9" t="s">
        <v>26</v>
      </c>
      <c r="D28" s="126" t="s">
        <v>449</v>
      </c>
      <c r="E28" s="16">
        <v>2</v>
      </c>
      <c r="F28" s="37">
        <v>45104</v>
      </c>
      <c r="G28" s="20" t="s">
        <v>458</v>
      </c>
      <c r="H28" s="16" t="s">
        <v>220</v>
      </c>
      <c r="I28" s="20" t="s">
        <v>553</v>
      </c>
      <c r="J28" s="20" t="s">
        <v>554</v>
      </c>
      <c r="K28" s="20" t="s">
        <v>555</v>
      </c>
      <c r="L28" s="20" t="s">
        <v>556</v>
      </c>
      <c r="M28" s="20"/>
      <c r="N28" s="20"/>
      <c r="O28" s="20"/>
      <c r="P28" s="20"/>
      <c r="Q28" s="20"/>
      <c r="R28" s="20"/>
    </row>
    <row r="29" spans="1:18" ht="26.1">
      <c r="A29" s="122" t="s">
        <v>73</v>
      </c>
      <c r="B29" s="9" t="str" cm="1">
        <f t="array" ref="B29">IF(A29="", "", _xlfn._xlws.FILTER('Responsáveis pelas informações'!F:F, 'Responsáveis pelas informações'!A:A=A29))</f>
        <v>Juliana</v>
      </c>
      <c r="C29" s="9" t="s">
        <v>32</v>
      </c>
      <c r="D29" s="126" t="s">
        <v>449</v>
      </c>
      <c r="E29" s="16">
        <v>0</v>
      </c>
      <c r="F29" s="41">
        <v>44378</v>
      </c>
      <c r="G29" s="47" t="s">
        <v>391</v>
      </c>
      <c r="H29" s="16" t="s">
        <v>256</v>
      </c>
      <c r="I29" s="16" t="s">
        <v>557</v>
      </c>
      <c r="J29" s="16" t="s">
        <v>558</v>
      </c>
      <c r="K29" s="16" t="s">
        <v>559</v>
      </c>
      <c r="L29" s="16" t="s">
        <v>560</v>
      </c>
      <c r="M29" s="16"/>
      <c r="N29" s="16"/>
      <c r="O29" s="16"/>
      <c r="P29" s="16"/>
      <c r="Q29" s="16"/>
      <c r="R29" s="16"/>
    </row>
    <row r="30" spans="1:18" ht="39">
      <c r="A30" s="125" t="s">
        <v>75</v>
      </c>
      <c r="B30" s="18" t="str" cm="1">
        <f t="array" ref="B30">IF(A30="", "", _xlfn._xlws.FILTER('Responsáveis pelas informações'!F:F, 'Responsáveis pelas informações'!A:A=A30))</f>
        <v>Juliana</v>
      </c>
      <c r="C30" s="9" t="s">
        <v>21</v>
      </c>
      <c r="D30" s="126" t="s">
        <v>449</v>
      </c>
      <c r="E30" s="16">
        <v>2</v>
      </c>
      <c r="F30" s="37">
        <v>44197</v>
      </c>
      <c r="G30" s="20" t="s">
        <v>458</v>
      </c>
      <c r="H30" s="16" t="s">
        <v>256</v>
      </c>
      <c r="I30" s="20" t="s">
        <v>561</v>
      </c>
      <c r="J30" s="20" t="s">
        <v>562</v>
      </c>
      <c r="K30" s="20" t="s">
        <v>563</v>
      </c>
      <c r="L30" s="20" t="s">
        <v>564</v>
      </c>
      <c r="M30" s="20"/>
      <c r="N30" s="20"/>
      <c r="O30" s="20"/>
      <c r="P30" s="20"/>
      <c r="Q30" s="20"/>
      <c r="R30" s="20"/>
    </row>
    <row r="31" spans="1:18" ht="39">
      <c r="A31" s="9" t="s">
        <v>76</v>
      </c>
      <c r="B31" s="9" t="str" cm="1">
        <f t="array" ref="B31">IF(A31="", "", _xlfn._xlws.FILTER('Responsáveis pelas informações'!F:F, 'Responsáveis pelas informações'!A:A=A31))</f>
        <v>Bianca</v>
      </c>
      <c r="C31" s="9" t="s">
        <v>6</v>
      </c>
      <c r="D31" s="126" t="s">
        <v>449</v>
      </c>
      <c r="E31" s="16">
        <v>0</v>
      </c>
      <c r="F31" s="41">
        <v>44927</v>
      </c>
      <c r="G31" s="16" t="s">
        <v>391</v>
      </c>
      <c r="H31" s="16" t="s">
        <v>220</v>
      </c>
      <c r="I31" s="16" t="s">
        <v>565</v>
      </c>
      <c r="J31" s="16" t="s">
        <v>566</v>
      </c>
      <c r="K31" s="16" t="s">
        <v>567</v>
      </c>
      <c r="L31" s="16" t="s">
        <v>568</v>
      </c>
      <c r="M31" s="16"/>
      <c r="N31" s="16"/>
      <c r="O31" s="16"/>
      <c r="P31" s="16"/>
      <c r="Q31" s="16"/>
      <c r="R31" s="16"/>
    </row>
    <row r="32" spans="1:18" ht="26.1">
      <c r="A32" s="18" t="s">
        <v>78</v>
      </c>
      <c r="B32" s="18" t="str" cm="1">
        <f t="array" ref="B32">IF(A32="", "", _xlfn._xlws.FILTER('Responsáveis pelas informações'!F:F, 'Responsáveis pelas informações'!A:A=A32))</f>
        <v>Bianca</v>
      </c>
      <c r="C32" s="9" t="s">
        <v>44</v>
      </c>
      <c r="D32" s="126" t="s">
        <v>449</v>
      </c>
      <c r="E32" s="76">
        <v>0</v>
      </c>
      <c r="F32" s="37">
        <v>44927</v>
      </c>
      <c r="G32" s="16" t="s">
        <v>391</v>
      </c>
      <c r="H32" s="20" t="s">
        <v>220</v>
      </c>
      <c r="I32" s="20" t="s">
        <v>569</v>
      </c>
      <c r="J32" s="20" t="s">
        <v>570</v>
      </c>
      <c r="K32" s="20" t="s">
        <v>571</v>
      </c>
      <c r="L32" s="20" t="s">
        <v>572</v>
      </c>
      <c r="M32" s="20"/>
      <c r="N32" s="20"/>
      <c r="O32" s="20"/>
      <c r="P32" s="20"/>
      <c r="Q32" s="20"/>
      <c r="R32" s="20"/>
    </row>
    <row r="33" spans="1:18" ht="39">
      <c r="A33" s="77" t="s">
        <v>80</v>
      </c>
      <c r="B33" s="9" t="str" cm="1">
        <f t="array" ref="B33">IF(A33="", "", _xlfn._xlws.FILTER('Responsáveis pelas informações'!F:F, 'Responsáveis pelas informações'!A:A=A33))</f>
        <v>Bianca</v>
      </c>
      <c r="C33" s="9" t="s">
        <v>35</v>
      </c>
      <c r="D33" s="126" t="s">
        <v>449</v>
      </c>
      <c r="E33" s="47">
        <v>0</v>
      </c>
      <c r="F33" s="62">
        <v>44562</v>
      </c>
      <c r="G33" s="186" t="s">
        <v>391</v>
      </c>
      <c r="H33" s="47" t="s">
        <v>256</v>
      </c>
      <c r="I33" s="47" t="s">
        <v>573</v>
      </c>
      <c r="J33" s="47" t="s">
        <v>574</v>
      </c>
      <c r="K33" s="47" t="s">
        <v>575</v>
      </c>
      <c r="L33" s="47" t="s">
        <v>576</v>
      </c>
      <c r="M33" s="47"/>
      <c r="N33" s="47"/>
      <c r="O33" s="47"/>
      <c r="P33" s="16"/>
      <c r="Q33" s="16"/>
      <c r="R33" s="16"/>
    </row>
    <row r="34" spans="1:18" ht="26.1">
      <c r="A34" s="23" t="s">
        <v>82</v>
      </c>
      <c r="B34" s="23" t="str" cm="1">
        <f t="array" ref="B34">IF(A34="", "", _xlfn._xlws.FILTER('Responsáveis pelas informações'!F:F, 'Responsáveis pelas informações'!A:A=A34))</f>
        <v>Bianca</v>
      </c>
      <c r="C34" s="9" t="s">
        <v>44</v>
      </c>
      <c r="D34" s="126" t="s">
        <v>449</v>
      </c>
      <c r="E34" s="73">
        <v>0</v>
      </c>
      <c r="F34" s="67">
        <v>45323</v>
      </c>
      <c r="G34" s="46" t="s">
        <v>391</v>
      </c>
      <c r="H34" s="46" t="s">
        <v>220</v>
      </c>
      <c r="I34" s="46" t="s">
        <v>577</v>
      </c>
      <c r="J34" s="46" t="s">
        <v>578</v>
      </c>
      <c r="K34" s="46" t="s">
        <v>579</v>
      </c>
      <c r="L34" s="46" t="s">
        <v>580</v>
      </c>
      <c r="M34" s="20"/>
      <c r="N34" s="20"/>
      <c r="O34" s="20"/>
      <c r="P34" s="20"/>
      <c r="Q34" s="20"/>
      <c r="R34" s="20"/>
    </row>
    <row r="35" spans="1:18" s="65" customFormat="1" ht="65.099999999999994">
      <c r="A35" s="9" t="s">
        <v>83</v>
      </c>
      <c r="B35" s="9" t="str" cm="1">
        <f t="array" ref="B35">IF(A35="", "", _xlfn._xlws.FILTER('Responsáveis pelas informações'!F:F, 'Responsáveis pelas informações'!A:A=A35))</f>
        <v>Juliana</v>
      </c>
      <c r="C35" s="9" t="s">
        <v>32</v>
      </c>
      <c r="D35" s="126" t="s">
        <v>449</v>
      </c>
      <c r="E35" s="16">
        <v>1</v>
      </c>
      <c r="F35" s="41">
        <v>45292</v>
      </c>
      <c r="G35" s="16" t="s">
        <v>493</v>
      </c>
      <c r="H35" s="16" t="s">
        <v>220</v>
      </c>
      <c r="I35" s="16" t="s">
        <v>581</v>
      </c>
      <c r="J35" s="16" t="s">
        <v>582</v>
      </c>
      <c r="K35" s="16" t="s">
        <v>583</v>
      </c>
      <c r="L35" s="16" t="s">
        <v>584</v>
      </c>
      <c r="M35" s="16"/>
      <c r="N35" s="16"/>
      <c r="O35" s="16"/>
      <c r="P35" s="16"/>
      <c r="Q35" s="16"/>
      <c r="R35" s="16"/>
    </row>
    <row r="36" spans="1:18" ht="26.1">
      <c r="A36" s="18" t="s">
        <v>85</v>
      </c>
      <c r="B36" s="18" t="str" cm="1">
        <f t="array" ref="B36">IF(A36="", "", _xlfn._xlws.FILTER('Responsáveis pelas informações'!F:F, 'Responsáveis pelas informações'!A:A=A36))</f>
        <v>Juliana</v>
      </c>
      <c r="C36" s="9" t="s">
        <v>38</v>
      </c>
      <c r="D36" s="126" t="s">
        <v>449</v>
      </c>
      <c r="E36" s="16">
        <v>0</v>
      </c>
      <c r="F36" s="37"/>
      <c r="G36" s="16" t="s">
        <v>391</v>
      </c>
      <c r="H36" s="16" t="s">
        <v>256</v>
      </c>
      <c r="I36" s="20" t="s">
        <v>585</v>
      </c>
      <c r="J36" s="20" t="s">
        <v>586</v>
      </c>
      <c r="K36" s="20" t="s">
        <v>587</v>
      </c>
      <c r="L36" s="20" t="s">
        <v>588</v>
      </c>
      <c r="M36" s="20" t="s">
        <v>589</v>
      </c>
      <c r="N36" s="20"/>
      <c r="O36" s="20"/>
      <c r="P36" s="20"/>
      <c r="Q36" s="20"/>
      <c r="R36" s="20"/>
    </row>
    <row r="37" spans="1:18" ht="26.1">
      <c r="A37" s="9" t="s">
        <v>87</v>
      </c>
      <c r="B37" s="9" t="str" cm="1">
        <f t="array" ref="B37">IF(A37="", "", _xlfn._xlws.FILTER('Responsáveis pelas informações'!F:F, 'Responsáveis pelas informações'!A:A=A37))</f>
        <v>Bianca</v>
      </c>
      <c r="C37" s="9" t="s">
        <v>21</v>
      </c>
      <c r="D37" s="126" t="s">
        <v>449</v>
      </c>
      <c r="E37" s="16">
        <v>0</v>
      </c>
      <c r="F37" s="41">
        <v>44927</v>
      </c>
      <c r="G37" s="16" t="s">
        <v>391</v>
      </c>
      <c r="H37" s="16" t="s">
        <v>220</v>
      </c>
      <c r="I37" s="16" t="s">
        <v>590</v>
      </c>
      <c r="J37" s="16" t="s">
        <v>591</v>
      </c>
      <c r="K37" s="16" t="s">
        <v>592</v>
      </c>
      <c r="L37" s="16" t="s">
        <v>593</v>
      </c>
      <c r="M37" s="16"/>
      <c r="N37" s="16"/>
      <c r="O37" s="16"/>
      <c r="P37" s="16"/>
      <c r="Q37" s="16"/>
      <c r="R37" s="16"/>
    </row>
    <row r="38" spans="1:18" s="157" customFormat="1" ht="26.1">
      <c r="A38" s="50" t="s">
        <v>89</v>
      </c>
      <c r="B38" s="50" t="str" cm="1">
        <f t="array" ref="B38">IF(A38="", "", _xlfn._xlws.FILTER('Responsáveis pelas informações'!F:F, 'Responsáveis pelas informações'!A:A=A38))</f>
        <v>Bianca</v>
      </c>
      <c r="C38" s="187" t="s">
        <v>35</v>
      </c>
      <c r="D38" s="126" t="s">
        <v>449</v>
      </c>
      <c r="E38" s="184">
        <v>0</v>
      </c>
      <c r="F38" s="185">
        <v>44562</v>
      </c>
      <c r="G38" s="186" t="s">
        <v>391</v>
      </c>
      <c r="H38" s="186" t="s">
        <v>256</v>
      </c>
      <c r="I38" s="186" t="s">
        <v>594</v>
      </c>
      <c r="J38" s="186" t="s">
        <v>595</v>
      </c>
      <c r="K38" s="186" t="s">
        <v>596</v>
      </c>
      <c r="L38" s="186" t="s">
        <v>597</v>
      </c>
      <c r="M38" s="149"/>
      <c r="N38" s="149"/>
      <c r="O38" s="149"/>
      <c r="P38" s="149"/>
      <c r="Q38" s="149"/>
      <c r="R38" s="149"/>
    </row>
    <row r="39" spans="1:18" s="161" customFormat="1" ht="26.1">
      <c r="A39" s="77" t="s">
        <v>90</v>
      </c>
      <c r="B39" s="77" t="str" cm="1">
        <f t="array" ref="B39">IF(A39="", "", _xlfn._xlws.FILTER('Responsáveis pelas informações'!F:F, 'Responsáveis pelas informações'!A:A=A39))</f>
        <v>Bianca</v>
      </c>
      <c r="C39" s="77" t="s">
        <v>21</v>
      </c>
      <c r="D39" s="126" t="s">
        <v>449</v>
      </c>
      <c r="E39" s="47">
        <v>5</v>
      </c>
      <c r="F39" s="62">
        <v>45292</v>
      </c>
      <c r="G39" s="47" t="s">
        <v>458</v>
      </c>
      <c r="H39" s="47" t="s">
        <v>220</v>
      </c>
      <c r="I39" s="47" t="s">
        <v>598</v>
      </c>
      <c r="J39" s="47" t="s">
        <v>599</v>
      </c>
      <c r="K39" s="47" t="s">
        <v>600</v>
      </c>
      <c r="L39" s="47"/>
      <c r="M39" s="47"/>
      <c r="N39" s="47"/>
      <c r="O39" s="47"/>
      <c r="P39" s="47"/>
      <c r="Q39" s="47"/>
      <c r="R39" s="47"/>
    </row>
    <row r="40" spans="1:18" ht="39">
      <c r="A40" s="18" t="s">
        <v>91</v>
      </c>
      <c r="B40" s="18" t="str" cm="1">
        <f t="array" ref="B40">IF(A40="", "", _xlfn._xlws.FILTER('Responsáveis pelas informações'!F:F, 'Responsáveis pelas informações'!A:A=A40))</f>
        <v>Bianca</v>
      </c>
      <c r="C40" s="9" t="s">
        <v>29</v>
      </c>
      <c r="D40" s="126" t="s">
        <v>449</v>
      </c>
      <c r="E40" s="73">
        <v>2</v>
      </c>
      <c r="F40" s="67">
        <v>44197</v>
      </c>
      <c r="G40" s="20" t="s">
        <v>458</v>
      </c>
      <c r="H40" s="46" t="s">
        <v>256</v>
      </c>
      <c r="I40" s="46" t="s">
        <v>601</v>
      </c>
      <c r="J40" s="46" t="s">
        <v>602</v>
      </c>
      <c r="K40" s="46" t="s">
        <v>603</v>
      </c>
      <c r="L40" s="46" t="s">
        <v>604</v>
      </c>
      <c r="M40" s="46"/>
      <c r="N40" s="46"/>
      <c r="O40" s="46"/>
      <c r="P40" s="20"/>
      <c r="Q40" s="20"/>
      <c r="R40" s="20"/>
    </row>
    <row r="41" spans="1:18" ht="39">
      <c r="A41" s="18" t="s">
        <v>92</v>
      </c>
      <c r="B41" s="18" t="str" cm="1">
        <f t="array" ref="B41">IF(A41="", "", _xlfn._xlws.FILTER('Responsáveis pelas informações'!F:F, 'Responsáveis pelas informações'!A:A=A41))</f>
        <v>Bianca</v>
      </c>
      <c r="C41" s="9" t="s">
        <v>16</v>
      </c>
      <c r="D41" s="126" t="s">
        <v>449</v>
      </c>
      <c r="E41" s="76">
        <v>3</v>
      </c>
      <c r="F41" s="37">
        <v>44927</v>
      </c>
      <c r="G41" s="20" t="s">
        <v>458</v>
      </c>
      <c r="H41" s="20" t="s">
        <v>220</v>
      </c>
      <c r="I41" s="20" t="s">
        <v>605</v>
      </c>
      <c r="J41" s="20" t="s">
        <v>606</v>
      </c>
      <c r="K41" s="20" t="s">
        <v>607</v>
      </c>
      <c r="L41" s="20" t="s">
        <v>608</v>
      </c>
      <c r="M41" s="20"/>
      <c r="N41" s="20"/>
      <c r="O41" s="20"/>
      <c r="P41" s="20"/>
      <c r="Q41" s="20"/>
      <c r="R41" s="20"/>
    </row>
    <row r="42" spans="1:18" ht="26.1">
      <c r="A42" s="77" t="s">
        <v>93</v>
      </c>
      <c r="B42" s="77" t="str" cm="1">
        <f t="array" ref="B42">IF(A42="", "", _xlfn._xlws.FILTER('Responsáveis pelas informações'!F:F, 'Responsáveis pelas informações'!A:A=A42))</f>
        <v>Bianca</v>
      </c>
      <c r="C42" s="9" t="s">
        <v>26</v>
      </c>
      <c r="D42" s="126" t="s">
        <v>449</v>
      </c>
      <c r="E42" s="47">
        <v>1</v>
      </c>
      <c r="F42" s="62">
        <v>43466</v>
      </c>
      <c r="G42" s="47" t="s">
        <v>458</v>
      </c>
      <c r="H42" s="47" t="s">
        <v>256</v>
      </c>
      <c r="I42" s="47" t="s">
        <v>609</v>
      </c>
      <c r="J42" s="47" t="s">
        <v>610</v>
      </c>
      <c r="K42" s="47" t="s">
        <v>611</v>
      </c>
      <c r="L42" s="47" t="s">
        <v>612</v>
      </c>
      <c r="M42" s="47" t="s">
        <v>613</v>
      </c>
      <c r="N42" s="16"/>
      <c r="O42" s="16"/>
      <c r="P42" s="16"/>
      <c r="Q42" s="16"/>
      <c r="R42" s="16"/>
    </row>
    <row r="43" spans="1:18" ht="26.1">
      <c r="A43" s="18" t="s">
        <v>94</v>
      </c>
      <c r="B43" s="18" t="str" cm="1">
        <f t="array" ref="B43">IF(A43="", "", _xlfn._xlws.FILTER('Responsáveis pelas informações'!F:F, 'Responsáveis pelas informações'!A:A=A43))</f>
        <v>Bianca</v>
      </c>
      <c r="C43" s="9" t="s">
        <v>29</v>
      </c>
      <c r="D43" s="126" t="s">
        <v>449</v>
      </c>
      <c r="E43" s="76">
        <v>4</v>
      </c>
      <c r="F43" s="67">
        <v>44197</v>
      </c>
      <c r="G43" s="20" t="s">
        <v>458</v>
      </c>
      <c r="H43" s="46" t="s">
        <v>256</v>
      </c>
      <c r="I43" s="46" t="s">
        <v>614</v>
      </c>
      <c r="J43" s="46" t="s">
        <v>615</v>
      </c>
      <c r="K43" s="46" t="s">
        <v>616</v>
      </c>
      <c r="L43" s="46" t="s">
        <v>617</v>
      </c>
      <c r="M43" s="46"/>
      <c r="N43" s="46"/>
      <c r="O43" s="46"/>
      <c r="P43" s="20"/>
      <c r="Q43" s="20"/>
      <c r="R43" s="20"/>
    </row>
    <row r="44" spans="1:18" ht="26.1">
      <c r="A44" s="9" t="s">
        <v>96</v>
      </c>
      <c r="B44" s="9" t="str" cm="1">
        <f t="array" ref="B44">IF(A44="", "", _xlfn._xlws.FILTER('Responsáveis pelas informações'!F:F, 'Responsáveis pelas informações'!A:A=A44))</f>
        <v>Bianca</v>
      </c>
      <c r="C44" s="9" t="s">
        <v>26</v>
      </c>
      <c r="D44" s="126" t="s">
        <v>449</v>
      </c>
      <c r="E44" s="16">
        <v>5</v>
      </c>
      <c r="F44" s="41">
        <v>45292</v>
      </c>
      <c r="G44" s="20" t="s">
        <v>458</v>
      </c>
      <c r="H44" s="16" t="s">
        <v>220</v>
      </c>
      <c r="I44" s="16" t="s">
        <v>618</v>
      </c>
      <c r="J44" s="16" t="s">
        <v>619</v>
      </c>
      <c r="K44" s="16" t="s">
        <v>620</v>
      </c>
      <c r="L44" s="16"/>
      <c r="M44" s="16"/>
      <c r="N44" s="16"/>
      <c r="O44" s="16"/>
      <c r="P44" s="16"/>
      <c r="Q44" s="16"/>
      <c r="R44" s="16"/>
    </row>
    <row r="45" spans="1:18" ht="26.1">
      <c r="A45" s="18" t="s">
        <v>97</v>
      </c>
      <c r="B45" s="18" t="str" cm="1">
        <f t="array" ref="B45">IF(A45="", "", _xlfn._xlws.FILTER('Responsáveis pelas informações'!F:F, 'Responsáveis pelas informações'!A:A=A45))</f>
        <v>Marcos</v>
      </c>
      <c r="C45" s="9" t="s">
        <v>29</v>
      </c>
      <c r="D45" s="126" t="s">
        <v>449</v>
      </c>
      <c r="E45" s="76">
        <v>2</v>
      </c>
      <c r="F45" s="37">
        <v>45292</v>
      </c>
      <c r="G45" s="20" t="s">
        <v>458</v>
      </c>
      <c r="H45" s="20" t="s">
        <v>220</v>
      </c>
      <c r="I45" s="20" t="s">
        <v>621</v>
      </c>
      <c r="J45" s="20" t="s">
        <v>622</v>
      </c>
      <c r="K45" s="20"/>
      <c r="L45" s="20"/>
      <c r="M45" s="20"/>
      <c r="N45" s="20"/>
      <c r="O45" s="20"/>
      <c r="P45" s="20"/>
      <c r="Q45" s="20"/>
      <c r="R45" s="20"/>
    </row>
    <row r="46" spans="1:18" ht="26.1">
      <c r="A46" s="9" t="s">
        <v>98</v>
      </c>
      <c r="B46" s="9" t="str" cm="1">
        <f t="array" ref="B46">IF(A46="", "", _xlfn._xlws.FILTER('Responsáveis pelas informações'!F:F, 'Responsáveis pelas informações'!A:A=A46))</f>
        <v>Bianca</v>
      </c>
      <c r="C46" s="9" t="s">
        <v>44</v>
      </c>
      <c r="D46" s="126" t="s">
        <v>449</v>
      </c>
      <c r="E46" s="16">
        <v>2</v>
      </c>
      <c r="F46" s="41">
        <v>44197</v>
      </c>
      <c r="G46" s="16" t="s">
        <v>458</v>
      </c>
      <c r="H46" s="16" t="s">
        <v>256</v>
      </c>
      <c r="I46" s="47" t="s">
        <v>623</v>
      </c>
      <c r="J46" s="47" t="s">
        <v>624</v>
      </c>
      <c r="K46" s="47" t="s">
        <v>625</v>
      </c>
      <c r="L46" s="47"/>
      <c r="M46" s="47"/>
      <c r="N46" s="16"/>
      <c r="O46" s="16"/>
      <c r="P46" s="16"/>
      <c r="Q46" s="16"/>
      <c r="R46" s="16"/>
    </row>
    <row r="47" spans="1:18" ht="26.1">
      <c r="A47" s="23" t="s">
        <v>100</v>
      </c>
      <c r="B47" s="23" t="str" cm="1">
        <f t="array" ref="B47">IF(A47="", "", _xlfn._xlws.FILTER('Responsáveis pelas informações'!F:F, 'Responsáveis pelas informações'!A:A=A47))</f>
        <v>Bianca</v>
      </c>
      <c r="C47" s="77" t="s">
        <v>6</v>
      </c>
      <c r="D47" s="126" t="s">
        <v>449</v>
      </c>
      <c r="E47" s="73">
        <v>5</v>
      </c>
      <c r="F47" s="67">
        <v>45292</v>
      </c>
      <c r="G47" s="46" t="s">
        <v>458</v>
      </c>
      <c r="H47" s="46" t="s">
        <v>220</v>
      </c>
      <c r="I47" s="46" t="s">
        <v>626</v>
      </c>
      <c r="J47" s="46" t="s">
        <v>627</v>
      </c>
      <c r="K47" s="46" t="s">
        <v>628</v>
      </c>
      <c r="L47" s="46" t="s">
        <v>629</v>
      </c>
      <c r="M47" s="22"/>
      <c r="N47" s="22"/>
      <c r="O47" s="22"/>
      <c r="P47" s="22"/>
      <c r="Q47" s="22"/>
      <c r="R47" s="22"/>
    </row>
    <row r="48" spans="1:18" ht="26.1">
      <c r="A48" s="9" t="s">
        <v>102</v>
      </c>
      <c r="B48" s="9" t="str" cm="1">
        <f t="array" ref="B48">IF(A48="", "", _xlfn._xlws.FILTER('Responsáveis pelas informações'!F:F, 'Responsáveis pelas informações'!A:A=A48))</f>
        <v>Marcos</v>
      </c>
      <c r="C48" s="9" t="s">
        <v>32</v>
      </c>
      <c r="D48" s="126" t="s">
        <v>449</v>
      </c>
      <c r="E48" s="16">
        <v>0</v>
      </c>
      <c r="F48" s="113">
        <v>44743</v>
      </c>
      <c r="G48" s="47" t="s">
        <v>391</v>
      </c>
      <c r="H48" s="16" t="s">
        <v>256</v>
      </c>
      <c r="I48" s="16" t="s">
        <v>630</v>
      </c>
      <c r="J48" s="16" t="s">
        <v>631</v>
      </c>
      <c r="K48" s="16" t="s">
        <v>632</v>
      </c>
      <c r="L48" s="16"/>
      <c r="M48" s="16"/>
      <c r="N48" s="16"/>
      <c r="O48" s="16"/>
      <c r="P48" s="16"/>
      <c r="Q48" s="16"/>
      <c r="R48" s="16"/>
    </row>
    <row r="49" spans="1:18" ht="39">
      <c r="A49" s="9" t="s">
        <v>103</v>
      </c>
      <c r="B49" s="9" t="str" cm="1">
        <f t="array" ref="B49">IF(A49="", "", _xlfn._xlws.FILTER('Responsáveis pelas informações'!F:F, 'Responsáveis pelas informações'!A:A=A49))</f>
        <v>Bianca</v>
      </c>
      <c r="C49" s="9" t="s">
        <v>6</v>
      </c>
      <c r="D49" s="126" t="s">
        <v>449</v>
      </c>
      <c r="E49" s="16">
        <v>3</v>
      </c>
      <c r="F49" s="62">
        <v>45292</v>
      </c>
      <c r="G49" s="20" t="s">
        <v>458</v>
      </c>
      <c r="H49" s="47" t="s">
        <v>220</v>
      </c>
      <c r="I49" s="47" t="s">
        <v>633</v>
      </c>
      <c r="J49" s="47" t="s">
        <v>634</v>
      </c>
      <c r="K49" s="47" t="s">
        <v>635</v>
      </c>
      <c r="L49" s="47" t="s">
        <v>636</v>
      </c>
      <c r="M49" s="47" t="s">
        <v>637</v>
      </c>
      <c r="N49" s="47"/>
      <c r="O49" s="47"/>
      <c r="P49" s="16"/>
      <c r="Q49" s="16"/>
      <c r="R49" s="16"/>
    </row>
    <row r="50" spans="1:18" ht="39">
      <c r="A50" s="23" t="s">
        <v>105</v>
      </c>
      <c r="B50" s="23" t="str" cm="1">
        <f t="array" ref="B50">IF(A50="", "", _xlfn._xlws.FILTER('Responsáveis pelas informações'!F:F, 'Responsáveis pelas informações'!A:A=A50))</f>
        <v>Bianca</v>
      </c>
      <c r="C50" s="9" t="s">
        <v>11</v>
      </c>
      <c r="D50" s="126" t="s">
        <v>449</v>
      </c>
      <c r="E50" s="73">
        <v>1</v>
      </c>
      <c r="F50" s="67">
        <v>45108</v>
      </c>
      <c r="G50" s="46" t="s">
        <v>493</v>
      </c>
      <c r="H50" s="46" t="s">
        <v>220</v>
      </c>
      <c r="I50" s="20" t="s">
        <v>638</v>
      </c>
      <c r="J50" s="20" t="s">
        <v>639</v>
      </c>
      <c r="K50" s="20" t="s">
        <v>640</v>
      </c>
      <c r="L50" s="20" t="s">
        <v>641</v>
      </c>
      <c r="M50" s="20"/>
      <c r="N50" s="20"/>
      <c r="O50" s="20"/>
      <c r="P50" s="20"/>
      <c r="Q50" s="20"/>
      <c r="R50" s="20"/>
    </row>
    <row r="51" spans="1:18" ht="26.1">
      <c r="A51" s="9" t="s">
        <v>106</v>
      </c>
      <c r="B51" s="9" t="str" cm="1">
        <f t="array" ref="B51">IF(A51="", "", _xlfn._xlws.FILTER('Responsáveis pelas informações'!F:F, 'Responsáveis pelas informações'!A:A=A51))</f>
        <v>Bianca</v>
      </c>
      <c r="C51" s="9" t="s">
        <v>26</v>
      </c>
      <c r="D51" s="126" t="s">
        <v>449</v>
      </c>
      <c r="E51" s="16">
        <v>4</v>
      </c>
      <c r="F51" s="41">
        <v>45292</v>
      </c>
      <c r="G51" s="20" t="s">
        <v>458</v>
      </c>
      <c r="H51" s="16" t="s">
        <v>220</v>
      </c>
      <c r="I51" s="16" t="s">
        <v>642</v>
      </c>
      <c r="J51" s="16" t="s">
        <v>643</v>
      </c>
      <c r="K51" s="16" t="s">
        <v>644</v>
      </c>
      <c r="L51" s="16" t="s">
        <v>645</v>
      </c>
      <c r="M51" s="16"/>
      <c r="N51" s="16"/>
      <c r="O51" s="16"/>
      <c r="P51" s="16"/>
      <c r="Q51" s="16"/>
      <c r="R51" s="16"/>
    </row>
    <row r="52" spans="1:18" ht="26.1">
      <c r="A52" s="18" t="s">
        <v>108</v>
      </c>
      <c r="B52" s="18" t="str" cm="1">
        <f t="array" ref="B52">IF(A52="", "", _xlfn._xlws.FILTER('Responsáveis pelas informações'!F:F, 'Responsáveis pelas informações'!A:A=A52))</f>
        <v>Bianca</v>
      </c>
      <c r="C52" s="9" t="s">
        <v>11</v>
      </c>
      <c r="D52" s="126" t="s">
        <v>449</v>
      </c>
      <c r="E52" s="76">
        <v>3</v>
      </c>
      <c r="F52" s="37">
        <v>45292</v>
      </c>
      <c r="G52" s="20" t="s">
        <v>458</v>
      </c>
      <c r="H52" s="20" t="s">
        <v>220</v>
      </c>
      <c r="I52" s="20" t="s">
        <v>646</v>
      </c>
      <c r="J52" s="20" t="s">
        <v>647</v>
      </c>
      <c r="K52" s="20" t="s">
        <v>648</v>
      </c>
      <c r="L52" s="20"/>
      <c r="M52" s="20"/>
      <c r="N52" s="20"/>
      <c r="O52" s="20"/>
      <c r="P52" s="20"/>
      <c r="Q52" s="20"/>
      <c r="R52" s="20"/>
    </row>
    <row r="53" spans="1:18" ht="26.1">
      <c r="A53" s="77" t="s">
        <v>110</v>
      </c>
      <c r="B53" s="9" t="str" cm="1">
        <f t="array" ref="B53">IF(A53="", "", _xlfn._xlws.FILTER('Responsáveis pelas informações'!F:F, 'Responsáveis pelas informações'!A:A=A53))</f>
        <v>Bianca</v>
      </c>
      <c r="C53" s="9" t="s">
        <v>16</v>
      </c>
      <c r="D53" s="126" t="s">
        <v>449</v>
      </c>
      <c r="E53" s="16">
        <v>1</v>
      </c>
      <c r="F53" s="62">
        <v>44319</v>
      </c>
      <c r="G53" s="20" t="s">
        <v>458</v>
      </c>
      <c r="H53" s="16" t="s">
        <v>256</v>
      </c>
      <c r="I53" s="16" t="s">
        <v>649</v>
      </c>
      <c r="J53" s="16" t="s">
        <v>650</v>
      </c>
      <c r="K53" s="16" t="s">
        <v>651</v>
      </c>
      <c r="L53" s="16" t="s">
        <v>652</v>
      </c>
      <c r="M53" s="16"/>
      <c r="N53" s="16"/>
      <c r="O53" s="16"/>
      <c r="P53" s="16"/>
      <c r="Q53" s="16"/>
      <c r="R53" s="16"/>
    </row>
    <row r="54" spans="1:18" ht="26.1">
      <c r="A54" s="18" t="s">
        <v>112</v>
      </c>
      <c r="B54" s="18" t="str" cm="1">
        <f t="array" ref="B54">IF(A54="", "", _xlfn._xlws.FILTER('Responsáveis pelas informações'!F:F, 'Responsáveis pelas informações'!A:A=A54))</f>
        <v>Marcos</v>
      </c>
      <c r="C54" s="9" t="s">
        <v>16</v>
      </c>
      <c r="D54" s="126" t="s">
        <v>449</v>
      </c>
      <c r="E54" s="76">
        <v>1</v>
      </c>
      <c r="F54" s="181">
        <v>44197</v>
      </c>
      <c r="G54" s="20" t="s">
        <v>458</v>
      </c>
      <c r="H54" s="20" t="s">
        <v>220</v>
      </c>
      <c r="I54" s="20" t="s">
        <v>653</v>
      </c>
      <c r="J54" s="20" t="s">
        <v>654</v>
      </c>
      <c r="K54" s="20" t="s">
        <v>655</v>
      </c>
      <c r="L54" s="20"/>
      <c r="M54" s="20"/>
      <c r="N54" s="20"/>
      <c r="O54" s="20"/>
      <c r="P54" s="20"/>
      <c r="Q54" s="20"/>
      <c r="R54" s="20"/>
    </row>
    <row r="55" spans="1:18" ht="26.1">
      <c r="A55" s="9" t="s">
        <v>113</v>
      </c>
      <c r="B55" s="9" t="str" cm="1">
        <f t="array" ref="B55">IF(A55="", "", _xlfn._xlws.FILTER('Responsáveis pelas informações'!F:F, 'Responsáveis pelas informações'!A:A=A55))</f>
        <v>Bianca</v>
      </c>
      <c r="C55" s="9" t="s">
        <v>41</v>
      </c>
      <c r="D55" s="126" t="s">
        <v>449</v>
      </c>
      <c r="E55" s="16">
        <v>0</v>
      </c>
      <c r="F55" s="62">
        <v>44378</v>
      </c>
      <c r="G55" s="16" t="s">
        <v>391</v>
      </c>
      <c r="H55" s="47" t="s">
        <v>256</v>
      </c>
      <c r="I55" s="47" t="s">
        <v>656</v>
      </c>
      <c r="J55" s="47" t="s">
        <v>657</v>
      </c>
      <c r="K55" s="47" t="s">
        <v>658</v>
      </c>
      <c r="L55" s="47" t="s">
        <v>659</v>
      </c>
      <c r="M55" s="47"/>
      <c r="N55" s="47"/>
      <c r="O55" s="47"/>
      <c r="P55" s="16"/>
      <c r="Q55" s="16"/>
      <c r="R55" s="16"/>
    </row>
    <row r="56" spans="1:18" ht="26.1">
      <c r="A56" s="18" t="s">
        <v>114</v>
      </c>
      <c r="B56" s="18" t="str" cm="1">
        <f t="array" ref="B56">IF(A56="", "", _xlfn._xlws.FILTER('Responsáveis pelas informações'!F:F, 'Responsáveis pelas informações'!A:A=A56))</f>
        <v>Bianca</v>
      </c>
      <c r="C56" s="9" t="s">
        <v>44</v>
      </c>
      <c r="D56" s="126" t="s">
        <v>449</v>
      </c>
      <c r="E56" s="76">
        <v>0</v>
      </c>
      <c r="F56" s="37">
        <v>44378</v>
      </c>
      <c r="G56" s="20" t="s">
        <v>458</v>
      </c>
      <c r="H56" s="20" t="s">
        <v>256</v>
      </c>
      <c r="I56" s="20" t="s">
        <v>660</v>
      </c>
      <c r="J56" s="20" t="s">
        <v>661</v>
      </c>
      <c r="K56" s="20"/>
      <c r="L56" s="20"/>
      <c r="M56" s="20"/>
      <c r="N56" s="20"/>
      <c r="O56" s="20"/>
      <c r="P56" s="20"/>
      <c r="Q56" s="20"/>
      <c r="R56" s="20"/>
    </row>
    <row r="57" spans="1:18" ht="39">
      <c r="A57" s="9" t="s">
        <v>115</v>
      </c>
      <c r="B57" s="9" t="str" cm="1">
        <f t="array" ref="B57">IF(A57="", "", _xlfn._xlws.FILTER('Responsáveis pelas informações'!F:F, 'Responsáveis pelas informações'!A:A=A57))</f>
        <v>Marcos</v>
      </c>
      <c r="C57" s="9" t="s">
        <v>35</v>
      </c>
      <c r="D57" s="126" t="s">
        <v>449</v>
      </c>
      <c r="E57" s="16">
        <v>0</v>
      </c>
      <c r="F57" s="41">
        <v>44562</v>
      </c>
      <c r="G57" s="16" t="s">
        <v>391</v>
      </c>
      <c r="H57" s="16" t="s">
        <v>256</v>
      </c>
      <c r="I57" s="16" t="s">
        <v>662</v>
      </c>
      <c r="J57" s="16" t="s">
        <v>663</v>
      </c>
      <c r="K57" s="16" t="s">
        <v>664</v>
      </c>
      <c r="L57" s="16" t="s">
        <v>665</v>
      </c>
      <c r="M57" s="16"/>
      <c r="N57" s="16"/>
      <c r="O57" s="16"/>
      <c r="P57" s="16"/>
      <c r="Q57" s="16"/>
      <c r="R57" s="16"/>
    </row>
    <row r="58" spans="1:18" ht="51.95">
      <c r="A58" s="18" t="s">
        <v>116</v>
      </c>
      <c r="B58" s="18" t="str" cm="1">
        <f t="array" ref="B58">IF(A58="", "", _xlfn._xlws.FILTER('Responsáveis pelas informações'!F:F, 'Responsáveis pelas informações'!A:A=A58))</f>
        <v>Bianca</v>
      </c>
      <c r="C58" s="9" t="s">
        <v>6</v>
      </c>
      <c r="D58" s="126" t="s">
        <v>449</v>
      </c>
      <c r="E58" s="76">
        <v>2</v>
      </c>
      <c r="F58" s="37">
        <v>45092</v>
      </c>
      <c r="G58" s="20" t="s">
        <v>493</v>
      </c>
      <c r="H58" s="20" t="s">
        <v>220</v>
      </c>
      <c r="I58" s="20" t="s">
        <v>666</v>
      </c>
      <c r="J58" s="20" t="s">
        <v>667</v>
      </c>
      <c r="K58" s="20" t="s">
        <v>668</v>
      </c>
      <c r="L58" s="20" t="s">
        <v>669</v>
      </c>
      <c r="M58" s="20"/>
      <c r="N58" s="20"/>
      <c r="O58" s="20"/>
      <c r="P58" s="20"/>
      <c r="Q58" s="20"/>
      <c r="R58" s="20"/>
    </row>
    <row r="59" spans="1:18" ht="26.1">
      <c r="A59" s="9" t="s">
        <v>117</v>
      </c>
      <c r="B59" s="9" t="str" cm="1">
        <f t="array" ref="B59">IF(A59="", "", _xlfn._xlws.FILTER('Responsáveis pelas informações'!F:F, 'Responsáveis pelas informações'!A:A=A59))</f>
        <v>Marcos</v>
      </c>
      <c r="C59" s="9" t="s">
        <v>16</v>
      </c>
      <c r="D59" s="126" t="s">
        <v>449</v>
      </c>
      <c r="E59" s="16">
        <v>0</v>
      </c>
      <c r="F59" s="41">
        <v>45094</v>
      </c>
      <c r="G59" s="20" t="s">
        <v>458</v>
      </c>
      <c r="H59" s="16" t="s">
        <v>220</v>
      </c>
      <c r="I59" s="16" t="s">
        <v>670</v>
      </c>
      <c r="J59" s="16" t="s">
        <v>671</v>
      </c>
      <c r="K59" s="16"/>
      <c r="L59" s="16"/>
      <c r="M59" s="16"/>
      <c r="N59" s="16"/>
      <c r="O59" s="16"/>
      <c r="P59" s="16"/>
      <c r="Q59" s="16"/>
      <c r="R59" s="16"/>
    </row>
    <row r="60" spans="1:18" ht="26.1">
      <c r="A60" s="18" t="s">
        <v>118</v>
      </c>
      <c r="B60" s="18" t="str" cm="1">
        <f t="array" ref="B60">IF(A60="", "", _xlfn._xlws.FILTER('Responsáveis pelas informações'!F:F, 'Responsáveis pelas informações'!A:A=A60))</f>
        <v>Bianca</v>
      </c>
      <c r="C60" s="9" t="s">
        <v>41</v>
      </c>
      <c r="D60" s="126" t="s">
        <v>449</v>
      </c>
      <c r="E60" s="76">
        <v>2</v>
      </c>
      <c r="F60" s="37">
        <v>43831</v>
      </c>
      <c r="G60" s="20" t="s">
        <v>458</v>
      </c>
      <c r="H60" s="20" t="s">
        <v>256</v>
      </c>
      <c r="I60" s="20" t="s">
        <v>672</v>
      </c>
      <c r="J60" s="20" t="s">
        <v>673</v>
      </c>
      <c r="K60" s="20" t="s">
        <v>674</v>
      </c>
      <c r="L60" s="20" t="s">
        <v>675</v>
      </c>
      <c r="M60" s="20" t="s">
        <v>676</v>
      </c>
      <c r="N60" s="20"/>
      <c r="O60" s="20"/>
      <c r="P60" s="20"/>
      <c r="Q60" s="20"/>
      <c r="R60" s="20"/>
    </row>
    <row r="61" spans="1:18" ht="26.1">
      <c r="A61" s="77" t="s">
        <v>119</v>
      </c>
      <c r="B61" s="77" t="str" cm="1">
        <f t="array" ref="B61">IF(A61="", "", _xlfn._xlws.FILTER('Responsáveis pelas informações'!F:F, 'Responsáveis pelas informações'!A:A=A61))</f>
        <v>Bianca</v>
      </c>
      <c r="C61" s="9" t="s">
        <v>41</v>
      </c>
      <c r="D61" s="126" t="s">
        <v>449</v>
      </c>
      <c r="E61" s="16">
        <v>2</v>
      </c>
      <c r="F61" s="41">
        <v>44600</v>
      </c>
      <c r="G61" s="16" t="s">
        <v>493</v>
      </c>
      <c r="H61" s="16" t="s">
        <v>256</v>
      </c>
      <c r="I61" s="47" t="s">
        <v>677</v>
      </c>
      <c r="J61" s="47" t="s">
        <v>678</v>
      </c>
      <c r="K61" s="47" t="s">
        <v>679</v>
      </c>
      <c r="L61" s="47" t="s">
        <v>680</v>
      </c>
      <c r="M61" s="47" t="s">
        <v>681</v>
      </c>
      <c r="N61" s="47" t="s">
        <v>682</v>
      </c>
      <c r="O61" s="47"/>
      <c r="P61" s="47"/>
      <c r="Q61" s="47"/>
      <c r="R61" s="47"/>
    </row>
    <row r="62" spans="1:18" ht="26.1">
      <c r="A62" s="18" t="s">
        <v>120</v>
      </c>
      <c r="B62" s="18" t="str" cm="1">
        <f t="array" ref="B62">IF(A62="", "", _xlfn._xlws.FILTER('Responsáveis pelas informações'!F:F, 'Responsáveis pelas informações'!A:A=A62))</f>
        <v>Bianca</v>
      </c>
      <c r="C62" s="9" t="s">
        <v>41</v>
      </c>
      <c r="D62" s="126" t="s">
        <v>449</v>
      </c>
      <c r="E62" s="76">
        <v>2</v>
      </c>
      <c r="F62" s="37">
        <v>43404</v>
      </c>
      <c r="G62" s="20" t="s">
        <v>493</v>
      </c>
      <c r="H62" s="20" t="s">
        <v>256</v>
      </c>
      <c r="I62" s="20" t="s">
        <v>683</v>
      </c>
      <c r="J62" s="46" t="s">
        <v>684</v>
      </c>
      <c r="K62" s="46" t="s">
        <v>685</v>
      </c>
      <c r="L62" s="46" t="s">
        <v>686</v>
      </c>
      <c r="M62" s="46" t="s">
        <v>687</v>
      </c>
      <c r="N62" s="46" t="s">
        <v>688</v>
      </c>
      <c r="O62" s="46" t="s">
        <v>689</v>
      </c>
      <c r="P62" s="46" t="s">
        <v>690</v>
      </c>
      <c r="Q62" s="46" t="s">
        <v>691</v>
      </c>
      <c r="R62" s="46" t="s">
        <v>692</v>
      </c>
    </row>
    <row r="63" spans="1:18" ht="26.1">
      <c r="A63" s="9" t="s">
        <v>121</v>
      </c>
      <c r="B63" s="9" t="str" cm="1">
        <f t="array" ref="B63">IF(A63="", "", _xlfn._xlws.FILTER('Responsáveis pelas informações'!F:F, 'Responsáveis pelas informações'!A:A=A63))</f>
        <v>Marcos</v>
      </c>
      <c r="C63" s="9" t="s">
        <v>41</v>
      </c>
      <c r="D63" s="126" t="s">
        <v>449</v>
      </c>
      <c r="E63" s="16">
        <v>0</v>
      </c>
      <c r="F63" s="41">
        <v>44927</v>
      </c>
      <c r="G63" s="16" t="s">
        <v>391</v>
      </c>
      <c r="H63" s="16" t="s">
        <v>220</v>
      </c>
      <c r="I63" s="16" t="s">
        <v>693</v>
      </c>
      <c r="J63" s="16" t="s">
        <v>694</v>
      </c>
      <c r="K63" s="16" t="s">
        <v>695</v>
      </c>
      <c r="L63" s="16" t="s">
        <v>696</v>
      </c>
      <c r="M63" s="16"/>
      <c r="N63" s="16"/>
      <c r="O63" s="16"/>
      <c r="P63" s="16"/>
      <c r="Q63" s="16"/>
      <c r="R63" s="16"/>
    </row>
    <row r="64" spans="1:18" ht="26.1">
      <c r="A64" s="18" t="s">
        <v>122</v>
      </c>
      <c r="B64" s="18" t="str" cm="1">
        <f t="array" ref="B64">IF(A64="", "", _xlfn._xlws.FILTER('Responsáveis pelas informações'!F:F, 'Responsáveis pelas informações'!A:A=A64))</f>
        <v>Bianca</v>
      </c>
      <c r="C64" s="9" t="s">
        <v>229</v>
      </c>
      <c r="D64" s="126" t="s">
        <v>449</v>
      </c>
      <c r="E64" s="76">
        <v>0</v>
      </c>
      <c r="F64" s="37">
        <v>41821</v>
      </c>
      <c r="G64" s="20" t="s">
        <v>391</v>
      </c>
      <c r="H64" s="20" t="s">
        <v>256</v>
      </c>
      <c r="I64" s="20" t="s">
        <v>697</v>
      </c>
      <c r="J64" s="20" t="s">
        <v>698</v>
      </c>
      <c r="K64" s="20" t="s">
        <v>699</v>
      </c>
      <c r="L64" s="20" t="s">
        <v>700</v>
      </c>
      <c r="M64" s="20"/>
      <c r="N64" s="20"/>
      <c r="O64" s="20"/>
      <c r="P64" s="20"/>
      <c r="Q64" s="20"/>
      <c r="R64" s="20"/>
    </row>
    <row r="65" spans="1:18" ht="26.1">
      <c r="A65" s="9" t="s">
        <v>123</v>
      </c>
      <c r="B65" s="9" t="str" cm="1">
        <f t="array" ref="B65">IF(A65="", "", _xlfn._xlws.FILTER('Responsáveis pelas informações'!F:F, 'Responsáveis pelas informações'!A:A=A65))</f>
        <v>Bianca</v>
      </c>
      <c r="C65" s="9" t="s">
        <v>16</v>
      </c>
      <c r="D65" s="126" t="s">
        <v>449</v>
      </c>
      <c r="E65" s="16">
        <v>5</v>
      </c>
      <c r="F65" s="41">
        <v>44987</v>
      </c>
      <c r="G65" s="20" t="s">
        <v>458</v>
      </c>
      <c r="H65" s="16" t="s">
        <v>220</v>
      </c>
      <c r="I65" s="16" t="s">
        <v>701</v>
      </c>
      <c r="J65" s="16" t="s">
        <v>702</v>
      </c>
      <c r="K65" s="16" t="s">
        <v>703</v>
      </c>
      <c r="L65" s="16" t="s">
        <v>704</v>
      </c>
      <c r="M65" s="16"/>
      <c r="N65" s="16"/>
      <c r="O65" s="16"/>
      <c r="P65" s="16"/>
      <c r="Q65" s="16"/>
      <c r="R65" s="16"/>
    </row>
    <row r="66" spans="1:18" ht="26.1">
      <c r="A66" s="18" t="s">
        <v>124</v>
      </c>
      <c r="B66" s="18" t="str" cm="1">
        <f t="array" ref="B66">IF(A66="", "", _xlfn._xlws.FILTER('Responsáveis pelas informações'!F:F, 'Responsáveis pelas informações'!A:A=A66))</f>
        <v>Bianca</v>
      </c>
      <c r="C66" s="9" t="s">
        <v>16</v>
      </c>
      <c r="D66" s="126" t="s">
        <v>449</v>
      </c>
      <c r="E66" s="76">
        <v>2</v>
      </c>
      <c r="F66" s="37">
        <v>43497</v>
      </c>
      <c r="G66" s="20" t="s">
        <v>458</v>
      </c>
      <c r="H66" s="20" t="s">
        <v>256</v>
      </c>
      <c r="I66" s="20" t="s">
        <v>541</v>
      </c>
      <c r="J66" s="46" t="s">
        <v>705</v>
      </c>
      <c r="K66" s="20" t="s">
        <v>536</v>
      </c>
      <c r="L66" s="46" t="s">
        <v>706</v>
      </c>
      <c r="M66" s="20"/>
      <c r="N66" s="20"/>
      <c r="O66" s="20"/>
      <c r="P66" s="20"/>
      <c r="Q66" s="20"/>
      <c r="R66" s="20"/>
    </row>
    <row r="67" spans="1:18" ht="39">
      <c r="A67" s="9" t="s">
        <v>125</v>
      </c>
      <c r="B67" s="9" t="str" cm="1">
        <f t="array" ref="B67">IF(A67="", "", _xlfn._xlws.FILTER('Responsáveis pelas informações'!F:F, 'Responsáveis pelas informações'!A:A=A67))</f>
        <v>Bianca</v>
      </c>
      <c r="C67" s="9" t="s">
        <v>32</v>
      </c>
      <c r="D67" s="126" t="s">
        <v>449</v>
      </c>
      <c r="E67" s="16">
        <v>2</v>
      </c>
      <c r="F67" s="41">
        <v>44013</v>
      </c>
      <c r="G67" s="16" t="s">
        <v>458</v>
      </c>
      <c r="H67" s="16" t="s">
        <v>256</v>
      </c>
      <c r="I67" s="16" t="s">
        <v>707</v>
      </c>
      <c r="J67" s="16" t="s">
        <v>708</v>
      </c>
      <c r="K67" s="16" t="s">
        <v>709</v>
      </c>
      <c r="L67" s="16" t="s">
        <v>710</v>
      </c>
      <c r="M67" s="16"/>
      <c r="N67" s="16"/>
      <c r="O67" s="16"/>
      <c r="P67" s="16"/>
      <c r="Q67" s="16"/>
      <c r="R67" s="16"/>
    </row>
    <row r="68" spans="1:18" ht="26.1">
      <c r="A68" s="18" t="s">
        <v>126</v>
      </c>
      <c r="B68" s="18" t="str" cm="1">
        <f t="array" ref="B68">IF(A68="", "", _xlfn._xlws.FILTER('Responsáveis pelas informações'!F:F, 'Responsáveis pelas informações'!A:A=A68))</f>
        <v>Bianca</v>
      </c>
      <c r="C68" s="9" t="s">
        <v>16</v>
      </c>
      <c r="D68" s="126" t="s">
        <v>449</v>
      </c>
      <c r="E68" s="76">
        <v>0</v>
      </c>
      <c r="F68" s="37">
        <v>44013</v>
      </c>
      <c r="G68" s="20" t="s">
        <v>458</v>
      </c>
      <c r="H68" s="20" t="s">
        <v>256</v>
      </c>
      <c r="I68" s="20" t="s">
        <v>711</v>
      </c>
      <c r="J68" s="20" t="s">
        <v>712</v>
      </c>
      <c r="K68" s="20" t="s">
        <v>713</v>
      </c>
      <c r="L68" s="20" t="s">
        <v>714</v>
      </c>
      <c r="M68" s="20"/>
      <c r="N68" s="20"/>
      <c r="O68" s="20"/>
      <c r="P68" s="20"/>
      <c r="Q68" s="20"/>
      <c r="R68" s="20"/>
    </row>
    <row r="69" spans="1:18" ht="51.95">
      <c r="A69" s="9" t="s">
        <v>127</v>
      </c>
      <c r="B69" s="9" t="str" cm="1">
        <f t="array" ref="B69">IF(A69="", "", _xlfn._xlws.FILTER('Responsáveis pelas informações'!F:F, 'Responsáveis pelas informações'!A:A=A69))</f>
        <v>Marcos</v>
      </c>
      <c r="C69" s="9" t="s">
        <v>21</v>
      </c>
      <c r="D69" s="126" t="s">
        <v>449</v>
      </c>
      <c r="E69" s="16">
        <v>0</v>
      </c>
      <c r="F69" s="41">
        <v>44927</v>
      </c>
      <c r="G69" s="16" t="s">
        <v>391</v>
      </c>
      <c r="H69" s="16" t="s">
        <v>220</v>
      </c>
      <c r="I69" s="16" t="s">
        <v>715</v>
      </c>
      <c r="J69" s="16" t="s">
        <v>716</v>
      </c>
      <c r="K69" s="16" t="s">
        <v>717</v>
      </c>
      <c r="L69" s="16" t="s">
        <v>718</v>
      </c>
      <c r="M69" s="16"/>
      <c r="N69" s="16"/>
      <c r="O69" s="16"/>
      <c r="P69" s="16"/>
      <c r="Q69" s="16"/>
      <c r="R69" s="16"/>
    </row>
    <row r="70" spans="1:18" ht="39">
      <c r="A70" s="18" t="s">
        <v>128</v>
      </c>
      <c r="B70" s="18" t="str" cm="1">
        <f t="array" ref="B70">IF(A70="", "", _xlfn._xlws.FILTER('Responsáveis pelas informações'!F:F, 'Responsáveis pelas informações'!A:A=A70))</f>
        <v>Marcos</v>
      </c>
      <c r="C70" s="122" t="s">
        <v>6</v>
      </c>
      <c r="D70" s="126" t="s">
        <v>449</v>
      </c>
      <c r="E70" s="76">
        <v>0</v>
      </c>
      <c r="F70" s="37">
        <v>44927</v>
      </c>
      <c r="G70" s="20" t="s">
        <v>391</v>
      </c>
      <c r="H70" s="20" t="s">
        <v>256</v>
      </c>
      <c r="I70" s="20" t="s">
        <v>719</v>
      </c>
      <c r="J70" s="20" t="s">
        <v>720</v>
      </c>
      <c r="K70" s="20"/>
      <c r="L70" s="20"/>
      <c r="M70" s="20"/>
      <c r="N70" s="20"/>
      <c r="O70" s="20"/>
      <c r="P70" s="20"/>
      <c r="Q70" s="20"/>
      <c r="R70" s="20"/>
    </row>
    <row r="71" spans="1:18" ht="26.1">
      <c r="A71" s="9" t="s">
        <v>129</v>
      </c>
      <c r="B71" s="9" t="str" cm="1">
        <f t="array" ref="B71">IF(A71="", "", _xlfn._xlws.FILTER('Responsáveis pelas informações'!F:F, 'Responsáveis pelas informações'!A:A=A71))</f>
        <v>Marcos</v>
      </c>
      <c r="C71" s="122" t="s">
        <v>6</v>
      </c>
      <c r="D71" s="126" t="s">
        <v>449</v>
      </c>
      <c r="E71" s="16">
        <v>0</v>
      </c>
      <c r="F71" s="41">
        <v>45065</v>
      </c>
      <c r="G71" s="16" t="s">
        <v>391</v>
      </c>
      <c r="H71" s="16" t="s">
        <v>220</v>
      </c>
      <c r="I71" s="16" t="s">
        <v>721</v>
      </c>
      <c r="J71" s="16" t="s">
        <v>722</v>
      </c>
      <c r="K71" s="16"/>
      <c r="L71" s="16"/>
      <c r="M71" s="16"/>
      <c r="N71" s="16"/>
      <c r="O71" s="16"/>
      <c r="P71" s="16"/>
      <c r="Q71" s="16"/>
      <c r="R71" s="16"/>
    </row>
    <row r="72" spans="1:18" ht="39">
      <c r="A72" s="125" t="s">
        <v>130</v>
      </c>
      <c r="B72" s="18" t="str" cm="1">
        <f t="array" ref="B72">IF(A72="", "", _xlfn._xlws.FILTER('Responsáveis pelas informações'!F:F, 'Responsáveis pelas informações'!A:A=A72))</f>
        <v>Juliana</v>
      </c>
      <c r="C72" s="122" t="s">
        <v>6</v>
      </c>
      <c r="D72" s="126" t="s">
        <v>449</v>
      </c>
      <c r="E72" s="16">
        <v>0</v>
      </c>
      <c r="F72" s="37">
        <v>44378</v>
      </c>
      <c r="G72" s="16" t="s">
        <v>391</v>
      </c>
      <c r="H72" s="16" t="s">
        <v>256</v>
      </c>
      <c r="I72" s="20" t="s">
        <v>723</v>
      </c>
      <c r="J72" s="20" t="s">
        <v>724</v>
      </c>
      <c r="K72" s="20" t="s">
        <v>725</v>
      </c>
      <c r="L72" s="20" t="s">
        <v>726</v>
      </c>
      <c r="M72" s="20"/>
      <c r="N72" s="20"/>
      <c r="O72" s="20"/>
      <c r="P72" s="20"/>
      <c r="Q72" s="20"/>
      <c r="R72" s="20"/>
    </row>
    <row r="73" spans="1:18" ht="26.1">
      <c r="A73" s="9" t="s">
        <v>131</v>
      </c>
      <c r="B73" s="9" t="str" cm="1">
        <f t="array" ref="B73">IF(A73="", "", _xlfn._xlws.FILTER('Responsáveis pelas informações'!F:F, 'Responsáveis pelas informações'!A:A=A73))</f>
        <v>Marcos</v>
      </c>
      <c r="C73" s="122" t="s">
        <v>6</v>
      </c>
      <c r="D73" s="126" t="s">
        <v>449</v>
      </c>
      <c r="E73" s="16">
        <v>0</v>
      </c>
      <c r="F73" s="41">
        <v>44927</v>
      </c>
      <c r="G73" s="16" t="s">
        <v>391</v>
      </c>
      <c r="H73" s="16" t="s">
        <v>220</v>
      </c>
      <c r="I73" s="16" t="s">
        <v>727</v>
      </c>
      <c r="J73" s="16" t="s">
        <v>728</v>
      </c>
      <c r="K73" s="16"/>
      <c r="L73" s="16"/>
      <c r="M73" s="16"/>
      <c r="N73" s="16"/>
      <c r="O73" s="16"/>
      <c r="P73" s="16"/>
      <c r="Q73" s="16"/>
      <c r="R73" s="16"/>
    </row>
    <row r="74" spans="1:18" ht="26.1">
      <c r="A74" s="9" t="s">
        <v>133</v>
      </c>
      <c r="B74" s="9" t="str" cm="1">
        <f t="array" ref="B74">IF(A74="", "", _xlfn._xlws.FILTER('Responsáveis pelas informações'!F:F, 'Responsáveis pelas informações'!A:A=A74))</f>
        <v>Marcos</v>
      </c>
      <c r="C74" s="9" t="s">
        <v>41</v>
      </c>
      <c r="D74" s="126" t="s">
        <v>449</v>
      </c>
      <c r="E74" s="16">
        <v>2</v>
      </c>
      <c r="F74" s="41">
        <v>43760</v>
      </c>
      <c r="G74" s="16" t="s">
        <v>493</v>
      </c>
      <c r="H74" s="16" t="s">
        <v>220</v>
      </c>
      <c r="I74" s="16" t="s">
        <v>729</v>
      </c>
      <c r="J74" s="16" t="s">
        <v>730</v>
      </c>
      <c r="K74" s="16" t="s">
        <v>731</v>
      </c>
      <c r="L74" s="16" t="s">
        <v>732</v>
      </c>
      <c r="M74" s="16" t="s">
        <v>733</v>
      </c>
      <c r="N74" s="16" t="s">
        <v>734</v>
      </c>
      <c r="O74" s="16"/>
      <c r="P74" s="16"/>
      <c r="Q74" s="16"/>
      <c r="R74" s="16"/>
    </row>
    <row r="75" spans="1:18" ht="26.1">
      <c r="A75" s="18" t="s">
        <v>132</v>
      </c>
      <c r="B75" s="18" t="str" cm="1">
        <f t="array" ref="B75">IF(A75="", "", _xlfn._xlws.FILTER('Responsáveis pelas informações'!F:F, 'Responsáveis pelas informações'!A:A=A75))</f>
        <v>Marcos</v>
      </c>
      <c r="C75" s="9" t="s">
        <v>21</v>
      </c>
      <c r="D75" s="126" t="s">
        <v>449</v>
      </c>
      <c r="E75" s="76">
        <v>3</v>
      </c>
      <c r="F75" s="37">
        <v>44785</v>
      </c>
      <c r="G75" s="20" t="s">
        <v>493</v>
      </c>
      <c r="H75" s="20" t="s">
        <v>256</v>
      </c>
      <c r="I75" s="78" t="s">
        <v>735</v>
      </c>
      <c r="J75" s="78" t="s">
        <v>736</v>
      </c>
      <c r="K75" s="78" t="s">
        <v>737</v>
      </c>
      <c r="L75" s="33"/>
      <c r="M75" s="20"/>
      <c r="N75" s="20"/>
      <c r="O75" s="20"/>
      <c r="P75" s="20"/>
      <c r="Q75" s="20"/>
      <c r="R75" s="20"/>
    </row>
    <row r="76" spans="1:18" ht="26.1">
      <c r="A76" s="79" t="s">
        <v>134</v>
      </c>
      <c r="B76" s="79" t="str" cm="1">
        <f t="array" ref="B76">IF(A76="", "", _xlfn._xlws.FILTER('Responsáveis pelas informações'!F:F, 'Responsáveis pelas informações'!A:A=A76))</f>
        <v>Marcos</v>
      </c>
      <c r="C76" s="9" t="s">
        <v>32</v>
      </c>
      <c r="D76" s="126" t="s">
        <v>449</v>
      </c>
      <c r="E76" s="76">
        <v>2</v>
      </c>
      <c r="F76" s="37">
        <v>43831</v>
      </c>
      <c r="G76" s="20" t="s">
        <v>493</v>
      </c>
      <c r="H76" s="20" t="s">
        <v>256</v>
      </c>
      <c r="I76" s="20" t="s">
        <v>738</v>
      </c>
      <c r="J76" s="20" t="s">
        <v>739</v>
      </c>
      <c r="K76" s="20" t="s">
        <v>740</v>
      </c>
      <c r="L76" s="20" t="s">
        <v>741</v>
      </c>
      <c r="M76" s="20" t="s">
        <v>742</v>
      </c>
      <c r="N76" s="20" t="s">
        <v>743</v>
      </c>
      <c r="O76" s="20"/>
      <c r="P76" s="20"/>
      <c r="Q76" s="20"/>
      <c r="R76" s="20"/>
    </row>
    <row r="77" spans="1:18" ht="26.1">
      <c r="A77" s="32" t="s">
        <v>135</v>
      </c>
      <c r="B77" s="9" t="str" cm="1">
        <f t="array" ref="B77">IF(A77="", "", _xlfn._xlws.FILTER('Responsáveis pelas informações'!F:F, 'Responsáveis pelas informações'!A:A=A77))</f>
        <v>Marcos</v>
      </c>
      <c r="C77" s="9" t="s">
        <v>32</v>
      </c>
      <c r="D77" s="126" t="s">
        <v>449</v>
      </c>
      <c r="E77" s="16">
        <v>0</v>
      </c>
      <c r="F77" s="41">
        <v>44197</v>
      </c>
      <c r="G77" s="16" t="s">
        <v>391</v>
      </c>
      <c r="H77" s="16" t="s">
        <v>256</v>
      </c>
      <c r="I77" s="16" t="s">
        <v>744</v>
      </c>
      <c r="J77" s="16" t="s">
        <v>745</v>
      </c>
      <c r="K77" s="16" t="s">
        <v>746</v>
      </c>
      <c r="L77" s="16"/>
      <c r="M77" s="16"/>
      <c r="N77" s="16"/>
      <c r="O77" s="16"/>
      <c r="P77" s="16"/>
      <c r="Q77" s="16"/>
      <c r="R77" s="16"/>
    </row>
    <row r="78" spans="1:18" ht="26.1">
      <c r="A78" s="18" t="s">
        <v>136</v>
      </c>
      <c r="B78" s="18" t="str" cm="1">
        <f t="array" ref="B78">IF(A78="", "", _xlfn._xlws.FILTER('Responsáveis pelas informações'!F:F, 'Responsáveis pelas informações'!A:A=A78))</f>
        <v>Marcos</v>
      </c>
      <c r="C78" s="9" t="s">
        <v>21</v>
      </c>
      <c r="D78" s="126" t="s">
        <v>449</v>
      </c>
      <c r="E78" s="76">
        <v>0</v>
      </c>
      <c r="F78" s="37">
        <v>44197</v>
      </c>
      <c r="G78" s="20" t="s">
        <v>391</v>
      </c>
      <c r="H78" s="20" t="s">
        <v>256</v>
      </c>
      <c r="I78" s="20" t="s">
        <v>747</v>
      </c>
      <c r="J78" s="20" t="s">
        <v>748</v>
      </c>
      <c r="K78" s="20" t="s">
        <v>749</v>
      </c>
      <c r="L78" s="20" t="s">
        <v>750</v>
      </c>
      <c r="M78" s="20"/>
      <c r="N78" s="20"/>
      <c r="O78" s="20"/>
      <c r="P78" s="20"/>
      <c r="Q78" s="20"/>
      <c r="R78" s="20"/>
    </row>
    <row r="79" spans="1:18" ht="26.1">
      <c r="A79" s="125" t="s">
        <v>136</v>
      </c>
      <c r="B79" s="18" t="str" cm="1">
        <f t="array" ref="B79">IF(A79="", "", _xlfn._xlws.FILTER('Responsáveis pelas informações'!F:F, 'Responsáveis pelas informações'!A:A=A79))</f>
        <v>Marcos</v>
      </c>
      <c r="C79" s="9" t="s">
        <v>21</v>
      </c>
      <c r="D79" s="126" t="s">
        <v>449</v>
      </c>
      <c r="E79" s="76">
        <v>3</v>
      </c>
      <c r="F79" s="37">
        <v>45292</v>
      </c>
      <c r="G79" s="20" t="s">
        <v>458</v>
      </c>
      <c r="H79" s="20" t="s">
        <v>220</v>
      </c>
      <c r="I79" s="20" t="s">
        <v>747</v>
      </c>
      <c r="J79" s="20" t="s">
        <v>748</v>
      </c>
      <c r="K79" s="20" t="s">
        <v>749</v>
      </c>
      <c r="L79" s="20" t="s">
        <v>750</v>
      </c>
      <c r="M79" s="20"/>
      <c r="N79" s="20"/>
      <c r="O79" s="20"/>
      <c r="P79" s="20"/>
      <c r="Q79" s="20"/>
      <c r="R79" s="20"/>
    </row>
    <row r="80" spans="1:18" ht="63.75" customHeight="1">
      <c r="A80" s="122" t="s">
        <v>137</v>
      </c>
      <c r="B80" s="9" t="str" cm="1">
        <f t="array" ref="B80">IF(A80="", "", _xlfn._xlws.FILTER('Responsáveis pelas informações'!F:F, 'Responsáveis pelas informações'!A:A=A80))</f>
        <v>Juliana</v>
      </c>
      <c r="C80" s="9" t="s">
        <v>21</v>
      </c>
      <c r="D80" s="126" t="s">
        <v>449</v>
      </c>
      <c r="E80" s="16">
        <v>0</v>
      </c>
      <c r="F80" s="41">
        <v>45152</v>
      </c>
      <c r="G80" s="16" t="s">
        <v>391</v>
      </c>
      <c r="H80" s="16" t="s">
        <v>220</v>
      </c>
      <c r="I80" s="16" t="s">
        <v>751</v>
      </c>
      <c r="J80" s="16" t="s">
        <v>752</v>
      </c>
      <c r="K80" s="16" t="s">
        <v>753</v>
      </c>
      <c r="L80" s="16" t="s">
        <v>754</v>
      </c>
      <c r="M80" s="16"/>
      <c r="N80" s="16"/>
      <c r="O80" s="16"/>
      <c r="P80" s="16"/>
      <c r="Q80" s="16"/>
      <c r="R80" s="16"/>
    </row>
    <row r="81" spans="1:18" ht="39">
      <c r="A81" s="18" t="s">
        <v>138</v>
      </c>
      <c r="B81" s="18" t="str" cm="1">
        <f t="array" ref="B81">IF(A81="", "", _xlfn._xlws.FILTER('Responsáveis pelas informações'!F:F, 'Responsáveis pelas informações'!A:A=A81))</f>
        <v>Marcos</v>
      </c>
      <c r="C81" s="9" t="s">
        <v>232</v>
      </c>
      <c r="D81" s="126" t="s">
        <v>449</v>
      </c>
      <c r="E81" s="76">
        <v>0</v>
      </c>
      <c r="F81" s="37">
        <v>42370</v>
      </c>
      <c r="G81" s="20" t="s">
        <v>391</v>
      </c>
      <c r="H81" s="20" t="s">
        <v>256</v>
      </c>
      <c r="I81" s="20" t="s">
        <v>755</v>
      </c>
      <c r="J81" s="20" t="s">
        <v>756</v>
      </c>
      <c r="K81" s="20" t="s">
        <v>757</v>
      </c>
      <c r="L81" s="20" t="s">
        <v>758</v>
      </c>
      <c r="M81" s="20" t="s">
        <v>759</v>
      </c>
      <c r="N81" s="20"/>
      <c r="O81" s="20"/>
      <c r="P81" s="20"/>
      <c r="Q81" s="20"/>
      <c r="R81" s="20"/>
    </row>
    <row r="82" spans="1:18" ht="39">
      <c r="A82" s="9" t="s">
        <v>139</v>
      </c>
      <c r="B82" s="9" t="str" cm="1">
        <f t="array" ref="B82">IF(A82="", "", _xlfn._xlws.FILTER('Responsáveis pelas informações'!F:F, 'Responsáveis pelas informações'!A:A=A82))</f>
        <v>Marcos</v>
      </c>
      <c r="C82" s="9" t="s">
        <v>11</v>
      </c>
      <c r="D82" s="126" t="s">
        <v>449</v>
      </c>
      <c r="E82" s="16">
        <v>3</v>
      </c>
      <c r="F82" s="41">
        <v>45001</v>
      </c>
      <c r="G82" s="16" t="s">
        <v>458</v>
      </c>
      <c r="H82" s="16" t="s">
        <v>220</v>
      </c>
      <c r="I82" s="16" t="s">
        <v>760</v>
      </c>
      <c r="J82" s="16" t="s">
        <v>761</v>
      </c>
      <c r="K82" s="16" t="s">
        <v>762</v>
      </c>
      <c r="L82" s="16" t="s">
        <v>763</v>
      </c>
      <c r="M82" s="16"/>
      <c r="N82" s="16"/>
      <c r="O82" s="16"/>
      <c r="P82" s="16"/>
      <c r="Q82" s="16"/>
      <c r="R82" s="16"/>
    </row>
    <row r="83" spans="1:18" ht="39">
      <c r="A83" s="9" t="s">
        <v>140</v>
      </c>
      <c r="B83" s="9" t="str" cm="1">
        <f t="array" ref="B83">IF(A83="", "", _xlfn._xlws.FILTER('Responsáveis pelas informações'!F:F, 'Responsáveis pelas informações'!A:A=A83))</f>
        <v>Marcos</v>
      </c>
      <c r="C83" s="9" t="s">
        <v>38</v>
      </c>
      <c r="D83" s="126" t="s">
        <v>449</v>
      </c>
      <c r="E83" s="16">
        <v>0</v>
      </c>
      <c r="F83" s="41">
        <v>44013</v>
      </c>
      <c r="G83" s="16" t="s">
        <v>391</v>
      </c>
      <c r="H83" s="16" t="s">
        <v>256</v>
      </c>
      <c r="I83" s="16" t="s">
        <v>764</v>
      </c>
      <c r="J83" s="16" t="s">
        <v>765</v>
      </c>
      <c r="K83" s="16" t="s">
        <v>766</v>
      </c>
      <c r="L83" s="16" t="s">
        <v>767</v>
      </c>
      <c r="M83" s="16"/>
      <c r="N83" s="16"/>
      <c r="O83" s="16"/>
      <c r="P83" s="16"/>
      <c r="Q83" s="16"/>
      <c r="R83" s="16"/>
    </row>
    <row r="84" spans="1:18" ht="26.1">
      <c r="A84" s="18" t="s">
        <v>141</v>
      </c>
      <c r="B84" s="18" t="str" cm="1">
        <f t="array" ref="B84">IF(A84="", "", _xlfn._xlws.FILTER('Responsáveis pelas informações'!F:F, 'Responsáveis pelas informações'!A:A=A84))</f>
        <v>Marcos</v>
      </c>
      <c r="C84" s="9" t="s">
        <v>38</v>
      </c>
      <c r="D84" s="126" t="s">
        <v>449</v>
      </c>
      <c r="E84" s="76">
        <v>4</v>
      </c>
      <c r="F84" s="37">
        <v>45231</v>
      </c>
      <c r="G84" s="20" t="s">
        <v>493</v>
      </c>
      <c r="H84" s="20" t="s">
        <v>220</v>
      </c>
      <c r="I84" s="20" t="s">
        <v>768</v>
      </c>
      <c r="J84" s="20" t="s">
        <v>769</v>
      </c>
      <c r="K84" s="20" t="s">
        <v>770</v>
      </c>
      <c r="L84" s="20" t="s">
        <v>771</v>
      </c>
      <c r="M84" s="20"/>
      <c r="N84" s="20"/>
      <c r="O84" s="20"/>
      <c r="P84" s="20"/>
      <c r="Q84" s="20"/>
      <c r="R84" s="20"/>
    </row>
    <row r="85" spans="1:18" ht="30" customHeight="1">
      <c r="A85" s="9" t="s">
        <v>142</v>
      </c>
      <c r="B85" s="9" t="str" cm="1">
        <f t="array" ref="B85">IF(A85="", "", _xlfn._xlws.FILTER('Responsáveis pelas informações'!F:F, 'Responsáveis pelas informações'!A:A=A85))</f>
        <v>Marcos</v>
      </c>
      <c r="C85" s="9" t="s">
        <v>16</v>
      </c>
      <c r="D85" s="126" t="s">
        <v>449</v>
      </c>
      <c r="E85" s="16">
        <v>4</v>
      </c>
      <c r="F85" s="41">
        <v>44562</v>
      </c>
      <c r="G85" s="20" t="s">
        <v>458</v>
      </c>
      <c r="H85" s="16" t="s">
        <v>256</v>
      </c>
      <c r="I85" s="16" t="s">
        <v>772</v>
      </c>
      <c r="J85" s="16" t="s">
        <v>773</v>
      </c>
      <c r="K85" s="16" t="s">
        <v>774</v>
      </c>
      <c r="L85" s="16" t="s">
        <v>775</v>
      </c>
      <c r="M85" s="16"/>
      <c r="N85" s="16"/>
      <c r="O85" s="16"/>
      <c r="P85" s="16"/>
      <c r="Q85" s="16"/>
      <c r="R85" s="16"/>
    </row>
    <row r="86" spans="1:18" ht="26.1">
      <c r="A86" s="125" t="s">
        <v>143</v>
      </c>
      <c r="B86" s="18" t="str" cm="1">
        <f t="array" ref="B86">IF(A86="", "", _xlfn._xlws.FILTER('Responsáveis pelas informações'!F:F, 'Responsáveis pelas informações'!A:A=A86))</f>
        <v>Juliana</v>
      </c>
      <c r="C86" s="9" t="s">
        <v>21</v>
      </c>
      <c r="D86" s="126" t="s">
        <v>449</v>
      </c>
      <c r="E86" s="16">
        <v>0</v>
      </c>
      <c r="F86" s="37">
        <v>44927</v>
      </c>
      <c r="G86" s="20" t="s">
        <v>458</v>
      </c>
      <c r="H86" s="20" t="s">
        <v>220</v>
      </c>
      <c r="I86" s="20" t="s">
        <v>776</v>
      </c>
      <c r="J86" s="20" t="s">
        <v>777</v>
      </c>
      <c r="K86" s="20" t="s">
        <v>778</v>
      </c>
      <c r="L86" s="20"/>
      <c r="M86" s="20"/>
      <c r="N86" s="20"/>
      <c r="O86" s="20"/>
      <c r="P86" s="20"/>
      <c r="Q86" s="20"/>
      <c r="R86" s="20"/>
    </row>
    <row r="87" spans="1:18" ht="26.1">
      <c r="A87" s="9" t="s">
        <v>144</v>
      </c>
      <c r="B87" s="9" t="str" cm="1">
        <f t="array" ref="B87">IF(A87="", "", _xlfn._xlws.FILTER('Responsáveis pelas informações'!F:F, 'Responsáveis pelas informações'!A:A=A87))</f>
        <v>Marcos</v>
      </c>
      <c r="C87" s="9" t="s">
        <v>21</v>
      </c>
      <c r="D87" s="126" t="s">
        <v>449</v>
      </c>
      <c r="E87" s="16">
        <v>2</v>
      </c>
      <c r="F87" s="41">
        <v>44788</v>
      </c>
      <c r="G87" s="16" t="s">
        <v>458</v>
      </c>
      <c r="H87" s="16" t="s">
        <v>256</v>
      </c>
      <c r="I87" s="16" t="s">
        <v>779</v>
      </c>
      <c r="J87" s="16" t="s">
        <v>780</v>
      </c>
      <c r="K87" s="16" t="s">
        <v>781</v>
      </c>
      <c r="L87" s="16" t="s">
        <v>782</v>
      </c>
      <c r="M87" s="16" t="s">
        <v>783</v>
      </c>
      <c r="N87" s="16"/>
      <c r="O87" s="16"/>
      <c r="P87" s="16"/>
      <c r="Q87" s="16"/>
      <c r="R87" s="16"/>
    </row>
    <row r="88" spans="1:18" ht="26.1">
      <c r="A88" s="165" t="s">
        <v>145</v>
      </c>
      <c r="B88" s="18" t="str" cm="1">
        <f t="array" ref="B88">IF(A88="", "", _xlfn._xlws.FILTER('Responsáveis pelas informações'!F:F, 'Responsáveis pelas informações'!A:A=A88))</f>
        <v>Marcos</v>
      </c>
      <c r="C88" s="9" t="s">
        <v>32</v>
      </c>
      <c r="D88" s="126" t="s">
        <v>449</v>
      </c>
      <c r="E88" s="76">
        <v>5</v>
      </c>
      <c r="F88" s="37">
        <v>45106</v>
      </c>
      <c r="G88" s="20" t="s">
        <v>458</v>
      </c>
      <c r="H88" s="20" t="s">
        <v>220</v>
      </c>
      <c r="I88" s="20" t="s">
        <v>784</v>
      </c>
      <c r="J88" s="20" t="s">
        <v>785</v>
      </c>
      <c r="K88" s="20" t="s">
        <v>786</v>
      </c>
      <c r="L88" s="20" t="s">
        <v>787</v>
      </c>
      <c r="M88" s="20"/>
      <c r="N88" s="20"/>
      <c r="O88" s="20"/>
      <c r="P88" s="20"/>
      <c r="Q88" s="20"/>
      <c r="R88" s="20"/>
    </row>
    <row r="89" spans="1:18" ht="39">
      <c r="A89" s="9" t="s">
        <v>146</v>
      </c>
      <c r="B89" s="9" t="str" cm="1">
        <f t="array" ref="B89">IF(A89="", "", _xlfn._xlws.FILTER('Responsáveis pelas informações'!F:F, 'Responsáveis pelas informações'!A:A=A89))</f>
        <v>Marcos</v>
      </c>
      <c r="C89" s="9" t="s">
        <v>41</v>
      </c>
      <c r="D89" s="126" t="s">
        <v>449</v>
      </c>
      <c r="E89" s="16">
        <v>0</v>
      </c>
      <c r="F89" s="41">
        <v>44013</v>
      </c>
      <c r="G89" s="16" t="s">
        <v>493</v>
      </c>
      <c r="H89" s="16" t="s">
        <v>256</v>
      </c>
      <c r="I89" s="16" t="s">
        <v>788</v>
      </c>
      <c r="J89" s="16" t="s">
        <v>789</v>
      </c>
      <c r="K89" s="16" t="s">
        <v>790</v>
      </c>
      <c r="L89" s="16"/>
      <c r="M89" s="16"/>
      <c r="N89" s="16"/>
      <c r="O89" s="16"/>
      <c r="P89" s="16"/>
      <c r="Q89" s="16"/>
      <c r="R89" s="16"/>
    </row>
    <row r="90" spans="1:18" ht="39">
      <c r="A90" s="18" t="s">
        <v>147</v>
      </c>
      <c r="B90" s="18" t="str" cm="1">
        <f t="array" ref="B90">IF(A90="", "", _xlfn._xlws.FILTER('Responsáveis pelas informações'!F:F, 'Responsáveis pelas informações'!A:A=A90))</f>
        <v>Marcos</v>
      </c>
      <c r="C90" s="9" t="s">
        <v>16</v>
      </c>
      <c r="D90" s="126" t="s">
        <v>449</v>
      </c>
      <c r="E90" s="76">
        <v>4</v>
      </c>
      <c r="F90" s="210">
        <v>44927</v>
      </c>
      <c r="G90" s="20" t="s">
        <v>458</v>
      </c>
      <c r="H90" s="20" t="s">
        <v>220</v>
      </c>
      <c r="I90" s="20" t="s">
        <v>791</v>
      </c>
      <c r="J90" s="20" t="s">
        <v>792</v>
      </c>
      <c r="K90" s="20" t="s">
        <v>793</v>
      </c>
      <c r="L90" s="20" t="s">
        <v>794</v>
      </c>
      <c r="M90" s="20"/>
      <c r="N90" s="20"/>
      <c r="O90" s="20"/>
      <c r="P90" s="20"/>
      <c r="Q90" s="20"/>
      <c r="R90" s="20"/>
    </row>
    <row r="91" spans="1:18" ht="39">
      <c r="A91" s="122" t="s">
        <v>148</v>
      </c>
      <c r="B91" s="9" t="str" cm="1">
        <f t="array" ref="B91">IF(A91="", "", _xlfn._xlws.FILTER('Responsáveis pelas informações'!F:F, 'Responsáveis pelas informações'!A:A=A91))</f>
        <v>Juliana</v>
      </c>
      <c r="C91" s="9" t="s">
        <v>21</v>
      </c>
      <c r="D91" s="126" t="s">
        <v>449</v>
      </c>
      <c r="E91" s="16">
        <v>0</v>
      </c>
      <c r="F91" s="41">
        <v>45394</v>
      </c>
      <c r="G91" s="16" t="s">
        <v>391</v>
      </c>
      <c r="H91" s="16" t="s">
        <v>220</v>
      </c>
      <c r="I91" s="16" t="s">
        <v>795</v>
      </c>
      <c r="J91" s="16" t="s">
        <v>796</v>
      </c>
      <c r="K91" s="16" t="s">
        <v>797</v>
      </c>
      <c r="L91" s="16"/>
      <c r="M91" s="16"/>
      <c r="N91" s="16"/>
      <c r="O91" s="16"/>
      <c r="P91" s="16"/>
      <c r="Q91" s="16"/>
      <c r="R91" s="16"/>
    </row>
    <row r="92" spans="1:18" ht="47.25" customHeight="1">
      <c r="A92" s="18" t="s">
        <v>149</v>
      </c>
      <c r="B92" s="18" t="str" cm="1">
        <f t="array" ref="B92">IF(A92="", "", _xlfn._xlws.FILTER('Responsáveis pelas informações'!F:F, 'Responsáveis pelas informações'!A:A=A92))</f>
        <v>Marcos</v>
      </c>
      <c r="C92" s="122" t="s">
        <v>6</v>
      </c>
      <c r="D92" s="126" t="s">
        <v>449</v>
      </c>
      <c r="E92" s="76">
        <v>1</v>
      </c>
      <c r="F92" s="37">
        <v>45292</v>
      </c>
      <c r="G92" s="20" t="s">
        <v>391</v>
      </c>
      <c r="H92" s="20" t="s">
        <v>220</v>
      </c>
      <c r="I92" s="20" t="s">
        <v>798</v>
      </c>
      <c r="J92" s="20" t="s">
        <v>799</v>
      </c>
      <c r="K92" s="20" t="s">
        <v>800</v>
      </c>
      <c r="L92" s="20" t="s">
        <v>801</v>
      </c>
      <c r="M92" s="20"/>
      <c r="N92" s="20"/>
      <c r="O92" s="20"/>
      <c r="P92" s="20"/>
      <c r="Q92" s="20"/>
      <c r="R92" s="20"/>
    </row>
    <row r="93" spans="1:18" ht="26.1">
      <c r="A93" s="9" t="s">
        <v>150</v>
      </c>
      <c r="B93" s="9" t="str" cm="1">
        <f t="array" ref="B93">IF(A93="", "", _xlfn._xlws.FILTER('Responsáveis pelas informações'!F:F, 'Responsáveis pelas informações'!A:A=A93))</f>
        <v>Marcos</v>
      </c>
      <c r="C93" s="9" t="s">
        <v>38</v>
      </c>
      <c r="D93" s="126" t="s">
        <v>449</v>
      </c>
      <c r="E93" s="16">
        <v>0</v>
      </c>
      <c r="F93" s="41">
        <v>44013</v>
      </c>
      <c r="G93" s="16" t="s">
        <v>391</v>
      </c>
      <c r="H93" s="16" t="s">
        <v>256</v>
      </c>
      <c r="I93" s="16" t="s">
        <v>802</v>
      </c>
      <c r="J93" s="16" t="s">
        <v>803</v>
      </c>
      <c r="K93" s="16" t="s">
        <v>804</v>
      </c>
      <c r="L93" s="16"/>
      <c r="M93" s="16"/>
      <c r="N93" s="16"/>
      <c r="O93" s="16"/>
      <c r="P93" s="16"/>
      <c r="Q93" s="16"/>
      <c r="R93" s="16"/>
    </row>
    <row r="94" spans="1:18" ht="26.1">
      <c r="A94" s="18" t="s">
        <v>151</v>
      </c>
      <c r="B94" s="18" t="str" cm="1">
        <f t="array" ref="B94">IF(A94="", "", _xlfn._xlws.FILTER('Responsáveis pelas informações'!F:F, 'Responsáveis pelas informações'!A:A=A94))</f>
        <v>Marcos</v>
      </c>
      <c r="C94" s="9" t="s">
        <v>41</v>
      </c>
      <c r="D94" s="126" t="s">
        <v>449</v>
      </c>
      <c r="E94" s="76">
        <v>0</v>
      </c>
      <c r="F94" s="37">
        <v>44378</v>
      </c>
      <c r="G94" s="20" t="s">
        <v>391</v>
      </c>
      <c r="H94" s="20" t="s">
        <v>256</v>
      </c>
      <c r="I94" s="20" t="s">
        <v>805</v>
      </c>
      <c r="J94" s="20" t="s">
        <v>806</v>
      </c>
      <c r="K94" s="20" t="s">
        <v>807</v>
      </c>
      <c r="L94" s="20"/>
      <c r="M94" s="20"/>
      <c r="N94" s="20"/>
      <c r="O94" s="20"/>
      <c r="P94" s="20"/>
      <c r="Q94" s="20"/>
      <c r="R94" s="20"/>
    </row>
    <row r="95" spans="1:18" ht="26.1">
      <c r="A95" s="9" t="s">
        <v>152</v>
      </c>
      <c r="B95" s="9" t="str" cm="1">
        <f t="array" ref="B95">IF(A95="", "", _xlfn._xlws.FILTER('Responsáveis pelas informações'!F:F, 'Responsáveis pelas informações'!A:A=A95))</f>
        <v>Marcos</v>
      </c>
      <c r="C95" s="9" t="s">
        <v>29</v>
      </c>
      <c r="D95" s="126" t="s">
        <v>449</v>
      </c>
      <c r="E95" s="16">
        <v>0</v>
      </c>
      <c r="F95" s="41">
        <v>44197</v>
      </c>
      <c r="G95" s="16" t="s">
        <v>391</v>
      </c>
      <c r="H95" s="16" t="s">
        <v>256</v>
      </c>
      <c r="I95" s="80" t="s">
        <v>808</v>
      </c>
      <c r="J95" s="16" t="s">
        <v>809</v>
      </c>
      <c r="K95" s="16"/>
      <c r="L95" s="16"/>
      <c r="M95" s="16"/>
      <c r="N95" s="16"/>
      <c r="O95" s="16"/>
      <c r="P95" s="16"/>
      <c r="Q95" s="16"/>
      <c r="R95" s="16"/>
    </row>
    <row r="96" spans="1:18" ht="26.1">
      <c r="A96" s="165" t="s">
        <v>153</v>
      </c>
      <c r="B96" s="18" t="str" cm="1">
        <f t="array" ref="B96">IF(A96="", "", _xlfn._xlws.FILTER('Responsáveis pelas informações'!F:F, 'Responsáveis pelas informações'!A:A=A96))</f>
        <v>Marcos</v>
      </c>
      <c r="C96" s="9" t="s">
        <v>16</v>
      </c>
      <c r="D96" s="126" t="s">
        <v>449</v>
      </c>
      <c r="E96" s="76">
        <v>3</v>
      </c>
      <c r="F96" s="37">
        <v>45292</v>
      </c>
      <c r="G96" s="20" t="s">
        <v>458</v>
      </c>
      <c r="H96" s="20" t="s">
        <v>220</v>
      </c>
      <c r="I96" s="20" t="s">
        <v>810</v>
      </c>
      <c r="J96" s="20" t="s">
        <v>811</v>
      </c>
      <c r="K96" s="20" t="s">
        <v>812</v>
      </c>
      <c r="L96" s="78" t="s">
        <v>813</v>
      </c>
      <c r="M96" s="33"/>
      <c r="N96" s="33"/>
      <c r="O96" s="33"/>
      <c r="P96" s="33"/>
      <c r="Q96" s="33"/>
      <c r="R96" s="33"/>
    </row>
    <row r="97" spans="1:18" ht="26.1">
      <c r="A97" s="9" t="s">
        <v>154</v>
      </c>
      <c r="B97" s="9" t="str" cm="1">
        <f t="array" ref="B97">IF(A97="", "", _xlfn._xlws.FILTER('Responsáveis pelas informações'!F:F, 'Responsáveis pelas informações'!A:A=A97))</f>
        <v>Marcos</v>
      </c>
      <c r="C97" s="9" t="s">
        <v>38</v>
      </c>
      <c r="D97" s="126" t="s">
        <v>449</v>
      </c>
      <c r="E97" s="16">
        <v>4</v>
      </c>
      <c r="F97" s="41">
        <v>45083</v>
      </c>
      <c r="G97" s="16" t="s">
        <v>493</v>
      </c>
      <c r="H97" s="16" t="s">
        <v>220</v>
      </c>
      <c r="I97" s="16" t="s">
        <v>814</v>
      </c>
      <c r="J97" s="16" t="s">
        <v>815</v>
      </c>
      <c r="K97" s="16" t="s">
        <v>816</v>
      </c>
      <c r="L97" s="16" t="s">
        <v>817</v>
      </c>
      <c r="M97" s="16"/>
      <c r="N97" s="16"/>
      <c r="O97" s="16"/>
      <c r="P97" s="16"/>
      <c r="Q97" s="16"/>
      <c r="R97" s="16"/>
    </row>
    <row r="98" spans="1:18" ht="39">
      <c r="A98" s="125" t="s">
        <v>155</v>
      </c>
      <c r="B98" s="18" t="str" cm="1">
        <f t="array" ref="B98">IF(A98="", "", _xlfn._xlws.FILTER('Responsáveis pelas informações'!F:F, 'Responsáveis pelas informações'!A:A=A98))</f>
        <v>Juliana</v>
      </c>
      <c r="C98" s="9" t="s">
        <v>11</v>
      </c>
      <c r="D98" s="126" t="s">
        <v>449</v>
      </c>
      <c r="E98" s="16">
        <v>0</v>
      </c>
      <c r="F98" s="37">
        <v>45079</v>
      </c>
      <c r="G98" s="20" t="s">
        <v>391</v>
      </c>
      <c r="H98" s="16" t="s">
        <v>220</v>
      </c>
      <c r="I98" s="20" t="s">
        <v>818</v>
      </c>
      <c r="J98" s="20" t="s">
        <v>819</v>
      </c>
      <c r="K98" s="20" t="s">
        <v>820</v>
      </c>
      <c r="L98" s="20"/>
      <c r="M98" s="20"/>
      <c r="N98" s="20"/>
      <c r="O98" s="20"/>
      <c r="P98" s="20"/>
      <c r="Q98" s="20"/>
      <c r="R98" s="20"/>
    </row>
    <row r="99" spans="1:18" ht="39">
      <c r="A99" s="9" t="s">
        <v>236</v>
      </c>
      <c r="B99" s="9" t="str" cm="1">
        <f t="array" ref="B99">IF(A99="", "", _xlfn._xlws.FILTER('Responsáveis pelas informações'!F:F, 'Responsáveis pelas informações'!A:A=A99))</f>
        <v>Juliana</v>
      </c>
      <c r="C99" s="9" t="s">
        <v>237</v>
      </c>
      <c r="D99" s="126" t="s">
        <v>449</v>
      </c>
      <c r="E99" s="16">
        <v>0</v>
      </c>
      <c r="F99" s="41">
        <v>45488</v>
      </c>
      <c r="G99" s="16" t="s">
        <v>391</v>
      </c>
      <c r="H99" s="16" t="s">
        <v>220</v>
      </c>
      <c r="I99" s="16" t="s">
        <v>821</v>
      </c>
      <c r="J99" s="16" t="s">
        <v>822</v>
      </c>
      <c r="K99" s="16" t="s">
        <v>823</v>
      </c>
      <c r="L99" s="16"/>
      <c r="M99" s="16"/>
      <c r="N99" s="16"/>
      <c r="O99" s="16"/>
      <c r="P99" s="16"/>
      <c r="Q99" s="16"/>
      <c r="R99" s="16"/>
    </row>
    <row r="100" spans="1:18" ht="26.1">
      <c r="A100" s="18" t="s">
        <v>156</v>
      </c>
      <c r="B100" s="18" t="str" cm="1">
        <f t="array" ref="B100">IF(A100="", "", _xlfn._xlws.FILTER('Responsáveis pelas informações'!F:F, 'Responsáveis pelas informações'!A:A=A100))</f>
        <v>Marcos</v>
      </c>
      <c r="C100" s="9" t="s">
        <v>32</v>
      </c>
      <c r="D100" s="126" t="s">
        <v>449</v>
      </c>
      <c r="E100" s="76">
        <v>3</v>
      </c>
      <c r="F100" s="37">
        <v>45099</v>
      </c>
      <c r="G100" s="20" t="s">
        <v>458</v>
      </c>
      <c r="H100" s="20" t="s">
        <v>220</v>
      </c>
      <c r="I100" s="20" t="s">
        <v>824</v>
      </c>
      <c r="J100" s="20" t="s">
        <v>523</v>
      </c>
      <c r="K100" s="20" t="s">
        <v>825</v>
      </c>
      <c r="L100" s="20" t="s">
        <v>826</v>
      </c>
      <c r="M100" s="20"/>
      <c r="N100" s="20"/>
      <c r="O100" s="20"/>
      <c r="P100" s="20"/>
      <c r="Q100" s="20"/>
      <c r="R100" s="20"/>
    </row>
    <row r="101" spans="1:18" ht="26.1">
      <c r="A101" s="18" t="s">
        <v>238</v>
      </c>
      <c r="B101" s="18" t="str" cm="1">
        <f t="array" ref="B101">IF(A101="", "", _xlfn._xlws.FILTER('Responsáveis pelas informações'!F:F, 'Responsáveis pelas informações'!A:A=A101))</f>
        <v>Juliana</v>
      </c>
      <c r="C101" s="9" t="s">
        <v>11</v>
      </c>
      <c r="D101" s="126" t="s">
        <v>449</v>
      </c>
      <c r="E101" s="16">
        <v>0</v>
      </c>
      <c r="F101" s="37">
        <v>45439</v>
      </c>
      <c r="G101" s="20" t="s">
        <v>493</v>
      </c>
      <c r="H101" s="16" t="s">
        <v>220</v>
      </c>
      <c r="I101" s="20" t="s">
        <v>827</v>
      </c>
      <c r="J101" s="20" t="s">
        <v>828</v>
      </c>
      <c r="K101" s="20" t="s">
        <v>829</v>
      </c>
      <c r="L101" s="20" t="s">
        <v>830</v>
      </c>
      <c r="M101" s="20"/>
      <c r="N101" s="20"/>
      <c r="O101" s="20"/>
      <c r="P101" s="20"/>
      <c r="Q101" s="20"/>
      <c r="R101" s="20"/>
    </row>
    <row r="102" spans="1:18" ht="26.1">
      <c r="A102" s="18" t="s">
        <v>157</v>
      </c>
      <c r="B102" s="18" t="str" cm="1">
        <f t="array" ref="B102">IF(A102="", "", _xlfn._xlws.FILTER('Responsáveis pelas informações'!F:F, 'Responsáveis pelas informações'!A:A=A102))</f>
        <v>Marcos</v>
      </c>
      <c r="C102" s="9" t="s">
        <v>11</v>
      </c>
      <c r="D102" s="126" t="s">
        <v>449</v>
      </c>
      <c r="E102" s="76">
        <v>2</v>
      </c>
      <c r="F102" s="37">
        <v>45120</v>
      </c>
      <c r="G102" s="20" t="s">
        <v>458</v>
      </c>
      <c r="H102" s="20" t="s">
        <v>220</v>
      </c>
      <c r="I102" s="20" t="s">
        <v>831</v>
      </c>
      <c r="J102" s="20" t="s">
        <v>832</v>
      </c>
      <c r="K102" s="20" t="s">
        <v>833</v>
      </c>
      <c r="L102" s="20" t="s">
        <v>834</v>
      </c>
      <c r="M102" s="20"/>
      <c r="N102" s="20"/>
      <c r="O102" s="20"/>
      <c r="P102" s="20"/>
      <c r="Q102" s="20"/>
      <c r="R102" s="20"/>
    </row>
    <row r="103" spans="1:18" ht="39">
      <c r="A103" s="125" t="s">
        <v>158</v>
      </c>
      <c r="B103" s="18" t="str" cm="1">
        <f t="array" ref="B103">IF(A103="", "", _xlfn._xlws.FILTER('Responsáveis pelas informações'!F:F, 'Responsáveis pelas informações'!A:A=A103))</f>
        <v>Marcos</v>
      </c>
      <c r="C103" s="9" t="s">
        <v>16</v>
      </c>
      <c r="D103" s="126" t="s">
        <v>449</v>
      </c>
      <c r="E103" s="76">
        <v>2</v>
      </c>
      <c r="F103" s="37">
        <v>44562</v>
      </c>
      <c r="G103" s="20" t="s">
        <v>458</v>
      </c>
      <c r="H103" s="20" t="s">
        <v>256</v>
      </c>
      <c r="I103" s="20" t="s">
        <v>835</v>
      </c>
      <c r="J103" s="20" t="s">
        <v>836</v>
      </c>
      <c r="K103" s="20" t="s">
        <v>837</v>
      </c>
      <c r="L103" s="20" t="s">
        <v>838</v>
      </c>
      <c r="M103" s="20"/>
      <c r="N103" s="20"/>
      <c r="O103" s="20"/>
      <c r="P103" s="20"/>
      <c r="Q103" s="20"/>
      <c r="R103" s="20"/>
    </row>
    <row r="104" spans="1:18" ht="26.1">
      <c r="A104" s="9" t="s">
        <v>159</v>
      </c>
      <c r="B104" s="9" t="str" cm="1">
        <f t="array" ref="B104">IF(A104="", "", _xlfn._xlws.FILTER('Responsáveis pelas informações'!F:F, 'Responsáveis pelas informações'!A:A=A104))</f>
        <v>Juliana</v>
      </c>
      <c r="C104" s="122" t="s">
        <v>6</v>
      </c>
      <c r="D104" s="126" t="s">
        <v>449</v>
      </c>
      <c r="E104" s="16">
        <v>0</v>
      </c>
      <c r="F104" s="41">
        <v>45120</v>
      </c>
      <c r="G104" s="114" t="s">
        <v>391</v>
      </c>
      <c r="H104" s="16" t="s">
        <v>220</v>
      </c>
      <c r="I104" s="16" t="s">
        <v>839</v>
      </c>
      <c r="J104" s="16" t="s">
        <v>840</v>
      </c>
      <c r="K104" s="16" t="s">
        <v>841</v>
      </c>
      <c r="L104" s="16" t="s">
        <v>842</v>
      </c>
      <c r="M104" s="16"/>
      <c r="N104" s="16"/>
      <c r="O104" s="16"/>
      <c r="P104" s="16"/>
      <c r="Q104" s="16"/>
      <c r="R104" s="16"/>
    </row>
    <row r="105" spans="1:18" s="222" customFormat="1" ht="39">
      <c r="A105" s="220" t="s">
        <v>160</v>
      </c>
      <c r="B105" s="220" t="str" cm="1">
        <f t="array" ref="B105">IF(A105="", "", _xlfn._xlws.FILTER('Responsáveis pelas informações'!F:F, 'Responsáveis pelas informações'!A:A=A105))</f>
        <v>Marcos</v>
      </c>
      <c r="C105" s="221" t="s">
        <v>6</v>
      </c>
      <c r="D105" s="126" t="s">
        <v>449</v>
      </c>
      <c r="E105" s="222">
        <v>0</v>
      </c>
      <c r="F105" s="210">
        <v>43831</v>
      </c>
      <c r="G105" s="223" t="s">
        <v>391</v>
      </c>
      <c r="H105" s="223" t="s">
        <v>256</v>
      </c>
      <c r="I105" s="223" t="s">
        <v>843</v>
      </c>
      <c r="J105" s="223" t="s">
        <v>844</v>
      </c>
      <c r="K105" s="223" t="s">
        <v>845</v>
      </c>
      <c r="L105" s="223"/>
      <c r="M105" s="223"/>
      <c r="N105" s="223"/>
      <c r="O105" s="223"/>
      <c r="P105" s="223"/>
      <c r="Q105" s="223"/>
      <c r="R105" s="223"/>
    </row>
  </sheetData>
  <autoFilter ref="A1:R105" xr:uid="{7938A420-241F-4B0C-8BDA-C1F46EFE4C22}"/>
  <sortState xmlns:xlrd2="http://schemas.microsoft.com/office/spreadsheetml/2017/richdata2" ref="A3:XFD1048573">
    <sortCondition ref="A3:A1048573"/>
  </sortState>
  <dataValidations count="2">
    <dataValidation type="list" allowBlank="1" showInputMessage="1" showErrorMessage="1" errorTitle="Selecione uma opção da lista!" error="Ao clicar em uma célula, uma caixa aparecerá na borda lateral direita, clique nela para ver as opções disponíveis." sqref="H2:H1048576" xr:uid="{8FBFDBA9-AFC3-4F8B-825C-7F464AAB5EC2}">
      <formula1>"Sim,Não"</formula1>
    </dataValidation>
    <dataValidation type="list" allowBlank="1" showInputMessage="1" showErrorMessage="1" sqref="G2:G1048576" xr:uid="{242E010B-A360-4BBF-85AB-EBDE7F8C13AB}">
      <formula1>"Substituição de metas no ano,Substituição de metas a partir de data,N/A"</formula1>
    </dataValidation>
  </dataValidations>
  <pageMargins left="0.7" right="0.7" top="0.75" bottom="0.75" header="0.3" footer="0.3"/>
  <pageSetup paperSize="9" orientation="portrait" horizontalDpi="0" verticalDpi="0"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DEE0B-4EEE-48CB-8837-F82EB18B6A29}">
  <sheetPr filterMode="1">
    <tabColor rgb="FF00B050"/>
  </sheetPr>
  <dimension ref="A1:G26"/>
  <sheetViews>
    <sheetView workbookViewId="0">
      <pane xSplit="1" ySplit="1" topLeftCell="B4" activePane="bottomRight" state="frozen"/>
      <selection pane="bottomRight" activeCell="G22" sqref="G22"/>
      <selection pane="bottomLeft"/>
      <selection pane="topRight"/>
    </sheetView>
  </sheetViews>
  <sheetFormatPr defaultColWidth="0" defaultRowHeight="12.75" customHeight="1" zeroHeight="1"/>
  <cols>
    <col min="1" max="3" width="30.7109375" style="23" customWidth="1"/>
    <col min="4" max="4" width="30.7109375" style="24" customWidth="1"/>
    <col min="5" max="6" width="30.7109375" style="25" customWidth="1"/>
    <col min="7" max="7" width="30.7109375" style="43" customWidth="1"/>
    <col min="8" max="14" width="0" style="17" hidden="1" customWidth="1"/>
    <col min="15" max="16384" width="0" style="17" hidden="1"/>
  </cols>
  <sheetData>
    <row r="1" spans="1:7" s="14" customFormat="1" ht="50.25" customHeight="1">
      <c r="A1" s="10" t="s">
        <v>239</v>
      </c>
      <c r="B1" s="10" t="s">
        <v>215</v>
      </c>
      <c r="C1" s="10" t="s">
        <v>211</v>
      </c>
      <c r="D1" s="11" t="s">
        <v>846</v>
      </c>
      <c r="E1" s="10" t="s">
        <v>847</v>
      </c>
      <c r="F1" s="12" t="s">
        <v>848</v>
      </c>
      <c r="G1" s="13" t="s">
        <v>849</v>
      </c>
    </row>
    <row r="2" spans="1:7" ht="26.1" hidden="1">
      <c r="A2" s="9" t="s">
        <v>139</v>
      </c>
      <c r="B2" s="9" t="str" cm="1">
        <f t="array" ref="B2">IF(A2="", "", _xlfn._xlws.FILTER('Responsáveis pelas informações'!F:F, 'Responsáveis pelas informações'!A:A=A2))</f>
        <v>Marcos</v>
      </c>
      <c r="C2" s="9" t="s">
        <v>11</v>
      </c>
      <c r="D2" s="15">
        <v>1</v>
      </c>
      <c r="E2" s="16" t="s">
        <v>850</v>
      </c>
      <c r="F2" s="16" t="s">
        <v>851</v>
      </c>
      <c r="G2" s="41">
        <v>45272</v>
      </c>
    </row>
    <row r="3" spans="1:7" ht="26.1" hidden="1">
      <c r="A3" s="18" t="s">
        <v>149</v>
      </c>
      <c r="B3" s="18" t="str" cm="1">
        <f t="array" ref="B3">IF(A3="", "", _xlfn._xlws.FILTER('Responsáveis pelas informações'!F:F, 'Responsáveis pelas informações'!A:A=A3))</f>
        <v>Marcos</v>
      </c>
      <c r="C3" s="9" t="s">
        <v>6</v>
      </c>
      <c r="D3" s="19">
        <v>1</v>
      </c>
      <c r="E3" s="20" t="s">
        <v>850</v>
      </c>
      <c r="F3" s="20" t="s">
        <v>851</v>
      </c>
      <c r="G3" s="37">
        <v>45274</v>
      </c>
    </row>
    <row r="4" spans="1:7" ht="26.1">
      <c r="A4" s="9" t="s">
        <v>157</v>
      </c>
      <c r="B4" s="9" t="str" cm="1">
        <f t="array" ref="B4">IF(A4="", "", _xlfn._xlws.FILTER('Responsáveis pelas informações'!F:F, 'Responsáveis pelas informações'!A:A=A4))</f>
        <v>Marcos</v>
      </c>
      <c r="C4" s="9" t="s">
        <v>11</v>
      </c>
      <c r="D4" s="15">
        <v>1</v>
      </c>
      <c r="E4" s="16" t="s">
        <v>852</v>
      </c>
      <c r="F4" s="16" t="s">
        <v>853</v>
      </c>
      <c r="G4" s="41">
        <v>45274</v>
      </c>
    </row>
    <row r="5" spans="1:7" ht="26.1" hidden="1">
      <c r="A5" s="23" t="s">
        <v>105</v>
      </c>
      <c r="B5" s="18" t="str" cm="1">
        <f t="array" ref="B5">IF(A5="", "", _xlfn._xlws.FILTER('Responsáveis pelas informações'!F:F, 'Responsáveis pelas informações'!A:A=A5))</f>
        <v>Bianca</v>
      </c>
      <c r="C5" s="9" t="s">
        <v>11</v>
      </c>
      <c r="D5" s="19">
        <v>1</v>
      </c>
      <c r="E5" s="20" t="s">
        <v>852</v>
      </c>
      <c r="F5" s="46" t="s">
        <v>853</v>
      </c>
      <c r="G5" s="67">
        <v>45371</v>
      </c>
    </row>
    <row r="6" spans="1:7" ht="26.1" hidden="1">
      <c r="A6" s="9" t="s">
        <v>75</v>
      </c>
      <c r="B6" s="9" t="str" cm="1">
        <f t="array" ref="B6">IF(A6="", "", _xlfn._xlws.FILTER('Responsáveis pelas informações'!F:F, 'Responsáveis pelas informações'!A:A=A6))</f>
        <v>Juliana</v>
      </c>
      <c r="C6" s="9" t="s">
        <v>21</v>
      </c>
      <c r="D6" s="15">
        <v>1</v>
      </c>
      <c r="E6" s="16" t="s">
        <v>852</v>
      </c>
      <c r="F6" s="47" t="s">
        <v>853</v>
      </c>
      <c r="G6" s="41">
        <v>45373</v>
      </c>
    </row>
    <row r="7" spans="1:7" ht="26.1" hidden="1">
      <c r="A7" s="18" t="s">
        <v>130</v>
      </c>
      <c r="B7" s="18" t="str" cm="1">
        <f t="array" ref="B7">IF(A7="", "", _xlfn._xlws.FILTER('Responsáveis pelas informações'!F:F, 'Responsáveis pelas informações'!A:A=A7))</f>
        <v>Juliana</v>
      </c>
      <c r="C7" s="9" t="s">
        <v>6</v>
      </c>
      <c r="D7" s="19">
        <v>1</v>
      </c>
      <c r="E7" s="20" t="s">
        <v>852</v>
      </c>
      <c r="F7" s="20" t="s">
        <v>854</v>
      </c>
      <c r="G7" s="37">
        <v>45383</v>
      </c>
    </row>
    <row r="8" spans="1:7" ht="26.1">
      <c r="A8" s="9" t="s">
        <v>157</v>
      </c>
      <c r="B8" s="9" t="str" cm="1">
        <f t="array" ref="B8">IF(A8="", "", _xlfn._xlws.FILTER('Responsáveis pelas informações'!F:F, 'Responsáveis pelas informações'!A:A=A8))</f>
        <v>Marcos</v>
      </c>
      <c r="C8" s="9" t="s">
        <v>11</v>
      </c>
      <c r="D8" s="15">
        <v>2</v>
      </c>
      <c r="E8" s="16" t="s">
        <v>852</v>
      </c>
      <c r="F8" s="16" t="s">
        <v>854</v>
      </c>
      <c r="G8" s="41">
        <v>45385</v>
      </c>
    </row>
    <row r="9" spans="1:7" ht="26.1" hidden="1">
      <c r="A9" s="18" t="s">
        <v>43</v>
      </c>
      <c r="B9" s="18" t="str" cm="1">
        <f t="array" ref="B9">IF(A9="", "", _xlfn._xlws.FILTER('Responsáveis pelas informações'!F:F, 'Responsáveis pelas informações'!A:A=A9))</f>
        <v>Juliana</v>
      </c>
      <c r="C9" s="9" t="s">
        <v>41</v>
      </c>
      <c r="D9" s="19">
        <v>1</v>
      </c>
      <c r="E9" s="20" t="s">
        <v>852</v>
      </c>
      <c r="F9" s="20" t="s">
        <v>854</v>
      </c>
      <c r="G9" s="37">
        <v>45393</v>
      </c>
    </row>
    <row r="10" spans="1:7" ht="26.1" hidden="1">
      <c r="A10" s="18" t="s">
        <v>43</v>
      </c>
      <c r="B10" s="18" t="s">
        <v>224</v>
      </c>
      <c r="C10" s="9" t="s">
        <v>41</v>
      </c>
      <c r="D10" s="19">
        <v>2</v>
      </c>
      <c r="E10" s="16" t="s">
        <v>850</v>
      </c>
      <c r="F10" s="20" t="s">
        <v>855</v>
      </c>
      <c r="G10" s="37">
        <v>45553</v>
      </c>
    </row>
    <row r="11" spans="1:7" ht="43.5" hidden="1" customHeight="1">
      <c r="A11" s="9" t="s">
        <v>96</v>
      </c>
      <c r="B11" s="9" t="str" cm="1">
        <f t="array" ref="B11">IF(A11="", "", _xlfn._xlws.FILTER('Responsáveis pelas informações'!F:F, 'Responsáveis pelas informações'!A:A=A11))</f>
        <v>Bianca</v>
      </c>
      <c r="C11" s="9" t="s">
        <v>26</v>
      </c>
      <c r="D11" s="15">
        <v>1</v>
      </c>
      <c r="E11" s="16" t="s">
        <v>852</v>
      </c>
      <c r="F11" s="16" t="s">
        <v>854</v>
      </c>
      <c r="G11" s="41">
        <v>45383</v>
      </c>
    </row>
    <row r="12" spans="1:7" ht="26.1" hidden="1">
      <c r="A12" s="18" t="s">
        <v>59</v>
      </c>
      <c r="B12" s="18" t="str" cm="1">
        <f t="array" ref="B12">IF(A12="", "", _xlfn._xlws.FILTER('Responsáveis pelas informações'!F:F, 'Responsáveis pelas informações'!A:A=A12))</f>
        <v>Juliana</v>
      </c>
      <c r="C12" s="9" t="s">
        <v>32</v>
      </c>
      <c r="D12" s="19">
        <v>1</v>
      </c>
      <c r="E12" s="20" t="s">
        <v>852</v>
      </c>
      <c r="F12" s="20" t="s">
        <v>854</v>
      </c>
      <c r="G12" s="37">
        <v>45415</v>
      </c>
    </row>
    <row r="13" spans="1:7" ht="26.1" hidden="1">
      <c r="A13" s="227" t="s">
        <v>59</v>
      </c>
      <c r="B13" s="18" t="str" cm="1">
        <f t="array" ref="B13">IF(A13="", "", _xlfn._xlws.FILTER('Responsáveis pelas informações'!F:F, 'Responsáveis pelas informações'!A:A=A13))</f>
        <v>Juliana</v>
      </c>
      <c r="C13" s="9" t="s">
        <v>32</v>
      </c>
      <c r="D13" s="19">
        <v>2</v>
      </c>
      <c r="E13" s="20" t="s">
        <v>852</v>
      </c>
      <c r="F13" s="20" t="s">
        <v>854</v>
      </c>
      <c r="G13" s="37">
        <v>45525</v>
      </c>
    </row>
    <row r="14" spans="1:7" ht="51.95" hidden="1">
      <c r="A14" s="9" t="s">
        <v>92</v>
      </c>
      <c r="B14" s="9" t="str" cm="1">
        <f t="array" ref="B14">IF(A14="", "", _xlfn._xlws.FILTER('Responsáveis pelas informações'!F:F, 'Responsáveis pelas informações'!A:A=A14))</f>
        <v>Bianca</v>
      </c>
      <c r="C14" s="9" t="s">
        <v>16</v>
      </c>
      <c r="D14" s="15">
        <v>1</v>
      </c>
      <c r="E14" s="16" t="s">
        <v>850</v>
      </c>
      <c r="F14" s="16" t="s">
        <v>856</v>
      </c>
      <c r="G14" s="41">
        <v>45461</v>
      </c>
    </row>
    <row r="15" spans="1:7" ht="51.95" hidden="1">
      <c r="A15" s="9" t="s">
        <v>103</v>
      </c>
      <c r="B15" s="9"/>
      <c r="C15" s="9"/>
      <c r="D15" s="15">
        <v>1</v>
      </c>
      <c r="E15" s="16" t="s">
        <v>850</v>
      </c>
      <c r="F15" s="16" t="s">
        <v>856</v>
      </c>
      <c r="G15" s="41">
        <v>45548</v>
      </c>
    </row>
    <row r="16" spans="1:7" ht="51.95" hidden="1">
      <c r="A16" s="18" t="s">
        <v>25</v>
      </c>
      <c r="B16" s="18" t="str" cm="1">
        <f t="array" ref="B16">IF(A16="", "", _xlfn._xlws.FILTER('Responsáveis pelas informações'!F:F, 'Responsáveis pelas informações'!A:A=A16))</f>
        <v>Juliana</v>
      </c>
      <c r="C16" s="9" t="s">
        <v>16</v>
      </c>
      <c r="D16" s="19">
        <v>1</v>
      </c>
      <c r="E16" s="20" t="s">
        <v>850</v>
      </c>
      <c r="F16" s="20" t="s">
        <v>857</v>
      </c>
      <c r="G16" s="37">
        <v>45468</v>
      </c>
    </row>
    <row r="17" spans="1:7" ht="39" hidden="1">
      <c r="A17" s="9" t="s">
        <v>129</v>
      </c>
      <c r="B17" s="9" t="str" cm="1">
        <f t="array" ref="B17">IF(A17="", "", _xlfn._xlws.FILTER('Responsáveis pelas informações'!F:F, 'Responsáveis pelas informações'!A:A=A17))</f>
        <v>Marcos</v>
      </c>
      <c r="C17" s="9" t="s">
        <v>6</v>
      </c>
      <c r="D17" s="15">
        <v>1</v>
      </c>
      <c r="E17" s="16" t="s">
        <v>850</v>
      </c>
      <c r="F17" s="16" t="s">
        <v>858</v>
      </c>
      <c r="G17" s="41">
        <v>45476</v>
      </c>
    </row>
    <row r="18" spans="1:7" ht="51.95" hidden="1">
      <c r="A18" s="23" t="s">
        <v>76</v>
      </c>
      <c r="B18" s="23" t="s">
        <v>224</v>
      </c>
      <c r="C18" s="23" t="s">
        <v>6</v>
      </c>
      <c r="D18" s="24">
        <v>1</v>
      </c>
      <c r="E18" s="20" t="s">
        <v>852</v>
      </c>
      <c r="F18" s="16" t="s">
        <v>856</v>
      </c>
      <c r="G18" s="43">
        <v>45520</v>
      </c>
    </row>
    <row r="19" spans="1:7" ht="26.1" hidden="1">
      <c r="A19" s="23" t="s">
        <v>100</v>
      </c>
      <c r="B19" s="23" t="s">
        <v>224</v>
      </c>
      <c r="C19" s="23" t="s">
        <v>6</v>
      </c>
      <c r="D19" s="24">
        <v>1</v>
      </c>
      <c r="E19" s="20" t="s">
        <v>852</v>
      </c>
      <c r="F19" s="20" t="s">
        <v>854</v>
      </c>
      <c r="G19" s="43">
        <v>45485</v>
      </c>
    </row>
    <row r="20" spans="1:7" ht="39" hidden="1">
      <c r="A20" s="23" t="s">
        <v>116</v>
      </c>
      <c r="B20" s="23" t="s">
        <v>223</v>
      </c>
      <c r="C20" s="23" t="s">
        <v>6</v>
      </c>
      <c r="D20" s="24">
        <v>1</v>
      </c>
      <c r="E20" s="16" t="s">
        <v>850</v>
      </c>
      <c r="F20" s="16" t="s">
        <v>858</v>
      </c>
      <c r="G20" s="43">
        <v>45477</v>
      </c>
    </row>
    <row r="21" spans="1:7" ht="45" hidden="1" customHeight="1">
      <c r="A21" s="23" t="s">
        <v>54</v>
      </c>
      <c r="B21" s="23" t="s">
        <v>224</v>
      </c>
      <c r="C21" s="23" t="s">
        <v>16</v>
      </c>
      <c r="D21" s="24">
        <v>1</v>
      </c>
      <c r="E21" s="20" t="s">
        <v>852</v>
      </c>
      <c r="F21" s="20" t="s">
        <v>852</v>
      </c>
      <c r="G21" s="43">
        <v>45484</v>
      </c>
    </row>
    <row r="22" spans="1:7" ht="26.1" hidden="1">
      <c r="A22" s="23" t="s">
        <v>859</v>
      </c>
      <c r="B22" s="23" t="s">
        <v>224</v>
      </c>
      <c r="C22" s="23" t="s">
        <v>32</v>
      </c>
      <c r="D22" s="24">
        <v>1</v>
      </c>
      <c r="E22" s="20" t="s">
        <v>852</v>
      </c>
      <c r="F22" s="20" t="s">
        <v>852</v>
      </c>
      <c r="G22" s="43">
        <v>45461</v>
      </c>
    </row>
    <row r="23" spans="1:7" ht="26.1" hidden="1">
      <c r="A23" s="23" t="s">
        <v>860</v>
      </c>
      <c r="B23" s="23" t="s">
        <v>224</v>
      </c>
      <c r="C23" s="23" t="s">
        <v>38</v>
      </c>
      <c r="D23" s="24">
        <v>1</v>
      </c>
      <c r="E23" s="20" t="s">
        <v>852</v>
      </c>
      <c r="F23" s="20" t="s">
        <v>852</v>
      </c>
      <c r="G23" s="43">
        <v>45496</v>
      </c>
    </row>
    <row r="24" spans="1:7" ht="30" hidden="1" customHeight="1">
      <c r="A24" s="23" t="s">
        <v>861</v>
      </c>
      <c r="B24" s="23" t="s">
        <v>224</v>
      </c>
      <c r="C24" s="23" t="s">
        <v>21</v>
      </c>
      <c r="D24" s="24">
        <v>1</v>
      </c>
      <c r="E24" s="20" t="s">
        <v>852</v>
      </c>
      <c r="F24" s="20" t="s">
        <v>852</v>
      </c>
      <c r="G24" s="43">
        <v>45503</v>
      </c>
    </row>
    <row r="25" spans="1:7" ht="36.75" hidden="1" customHeight="1">
      <c r="A25" s="23" t="s">
        <v>83</v>
      </c>
      <c r="B25" s="23" t="s">
        <v>224</v>
      </c>
      <c r="C25" s="23" t="s">
        <v>32</v>
      </c>
      <c r="D25" s="24">
        <v>1</v>
      </c>
      <c r="E25" s="20" t="s">
        <v>852</v>
      </c>
      <c r="F25" s="20" t="s">
        <v>852</v>
      </c>
      <c r="G25" s="43">
        <v>45531</v>
      </c>
    </row>
    <row r="26" spans="1:7" ht="39" hidden="1">
      <c r="A26" s="23" t="s">
        <v>147</v>
      </c>
      <c r="B26" s="23" t="s">
        <v>222</v>
      </c>
      <c r="C26" s="23" t="s">
        <v>16</v>
      </c>
      <c r="D26" s="24">
        <v>1</v>
      </c>
      <c r="E26" s="16" t="s">
        <v>850</v>
      </c>
      <c r="F26" s="16" t="s">
        <v>858</v>
      </c>
      <c r="G26" s="43">
        <v>45503</v>
      </c>
    </row>
  </sheetData>
  <autoFilter ref="A1:A26" xr:uid="{AF3DEE0B-4EEE-48CB-8837-F82EB18B6A29}">
    <filterColumn colId="0">
      <filters>
        <filter val="UFV - Fibras Florestais"/>
      </filters>
    </filterColumn>
  </autoFilter>
  <dataValidations count="1">
    <dataValidation type="list" allowBlank="1" showInputMessage="1" showErrorMessage="1" errorTitle="Selecione uma opção da lista!" error="Ao clicar em uma célula, uma caixa aparecerá na borda lateral direita, clique nela para ver as opções disponíveis." sqref="F21:F25 E2:E1048576" xr:uid="{805D3364-AC4D-45B6-8F86-22B3A3EA8A8A}">
      <formula1>"Sim,Não"</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CD0BA-F1C8-49D2-AA90-7E4B45C813CB}">
  <sheetPr>
    <tabColor rgb="FF00B050"/>
  </sheetPr>
  <dimension ref="A1:AH2302"/>
  <sheetViews>
    <sheetView zoomScale="80" zoomScaleNormal="80" workbookViewId="0">
      <pane xSplit="2" ySplit="1" topLeftCell="L20" activePane="bottomRight" state="frozen"/>
      <selection pane="bottomRight" activeCell="B180" sqref="B180"/>
      <selection pane="bottomLeft" activeCell="A2" sqref="A2"/>
      <selection pane="topRight" activeCell="C1" sqref="C1"/>
    </sheetView>
  </sheetViews>
  <sheetFormatPr defaultColWidth="0" defaultRowHeight="12.75" customHeight="1" zeroHeight="1"/>
  <cols>
    <col min="1" max="1" width="35.7109375" style="83" customWidth="1"/>
    <col min="2" max="2" width="34.5703125" style="83" customWidth="1"/>
    <col min="3" max="4" width="35.7109375" style="83" customWidth="1"/>
    <col min="5" max="5" width="18.42578125" style="83" bestFit="1" customWidth="1"/>
    <col min="6" max="6" width="19.5703125" style="83" bestFit="1" customWidth="1"/>
    <col min="7" max="7" width="71.42578125" style="17" customWidth="1"/>
    <col min="8" max="14" width="20.7109375" style="83" customWidth="1"/>
    <col min="15" max="15" width="14" style="83" customWidth="1"/>
    <col min="16" max="16" width="16.5703125" style="83" customWidth="1"/>
    <col min="17" max="17" width="15.42578125" style="83" customWidth="1"/>
    <col min="18" max="18" width="14.7109375" style="83" customWidth="1"/>
    <col min="19" max="19" width="16.7109375" style="83" customWidth="1"/>
    <col min="20" max="24" width="9" style="83" bestFit="1" customWidth="1"/>
    <col min="25" max="34" width="28.5703125" style="83" hidden="1" customWidth="1"/>
    <col min="35" max="35" width="0" style="83" hidden="1" customWidth="1"/>
    <col min="36" max="16384" width="0" style="83" hidden="1"/>
  </cols>
  <sheetData>
    <row r="1" spans="1:24" s="81" customFormat="1" ht="50.25" customHeight="1">
      <c r="A1" s="100" t="s">
        <v>0</v>
      </c>
      <c r="B1" s="100" t="s">
        <v>162</v>
      </c>
      <c r="C1" s="100" t="s">
        <v>215</v>
      </c>
      <c r="D1" s="100" t="s">
        <v>211</v>
      </c>
      <c r="E1" s="100" t="s">
        <v>373</v>
      </c>
      <c r="F1" s="102" t="s">
        <v>846</v>
      </c>
      <c r="G1" s="102" t="s">
        <v>862</v>
      </c>
      <c r="H1" s="102" t="s">
        <v>863</v>
      </c>
      <c r="I1" s="102" t="s">
        <v>864</v>
      </c>
      <c r="J1" s="102" t="s">
        <v>865</v>
      </c>
      <c r="K1" s="102" t="s">
        <v>866</v>
      </c>
      <c r="L1" s="102" t="s">
        <v>867</v>
      </c>
      <c r="M1" s="102" t="s">
        <v>868</v>
      </c>
      <c r="N1" s="102" t="s">
        <v>869</v>
      </c>
      <c r="O1" s="102">
        <v>2021</v>
      </c>
      <c r="P1" s="102">
        <v>2022</v>
      </c>
      <c r="Q1" s="102">
        <v>2023</v>
      </c>
      <c r="R1" s="102" t="s">
        <v>870</v>
      </c>
      <c r="S1" s="102" t="s">
        <v>871</v>
      </c>
      <c r="T1" s="102" t="s">
        <v>872</v>
      </c>
      <c r="U1" s="102" t="s">
        <v>873</v>
      </c>
      <c r="V1" s="102" t="s">
        <v>874</v>
      </c>
      <c r="W1" s="102" t="s">
        <v>875</v>
      </c>
      <c r="X1" s="102" t="s">
        <v>876</v>
      </c>
    </row>
    <row r="2" spans="1:24" ht="12.95">
      <c r="A2" s="9" t="s">
        <v>5</v>
      </c>
      <c r="B2" s="16" t="s">
        <v>47</v>
      </c>
      <c r="C2" s="16" t="str" cm="1">
        <f t="array" ref="C2">IF(A2="", "", _xlfn._xlws.FILTER('Responsáveis pelas informações'!F:F, 'Responsáveis pelas informações'!A:A=A2))</f>
        <v>Juliana</v>
      </c>
      <c r="D2" s="16" t="s">
        <v>29</v>
      </c>
      <c r="E2" s="90" t="s">
        <v>877</v>
      </c>
      <c r="F2" s="90" t="s">
        <v>877</v>
      </c>
      <c r="G2" s="16"/>
      <c r="H2" s="87"/>
      <c r="I2" s="87"/>
      <c r="J2" s="87"/>
      <c r="K2" s="87"/>
      <c r="L2" s="87"/>
      <c r="M2" s="87"/>
      <c r="N2" s="87"/>
      <c r="O2" s="87">
        <v>10</v>
      </c>
      <c r="P2" s="87">
        <v>55</v>
      </c>
      <c r="Q2" s="84">
        <v>55</v>
      </c>
      <c r="R2" s="84">
        <v>30</v>
      </c>
      <c r="S2" s="87"/>
      <c r="T2" s="87"/>
      <c r="U2" s="87"/>
      <c r="V2" s="87"/>
      <c r="W2" s="87"/>
      <c r="X2" s="87"/>
    </row>
    <row r="3" spans="1:24" ht="12.95">
      <c r="A3" s="9" t="s">
        <v>5</v>
      </c>
      <c r="B3" s="16" t="s">
        <v>13</v>
      </c>
      <c r="C3" s="16" t="str" cm="1">
        <f t="array" ref="C3">IF(A3="", "", _xlfn._xlws.FILTER('Responsáveis pelas informações'!F:F, 'Responsáveis pelas informações'!A:A=A3))</f>
        <v>Juliana</v>
      </c>
      <c r="D3" s="16" t="s">
        <v>29</v>
      </c>
      <c r="E3" s="90" t="s">
        <v>877</v>
      </c>
      <c r="F3" s="90" t="s">
        <v>877</v>
      </c>
      <c r="G3" s="16"/>
      <c r="H3" s="87"/>
      <c r="I3" s="87"/>
      <c r="J3" s="87"/>
      <c r="K3" s="87"/>
      <c r="L3" s="87"/>
      <c r="M3" s="87"/>
      <c r="N3" s="87"/>
      <c r="O3" s="87">
        <v>2</v>
      </c>
      <c r="P3" s="87">
        <v>11</v>
      </c>
      <c r="Q3" s="84">
        <v>11</v>
      </c>
      <c r="R3" s="84">
        <v>6</v>
      </c>
      <c r="S3" s="87"/>
      <c r="T3" s="87"/>
      <c r="U3" s="87"/>
      <c r="V3" s="87"/>
      <c r="W3" s="87"/>
      <c r="X3" s="87"/>
    </row>
    <row r="4" spans="1:24" ht="12.95">
      <c r="A4" s="9" t="s">
        <v>5</v>
      </c>
      <c r="B4" s="16" t="s">
        <v>51</v>
      </c>
      <c r="C4" s="16" t="str" cm="1">
        <f t="array" ref="C4">IF(A4="", "", _xlfn._xlws.FILTER('Responsáveis pelas informações'!F:F, 'Responsáveis pelas informações'!A:A=A4))</f>
        <v>Juliana</v>
      </c>
      <c r="D4" s="16" t="s">
        <v>29</v>
      </c>
      <c r="E4" s="90" t="s">
        <v>877</v>
      </c>
      <c r="F4" s="90" t="s">
        <v>877</v>
      </c>
      <c r="G4" s="16"/>
      <c r="H4" s="87"/>
      <c r="I4" s="87"/>
      <c r="J4" s="87"/>
      <c r="K4" s="87"/>
      <c r="L4" s="87"/>
      <c r="M4" s="87"/>
      <c r="N4" s="87"/>
      <c r="O4" s="87">
        <v>0</v>
      </c>
      <c r="P4" s="87">
        <v>4</v>
      </c>
      <c r="Q4" s="84">
        <v>4</v>
      </c>
      <c r="R4" s="84">
        <v>2</v>
      </c>
      <c r="S4" s="87"/>
      <c r="T4" s="87"/>
      <c r="U4" s="87"/>
      <c r="V4" s="87"/>
      <c r="W4" s="87"/>
      <c r="X4" s="87"/>
    </row>
    <row r="5" spans="1:24" ht="12.95">
      <c r="A5" s="9" t="s">
        <v>5</v>
      </c>
      <c r="B5" s="16" t="s">
        <v>53</v>
      </c>
      <c r="C5" s="16" t="str" cm="1">
        <f t="array" ref="C5">IF(A5="", "", _xlfn._xlws.FILTER('Responsáveis pelas informações'!F:F, 'Responsáveis pelas informações'!A:A=A5))</f>
        <v>Juliana</v>
      </c>
      <c r="D5" s="16" t="s">
        <v>29</v>
      </c>
      <c r="E5" s="90" t="s">
        <v>877</v>
      </c>
      <c r="F5" s="90" t="s">
        <v>877</v>
      </c>
      <c r="G5" s="16"/>
      <c r="H5" s="87"/>
      <c r="I5" s="87"/>
      <c r="J5" s="87"/>
      <c r="K5" s="87"/>
      <c r="L5" s="87"/>
      <c r="M5" s="87"/>
      <c r="N5" s="87"/>
      <c r="O5" s="87">
        <v>0</v>
      </c>
      <c r="P5" s="87">
        <v>2</v>
      </c>
      <c r="Q5" s="84">
        <v>3</v>
      </c>
      <c r="R5" s="84">
        <v>1</v>
      </c>
      <c r="S5" s="87"/>
      <c r="T5" s="87"/>
      <c r="U5" s="87"/>
      <c r="V5" s="87"/>
      <c r="W5" s="87"/>
      <c r="X5" s="87"/>
    </row>
    <row r="6" spans="1:24" ht="12.95">
      <c r="A6" s="9" t="s">
        <v>5</v>
      </c>
      <c r="B6" s="16" t="s">
        <v>63</v>
      </c>
      <c r="C6" s="16" t="str" cm="1">
        <f t="array" ref="C6">IF(A6="", "", _xlfn._xlws.FILTER('Responsáveis pelas informações'!F:F, 'Responsáveis pelas informações'!A:A=A6))</f>
        <v>Juliana</v>
      </c>
      <c r="D6" s="16" t="s">
        <v>29</v>
      </c>
      <c r="E6" s="90" t="s">
        <v>877</v>
      </c>
      <c r="F6" s="90" t="s">
        <v>877</v>
      </c>
      <c r="G6" s="16"/>
      <c r="H6" s="87"/>
      <c r="I6" s="87"/>
      <c r="J6" s="87"/>
      <c r="K6" s="87"/>
      <c r="L6" s="87"/>
      <c r="M6" s="87"/>
      <c r="N6" s="87"/>
      <c r="O6" s="87">
        <v>30</v>
      </c>
      <c r="P6" s="87">
        <v>60</v>
      </c>
      <c r="Q6" s="84">
        <v>60</v>
      </c>
      <c r="R6" s="84">
        <v>60</v>
      </c>
      <c r="S6" s="87"/>
      <c r="T6" s="87"/>
      <c r="U6" s="87"/>
      <c r="V6" s="87"/>
      <c r="W6" s="87"/>
      <c r="X6" s="87"/>
    </row>
    <row r="7" spans="1:24" ht="12.95">
      <c r="A7" s="9" t="s">
        <v>5</v>
      </c>
      <c r="B7" s="16" t="s">
        <v>57</v>
      </c>
      <c r="C7" s="16" t="str" cm="1">
        <f t="array" ref="C7">IF(A7="", "", _xlfn._xlws.FILTER('Responsáveis pelas informações'!F:F, 'Responsáveis pelas informações'!A:A=A7))</f>
        <v>Juliana</v>
      </c>
      <c r="D7" s="16" t="s">
        <v>29</v>
      </c>
      <c r="E7" s="90" t="s">
        <v>877</v>
      </c>
      <c r="F7" s="90" t="s">
        <v>877</v>
      </c>
      <c r="G7" s="16"/>
      <c r="H7" s="87"/>
      <c r="I7" s="87"/>
      <c r="J7" s="87"/>
      <c r="K7" s="87"/>
      <c r="L7" s="87"/>
      <c r="M7" s="87"/>
      <c r="N7" s="87"/>
      <c r="O7" s="87">
        <v>0</v>
      </c>
      <c r="P7" s="87">
        <v>1</v>
      </c>
      <c r="Q7" s="84">
        <v>2</v>
      </c>
      <c r="R7" s="84">
        <v>2</v>
      </c>
      <c r="S7" s="87"/>
      <c r="T7" s="87"/>
      <c r="U7" s="87"/>
      <c r="V7" s="87"/>
      <c r="W7" s="87"/>
      <c r="X7" s="87"/>
    </row>
    <row r="8" spans="1:24" ht="26.1">
      <c r="A8" s="9" t="s">
        <v>5</v>
      </c>
      <c r="B8" s="16" t="s">
        <v>84</v>
      </c>
      <c r="C8" s="16" t="str" cm="1">
        <f t="array" ref="C8">IF(A8="", "", _xlfn._xlws.FILTER('Responsáveis pelas informações'!F:F, 'Responsáveis pelas informações'!A:A=A8))</f>
        <v>Juliana</v>
      </c>
      <c r="D8" s="16" t="s">
        <v>29</v>
      </c>
      <c r="E8" s="90" t="s">
        <v>877</v>
      </c>
      <c r="F8" s="90" t="s">
        <v>877</v>
      </c>
      <c r="G8" s="16"/>
      <c r="H8" s="87"/>
      <c r="I8" s="87"/>
      <c r="J8" s="87"/>
      <c r="K8" s="87"/>
      <c r="L8" s="87"/>
      <c r="M8" s="87"/>
      <c r="N8" s="87"/>
      <c r="O8" s="87">
        <v>0</v>
      </c>
      <c r="P8" s="87">
        <v>16</v>
      </c>
      <c r="Q8" s="84">
        <v>16</v>
      </c>
      <c r="R8" s="84">
        <v>8</v>
      </c>
      <c r="S8" s="87"/>
      <c r="T8" s="87"/>
      <c r="U8" s="87"/>
      <c r="V8" s="87"/>
      <c r="W8" s="87"/>
      <c r="X8" s="87"/>
    </row>
    <row r="9" spans="1:24" ht="12.95">
      <c r="A9" s="9" t="s">
        <v>5</v>
      </c>
      <c r="B9" s="16" t="s">
        <v>68</v>
      </c>
      <c r="C9" s="16" t="str" cm="1">
        <f t="array" ref="C9">IF(A9="", "", _xlfn._xlws.FILTER('Responsáveis pelas informações'!F:F, 'Responsáveis pelas informações'!A:A=A9))</f>
        <v>Juliana</v>
      </c>
      <c r="D9" s="16" t="s">
        <v>29</v>
      </c>
      <c r="E9" s="90" t="s">
        <v>877</v>
      </c>
      <c r="F9" s="90" t="s">
        <v>877</v>
      </c>
      <c r="G9" s="16"/>
      <c r="H9" s="87"/>
      <c r="I9" s="87"/>
      <c r="J9" s="87"/>
      <c r="K9" s="87"/>
      <c r="L9" s="87"/>
      <c r="M9" s="87"/>
      <c r="N9" s="87"/>
      <c r="O9" s="87" t="s">
        <v>422</v>
      </c>
      <c r="P9" s="87">
        <v>4</v>
      </c>
      <c r="Q9" s="84">
        <v>4</v>
      </c>
      <c r="R9" s="84">
        <v>4</v>
      </c>
      <c r="S9" s="87"/>
      <c r="T9" s="87"/>
      <c r="U9" s="87"/>
      <c r="V9" s="87"/>
      <c r="W9" s="87"/>
      <c r="X9" s="87"/>
    </row>
    <row r="10" spans="1:24" ht="26.1">
      <c r="A10" s="9" t="s">
        <v>5</v>
      </c>
      <c r="B10" s="16" t="s">
        <v>70</v>
      </c>
      <c r="C10" s="16" t="str" cm="1">
        <f t="array" ref="C10">IF(A10="", "", _xlfn._xlws.FILTER('Responsáveis pelas informações'!F:F, 'Responsáveis pelas informações'!A:A=A10))</f>
        <v>Juliana</v>
      </c>
      <c r="D10" s="16" t="s">
        <v>29</v>
      </c>
      <c r="E10" s="90" t="s">
        <v>877</v>
      </c>
      <c r="F10" s="90" t="s">
        <v>877</v>
      </c>
      <c r="G10" s="16"/>
      <c r="H10" s="87"/>
      <c r="I10" s="87"/>
      <c r="J10" s="87"/>
      <c r="K10" s="87"/>
      <c r="L10" s="87"/>
      <c r="M10" s="87"/>
      <c r="N10" s="87"/>
      <c r="O10" s="87">
        <v>0</v>
      </c>
      <c r="P10" s="87">
        <v>45</v>
      </c>
      <c r="Q10" s="84">
        <v>45</v>
      </c>
      <c r="R10" s="84">
        <v>45</v>
      </c>
      <c r="S10" s="87"/>
      <c r="T10" s="87"/>
      <c r="U10" s="87"/>
      <c r="V10" s="87"/>
      <c r="W10" s="87"/>
      <c r="X10" s="87"/>
    </row>
    <row r="11" spans="1:24" ht="12.95">
      <c r="A11" s="9" t="s">
        <v>5</v>
      </c>
      <c r="B11" s="16" t="s">
        <v>72</v>
      </c>
      <c r="C11" s="16" t="str" cm="1">
        <f t="array" ref="C11">IF(A11="", "", _xlfn._xlws.FILTER('Responsáveis pelas informações'!F:F, 'Responsáveis pelas informações'!A:A=A11))</f>
        <v>Juliana</v>
      </c>
      <c r="D11" s="16" t="s">
        <v>29</v>
      </c>
      <c r="E11" s="90" t="s">
        <v>877</v>
      </c>
      <c r="F11" s="90" t="s">
        <v>877</v>
      </c>
      <c r="G11" s="16"/>
      <c r="H11" s="87"/>
      <c r="I11" s="87"/>
      <c r="J11" s="87"/>
      <c r="K11" s="87"/>
      <c r="L11" s="87"/>
      <c r="M11" s="87"/>
      <c r="N11" s="87"/>
      <c r="O11" s="87">
        <v>0</v>
      </c>
      <c r="P11" s="87">
        <v>31</v>
      </c>
      <c r="Q11" s="84">
        <v>33</v>
      </c>
      <c r="R11" s="84">
        <v>33</v>
      </c>
      <c r="S11" s="87"/>
      <c r="T11" s="87"/>
      <c r="U11" s="87"/>
      <c r="V11" s="87"/>
      <c r="W11" s="87"/>
      <c r="X11" s="87"/>
    </row>
    <row r="12" spans="1:24" ht="12.95">
      <c r="A12" s="9" t="s">
        <v>5</v>
      </c>
      <c r="B12" s="16" t="s">
        <v>74</v>
      </c>
      <c r="C12" s="16" t="str" cm="1">
        <f t="array" ref="C12">IF(A12="", "", _xlfn._xlws.FILTER('Responsáveis pelas informações'!F:F, 'Responsáveis pelas informações'!A:A=A12))</f>
        <v>Juliana</v>
      </c>
      <c r="D12" s="16" t="s">
        <v>29</v>
      </c>
      <c r="E12" s="90" t="s">
        <v>389</v>
      </c>
      <c r="F12" s="90" t="s">
        <v>877</v>
      </c>
      <c r="G12" s="16"/>
      <c r="H12" s="87"/>
      <c r="I12" s="87"/>
      <c r="J12" s="87"/>
      <c r="K12" s="87"/>
      <c r="L12" s="87"/>
      <c r="M12" s="87"/>
      <c r="N12" s="87"/>
      <c r="O12" s="87"/>
      <c r="P12" s="87"/>
      <c r="Q12" s="84"/>
      <c r="R12" s="84">
        <v>30</v>
      </c>
      <c r="S12" s="87"/>
      <c r="T12" s="87"/>
      <c r="U12" s="87"/>
      <c r="V12" s="87"/>
      <c r="W12" s="87"/>
      <c r="X12" s="87"/>
    </row>
    <row r="13" spans="1:24" ht="12.95">
      <c r="A13" s="9" t="s">
        <v>5</v>
      </c>
      <c r="B13" s="16" t="s">
        <v>49</v>
      </c>
      <c r="C13" s="16" t="str" cm="1">
        <f t="array" ref="C13">IF(A13="", "", _xlfn._xlws.FILTER('Responsáveis pelas informações'!F:F, 'Responsáveis pelas informações'!A:A=A13))</f>
        <v>Juliana</v>
      </c>
      <c r="D13" s="16" t="s">
        <v>29</v>
      </c>
      <c r="E13" s="90" t="s">
        <v>389</v>
      </c>
      <c r="F13" s="90" t="s">
        <v>877</v>
      </c>
      <c r="G13" s="16"/>
      <c r="H13" s="87"/>
      <c r="I13" s="87"/>
      <c r="J13" s="87"/>
      <c r="K13" s="87"/>
      <c r="L13" s="87"/>
      <c r="M13" s="87"/>
      <c r="N13" s="87"/>
      <c r="O13" s="87"/>
      <c r="P13" s="87"/>
      <c r="Q13" s="84"/>
      <c r="R13" s="84">
        <v>12</v>
      </c>
      <c r="S13" s="87"/>
      <c r="T13" s="87"/>
      <c r="U13" s="87"/>
      <c r="V13" s="87"/>
      <c r="W13" s="87"/>
      <c r="X13" s="87"/>
    </row>
    <row r="14" spans="1:24" ht="12.95">
      <c r="A14" s="9" t="s">
        <v>5</v>
      </c>
      <c r="B14" s="16" t="s">
        <v>77</v>
      </c>
      <c r="C14" s="16" t="str" cm="1">
        <f t="array" ref="C14">IF(A14="", "", _xlfn._xlws.FILTER('Responsáveis pelas informações'!F:F, 'Responsáveis pelas informações'!A:A=A14))</f>
        <v>Juliana</v>
      </c>
      <c r="D14" s="16" t="s">
        <v>29</v>
      </c>
      <c r="E14" s="90" t="s">
        <v>389</v>
      </c>
      <c r="F14" s="90" t="s">
        <v>877</v>
      </c>
      <c r="G14" s="16"/>
      <c r="H14" s="87"/>
      <c r="I14" s="87"/>
      <c r="J14" s="87"/>
      <c r="K14" s="87"/>
      <c r="L14" s="87"/>
      <c r="M14" s="87"/>
      <c r="N14" s="87"/>
      <c r="O14" s="87"/>
      <c r="P14" s="87"/>
      <c r="Q14" s="84"/>
      <c r="R14" s="84">
        <v>8</v>
      </c>
      <c r="S14" s="87"/>
      <c r="T14" s="87"/>
      <c r="U14" s="87"/>
      <c r="V14" s="87"/>
      <c r="W14" s="87"/>
      <c r="X14" s="87"/>
    </row>
    <row r="15" spans="1:24" ht="12.95">
      <c r="A15" s="9" t="s">
        <v>5</v>
      </c>
      <c r="B15" s="16" t="s">
        <v>79</v>
      </c>
      <c r="C15" s="16" t="str" cm="1">
        <f t="array" ref="C15">IF(A15="", "", _xlfn._xlws.FILTER('Responsáveis pelas informações'!F:F, 'Responsáveis pelas informações'!A:A=A15))</f>
        <v>Juliana</v>
      </c>
      <c r="D15" s="16" t="s">
        <v>29</v>
      </c>
      <c r="E15" s="90" t="s">
        <v>389</v>
      </c>
      <c r="F15" s="90" t="s">
        <v>877</v>
      </c>
      <c r="G15" s="16"/>
      <c r="H15" s="87"/>
      <c r="I15" s="87"/>
      <c r="J15" s="87"/>
      <c r="K15" s="87"/>
      <c r="L15" s="87"/>
      <c r="M15" s="87"/>
      <c r="N15" s="87"/>
      <c r="O15" s="87"/>
      <c r="P15" s="87"/>
      <c r="Q15" s="84"/>
      <c r="R15" s="84">
        <v>8</v>
      </c>
      <c r="S15" s="87"/>
      <c r="T15" s="87"/>
      <c r="U15" s="87"/>
      <c r="V15" s="87"/>
      <c r="W15" s="87"/>
      <c r="X15" s="87"/>
    </row>
    <row r="16" spans="1:24" ht="26.1">
      <c r="A16" s="9" t="s">
        <v>5</v>
      </c>
      <c r="B16" s="16" t="s">
        <v>95</v>
      </c>
      <c r="C16" s="16" t="str" cm="1">
        <f t="array" ref="C16">IF(A16="", "", _xlfn._xlws.FILTER('Responsáveis pelas informações'!F:F, 'Responsáveis pelas informações'!A:A=A16))</f>
        <v>Juliana</v>
      </c>
      <c r="D16" s="16" t="s">
        <v>29</v>
      </c>
      <c r="E16" s="90" t="s">
        <v>389</v>
      </c>
      <c r="F16" s="90" t="s">
        <v>877</v>
      </c>
      <c r="G16" s="16"/>
      <c r="H16" s="87"/>
      <c r="I16" s="87"/>
      <c r="J16" s="87"/>
      <c r="K16" s="87"/>
      <c r="L16" s="87"/>
      <c r="M16" s="87"/>
      <c r="N16" s="87"/>
      <c r="O16" s="87"/>
      <c r="P16" s="87"/>
      <c r="Q16" s="84"/>
      <c r="R16" s="84">
        <v>2</v>
      </c>
      <c r="S16" s="87"/>
      <c r="T16" s="87"/>
      <c r="U16" s="87"/>
      <c r="V16" s="87"/>
      <c r="W16" s="87"/>
      <c r="X16" s="87"/>
    </row>
    <row r="17" spans="1:24" ht="12.95">
      <c r="A17" s="9" t="s">
        <v>5</v>
      </c>
      <c r="B17" s="16" t="s">
        <v>81</v>
      </c>
      <c r="C17" s="16" t="str" cm="1">
        <f t="array" ref="C17">IF(A17="", "", _xlfn._xlws.FILTER('Responsáveis pelas informações'!F:F, 'Responsáveis pelas informações'!A:A=A17))</f>
        <v>Juliana</v>
      </c>
      <c r="D17" s="16" t="s">
        <v>29</v>
      </c>
      <c r="E17" s="90" t="s">
        <v>389</v>
      </c>
      <c r="F17" s="90" t="s">
        <v>877</v>
      </c>
      <c r="G17" s="16"/>
      <c r="H17" s="87"/>
      <c r="I17" s="87"/>
      <c r="J17" s="87"/>
      <c r="K17" s="87"/>
      <c r="L17" s="87"/>
      <c r="M17" s="87"/>
      <c r="N17" s="87"/>
      <c r="O17" s="87"/>
      <c r="P17" s="87"/>
      <c r="Q17" s="84"/>
      <c r="R17" s="84">
        <v>60</v>
      </c>
      <c r="S17" s="87"/>
      <c r="T17" s="87"/>
      <c r="U17" s="87"/>
      <c r="V17" s="87"/>
      <c r="W17" s="87"/>
      <c r="X17" s="87"/>
    </row>
    <row r="18" spans="1:24" ht="12.95">
      <c r="A18" s="9" t="s">
        <v>5</v>
      </c>
      <c r="B18" s="16" t="s">
        <v>57</v>
      </c>
      <c r="C18" s="16" t="str" cm="1">
        <f t="array" ref="C18">IF(A18="", "", _xlfn._xlws.FILTER('Responsáveis pelas informações'!F:F, 'Responsáveis pelas informações'!A:A=A18))</f>
        <v>Juliana</v>
      </c>
      <c r="D18" s="16" t="s">
        <v>29</v>
      </c>
      <c r="E18" s="90" t="s">
        <v>389</v>
      </c>
      <c r="F18" s="90" t="s">
        <v>877</v>
      </c>
      <c r="G18" s="16"/>
      <c r="H18" s="87"/>
      <c r="I18" s="87"/>
      <c r="J18" s="87"/>
      <c r="K18" s="87"/>
      <c r="L18" s="87"/>
      <c r="M18" s="87"/>
      <c r="N18" s="87"/>
      <c r="O18" s="87"/>
      <c r="P18" s="87"/>
      <c r="Q18" s="84"/>
      <c r="R18" s="84">
        <v>6</v>
      </c>
      <c r="S18" s="87"/>
      <c r="T18" s="87"/>
      <c r="U18" s="87"/>
      <c r="V18" s="87"/>
      <c r="W18" s="87"/>
      <c r="X18" s="87"/>
    </row>
    <row r="19" spans="1:24" ht="12.95">
      <c r="A19" s="9" t="s">
        <v>5</v>
      </c>
      <c r="B19" s="16" t="s">
        <v>99</v>
      </c>
      <c r="C19" s="16" t="str" cm="1">
        <f t="array" ref="C19">IF(A19="", "", _xlfn._xlws.FILTER('Responsáveis pelas informações'!F:F, 'Responsáveis pelas informações'!A:A=A19))</f>
        <v>Juliana</v>
      </c>
      <c r="D19" s="16" t="s">
        <v>29</v>
      </c>
      <c r="E19" s="90" t="s">
        <v>389</v>
      </c>
      <c r="F19" s="90" t="s">
        <v>877</v>
      </c>
      <c r="G19" s="16"/>
      <c r="H19" s="87"/>
      <c r="I19" s="87"/>
      <c r="J19" s="87"/>
      <c r="K19" s="87"/>
      <c r="L19" s="87"/>
      <c r="M19" s="87"/>
      <c r="N19" s="87"/>
      <c r="O19" s="87"/>
      <c r="P19" s="87"/>
      <c r="Q19" s="84"/>
      <c r="R19" s="84">
        <v>9</v>
      </c>
      <c r="S19" s="87"/>
      <c r="T19" s="87"/>
      <c r="U19" s="87"/>
      <c r="V19" s="87"/>
      <c r="W19" s="87"/>
      <c r="X19" s="87"/>
    </row>
    <row r="20" spans="1:24" ht="26.1">
      <c r="A20" s="9" t="s">
        <v>5</v>
      </c>
      <c r="B20" s="16" t="s">
        <v>88</v>
      </c>
      <c r="C20" s="16" t="str" cm="1">
        <f t="array" ref="C20">IF(A20="", "", _xlfn._xlws.FILTER('Responsáveis pelas informações'!F:F, 'Responsáveis pelas informações'!A:A=A20))</f>
        <v>Juliana</v>
      </c>
      <c r="D20" s="16" t="s">
        <v>29</v>
      </c>
      <c r="E20" s="90" t="s">
        <v>389</v>
      </c>
      <c r="F20" s="90" t="s">
        <v>877</v>
      </c>
      <c r="G20" s="16"/>
      <c r="H20" s="87"/>
      <c r="I20" s="87"/>
      <c r="J20" s="87"/>
      <c r="K20" s="87"/>
      <c r="L20" s="87"/>
      <c r="M20" s="87"/>
      <c r="N20" s="87"/>
      <c r="O20" s="87"/>
      <c r="P20" s="87"/>
      <c r="Q20" s="84"/>
      <c r="R20" s="84">
        <v>61</v>
      </c>
      <c r="S20" s="87"/>
      <c r="T20" s="87"/>
      <c r="U20" s="87"/>
      <c r="V20" s="87"/>
      <c r="W20" s="87"/>
      <c r="X20" s="87"/>
    </row>
    <row r="21" spans="1:24" ht="12.95">
      <c r="A21" s="9" t="s">
        <v>5</v>
      </c>
      <c r="B21" s="16" t="s">
        <v>72</v>
      </c>
      <c r="C21" s="16" t="str" cm="1">
        <f t="array" ref="C21">IF(A21="", "", _xlfn._xlws.FILTER('Responsáveis pelas informações'!F:F, 'Responsáveis pelas informações'!A:A=A21))</f>
        <v>Juliana</v>
      </c>
      <c r="D21" s="16" t="s">
        <v>29</v>
      </c>
      <c r="E21" s="90" t="s">
        <v>389</v>
      </c>
      <c r="F21" s="90" t="s">
        <v>877</v>
      </c>
      <c r="G21" s="16"/>
      <c r="H21" s="87"/>
      <c r="I21" s="87"/>
      <c r="J21" s="87"/>
      <c r="K21" s="87"/>
      <c r="L21" s="87"/>
      <c r="M21" s="87"/>
      <c r="N21" s="87"/>
      <c r="O21" s="87"/>
      <c r="P21" s="87"/>
      <c r="Q21" s="84"/>
      <c r="R21" s="84">
        <v>70</v>
      </c>
      <c r="S21" s="87"/>
      <c r="T21" s="87"/>
      <c r="U21" s="87"/>
      <c r="V21" s="87"/>
      <c r="W21" s="87"/>
      <c r="X21" s="87"/>
    </row>
    <row r="22" spans="1:24" ht="26.1">
      <c r="A22" s="9" t="s">
        <v>5</v>
      </c>
      <c r="B22" s="16" t="s">
        <v>104</v>
      </c>
      <c r="C22" s="16" t="str" cm="1">
        <f t="array" ref="C22">IF(A22="", "", _xlfn._xlws.FILTER('Responsáveis pelas informações'!F:F, 'Responsáveis pelas informações'!A:A=A22))</f>
        <v>Juliana</v>
      </c>
      <c r="D22" s="16" t="s">
        <v>29</v>
      </c>
      <c r="E22" s="90" t="s">
        <v>389</v>
      </c>
      <c r="F22" s="90" t="s">
        <v>877</v>
      </c>
      <c r="G22" s="16"/>
      <c r="H22" s="87"/>
      <c r="I22" s="87"/>
      <c r="J22" s="87"/>
      <c r="K22" s="87"/>
      <c r="L22" s="87"/>
      <c r="M22" s="87"/>
      <c r="N22" s="87"/>
      <c r="O22" s="87"/>
      <c r="P22" s="87"/>
      <c r="Q22" s="84"/>
      <c r="R22" s="84">
        <v>30</v>
      </c>
      <c r="S22" s="87"/>
      <c r="T22" s="87"/>
      <c r="U22" s="87"/>
      <c r="V22" s="87"/>
      <c r="W22" s="87"/>
      <c r="X22" s="87"/>
    </row>
    <row r="23" spans="1:24" ht="26.1">
      <c r="A23" s="9" t="s">
        <v>5</v>
      </c>
      <c r="B23" s="16" t="s">
        <v>66</v>
      </c>
      <c r="C23" s="16" t="str" cm="1">
        <f t="array" ref="C23">IF(A23="", "", _xlfn._xlws.FILTER('Responsáveis pelas informações'!F:F, 'Responsáveis pelas informações'!A:A=A23))</f>
        <v>Juliana</v>
      </c>
      <c r="D23" s="16" t="s">
        <v>29</v>
      </c>
      <c r="E23" s="90" t="s">
        <v>389</v>
      </c>
      <c r="F23" s="90" t="s">
        <v>877</v>
      </c>
      <c r="G23" s="16"/>
      <c r="H23" s="87"/>
      <c r="I23" s="87"/>
      <c r="J23" s="87"/>
      <c r="K23" s="87"/>
      <c r="L23" s="87"/>
      <c r="M23" s="87"/>
      <c r="N23" s="87"/>
      <c r="O23" s="87"/>
      <c r="P23" s="87"/>
      <c r="Q23" s="84"/>
      <c r="R23" s="84">
        <v>30</v>
      </c>
      <c r="S23" s="87"/>
      <c r="T23" s="87"/>
      <c r="U23" s="87"/>
      <c r="V23" s="87"/>
      <c r="W23" s="87"/>
      <c r="X23" s="87"/>
    </row>
    <row r="24" spans="1:24" ht="12.95">
      <c r="A24" s="9" t="s">
        <v>10</v>
      </c>
      <c r="B24" s="16" t="s">
        <v>74</v>
      </c>
      <c r="C24" s="16" t="str" cm="1">
        <f t="array" ref="C24">IF(A24="", "", _xlfn._xlws.FILTER('Responsáveis pelas informações'!F:F, 'Responsáveis pelas informações'!A:A=A24))</f>
        <v>Juliana</v>
      </c>
      <c r="D24" s="16" t="s">
        <v>26</v>
      </c>
      <c r="E24" s="90" t="s">
        <v>877</v>
      </c>
      <c r="F24" s="90" t="s">
        <v>877</v>
      </c>
      <c r="G24" s="16"/>
      <c r="H24" s="87"/>
      <c r="I24" s="87"/>
      <c r="J24" s="87"/>
      <c r="K24" s="87"/>
      <c r="L24" s="87"/>
      <c r="M24" s="87"/>
      <c r="N24" s="87"/>
      <c r="O24" s="87"/>
      <c r="P24" s="87"/>
      <c r="Q24" s="84">
        <v>40</v>
      </c>
      <c r="R24" s="84">
        <v>40</v>
      </c>
      <c r="S24" s="87">
        <v>20</v>
      </c>
      <c r="T24" s="87">
        <v>10</v>
      </c>
      <c r="U24" s="87">
        <v>5</v>
      </c>
      <c r="V24" s="87">
        <v>5</v>
      </c>
      <c r="W24" s="87"/>
      <c r="X24" s="87"/>
    </row>
    <row r="25" spans="1:24" ht="12.95">
      <c r="A25" s="9" t="s">
        <v>10</v>
      </c>
      <c r="B25" s="16" t="s">
        <v>49</v>
      </c>
      <c r="C25" s="16" t="str" cm="1">
        <f t="array" ref="C25">IF(A25="", "", _xlfn._xlws.FILTER('Responsáveis pelas informações'!F:F, 'Responsáveis pelas informações'!A:A=A25))</f>
        <v>Juliana</v>
      </c>
      <c r="D25" s="16" t="s">
        <v>26</v>
      </c>
      <c r="E25" s="90" t="s">
        <v>877</v>
      </c>
      <c r="F25" s="90" t="s">
        <v>877</v>
      </c>
      <c r="G25" s="16"/>
      <c r="H25" s="87"/>
      <c r="I25" s="87"/>
      <c r="J25" s="87"/>
      <c r="K25" s="87"/>
      <c r="L25" s="87"/>
      <c r="M25" s="87"/>
      <c r="N25" s="87"/>
      <c r="O25" s="87"/>
      <c r="P25" s="87"/>
      <c r="Q25" s="84">
        <v>5</v>
      </c>
      <c r="R25" s="84">
        <v>5</v>
      </c>
      <c r="S25" s="87">
        <v>10</v>
      </c>
      <c r="T25" s="87">
        <v>10</v>
      </c>
      <c r="U25" s="87">
        <v>10</v>
      </c>
      <c r="V25" s="87">
        <v>10</v>
      </c>
      <c r="W25" s="87"/>
      <c r="X25" s="87"/>
    </row>
    <row r="26" spans="1:24" ht="12.95">
      <c r="A26" s="9" t="s">
        <v>10</v>
      </c>
      <c r="B26" s="16" t="s">
        <v>77</v>
      </c>
      <c r="C26" s="16" t="str" cm="1">
        <f t="array" ref="C26">IF(A26="", "", _xlfn._xlws.FILTER('Responsáveis pelas informações'!F:F, 'Responsáveis pelas informações'!A:A=A26))</f>
        <v>Juliana</v>
      </c>
      <c r="D26" s="16" t="s">
        <v>26</v>
      </c>
      <c r="E26" s="90" t="s">
        <v>877</v>
      </c>
      <c r="F26" s="90" t="s">
        <v>877</v>
      </c>
      <c r="G26" s="16"/>
      <c r="H26" s="87"/>
      <c r="I26" s="87"/>
      <c r="J26" s="87"/>
      <c r="K26" s="87"/>
      <c r="L26" s="87"/>
      <c r="M26" s="87"/>
      <c r="N26" s="87"/>
      <c r="O26" s="87"/>
      <c r="P26" s="87"/>
      <c r="Q26" s="84">
        <v>1</v>
      </c>
      <c r="R26" s="84">
        <v>2</v>
      </c>
      <c r="S26" s="87">
        <v>3</v>
      </c>
      <c r="T26" s="87">
        <v>3</v>
      </c>
      <c r="U26" s="87">
        <v>5</v>
      </c>
      <c r="V26" s="87">
        <v>7</v>
      </c>
      <c r="W26" s="87"/>
      <c r="X26" s="87"/>
    </row>
    <row r="27" spans="1:24" ht="12.95">
      <c r="A27" s="9" t="s">
        <v>10</v>
      </c>
      <c r="B27" s="16" t="s">
        <v>79</v>
      </c>
      <c r="C27" s="16" t="str" cm="1">
        <f t="array" ref="C27">IF(A27="", "", _xlfn._xlws.FILTER('Responsáveis pelas informações'!F:F, 'Responsáveis pelas informações'!A:A=A27))</f>
        <v>Juliana</v>
      </c>
      <c r="D27" s="16" t="s">
        <v>26</v>
      </c>
      <c r="E27" s="90" t="s">
        <v>877</v>
      </c>
      <c r="F27" s="90" t="s">
        <v>877</v>
      </c>
      <c r="G27" s="16"/>
      <c r="H27" s="87"/>
      <c r="I27" s="87"/>
      <c r="J27" s="87"/>
      <c r="K27" s="87"/>
      <c r="L27" s="87"/>
      <c r="M27" s="87"/>
      <c r="N27" s="87"/>
      <c r="O27" s="87"/>
      <c r="P27" s="87"/>
      <c r="Q27" s="84">
        <v>1</v>
      </c>
      <c r="R27" s="84">
        <v>2</v>
      </c>
      <c r="S27" s="87">
        <v>3</v>
      </c>
      <c r="T27" s="87">
        <v>3</v>
      </c>
      <c r="U27" s="87">
        <v>5</v>
      </c>
      <c r="V27" s="87">
        <v>7</v>
      </c>
      <c r="W27" s="87"/>
      <c r="X27" s="87"/>
    </row>
    <row r="28" spans="1:24" ht="26.1">
      <c r="A28" s="9" t="s">
        <v>10</v>
      </c>
      <c r="B28" s="16" t="s">
        <v>95</v>
      </c>
      <c r="C28" s="16" t="str" cm="1">
        <f t="array" ref="C28">IF(A28="", "", _xlfn._xlws.FILTER('Responsáveis pelas informações'!F:F, 'Responsáveis pelas informações'!A:A=A28))</f>
        <v>Juliana</v>
      </c>
      <c r="D28" s="16" t="s">
        <v>26</v>
      </c>
      <c r="E28" s="90" t="s">
        <v>877</v>
      </c>
      <c r="F28" s="90" t="s">
        <v>877</v>
      </c>
      <c r="G28" s="16"/>
      <c r="H28" s="87"/>
      <c r="I28" s="87"/>
      <c r="J28" s="87"/>
      <c r="K28" s="87"/>
      <c r="L28" s="87"/>
      <c r="M28" s="87"/>
      <c r="N28" s="87"/>
      <c r="O28" s="87"/>
      <c r="P28" s="87"/>
      <c r="Q28" s="84" t="s">
        <v>391</v>
      </c>
      <c r="R28" s="84" t="s">
        <v>878</v>
      </c>
      <c r="S28" s="87">
        <v>1</v>
      </c>
      <c r="T28" s="87">
        <v>1</v>
      </c>
      <c r="U28" s="87">
        <v>1</v>
      </c>
      <c r="V28" s="87">
        <v>2</v>
      </c>
      <c r="W28" s="87"/>
      <c r="X28" s="87"/>
    </row>
    <row r="29" spans="1:24" ht="12.95">
      <c r="A29" s="9" t="s">
        <v>10</v>
      </c>
      <c r="B29" s="16" t="s">
        <v>81</v>
      </c>
      <c r="C29" s="16" t="str" cm="1">
        <f t="array" ref="C29">IF(A29="", "", _xlfn._xlws.FILTER('Responsáveis pelas informações'!F:F, 'Responsáveis pelas informações'!A:A=A29))</f>
        <v>Juliana</v>
      </c>
      <c r="D29" s="16" t="s">
        <v>26</v>
      </c>
      <c r="E29" s="90" t="s">
        <v>877</v>
      </c>
      <c r="F29" s="90" t="s">
        <v>877</v>
      </c>
      <c r="G29" s="16"/>
      <c r="H29" s="87"/>
      <c r="I29" s="87"/>
      <c r="J29" s="87"/>
      <c r="K29" s="87"/>
      <c r="L29" s="87"/>
      <c r="M29" s="87"/>
      <c r="N29" s="87"/>
      <c r="O29" s="87"/>
      <c r="P29" s="87"/>
      <c r="Q29" s="84">
        <v>4</v>
      </c>
      <c r="R29" s="84">
        <v>4</v>
      </c>
      <c r="S29" s="87">
        <v>4</v>
      </c>
      <c r="T29" s="87">
        <v>4</v>
      </c>
      <c r="U29" s="87">
        <v>4</v>
      </c>
      <c r="V29" s="87">
        <v>4</v>
      </c>
      <c r="W29" s="87"/>
      <c r="X29" s="87"/>
    </row>
    <row r="30" spans="1:24" ht="12.95">
      <c r="A30" s="9" t="s">
        <v>10</v>
      </c>
      <c r="B30" s="16" t="s">
        <v>57</v>
      </c>
      <c r="C30" s="16" t="str" cm="1">
        <f t="array" ref="C30">IF(A30="", "", _xlfn._xlws.FILTER('Responsáveis pelas informações'!F:F, 'Responsáveis pelas informações'!A:A=A30))</f>
        <v>Juliana</v>
      </c>
      <c r="D30" s="16" t="s">
        <v>26</v>
      </c>
      <c r="E30" s="90" t="s">
        <v>877</v>
      </c>
      <c r="F30" s="90" t="s">
        <v>877</v>
      </c>
      <c r="G30" s="16"/>
      <c r="H30" s="87"/>
      <c r="I30" s="87"/>
      <c r="J30" s="87"/>
      <c r="K30" s="87"/>
      <c r="L30" s="87"/>
      <c r="M30" s="87"/>
      <c r="N30" s="87"/>
      <c r="O30" s="87"/>
      <c r="P30" s="87"/>
      <c r="Q30" s="84" t="s">
        <v>391</v>
      </c>
      <c r="R30" s="84">
        <v>1</v>
      </c>
      <c r="S30" s="87">
        <v>2</v>
      </c>
      <c r="T30" s="87">
        <v>2</v>
      </c>
      <c r="U30" s="87">
        <v>3</v>
      </c>
      <c r="V30" s="87">
        <v>3</v>
      </c>
      <c r="W30" s="87">
        <v>4</v>
      </c>
      <c r="X30" s="87"/>
    </row>
    <row r="31" spans="1:24" ht="12.95">
      <c r="A31" s="9" t="s">
        <v>10</v>
      </c>
      <c r="B31" s="16" t="s">
        <v>99</v>
      </c>
      <c r="C31" s="16" t="str" cm="1">
        <f t="array" ref="C31">IF(A31="", "", _xlfn._xlws.FILTER('Responsáveis pelas informações'!F:F, 'Responsáveis pelas informações'!A:A=A31))</f>
        <v>Juliana</v>
      </c>
      <c r="D31" s="16" t="s">
        <v>26</v>
      </c>
      <c r="E31" s="90" t="s">
        <v>877</v>
      </c>
      <c r="F31" s="90" t="s">
        <v>877</v>
      </c>
      <c r="G31" s="16"/>
      <c r="H31" s="87"/>
      <c r="I31" s="87"/>
      <c r="J31" s="87"/>
      <c r="K31" s="87"/>
      <c r="L31" s="87"/>
      <c r="M31" s="87"/>
      <c r="N31" s="87"/>
      <c r="O31" s="87"/>
      <c r="P31" s="87"/>
      <c r="Q31" s="84" t="s">
        <v>391</v>
      </c>
      <c r="R31" s="84">
        <v>6</v>
      </c>
      <c r="S31" s="87">
        <v>6</v>
      </c>
      <c r="T31" s="87">
        <v>6</v>
      </c>
      <c r="U31" s="87">
        <v>6</v>
      </c>
      <c r="V31" s="87">
        <v>6</v>
      </c>
      <c r="W31" s="87"/>
      <c r="X31" s="87"/>
    </row>
    <row r="32" spans="1:24" ht="26.1">
      <c r="A32" s="9" t="s">
        <v>10</v>
      </c>
      <c r="B32" s="16" t="s">
        <v>88</v>
      </c>
      <c r="C32" s="16" t="str" cm="1">
        <f t="array" ref="C32">IF(A32="", "", _xlfn._xlws.FILTER('Responsáveis pelas informações'!F:F, 'Responsáveis pelas informações'!A:A=A32))</f>
        <v>Juliana</v>
      </c>
      <c r="D32" s="16" t="s">
        <v>26</v>
      </c>
      <c r="E32" s="90" t="s">
        <v>877</v>
      </c>
      <c r="F32" s="90" t="s">
        <v>877</v>
      </c>
      <c r="G32" s="16"/>
      <c r="H32" s="87"/>
      <c r="I32" s="87"/>
      <c r="J32" s="87"/>
      <c r="K32" s="87"/>
      <c r="L32" s="87"/>
      <c r="M32" s="87"/>
      <c r="N32" s="87"/>
      <c r="O32" s="87"/>
      <c r="P32" s="87"/>
      <c r="Q32" s="84">
        <v>30</v>
      </c>
      <c r="R32" s="84">
        <v>30</v>
      </c>
      <c r="S32" s="87">
        <v>30</v>
      </c>
      <c r="T32" s="87" t="s">
        <v>879</v>
      </c>
      <c r="U32" s="87" t="s">
        <v>879</v>
      </c>
      <c r="V32" s="87" t="s">
        <v>879</v>
      </c>
      <c r="W32" s="87"/>
      <c r="X32" s="87"/>
    </row>
    <row r="33" spans="1:24" ht="12.95">
      <c r="A33" s="9" t="s">
        <v>10</v>
      </c>
      <c r="B33" s="16" t="s">
        <v>72</v>
      </c>
      <c r="C33" s="16" t="str" cm="1">
        <f t="array" ref="C33">IF(A33="", "", _xlfn._xlws.FILTER('Responsáveis pelas informações'!F:F, 'Responsáveis pelas informações'!A:A=A33))</f>
        <v>Juliana</v>
      </c>
      <c r="D33" s="16" t="s">
        <v>26</v>
      </c>
      <c r="E33" s="90" t="s">
        <v>877</v>
      </c>
      <c r="F33" s="90" t="s">
        <v>877</v>
      </c>
      <c r="G33" s="16"/>
      <c r="H33" s="87"/>
      <c r="I33" s="87"/>
      <c r="J33" s="87"/>
      <c r="K33" s="87"/>
      <c r="L33" s="87"/>
      <c r="M33" s="87"/>
      <c r="N33" s="87"/>
      <c r="O33" s="87"/>
      <c r="P33" s="87"/>
      <c r="Q33" s="84">
        <v>20</v>
      </c>
      <c r="R33" s="84">
        <v>30</v>
      </c>
      <c r="S33" s="87">
        <v>30</v>
      </c>
      <c r="T33" s="87">
        <v>30</v>
      </c>
      <c r="U33" s="87">
        <v>35</v>
      </c>
      <c r="V33" s="87">
        <v>42</v>
      </c>
      <c r="W33" s="87"/>
      <c r="X33" s="87"/>
    </row>
    <row r="34" spans="1:24" ht="26.1">
      <c r="A34" s="9" t="s">
        <v>10</v>
      </c>
      <c r="B34" s="16" t="s">
        <v>104</v>
      </c>
      <c r="C34" s="16" t="str" cm="1">
        <f t="array" ref="C34">IF(A34="", "", _xlfn._xlws.FILTER('Responsáveis pelas informações'!F:F, 'Responsáveis pelas informações'!A:A=A34))</f>
        <v>Juliana</v>
      </c>
      <c r="D34" s="16" t="s">
        <v>26</v>
      </c>
      <c r="E34" s="90" t="s">
        <v>877</v>
      </c>
      <c r="F34" s="90" t="s">
        <v>877</v>
      </c>
      <c r="G34" s="16"/>
      <c r="H34" s="87"/>
      <c r="I34" s="87"/>
      <c r="J34" s="87"/>
      <c r="K34" s="87"/>
      <c r="L34" s="87"/>
      <c r="M34" s="87"/>
      <c r="N34" s="87"/>
      <c r="O34" s="87"/>
      <c r="P34" s="87"/>
      <c r="Q34" s="84">
        <v>2</v>
      </c>
      <c r="R34" s="84">
        <v>4</v>
      </c>
      <c r="S34" s="87">
        <v>6</v>
      </c>
      <c r="T34" s="87">
        <v>6</v>
      </c>
      <c r="U34" s="87">
        <v>10</v>
      </c>
      <c r="V34" s="87">
        <v>14</v>
      </c>
      <c r="W34" s="87"/>
      <c r="X34" s="87"/>
    </row>
    <row r="35" spans="1:24" ht="12.95">
      <c r="A35" s="9" t="s">
        <v>15</v>
      </c>
      <c r="B35" s="16" t="s">
        <v>74</v>
      </c>
      <c r="C35" s="16" t="str" cm="1">
        <f t="array" ref="C35">IF(A35="", "", _xlfn._xlws.FILTER('Responsáveis pelas informações'!F:F, 'Responsáveis pelas informações'!A:A=A35))</f>
        <v>Juliana</v>
      </c>
      <c r="D35" s="16" t="s">
        <v>32</v>
      </c>
      <c r="E35" s="90" t="s">
        <v>408</v>
      </c>
      <c r="F35" s="90" t="s">
        <v>877</v>
      </c>
      <c r="G35" s="16"/>
      <c r="H35" s="87"/>
      <c r="I35" s="87"/>
      <c r="J35" s="87"/>
      <c r="K35" s="87"/>
      <c r="L35" s="87"/>
      <c r="M35" s="87"/>
      <c r="N35" s="87"/>
      <c r="O35" s="87"/>
      <c r="P35" s="87"/>
      <c r="Q35" s="84"/>
      <c r="R35" s="84">
        <v>12</v>
      </c>
      <c r="S35" s="87">
        <v>15</v>
      </c>
      <c r="T35" s="87">
        <v>18</v>
      </c>
      <c r="U35" s="87"/>
      <c r="V35" s="87"/>
      <c r="W35" s="87"/>
      <c r="X35" s="87"/>
    </row>
    <row r="36" spans="1:24" ht="12.95">
      <c r="A36" s="9" t="s">
        <v>15</v>
      </c>
      <c r="B36" s="16" t="s">
        <v>49</v>
      </c>
      <c r="C36" s="16" t="str" cm="1">
        <f t="array" ref="C36">IF(A36="", "", _xlfn._xlws.FILTER('Responsáveis pelas informações'!F:F, 'Responsáveis pelas informações'!A:A=A36))</f>
        <v>Juliana</v>
      </c>
      <c r="D36" s="16" t="s">
        <v>32</v>
      </c>
      <c r="E36" s="90" t="s">
        <v>408</v>
      </c>
      <c r="F36" s="90" t="s">
        <v>877</v>
      </c>
      <c r="G36" s="16"/>
      <c r="H36" s="87"/>
      <c r="I36" s="87"/>
      <c r="J36" s="87"/>
      <c r="K36" s="87"/>
      <c r="L36" s="87"/>
      <c r="M36" s="87"/>
      <c r="N36" s="87"/>
      <c r="O36" s="87"/>
      <c r="P36" s="87"/>
      <c r="Q36" s="84"/>
      <c r="R36" s="84">
        <v>5</v>
      </c>
      <c r="S36" s="87">
        <v>6</v>
      </c>
      <c r="T36" s="87">
        <v>7</v>
      </c>
      <c r="U36" s="87"/>
      <c r="V36" s="87"/>
      <c r="W36" s="87"/>
      <c r="X36" s="87"/>
    </row>
    <row r="37" spans="1:24" ht="12.95">
      <c r="A37" s="9" t="s">
        <v>15</v>
      </c>
      <c r="B37" s="16" t="s">
        <v>77</v>
      </c>
      <c r="C37" s="16" t="str" cm="1">
        <f t="array" ref="C37">IF(A37="", "", _xlfn._xlws.FILTER('Responsáveis pelas informações'!F:F, 'Responsáveis pelas informações'!A:A=A37))</f>
        <v>Juliana</v>
      </c>
      <c r="D37" s="16" t="s">
        <v>32</v>
      </c>
      <c r="E37" s="90" t="s">
        <v>408</v>
      </c>
      <c r="F37" s="90" t="s">
        <v>877</v>
      </c>
      <c r="G37" s="16"/>
      <c r="H37" s="87"/>
      <c r="I37" s="87"/>
      <c r="J37" s="87"/>
      <c r="K37" s="87"/>
      <c r="L37" s="87"/>
      <c r="M37" s="87"/>
      <c r="N37" s="87"/>
      <c r="O37" s="87"/>
      <c r="P37" s="87"/>
      <c r="Q37" s="84"/>
      <c r="R37" s="84">
        <v>2</v>
      </c>
      <c r="S37" s="87">
        <v>3</v>
      </c>
      <c r="T37" s="87">
        <v>2</v>
      </c>
      <c r="U37" s="87"/>
      <c r="V37" s="87"/>
      <c r="W37" s="87"/>
      <c r="X37" s="87"/>
    </row>
    <row r="38" spans="1:24" ht="12.95">
      <c r="A38" s="9" t="s">
        <v>15</v>
      </c>
      <c r="B38" s="16" t="s">
        <v>79</v>
      </c>
      <c r="C38" s="16" t="str" cm="1">
        <f t="array" ref="C38">IF(A38="", "", _xlfn._xlws.FILTER('Responsáveis pelas informações'!F:F, 'Responsáveis pelas informações'!A:A=A38))</f>
        <v>Juliana</v>
      </c>
      <c r="D38" s="16" t="s">
        <v>32</v>
      </c>
      <c r="E38" s="90" t="s">
        <v>408</v>
      </c>
      <c r="F38" s="90" t="s">
        <v>877</v>
      </c>
      <c r="G38" s="16"/>
      <c r="H38" s="87"/>
      <c r="I38" s="87"/>
      <c r="J38" s="87"/>
      <c r="K38" s="87"/>
      <c r="L38" s="87"/>
      <c r="M38" s="87"/>
      <c r="N38" s="87"/>
      <c r="O38" s="87"/>
      <c r="P38" s="87"/>
      <c r="Q38" s="84"/>
      <c r="R38" s="84">
        <v>2</v>
      </c>
      <c r="S38" s="87">
        <v>2</v>
      </c>
      <c r="T38" s="87">
        <v>2</v>
      </c>
      <c r="U38" s="87"/>
      <c r="V38" s="87"/>
      <c r="W38" s="87"/>
      <c r="X38" s="87"/>
    </row>
    <row r="39" spans="1:24" ht="26.1">
      <c r="A39" s="9" t="s">
        <v>15</v>
      </c>
      <c r="B39" s="16" t="s">
        <v>95</v>
      </c>
      <c r="C39" s="16" t="str" cm="1">
        <f t="array" ref="C39">IF(A39="", "", _xlfn._xlws.FILTER('Responsáveis pelas informações'!F:F, 'Responsáveis pelas informações'!A:A=A39))</f>
        <v>Juliana</v>
      </c>
      <c r="D39" s="16" t="s">
        <v>32</v>
      </c>
      <c r="E39" s="90" t="s">
        <v>408</v>
      </c>
      <c r="F39" s="90" t="s">
        <v>877</v>
      </c>
      <c r="G39" s="16"/>
      <c r="H39" s="87"/>
      <c r="I39" s="87"/>
      <c r="J39" s="87"/>
      <c r="K39" s="87"/>
      <c r="L39" s="87"/>
      <c r="M39" s="87"/>
      <c r="N39" s="87"/>
      <c r="O39" s="87"/>
      <c r="P39" s="87"/>
      <c r="Q39" s="84"/>
      <c r="R39" s="84">
        <v>1</v>
      </c>
      <c r="S39" s="87">
        <v>0</v>
      </c>
      <c r="T39" s="87">
        <v>1</v>
      </c>
      <c r="U39" s="87"/>
      <c r="V39" s="87"/>
      <c r="W39" s="87"/>
      <c r="X39" s="87"/>
    </row>
    <row r="40" spans="1:24" ht="12.95">
      <c r="A40" s="9" t="s">
        <v>15</v>
      </c>
      <c r="B40" s="16" t="s">
        <v>81</v>
      </c>
      <c r="C40" s="16" t="str" cm="1">
        <f t="array" ref="C40">IF(A40="", "", _xlfn._xlws.FILTER('Responsáveis pelas informações'!F:F, 'Responsáveis pelas informações'!A:A=A40))</f>
        <v>Juliana</v>
      </c>
      <c r="D40" s="16" t="s">
        <v>32</v>
      </c>
      <c r="E40" s="90" t="s">
        <v>408</v>
      </c>
      <c r="F40" s="90" t="s">
        <v>877</v>
      </c>
      <c r="G40" s="16"/>
      <c r="H40" s="87"/>
      <c r="I40" s="87"/>
      <c r="J40" s="87"/>
      <c r="K40" s="87"/>
      <c r="L40" s="87"/>
      <c r="M40" s="87"/>
      <c r="N40" s="87"/>
      <c r="O40" s="87"/>
      <c r="P40" s="87"/>
      <c r="Q40" s="84"/>
      <c r="R40" s="84">
        <v>4</v>
      </c>
      <c r="S40" s="87">
        <v>5</v>
      </c>
      <c r="T40" s="87">
        <v>6</v>
      </c>
      <c r="U40" s="87"/>
      <c r="V40" s="87"/>
      <c r="W40" s="87"/>
      <c r="X40" s="87"/>
    </row>
    <row r="41" spans="1:24" ht="12.95">
      <c r="A41" s="9" t="s">
        <v>15</v>
      </c>
      <c r="B41" s="16" t="s">
        <v>57</v>
      </c>
      <c r="C41" s="16" t="str" cm="1">
        <f t="array" ref="C41">IF(A41="", "", _xlfn._xlws.FILTER('Responsáveis pelas informações'!F:F, 'Responsáveis pelas informações'!A:A=A41))</f>
        <v>Juliana</v>
      </c>
      <c r="D41" s="16" t="s">
        <v>32</v>
      </c>
      <c r="E41" s="90" t="s">
        <v>408</v>
      </c>
      <c r="F41" s="90" t="s">
        <v>877</v>
      </c>
      <c r="G41" s="16"/>
      <c r="H41" s="87"/>
      <c r="I41" s="87"/>
      <c r="J41" s="87"/>
      <c r="K41" s="87"/>
      <c r="L41" s="87"/>
      <c r="M41" s="87"/>
      <c r="N41" s="87"/>
      <c r="O41" s="87"/>
      <c r="P41" s="87"/>
      <c r="Q41" s="84"/>
      <c r="R41" s="84">
        <v>1</v>
      </c>
      <c r="S41" s="87">
        <v>1</v>
      </c>
      <c r="T41" s="87">
        <v>1</v>
      </c>
      <c r="U41" s="87"/>
      <c r="V41" s="87"/>
      <c r="W41" s="87"/>
      <c r="X41" s="87"/>
    </row>
    <row r="42" spans="1:24" ht="12.95">
      <c r="A42" s="9" t="s">
        <v>15</v>
      </c>
      <c r="B42" s="16" t="s">
        <v>99</v>
      </c>
      <c r="C42" s="16" t="str" cm="1">
        <f t="array" ref="C42">IF(A42="", "", _xlfn._xlws.FILTER('Responsáveis pelas informações'!F:F, 'Responsáveis pelas informações'!A:A=A42))</f>
        <v>Juliana</v>
      </c>
      <c r="D42" s="16" t="s">
        <v>32</v>
      </c>
      <c r="E42" s="90" t="s">
        <v>408</v>
      </c>
      <c r="F42" s="90" t="s">
        <v>877</v>
      </c>
      <c r="G42" s="16"/>
      <c r="H42" s="87"/>
      <c r="I42" s="87"/>
      <c r="J42" s="87"/>
      <c r="K42" s="87"/>
      <c r="L42" s="87"/>
      <c r="M42" s="87"/>
      <c r="N42" s="87"/>
      <c r="O42" s="87"/>
      <c r="P42" s="87"/>
      <c r="Q42" s="84"/>
      <c r="R42" s="84" t="s">
        <v>880</v>
      </c>
      <c r="S42" s="84" t="s">
        <v>880</v>
      </c>
      <c r="T42" s="84" t="s">
        <v>880</v>
      </c>
      <c r="U42" s="87"/>
      <c r="V42" s="87"/>
      <c r="W42" s="87"/>
      <c r="X42" s="87"/>
    </row>
    <row r="43" spans="1:24" ht="26.1">
      <c r="A43" s="9" t="s">
        <v>15</v>
      </c>
      <c r="B43" s="16" t="s">
        <v>88</v>
      </c>
      <c r="C43" s="16" t="str" cm="1">
        <f t="array" ref="C43">IF(A43="", "", _xlfn._xlws.FILTER('Responsáveis pelas informações'!F:F, 'Responsáveis pelas informações'!A:A=A43))</f>
        <v>Juliana</v>
      </c>
      <c r="D43" s="16" t="s">
        <v>32</v>
      </c>
      <c r="E43" s="90" t="s">
        <v>408</v>
      </c>
      <c r="F43" s="90" t="s">
        <v>877</v>
      </c>
      <c r="G43" s="16"/>
      <c r="H43" s="87"/>
      <c r="I43" s="87"/>
      <c r="J43" s="87"/>
      <c r="K43" s="87"/>
      <c r="L43" s="87"/>
      <c r="M43" s="87"/>
      <c r="N43" s="87"/>
      <c r="O43" s="87"/>
      <c r="P43" s="87"/>
      <c r="Q43" s="84"/>
      <c r="R43" s="84">
        <v>33</v>
      </c>
      <c r="S43" s="87">
        <v>61</v>
      </c>
      <c r="T43" s="87">
        <v>37</v>
      </c>
      <c r="U43" s="87"/>
      <c r="V43" s="87"/>
      <c r="W43" s="87"/>
      <c r="X43" s="87"/>
    </row>
    <row r="44" spans="1:24" ht="12.95">
      <c r="A44" s="9" t="s">
        <v>15</v>
      </c>
      <c r="B44" s="16" t="s">
        <v>72</v>
      </c>
      <c r="C44" s="16" t="str" cm="1">
        <f t="array" ref="C44">IF(A44="", "", _xlfn._xlws.FILTER('Responsáveis pelas informações'!F:F, 'Responsáveis pelas informações'!A:A=A44))</f>
        <v>Juliana</v>
      </c>
      <c r="D44" s="16" t="s">
        <v>32</v>
      </c>
      <c r="E44" s="90" t="s">
        <v>408</v>
      </c>
      <c r="F44" s="90" t="s">
        <v>877</v>
      </c>
      <c r="G44" s="16"/>
      <c r="H44" s="87"/>
      <c r="I44" s="87"/>
      <c r="J44" s="87"/>
      <c r="K44" s="87"/>
      <c r="L44" s="87"/>
      <c r="M44" s="87"/>
      <c r="N44" s="87"/>
      <c r="O44" s="87"/>
      <c r="P44" s="87"/>
      <c r="Q44" s="84"/>
      <c r="R44" s="84">
        <v>40</v>
      </c>
      <c r="S44" s="87">
        <v>45</v>
      </c>
      <c r="T44" s="87">
        <v>44</v>
      </c>
      <c r="U44" s="87"/>
      <c r="V44" s="87"/>
      <c r="W44" s="87"/>
      <c r="X44" s="87"/>
    </row>
    <row r="45" spans="1:24" ht="26.1">
      <c r="A45" s="9" t="s">
        <v>15</v>
      </c>
      <c r="B45" s="16" t="s">
        <v>104</v>
      </c>
      <c r="C45" s="16" t="str" cm="1">
        <f t="array" ref="C45">IF(A45="", "", _xlfn._xlws.FILTER('Responsáveis pelas informações'!F:F, 'Responsáveis pelas informações'!A:A=A45))</f>
        <v>Juliana</v>
      </c>
      <c r="D45" s="16" t="s">
        <v>32</v>
      </c>
      <c r="E45" s="90" t="s">
        <v>408</v>
      </c>
      <c r="F45" s="90" t="s">
        <v>877</v>
      </c>
      <c r="G45" s="16"/>
      <c r="H45" s="87"/>
      <c r="I45" s="87"/>
      <c r="J45" s="87"/>
      <c r="K45" s="87"/>
      <c r="L45" s="87"/>
      <c r="M45" s="87"/>
      <c r="N45" s="87"/>
      <c r="O45" s="87"/>
      <c r="P45" s="87"/>
      <c r="Q45" s="84"/>
      <c r="R45" s="84">
        <v>28</v>
      </c>
      <c r="S45" s="87">
        <v>30</v>
      </c>
      <c r="T45" s="87">
        <v>25</v>
      </c>
      <c r="U45" s="87"/>
      <c r="V45" s="87"/>
      <c r="W45" s="87"/>
      <c r="X45" s="87"/>
    </row>
    <row r="46" spans="1:24" ht="26.1">
      <c r="A46" s="9" t="s">
        <v>15</v>
      </c>
      <c r="B46" s="16" t="s">
        <v>84</v>
      </c>
      <c r="C46" s="16" t="str" cm="1">
        <f t="array" ref="C46">IF(A46="", "", _xlfn._xlws.FILTER('Responsáveis pelas informações'!F:F, 'Responsáveis pelas informações'!A:A=A46))</f>
        <v>Juliana</v>
      </c>
      <c r="D46" s="16" t="s">
        <v>32</v>
      </c>
      <c r="E46" s="90" t="s">
        <v>408</v>
      </c>
      <c r="F46" s="90" t="s">
        <v>877</v>
      </c>
      <c r="G46" s="16"/>
      <c r="H46" s="87"/>
      <c r="I46" s="87"/>
      <c r="J46" s="87"/>
      <c r="K46" s="87"/>
      <c r="L46" s="87"/>
      <c r="M46" s="87"/>
      <c r="N46" s="87"/>
      <c r="O46" s="87"/>
      <c r="P46" s="87"/>
      <c r="Q46" s="84"/>
      <c r="R46" s="84" t="s">
        <v>391</v>
      </c>
      <c r="S46" s="84" t="s">
        <v>391</v>
      </c>
      <c r="T46" s="84" t="s">
        <v>391</v>
      </c>
      <c r="U46" s="87"/>
      <c r="V46" s="87"/>
      <c r="W46" s="87"/>
      <c r="X46" s="87"/>
    </row>
    <row r="47" spans="1:24" ht="12.95">
      <c r="A47" s="9" t="s">
        <v>20</v>
      </c>
      <c r="B47" s="16" t="s">
        <v>47</v>
      </c>
      <c r="C47" s="16" t="str" cm="1">
        <f t="array" ref="C47">IF(A47="", "", _xlfn._xlws.FILTER('Responsáveis pelas informações'!F:F, 'Responsáveis pelas informações'!A:A=A47))</f>
        <v>Juliana</v>
      </c>
      <c r="D47" s="16" t="s">
        <v>6</v>
      </c>
      <c r="E47" s="30" t="s">
        <v>877</v>
      </c>
      <c r="F47" s="30" t="s">
        <v>877</v>
      </c>
      <c r="G47" s="16"/>
      <c r="H47" s="87"/>
      <c r="I47" s="87"/>
      <c r="J47" s="87"/>
      <c r="K47" s="87"/>
      <c r="L47" s="87"/>
      <c r="M47" s="87"/>
      <c r="N47" s="87"/>
      <c r="O47" s="87">
        <v>12</v>
      </c>
      <c r="P47" s="87">
        <v>36</v>
      </c>
      <c r="Q47" s="84">
        <v>36</v>
      </c>
      <c r="R47" s="84">
        <v>12</v>
      </c>
      <c r="S47" s="87"/>
      <c r="T47" s="87"/>
      <c r="U47" s="87"/>
      <c r="V47" s="87"/>
      <c r="W47" s="87"/>
      <c r="X47" s="87"/>
    </row>
    <row r="48" spans="1:24" ht="12.95">
      <c r="A48" s="9" t="s">
        <v>20</v>
      </c>
      <c r="B48" s="16" t="s">
        <v>13</v>
      </c>
      <c r="C48" s="16" t="str" cm="1">
        <f t="array" ref="C48">IF(A48="", "", _xlfn._xlws.FILTER('Responsáveis pelas informações'!F:F, 'Responsáveis pelas informações'!A:A=A48))</f>
        <v>Juliana</v>
      </c>
      <c r="D48" s="16" t="s">
        <v>6</v>
      </c>
      <c r="E48" s="30" t="s">
        <v>877</v>
      </c>
      <c r="F48" s="30" t="s">
        <v>877</v>
      </c>
      <c r="G48" s="16"/>
      <c r="H48" s="87"/>
      <c r="I48" s="87"/>
      <c r="J48" s="87"/>
      <c r="K48" s="87"/>
      <c r="L48" s="87"/>
      <c r="M48" s="87"/>
      <c r="N48" s="87"/>
      <c r="O48" s="87">
        <v>4</v>
      </c>
      <c r="P48" s="87">
        <v>12</v>
      </c>
      <c r="Q48" s="84">
        <v>12</v>
      </c>
      <c r="R48" s="84">
        <v>4</v>
      </c>
      <c r="S48" s="87"/>
      <c r="T48" s="87"/>
      <c r="U48" s="87"/>
      <c r="V48" s="87"/>
      <c r="W48" s="87"/>
      <c r="X48" s="87"/>
    </row>
    <row r="49" spans="1:24" ht="12.95">
      <c r="A49" s="9" t="s">
        <v>20</v>
      </c>
      <c r="B49" s="16" t="s">
        <v>51</v>
      </c>
      <c r="C49" s="16" t="str" cm="1">
        <f t="array" ref="C49">IF(A49="", "", _xlfn._xlws.FILTER('Responsáveis pelas informações'!F:F, 'Responsáveis pelas informações'!A:A=A49))</f>
        <v>Juliana</v>
      </c>
      <c r="D49" s="16" t="s">
        <v>6</v>
      </c>
      <c r="E49" s="30" t="s">
        <v>877</v>
      </c>
      <c r="F49" s="30" t="s">
        <v>877</v>
      </c>
      <c r="G49" s="16"/>
      <c r="H49" s="87"/>
      <c r="I49" s="87"/>
      <c r="J49" s="87"/>
      <c r="K49" s="87"/>
      <c r="L49" s="87"/>
      <c r="M49" s="87"/>
      <c r="N49" s="87"/>
      <c r="O49" s="87">
        <v>1</v>
      </c>
      <c r="P49" s="87">
        <v>3</v>
      </c>
      <c r="Q49" s="84">
        <v>3</v>
      </c>
      <c r="R49" s="84">
        <v>1</v>
      </c>
      <c r="S49" s="87"/>
      <c r="T49" s="87"/>
      <c r="U49" s="87"/>
      <c r="V49" s="87"/>
      <c r="W49" s="87"/>
      <c r="X49" s="87"/>
    </row>
    <row r="50" spans="1:24" ht="12.95">
      <c r="A50" s="9" t="s">
        <v>20</v>
      </c>
      <c r="B50" s="16" t="s">
        <v>53</v>
      </c>
      <c r="C50" s="16" t="str" cm="1">
        <f t="array" ref="C50">IF(A50="", "", _xlfn._xlws.FILTER('Responsáveis pelas informações'!F:F, 'Responsáveis pelas informações'!A:A=A50))</f>
        <v>Juliana</v>
      </c>
      <c r="D50" s="16" t="s">
        <v>6</v>
      </c>
      <c r="E50" s="30" t="s">
        <v>877</v>
      </c>
      <c r="F50" s="30" t="s">
        <v>877</v>
      </c>
      <c r="G50" s="16"/>
      <c r="H50" s="87"/>
      <c r="I50" s="87"/>
      <c r="J50" s="87"/>
      <c r="K50" s="87"/>
      <c r="L50" s="87"/>
      <c r="M50" s="87"/>
      <c r="N50" s="87"/>
      <c r="O50" s="87">
        <v>1</v>
      </c>
      <c r="P50" s="87">
        <v>2</v>
      </c>
      <c r="Q50" s="84">
        <v>2</v>
      </c>
      <c r="R50" s="84">
        <v>1</v>
      </c>
      <c r="S50" s="87"/>
      <c r="T50" s="87"/>
      <c r="U50" s="87"/>
      <c r="V50" s="87"/>
      <c r="W50" s="87"/>
      <c r="X50" s="87"/>
    </row>
    <row r="51" spans="1:24" ht="12.95">
      <c r="A51" s="9" t="s">
        <v>20</v>
      </c>
      <c r="B51" s="16" t="s">
        <v>63</v>
      </c>
      <c r="C51" s="16" t="str" cm="1">
        <f t="array" ref="C51">IF(A51="", "", _xlfn._xlws.FILTER('Responsáveis pelas informações'!F:F, 'Responsáveis pelas informações'!A:A=A51))</f>
        <v>Juliana</v>
      </c>
      <c r="D51" s="16" t="s">
        <v>6</v>
      </c>
      <c r="E51" s="30" t="s">
        <v>877</v>
      </c>
      <c r="F51" s="30" t="s">
        <v>877</v>
      </c>
      <c r="G51" s="16"/>
      <c r="H51" s="87"/>
      <c r="I51" s="87"/>
      <c r="J51" s="87"/>
      <c r="K51" s="87"/>
      <c r="L51" s="87"/>
      <c r="M51" s="87"/>
      <c r="N51" s="87"/>
      <c r="O51" s="87">
        <v>2</v>
      </c>
      <c r="P51" s="87">
        <v>10</v>
      </c>
      <c r="Q51" s="84">
        <v>10</v>
      </c>
      <c r="R51" s="84">
        <v>6</v>
      </c>
      <c r="S51" s="87"/>
      <c r="T51" s="87"/>
      <c r="U51" s="87"/>
      <c r="V51" s="87"/>
      <c r="W51" s="87"/>
      <c r="X51" s="87"/>
    </row>
    <row r="52" spans="1:24" ht="12.95">
      <c r="A52" s="9" t="s">
        <v>20</v>
      </c>
      <c r="B52" s="16" t="s">
        <v>57</v>
      </c>
      <c r="C52" s="16" t="str" cm="1">
        <f t="array" ref="C52">IF(A52="", "", _xlfn._xlws.FILTER('Responsáveis pelas informações'!F:F, 'Responsáveis pelas informações'!A:A=A52))</f>
        <v>Juliana</v>
      </c>
      <c r="D52" s="16" t="s">
        <v>6</v>
      </c>
      <c r="E52" s="30" t="s">
        <v>877</v>
      </c>
      <c r="F52" s="30" t="s">
        <v>877</v>
      </c>
      <c r="G52" s="16"/>
      <c r="H52" s="87"/>
      <c r="I52" s="87"/>
      <c r="J52" s="87"/>
      <c r="K52" s="87"/>
      <c r="L52" s="87"/>
      <c r="M52" s="87"/>
      <c r="N52" s="87"/>
      <c r="O52" s="87">
        <v>0</v>
      </c>
      <c r="P52" s="87">
        <v>1</v>
      </c>
      <c r="Q52" s="84">
        <v>2</v>
      </c>
      <c r="R52" s="84">
        <v>1</v>
      </c>
      <c r="S52" s="87"/>
      <c r="T52" s="87"/>
      <c r="U52" s="87"/>
      <c r="V52" s="87"/>
      <c r="W52" s="87"/>
      <c r="X52" s="87"/>
    </row>
    <row r="53" spans="1:24" ht="26.1">
      <c r="A53" s="9" t="s">
        <v>20</v>
      </c>
      <c r="B53" s="16" t="s">
        <v>66</v>
      </c>
      <c r="C53" s="16" t="str" cm="1">
        <f t="array" ref="C53">IF(A53="", "", _xlfn._xlws.FILTER('Responsáveis pelas informações'!F:F, 'Responsáveis pelas informações'!A:A=A53))</f>
        <v>Juliana</v>
      </c>
      <c r="D53" s="16" t="s">
        <v>6</v>
      </c>
      <c r="E53" s="30" t="s">
        <v>877</v>
      </c>
      <c r="F53" s="30" t="s">
        <v>877</v>
      </c>
      <c r="G53" s="16"/>
      <c r="H53" s="87"/>
      <c r="I53" s="87"/>
      <c r="J53" s="87"/>
      <c r="K53" s="87"/>
      <c r="L53" s="87"/>
      <c r="M53" s="87"/>
      <c r="N53" s="87"/>
      <c r="O53" s="87">
        <v>4</v>
      </c>
      <c r="P53" s="87">
        <v>12</v>
      </c>
      <c r="Q53" s="84">
        <v>12</v>
      </c>
      <c r="R53" s="84">
        <v>4</v>
      </c>
      <c r="S53" s="87"/>
      <c r="T53" s="87"/>
      <c r="U53" s="87"/>
      <c r="V53" s="87"/>
      <c r="W53" s="87"/>
      <c r="X53" s="87"/>
    </row>
    <row r="54" spans="1:24" ht="12.95">
      <c r="A54" s="122" t="s">
        <v>20</v>
      </c>
      <c r="B54" s="16" t="s">
        <v>68</v>
      </c>
      <c r="C54" s="16" t="str" cm="1">
        <f t="array" ref="C54">IF(A54="", "", _xlfn._xlws.FILTER('Responsáveis pelas informações'!F:F, 'Responsáveis pelas informações'!A:A=A54))</f>
        <v>Juliana</v>
      </c>
      <c r="D54" s="16" t="s">
        <v>6</v>
      </c>
      <c r="E54" s="30" t="s">
        <v>877</v>
      </c>
      <c r="F54" s="30" t="s">
        <v>877</v>
      </c>
      <c r="G54" s="114" t="s">
        <v>881</v>
      </c>
      <c r="H54" s="87"/>
      <c r="I54" s="87"/>
      <c r="J54" s="87"/>
      <c r="K54" s="87"/>
      <c r="L54" s="87"/>
      <c r="M54" s="87"/>
      <c r="N54" s="87"/>
      <c r="O54" s="87">
        <v>3</v>
      </c>
      <c r="P54" s="87">
        <v>3</v>
      </c>
      <c r="Q54" s="84">
        <v>3</v>
      </c>
      <c r="R54" s="84">
        <v>3</v>
      </c>
      <c r="S54" s="87"/>
      <c r="T54" s="87"/>
      <c r="U54" s="87"/>
      <c r="V54" s="87"/>
      <c r="W54" s="87"/>
      <c r="X54" s="87"/>
    </row>
    <row r="55" spans="1:24" ht="26.1">
      <c r="A55" s="9" t="s">
        <v>20</v>
      </c>
      <c r="B55" s="16" t="s">
        <v>70</v>
      </c>
      <c r="C55" s="16" t="str" cm="1">
        <f t="array" ref="C55">IF(A55="", "", _xlfn._xlws.FILTER('Responsáveis pelas informações'!F:F, 'Responsáveis pelas informações'!A:A=A55))</f>
        <v>Juliana</v>
      </c>
      <c r="D55" s="16" t="s">
        <v>6</v>
      </c>
      <c r="E55" s="30" t="s">
        <v>877</v>
      </c>
      <c r="F55" s="30" t="s">
        <v>877</v>
      </c>
      <c r="G55" s="16"/>
      <c r="H55" s="87"/>
      <c r="I55" s="87"/>
      <c r="J55" s="87"/>
      <c r="K55" s="87"/>
      <c r="L55" s="87"/>
      <c r="M55" s="87"/>
      <c r="N55" s="87"/>
      <c r="O55" s="87">
        <v>42</v>
      </c>
      <c r="P55" s="87">
        <v>48</v>
      </c>
      <c r="Q55" s="84">
        <v>49</v>
      </c>
      <c r="R55" s="84">
        <v>54</v>
      </c>
      <c r="S55" s="87"/>
      <c r="T55" s="87"/>
      <c r="U55" s="87"/>
      <c r="V55" s="87"/>
      <c r="W55" s="87"/>
      <c r="X55" s="87"/>
    </row>
    <row r="56" spans="1:24" ht="12.95">
      <c r="A56" s="9" t="s">
        <v>20</v>
      </c>
      <c r="B56" s="16" t="s">
        <v>72</v>
      </c>
      <c r="C56" s="16" t="str" cm="1">
        <f t="array" ref="C56">IF(A56="", "", _xlfn._xlws.FILTER('Responsáveis pelas informações'!F:F, 'Responsáveis pelas informações'!A:A=A56))</f>
        <v>Juliana</v>
      </c>
      <c r="D56" s="16" t="s">
        <v>6</v>
      </c>
      <c r="E56" s="30" t="s">
        <v>877</v>
      </c>
      <c r="F56" s="30" t="s">
        <v>877</v>
      </c>
      <c r="G56" s="16"/>
      <c r="H56" s="87"/>
      <c r="I56" s="87"/>
      <c r="J56" s="87"/>
      <c r="K56" s="87"/>
      <c r="L56" s="87"/>
      <c r="M56" s="87"/>
      <c r="N56" s="87"/>
      <c r="O56" s="87">
        <v>25</v>
      </c>
      <c r="P56" s="87">
        <v>25</v>
      </c>
      <c r="Q56" s="84">
        <v>25</v>
      </c>
      <c r="R56" s="84">
        <v>25</v>
      </c>
      <c r="S56" s="87"/>
      <c r="T56" s="87"/>
      <c r="U56" s="87"/>
      <c r="V56" s="87"/>
      <c r="W56" s="87"/>
      <c r="X56" s="87"/>
    </row>
    <row r="57" spans="1:24" ht="12.95">
      <c r="A57" s="9" t="s">
        <v>25</v>
      </c>
      <c r="B57" s="16" t="s">
        <v>8</v>
      </c>
      <c r="C57" s="16" t="str" cm="1">
        <f t="array" ref="C57">IF(A57="", "", _xlfn._xlws.FILTER('Responsáveis pelas informações'!F:F, 'Responsáveis pelas informações'!A:A=A57))</f>
        <v>Juliana</v>
      </c>
      <c r="D57" s="16" t="s">
        <v>16</v>
      </c>
      <c r="E57" s="30" t="s">
        <v>877</v>
      </c>
      <c r="F57" s="30" t="s">
        <v>877</v>
      </c>
      <c r="G57" s="16"/>
      <c r="H57" s="87">
        <v>3</v>
      </c>
      <c r="I57" s="87">
        <v>51</v>
      </c>
      <c r="J57" s="87">
        <v>75</v>
      </c>
      <c r="K57" s="87">
        <v>105</v>
      </c>
      <c r="L57" s="87">
        <v>108</v>
      </c>
      <c r="M57" s="87">
        <v>14</v>
      </c>
      <c r="N57" s="87">
        <v>0</v>
      </c>
      <c r="O57" s="87"/>
      <c r="P57" s="87"/>
      <c r="Q57" s="84"/>
      <c r="R57" s="84"/>
      <c r="S57" s="87"/>
      <c r="T57" s="87"/>
      <c r="U57" s="87"/>
      <c r="V57" s="87"/>
      <c r="W57" s="87"/>
      <c r="X57" s="87"/>
    </row>
    <row r="58" spans="1:24" ht="12.95">
      <c r="A58" s="9" t="s">
        <v>25</v>
      </c>
      <c r="B58" s="16" t="s">
        <v>13</v>
      </c>
      <c r="C58" s="16" t="str" cm="1">
        <f t="array" ref="C58">IF(A58="", "", _xlfn._xlws.FILTER('Responsáveis pelas informações'!F:F, 'Responsáveis pelas informações'!A:A=A58))</f>
        <v>Juliana</v>
      </c>
      <c r="D58" s="16" t="s">
        <v>16</v>
      </c>
      <c r="E58" s="30" t="s">
        <v>877</v>
      </c>
      <c r="F58" s="30" t="s">
        <v>877</v>
      </c>
      <c r="G58" s="16"/>
      <c r="H58" s="87">
        <v>3</v>
      </c>
      <c r="I58" s="87">
        <v>51</v>
      </c>
      <c r="J58" s="87">
        <v>75</v>
      </c>
      <c r="K58" s="87">
        <v>105</v>
      </c>
      <c r="L58" s="87">
        <v>108</v>
      </c>
      <c r="M58" s="87">
        <v>14</v>
      </c>
      <c r="N58" s="87">
        <v>0</v>
      </c>
      <c r="O58" s="87"/>
      <c r="P58" s="87"/>
      <c r="Q58" s="84"/>
      <c r="R58" s="84"/>
      <c r="S58" s="87"/>
      <c r="T58" s="87"/>
      <c r="U58" s="87"/>
      <c r="V58" s="87"/>
      <c r="W58" s="87"/>
      <c r="X58" s="87"/>
    </row>
    <row r="59" spans="1:24" ht="12.95">
      <c r="A59" s="9" t="s">
        <v>25</v>
      </c>
      <c r="B59" s="16" t="s">
        <v>18</v>
      </c>
      <c r="C59" s="16" t="str" cm="1">
        <f t="array" ref="C59">IF(A59="", "", _xlfn._xlws.FILTER('Responsáveis pelas informações'!F:F, 'Responsáveis pelas informações'!A:A=A59))</f>
        <v>Juliana</v>
      </c>
      <c r="D59" s="16" t="s">
        <v>16</v>
      </c>
      <c r="E59" s="30" t="s">
        <v>877</v>
      </c>
      <c r="F59" s="30" t="s">
        <v>877</v>
      </c>
      <c r="G59" s="16"/>
      <c r="H59" s="87">
        <v>1</v>
      </c>
      <c r="I59" s="87">
        <v>15</v>
      </c>
      <c r="J59" s="87">
        <v>21</v>
      </c>
      <c r="K59" s="87">
        <v>24</v>
      </c>
      <c r="L59" s="87">
        <v>20</v>
      </c>
      <c r="M59" s="87">
        <v>15</v>
      </c>
      <c r="N59" s="87">
        <v>0</v>
      </c>
      <c r="O59" s="87"/>
      <c r="P59" s="87"/>
      <c r="Q59" s="84"/>
      <c r="R59" s="84"/>
      <c r="S59" s="87"/>
      <c r="T59" s="87"/>
      <c r="U59" s="87"/>
      <c r="V59" s="87"/>
      <c r="W59" s="87"/>
      <c r="X59" s="87"/>
    </row>
    <row r="60" spans="1:24" ht="26.1">
      <c r="A60" s="122" t="s">
        <v>25</v>
      </c>
      <c r="B60" s="16" t="s">
        <v>23</v>
      </c>
      <c r="C60" s="16" t="str" cm="1">
        <f t="array" ref="C60">IF(A60="", "", _xlfn._xlws.FILTER('Responsáveis pelas informações'!F:F, 'Responsáveis pelas informações'!A:A=A60))</f>
        <v>Juliana</v>
      </c>
      <c r="D60" s="16" t="s">
        <v>16</v>
      </c>
      <c r="E60" s="30" t="s">
        <v>877</v>
      </c>
      <c r="F60" s="30" t="s">
        <v>877</v>
      </c>
      <c r="G60" s="16"/>
      <c r="H60" s="87">
        <v>100</v>
      </c>
      <c r="I60" s="87">
        <v>100</v>
      </c>
      <c r="J60" s="87">
        <v>100</v>
      </c>
      <c r="K60" s="87">
        <v>100</v>
      </c>
      <c r="L60" s="87">
        <v>100</v>
      </c>
      <c r="M60" s="87">
        <v>100</v>
      </c>
      <c r="N60" s="87">
        <v>100</v>
      </c>
      <c r="O60" s="87"/>
      <c r="P60" s="87"/>
      <c r="Q60" s="84"/>
      <c r="R60" s="84"/>
      <c r="S60" s="87"/>
      <c r="T60" s="87"/>
      <c r="U60" s="87"/>
      <c r="V60" s="87"/>
      <c r="W60" s="87"/>
      <c r="X60" s="87"/>
    </row>
    <row r="61" spans="1:24" ht="26.1">
      <c r="A61" s="9" t="s">
        <v>25</v>
      </c>
      <c r="B61" s="16" t="s">
        <v>27</v>
      </c>
      <c r="C61" s="16" t="str" cm="1">
        <f t="array" ref="C61">IF(A61="", "", _xlfn._xlws.FILTER('Responsáveis pelas informações'!F:F, 'Responsáveis pelas informações'!A:A=A61))</f>
        <v>Juliana</v>
      </c>
      <c r="D61" s="16" t="s">
        <v>16</v>
      </c>
      <c r="E61" s="30" t="s">
        <v>877</v>
      </c>
      <c r="F61" s="30" t="s">
        <v>877</v>
      </c>
      <c r="G61" s="16"/>
      <c r="H61" s="87">
        <v>0</v>
      </c>
      <c r="I61" s="87">
        <v>10</v>
      </c>
      <c r="J61" s="87">
        <v>25</v>
      </c>
      <c r="K61" s="87">
        <v>20</v>
      </c>
      <c r="L61" s="87">
        <v>14</v>
      </c>
      <c r="M61" s="87">
        <v>8</v>
      </c>
      <c r="N61" s="87">
        <v>0</v>
      </c>
      <c r="O61" s="87"/>
      <c r="P61" s="87"/>
      <c r="Q61" s="84"/>
      <c r="R61" s="84"/>
      <c r="S61" s="87"/>
      <c r="T61" s="87"/>
      <c r="U61" s="87"/>
      <c r="V61" s="87"/>
      <c r="W61" s="87"/>
      <c r="X61" s="87"/>
    </row>
    <row r="62" spans="1:24" ht="26.1">
      <c r="A62" s="9" t="s">
        <v>25</v>
      </c>
      <c r="B62" s="16" t="s">
        <v>30</v>
      </c>
      <c r="C62" s="16" t="str" cm="1">
        <f t="array" ref="C62">IF(A62="", "", _xlfn._xlws.FILTER('Responsáveis pelas informações'!F:F, 'Responsáveis pelas informações'!A:A=A62))</f>
        <v>Juliana</v>
      </c>
      <c r="D62" s="16" t="s">
        <v>16</v>
      </c>
      <c r="E62" s="30" t="s">
        <v>877</v>
      </c>
      <c r="F62" s="30" t="s">
        <v>877</v>
      </c>
      <c r="G62" s="16"/>
      <c r="H62" s="87" t="s">
        <v>391</v>
      </c>
      <c r="I62" s="87">
        <v>90</v>
      </c>
      <c r="J62" s="87">
        <v>90</v>
      </c>
      <c r="K62" s="87">
        <v>90</v>
      </c>
      <c r="L62" s="87">
        <v>90</v>
      </c>
      <c r="M62" s="87">
        <v>90</v>
      </c>
      <c r="N62" s="87">
        <v>90</v>
      </c>
      <c r="O62" s="87"/>
      <c r="P62" s="87"/>
      <c r="Q62" s="84"/>
      <c r="R62" s="84"/>
      <c r="S62" s="87"/>
      <c r="T62" s="87"/>
      <c r="U62" s="87"/>
      <c r="V62" s="87"/>
      <c r="W62" s="87"/>
      <c r="X62" s="87"/>
    </row>
    <row r="63" spans="1:24" ht="12.95">
      <c r="A63" s="9" t="s">
        <v>25</v>
      </c>
      <c r="B63" s="16" t="s">
        <v>33</v>
      </c>
      <c r="C63" s="16" t="str" cm="1">
        <f t="array" ref="C63">IF(A63="", "", _xlfn._xlws.FILTER('Responsáveis pelas informações'!F:F, 'Responsáveis pelas informações'!A:A=A63))</f>
        <v>Juliana</v>
      </c>
      <c r="D63" s="16" t="s">
        <v>16</v>
      </c>
      <c r="E63" s="30" t="s">
        <v>877</v>
      </c>
      <c r="F63" s="30" t="s">
        <v>877</v>
      </c>
      <c r="G63" s="16" t="s">
        <v>882</v>
      </c>
      <c r="H63" s="87">
        <v>0</v>
      </c>
      <c r="I63" s="87">
        <v>10</v>
      </c>
      <c r="J63" s="87">
        <v>20</v>
      </c>
      <c r="K63" s="87">
        <v>30</v>
      </c>
      <c r="L63" s="87">
        <v>30</v>
      </c>
      <c r="M63" s="87">
        <v>30</v>
      </c>
      <c r="N63" s="87">
        <v>30</v>
      </c>
      <c r="O63" s="87"/>
      <c r="P63" s="87"/>
      <c r="Q63" s="84"/>
      <c r="R63" s="84"/>
      <c r="S63" s="87"/>
      <c r="T63" s="87"/>
      <c r="U63" s="87"/>
      <c r="V63" s="87"/>
      <c r="W63" s="87"/>
      <c r="X63" s="87"/>
    </row>
    <row r="64" spans="1:24" ht="12.95">
      <c r="A64" s="9" t="s">
        <v>25</v>
      </c>
      <c r="B64" s="16" t="s">
        <v>36</v>
      </c>
      <c r="C64" s="16" t="str" cm="1">
        <f t="array" ref="C64">IF(A64="", "", _xlfn._xlws.FILTER('Responsáveis pelas informações'!F:F, 'Responsáveis pelas informações'!A:A=A64))</f>
        <v>Juliana</v>
      </c>
      <c r="D64" s="16" t="s">
        <v>16</v>
      </c>
      <c r="E64" s="30" t="s">
        <v>877</v>
      </c>
      <c r="F64" s="30" t="s">
        <v>877</v>
      </c>
      <c r="G64" s="16" t="s">
        <v>883</v>
      </c>
      <c r="H64" s="87" t="s">
        <v>391</v>
      </c>
      <c r="I64" s="87">
        <v>30</v>
      </c>
      <c r="J64" s="87">
        <v>30</v>
      </c>
      <c r="K64" s="87">
        <v>30</v>
      </c>
      <c r="L64" s="87">
        <v>30</v>
      </c>
      <c r="M64" s="87">
        <v>30</v>
      </c>
      <c r="N64" s="87">
        <v>0</v>
      </c>
      <c r="O64" s="87"/>
      <c r="P64" s="87"/>
      <c r="Q64" s="84"/>
      <c r="R64" s="84"/>
      <c r="S64" s="87"/>
      <c r="T64" s="87"/>
      <c r="U64" s="87"/>
      <c r="V64" s="87"/>
      <c r="W64" s="87"/>
      <c r="X64" s="87"/>
    </row>
    <row r="65" spans="1:24" ht="12.95">
      <c r="A65" s="9" t="s">
        <v>25</v>
      </c>
      <c r="B65" s="16" t="s">
        <v>39</v>
      </c>
      <c r="C65" s="16" t="str" cm="1">
        <f t="array" ref="C65">IF(A65="", "", _xlfn._xlws.FILTER('Responsáveis pelas informações'!F:F, 'Responsáveis pelas informações'!A:A=A65))</f>
        <v>Juliana</v>
      </c>
      <c r="D65" s="16" t="s">
        <v>16</v>
      </c>
      <c r="E65" s="30" t="s">
        <v>877</v>
      </c>
      <c r="F65" s="30" t="s">
        <v>877</v>
      </c>
      <c r="G65" s="16" t="s">
        <v>883</v>
      </c>
      <c r="H65" s="87" t="s">
        <v>391</v>
      </c>
      <c r="I65" s="87">
        <v>52</v>
      </c>
      <c r="J65" s="87">
        <v>85</v>
      </c>
      <c r="K65" s="87">
        <v>85</v>
      </c>
      <c r="L65" s="87">
        <v>67</v>
      </c>
      <c r="M65" s="87">
        <v>38</v>
      </c>
      <c r="N65" s="87">
        <v>0</v>
      </c>
      <c r="O65" s="87"/>
      <c r="P65" s="87"/>
      <c r="Q65" s="84"/>
      <c r="R65" s="84"/>
      <c r="S65" s="87"/>
      <c r="T65" s="87"/>
      <c r="U65" s="87"/>
      <c r="V65" s="87"/>
      <c r="W65" s="87"/>
      <c r="X65" s="87"/>
    </row>
    <row r="66" spans="1:24" ht="12.95">
      <c r="A66" s="9" t="s">
        <v>25</v>
      </c>
      <c r="B66" s="16" t="s">
        <v>42</v>
      </c>
      <c r="C66" s="16" t="str" cm="1">
        <f t="array" ref="C66">IF(A66="", "", _xlfn._xlws.FILTER('Responsáveis pelas informações'!F:F, 'Responsáveis pelas informações'!A:A=A66))</f>
        <v>Juliana</v>
      </c>
      <c r="D66" s="16" t="s">
        <v>16</v>
      </c>
      <c r="E66" s="30" t="s">
        <v>877</v>
      </c>
      <c r="F66" s="30" t="s">
        <v>877</v>
      </c>
      <c r="G66" s="117" t="s">
        <v>884</v>
      </c>
      <c r="H66" s="87" t="s">
        <v>391</v>
      </c>
      <c r="I66" s="87">
        <v>36</v>
      </c>
      <c r="J66" s="87">
        <v>36</v>
      </c>
      <c r="K66" s="87">
        <v>24</v>
      </c>
      <c r="L66" s="87">
        <v>24</v>
      </c>
      <c r="M66" s="87">
        <v>24</v>
      </c>
      <c r="N66" s="87">
        <v>24</v>
      </c>
      <c r="O66" s="87"/>
      <c r="P66" s="87"/>
      <c r="Q66" s="84"/>
      <c r="R66" s="84"/>
      <c r="S66" s="87"/>
      <c r="T66" s="87"/>
      <c r="U66" s="87"/>
      <c r="V66" s="87"/>
      <c r="W66" s="87"/>
      <c r="X66" s="87"/>
    </row>
    <row r="67" spans="1:24" ht="12.95">
      <c r="A67" s="9" t="s">
        <v>25</v>
      </c>
      <c r="B67" s="16" t="s">
        <v>8</v>
      </c>
      <c r="C67" s="16" t="str" cm="1">
        <f t="array" ref="C67">IF(A67="", "", _xlfn._xlws.FILTER('Responsáveis pelas informações'!F:F, 'Responsáveis pelas informações'!A:A=A67))</f>
        <v>Juliana</v>
      </c>
      <c r="D67" s="16" t="s">
        <v>16</v>
      </c>
      <c r="E67" s="30" t="s">
        <v>408</v>
      </c>
      <c r="F67" s="30" t="s">
        <v>877</v>
      </c>
      <c r="G67" s="16"/>
      <c r="H67" s="87">
        <v>3</v>
      </c>
      <c r="I67" s="87">
        <v>51</v>
      </c>
      <c r="J67" s="87">
        <v>75</v>
      </c>
      <c r="K67" s="87">
        <v>105</v>
      </c>
      <c r="L67" s="87">
        <v>154</v>
      </c>
      <c r="M67" s="87">
        <v>14</v>
      </c>
      <c r="N67" s="87">
        <v>0</v>
      </c>
      <c r="O67" s="87"/>
      <c r="P67" s="87"/>
      <c r="Q67" s="84"/>
      <c r="R67" s="84"/>
      <c r="S67" s="87"/>
      <c r="T67" s="87"/>
      <c r="U67" s="87"/>
      <c r="V67" s="87"/>
      <c r="W67" s="87"/>
      <c r="X67" s="87"/>
    </row>
    <row r="68" spans="1:24" ht="12.95">
      <c r="A68" s="9" t="s">
        <v>25</v>
      </c>
      <c r="B68" s="16" t="s">
        <v>13</v>
      </c>
      <c r="C68" s="16" t="str" cm="1">
        <f t="array" ref="C68">IF(A68="", "", _xlfn._xlws.FILTER('Responsáveis pelas informações'!F:F, 'Responsáveis pelas informações'!A:A=A68))</f>
        <v>Juliana</v>
      </c>
      <c r="D68" s="16" t="s">
        <v>16</v>
      </c>
      <c r="E68" s="30" t="s">
        <v>408</v>
      </c>
      <c r="F68" s="30" t="s">
        <v>877</v>
      </c>
      <c r="G68" s="16"/>
      <c r="H68" s="87">
        <v>3</v>
      </c>
      <c r="I68" s="87">
        <v>51</v>
      </c>
      <c r="J68" s="87">
        <v>75</v>
      </c>
      <c r="K68" s="87">
        <v>105</v>
      </c>
      <c r="L68" s="87">
        <v>154</v>
      </c>
      <c r="M68" s="87">
        <v>14</v>
      </c>
      <c r="N68" s="87">
        <v>0</v>
      </c>
      <c r="O68" s="87"/>
      <c r="P68" s="87"/>
      <c r="Q68" s="84"/>
      <c r="R68" s="84"/>
      <c r="S68" s="87"/>
      <c r="T68" s="87"/>
      <c r="U68" s="87"/>
      <c r="V68" s="87"/>
      <c r="W68" s="87"/>
      <c r="X68" s="87"/>
    </row>
    <row r="69" spans="1:24" ht="12.95">
      <c r="A69" s="9" t="s">
        <v>25</v>
      </c>
      <c r="B69" s="16" t="s">
        <v>51</v>
      </c>
      <c r="C69" s="16" t="str" cm="1">
        <f t="array" ref="C69">IF(A69="", "", _xlfn._xlws.FILTER('Responsáveis pelas informações'!F:F, 'Responsáveis pelas informações'!A:A=A69))</f>
        <v>Juliana</v>
      </c>
      <c r="D69" s="16" t="s">
        <v>16</v>
      </c>
      <c r="E69" s="30" t="s">
        <v>408</v>
      </c>
      <c r="F69" s="30" t="s">
        <v>877</v>
      </c>
      <c r="G69" s="16"/>
      <c r="H69" s="87">
        <v>1</v>
      </c>
      <c r="I69" s="87">
        <v>15</v>
      </c>
      <c r="J69" s="87">
        <v>21</v>
      </c>
      <c r="K69" s="87">
        <v>24</v>
      </c>
      <c r="L69" s="87">
        <v>32</v>
      </c>
      <c r="M69" s="87">
        <v>15</v>
      </c>
      <c r="N69" s="87">
        <v>0</v>
      </c>
      <c r="O69" s="87"/>
      <c r="P69" s="87"/>
      <c r="Q69" s="84"/>
      <c r="R69" s="84"/>
      <c r="S69" s="87"/>
      <c r="T69" s="87"/>
      <c r="U69" s="87"/>
      <c r="V69" s="87"/>
      <c r="W69" s="87"/>
      <c r="X69" s="87"/>
    </row>
    <row r="70" spans="1:24" ht="12.95">
      <c r="A70" s="9" t="s">
        <v>25</v>
      </c>
      <c r="B70" s="16" t="s">
        <v>18</v>
      </c>
      <c r="C70" s="16" t="str" cm="1">
        <f t="array" ref="C70">IF(A70="", "", _xlfn._xlws.FILTER('Responsáveis pelas informações'!F:F, 'Responsáveis pelas informações'!A:A=A70))</f>
        <v>Juliana</v>
      </c>
      <c r="D70" s="16" t="s">
        <v>16</v>
      </c>
      <c r="E70" s="30" t="s">
        <v>408</v>
      </c>
      <c r="F70" s="30" t="s">
        <v>877</v>
      </c>
      <c r="G70" s="16"/>
      <c r="H70" s="87">
        <v>1</v>
      </c>
      <c r="I70" s="87">
        <v>15</v>
      </c>
      <c r="J70" s="87">
        <v>21</v>
      </c>
      <c r="K70" s="87">
        <v>24</v>
      </c>
      <c r="L70" s="87">
        <v>20</v>
      </c>
      <c r="M70" s="87">
        <v>15</v>
      </c>
      <c r="N70" s="87">
        <v>0</v>
      </c>
      <c r="O70" s="87"/>
      <c r="P70" s="87"/>
      <c r="Q70" s="84"/>
      <c r="R70" s="84"/>
      <c r="S70" s="87"/>
      <c r="T70" s="87"/>
      <c r="U70" s="87"/>
      <c r="V70" s="87"/>
      <c r="W70" s="87"/>
      <c r="X70" s="87"/>
    </row>
    <row r="71" spans="1:24" ht="12.95">
      <c r="A71" s="9" t="s">
        <v>25</v>
      </c>
      <c r="B71" s="16" t="s">
        <v>63</v>
      </c>
      <c r="C71" s="16" t="str" cm="1">
        <f t="array" ref="C71">IF(A71="", "", _xlfn._xlws.FILTER('Responsáveis pelas informações'!F:F, 'Responsáveis pelas informações'!A:A=A71))</f>
        <v>Juliana</v>
      </c>
      <c r="D71" s="16" t="s">
        <v>16</v>
      </c>
      <c r="E71" s="30" t="s">
        <v>408</v>
      </c>
      <c r="F71" s="30" t="s">
        <v>877</v>
      </c>
      <c r="G71" s="16"/>
      <c r="H71" s="87">
        <v>0</v>
      </c>
      <c r="I71" s="87">
        <v>200</v>
      </c>
      <c r="J71" s="87">
        <v>400</v>
      </c>
      <c r="K71" s="87">
        <v>600</v>
      </c>
      <c r="L71" s="87">
        <v>634</v>
      </c>
      <c r="M71" s="87">
        <v>200</v>
      </c>
      <c r="N71" s="87">
        <v>0</v>
      </c>
      <c r="O71" s="87"/>
      <c r="P71" s="87"/>
      <c r="Q71" s="84"/>
      <c r="R71" s="84"/>
      <c r="S71" s="87"/>
      <c r="T71" s="87"/>
      <c r="U71" s="87"/>
      <c r="V71" s="87"/>
      <c r="W71" s="87"/>
      <c r="X71" s="87"/>
    </row>
    <row r="72" spans="1:24" ht="12.95">
      <c r="A72" s="9" t="s">
        <v>25</v>
      </c>
      <c r="B72" s="16" t="s">
        <v>55</v>
      </c>
      <c r="C72" s="16" t="str" cm="1">
        <f t="array" ref="C72">IF(A72="", "", _xlfn._xlws.FILTER('Responsáveis pelas informações'!F:F, 'Responsáveis pelas informações'!A:A=A72))</f>
        <v>Juliana</v>
      </c>
      <c r="D72" s="16" t="s">
        <v>16</v>
      </c>
      <c r="E72" s="30" t="s">
        <v>408</v>
      </c>
      <c r="F72" s="30" t="s">
        <v>877</v>
      </c>
      <c r="G72" s="16"/>
      <c r="H72" s="87">
        <v>0</v>
      </c>
      <c r="I72" s="87">
        <v>90</v>
      </c>
      <c r="J72" s="87">
        <v>90</v>
      </c>
      <c r="K72" s="87">
        <v>90</v>
      </c>
      <c r="L72" s="87">
        <v>90</v>
      </c>
      <c r="M72" s="87">
        <v>90</v>
      </c>
      <c r="N72" s="87">
        <v>90</v>
      </c>
      <c r="O72" s="87"/>
      <c r="P72" s="87"/>
      <c r="Q72" s="84"/>
      <c r="R72" s="84"/>
      <c r="S72" s="87"/>
      <c r="T72" s="87"/>
      <c r="U72" s="87"/>
      <c r="V72" s="87"/>
      <c r="W72" s="87"/>
      <c r="X72" s="87"/>
    </row>
    <row r="73" spans="1:24" ht="12.95">
      <c r="A73" s="9" t="s">
        <v>25</v>
      </c>
      <c r="B73" s="16" t="s">
        <v>57</v>
      </c>
      <c r="C73" s="16" t="str" cm="1">
        <f t="array" ref="C73">IF(A73="", "", _xlfn._xlws.FILTER('Responsáveis pelas informações'!F:F, 'Responsáveis pelas informações'!A:A=A73))</f>
        <v>Juliana</v>
      </c>
      <c r="D73" s="16" t="s">
        <v>16</v>
      </c>
      <c r="E73" s="30" t="s">
        <v>408</v>
      </c>
      <c r="F73" s="30" t="s">
        <v>877</v>
      </c>
      <c r="G73" s="16"/>
      <c r="H73" s="87">
        <v>0</v>
      </c>
      <c r="I73" s="87">
        <v>10</v>
      </c>
      <c r="J73" s="87">
        <v>20</v>
      </c>
      <c r="K73" s="87">
        <v>30</v>
      </c>
      <c r="L73" s="87">
        <v>30</v>
      </c>
      <c r="M73" s="87">
        <v>30</v>
      </c>
      <c r="N73" s="87">
        <v>30</v>
      </c>
      <c r="O73" s="87"/>
      <c r="P73" s="87"/>
      <c r="Q73" s="84"/>
      <c r="R73" s="84"/>
      <c r="S73" s="87"/>
      <c r="T73" s="87"/>
      <c r="U73" s="87"/>
      <c r="V73" s="87"/>
      <c r="W73" s="87"/>
      <c r="X73" s="87"/>
    </row>
    <row r="74" spans="1:24" ht="12.95">
      <c r="A74" s="9" t="s">
        <v>25</v>
      </c>
      <c r="B74" s="16" t="s">
        <v>47</v>
      </c>
      <c r="C74" s="16" t="str" cm="1">
        <f t="array" ref="C74">IF(A74="", "", _xlfn._xlws.FILTER('Responsáveis pelas informações'!F:F, 'Responsáveis pelas informações'!A:A=A74))</f>
        <v>Juliana</v>
      </c>
      <c r="D74" s="16" t="s">
        <v>16</v>
      </c>
      <c r="E74" s="30" t="s">
        <v>414</v>
      </c>
      <c r="F74" s="30" t="s">
        <v>877</v>
      </c>
      <c r="G74" s="16"/>
      <c r="H74" s="87"/>
      <c r="I74" s="87"/>
      <c r="J74" s="87"/>
      <c r="K74" s="87"/>
      <c r="L74" s="87">
        <v>0</v>
      </c>
      <c r="M74" s="87">
        <v>88</v>
      </c>
      <c r="N74" s="87">
        <v>88</v>
      </c>
      <c r="O74" s="87">
        <v>88</v>
      </c>
      <c r="P74" s="87">
        <v>88</v>
      </c>
      <c r="Q74" s="87">
        <v>88</v>
      </c>
      <c r="R74" s="84">
        <v>0</v>
      </c>
      <c r="S74" s="87"/>
      <c r="T74" s="87"/>
      <c r="U74" s="87"/>
      <c r="V74" s="87"/>
      <c r="W74" s="87"/>
      <c r="X74" s="87"/>
    </row>
    <row r="75" spans="1:24" ht="12.95">
      <c r="A75" s="9" t="s">
        <v>25</v>
      </c>
      <c r="B75" s="16" t="s">
        <v>13</v>
      </c>
      <c r="C75" s="16" t="str" cm="1">
        <f t="array" ref="C75">IF(A75="", "", _xlfn._xlws.FILTER('Responsáveis pelas informações'!F:F, 'Responsáveis pelas informações'!A:A=A75))</f>
        <v>Juliana</v>
      </c>
      <c r="D75" s="16" t="s">
        <v>16</v>
      </c>
      <c r="E75" s="30" t="s">
        <v>414</v>
      </c>
      <c r="F75" s="30" t="s">
        <v>877</v>
      </c>
      <c r="G75" s="16"/>
      <c r="H75" s="87"/>
      <c r="I75" s="87"/>
      <c r="J75" s="87"/>
      <c r="K75" s="87"/>
      <c r="L75" s="87">
        <v>0</v>
      </c>
      <c r="M75" s="87">
        <v>66</v>
      </c>
      <c r="N75" s="87">
        <v>66</v>
      </c>
      <c r="O75" s="87">
        <v>66</v>
      </c>
      <c r="P75" s="87">
        <v>66</v>
      </c>
      <c r="Q75" s="87">
        <v>66</v>
      </c>
      <c r="R75" s="87">
        <v>0</v>
      </c>
      <c r="S75" s="87"/>
      <c r="T75" s="87"/>
      <c r="U75" s="87"/>
      <c r="V75" s="87"/>
      <c r="W75" s="87"/>
      <c r="X75" s="87"/>
    </row>
    <row r="76" spans="1:24" ht="12.95">
      <c r="A76" s="9" t="s">
        <v>25</v>
      </c>
      <c r="B76" s="16" t="s">
        <v>51</v>
      </c>
      <c r="C76" s="16" t="str" cm="1">
        <f t="array" ref="C76">IF(A76="", "", _xlfn._xlws.FILTER('Responsáveis pelas informações'!F:F, 'Responsáveis pelas informações'!A:A=A76))</f>
        <v>Juliana</v>
      </c>
      <c r="D76" s="16" t="s">
        <v>16</v>
      </c>
      <c r="E76" s="30" t="s">
        <v>414</v>
      </c>
      <c r="F76" s="30" t="s">
        <v>877</v>
      </c>
      <c r="G76" s="16"/>
      <c r="H76" s="87"/>
      <c r="I76" s="87"/>
      <c r="J76" s="87"/>
      <c r="K76" s="87"/>
      <c r="L76" s="87">
        <v>0</v>
      </c>
      <c r="M76" s="87">
        <v>22</v>
      </c>
      <c r="N76" s="87">
        <v>22</v>
      </c>
      <c r="O76" s="87">
        <v>22</v>
      </c>
      <c r="P76" s="87">
        <v>22</v>
      </c>
      <c r="Q76" s="87">
        <v>22</v>
      </c>
      <c r="R76" s="84">
        <v>0</v>
      </c>
      <c r="S76" s="87"/>
      <c r="T76" s="87"/>
      <c r="U76" s="87"/>
      <c r="V76" s="87"/>
      <c r="W76" s="87"/>
      <c r="X76" s="87"/>
    </row>
    <row r="77" spans="1:24" ht="12.95">
      <c r="A77" s="9" t="s">
        <v>25</v>
      </c>
      <c r="B77" s="16" t="s">
        <v>53</v>
      </c>
      <c r="C77" s="16" t="str" cm="1">
        <f t="array" ref="C77">IF(A77="", "", _xlfn._xlws.FILTER('Responsáveis pelas informações'!F:F, 'Responsáveis pelas informações'!A:A=A77))</f>
        <v>Juliana</v>
      </c>
      <c r="D77" s="16" t="s">
        <v>16</v>
      </c>
      <c r="E77" s="30" t="s">
        <v>414</v>
      </c>
      <c r="F77" s="30" t="s">
        <v>877</v>
      </c>
      <c r="G77" s="16"/>
      <c r="H77" s="87"/>
      <c r="I77" s="87"/>
      <c r="J77" s="87"/>
      <c r="K77" s="87"/>
      <c r="L77" s="87">
        <v>0</v>
      </c>
      <c r="M77" s="87">
        <v>22</v>
      </c>
      <c r="N77" s="87">
        <v>10</v>
      </c>
      <c r="O77" s="87">
        <v>10</v>
      </c>
      <c r="P77" s="87">
        <v>10</v>
      </c>
      <c r="Q77" s="87">
        <v>10</v>
      </c>
      <c r="R77" s="84">
        <v>0</v>
      </c>
      <c r="S77" s="87"/>
      <c r="T77" s="87"/>
      <c r="U77" s="87"/>
      <c r="V77" s="87"/>
      <c r="W77" s="87"/>
      <c r="X77" s="87"/>
    </row>
    <row r="78" spans="1:24" ht="12.95">
      <c r="A78" s="9" t="s">
        <v>25</v>
      </c>
      <c r="B78" s="16" t="s">
        <v>63</v>
      </c>
      <c r="C78" s="16" t="str" cm="1">
        <f t="array" ref="C78">IF(A78="", "", _xlfn._xlws.FILTER('Responsáveis pelas informações'!F:F, 'Responsáveis pelas informações'!A:A=A78))</f>
        <v>Juliana</v>
      </c>
      <c r="D78" s="16" t="s">
        <v>16</v>
      </c>
      <c r="E78" s="30" t="s">
        <v>414</v>
      </c>
      <c r="F78" s="30" t="s">
        <v>877</v>
      </c>
      <c r="G78" s="16"/>
      <c r="H78" s="87"/>
      <c r="I78" s="87"/>
      <c r="J78" s="87"/>
      <c r="K78" s="87"/>
      <c r="L78" s="87">
        <v>0</v>
      </c>
      <c r="M78" s="87">
        <v>200</v>
      </c>
      <c r="N78" s="87">
        <v>200</v>
      </c>
      <c r="O78" s="87">
        <v>200</v>
      </c>
      <c r="P78" s="87">
        <v>200</v>
      </c>
      <c r="Q78" s="87">
        <v>200</v>
      </c>
      <c r="R78" s="84">
        <v>0</v>
      </c>
      <c r="S78" s="87"/>
      <c r="T78" s="87"/>
      <c r="U78" s="87"/>
      <c r="V78" s="87"/>
      <c r="W78" s="87"/>
      <c r="X78" s="87"/>
    </row>
    <row r="79" spans="1:24" ht="12.95">
      <c r="A79" s="9" t="s">
        <v>25</v>
      </c>
      <c r="B79" s="16" t="s">
        <v>57</v>
      </c>
      <c r="C79" s="16" t="str" cm="1">
        <f t="array" ref="C79">IF(A79="", "", _xlfn._xlws.FILTER('Responsáveis pelas informações'!F:F, 'Responsáveis pelas informações'!A:A=A79))</f>
        <v>Juliana</v>
      </c>
      <c r="D79" s="16" t="s">
        <v>16</v>
      </c>
      <c r="E79" s="30" t="s">
        <v>414</v>
      </c>
      <c r="F79" s="30" t="s">
        <v>877</v>
      </c>
      <c r="G79" s="16"/>
      <c r="H79" s="87"/>
      <c r="I79" s="87"/>
      <c r="J79" s="87"/>
      <c r="K79" s="87"/>
      <c r="L79" s="87">
        <v>0</v>
      </c>
      <c r="M79" s="87">
        <v>0</v>
      </c>
      <c r="N79" s="87">
        <v>0</v>
      </c>
      <c r="O79" s="87">
        <v>10</v>
      </c>
      <c r="P79" s="87">
        <v>15</v>
      </c>
      <c r="Q79" s="84">
        <v>15</v>
      </c>
      <c r="R79" s="84">
        <v>15</v>
      </c>
      <c r="S79" s="87"/>
      <c r="T79" s="87"/>
      <c r="U79" s="87"/>
      <c r="V79" s="87"/>
      <c r="W79" s="87"/>
      <c r="X79" s="87"/>
    </row>
    <row r="80" spans="1:24" ht="12.95">
      <c r="A80" s="9" t="s">
        <v>25</v>
      </c>
      <c r="B80" s="16" t="s">
        <v>68</v>
      </c>
      <c r="C80" s="16" t="str" cm="1">
        <f t="array" ref="C80">IF(A80="", "", _xlfn._xlws.FILTER('Responsáveis pelas informações'!F:F, 'Responsáveis pelas informações'!A:A=A80))</f>
        <v>Juliana</v>
      </c>
      <c r="D80" s="16" t="s">
        <v>16</v>
      </c>
      <c r="E80" s="30" t="s">
        <v>414</v>
      </c>
      <c r="F80" s="30" t="s">
        <v>877</v>
      </c>
      <c r="G80" s="16"/>
      <c r="H80" s="87"/>
      <c r="I80" s="87"/>
      <c r="J80" s="87"/>
      <c r="K80" s="87"/>
      <c r="L80" s="87">
        <v>0</v>
      </c>
      <c r="M80" s="87">
        <v>3</v>
      </c>
      <c r="N80" s="87">
        <v>3</v>
      </c>
      <c r="O80" s="87">
        <v>3</v>
      </c>
      <c r="P80" s="87">
        <v>3</v>
      </c>
      <c r="Q80" s="87">
        <v>3</v>
      </c>
      <c r="R80" s="87">
        <v>3</v>
      </c>
      <c r="S80" s="87"/>
      <c r="T80" s="87"/>
      <c r="U80" s="87"/>
      <c r="V80" s="87"/>
      <c r="W80" s="87"/>
      <c r="X80" s="87"/>
    </row>
    <row r="81" spans="1:24" ht="26.1">
      <c r="A81" s="9" t="s">
        <v>25</v>
      </c>
      <c r="B81" s="16" t="s">
        <v>70</v>
      </c>
      <c r="C81" s="16" t="str" cm="1">
        <f t="array" ref="C81">IF(A81="", "", _xlfn._xlws.FILTER('Responsáveis pelas informações'!F:F, 'Responsáveis pelas informações'!A:A=A81))</f>
        <v>Juliana</v>
      </c>
      <c r="D81" s="16" t="s">
        <v>16</v>
      </c>
      <c r="E81" s="30" t="s">
        <v>414</v>
      </c>
      <c r="F81" s="30" t="s">
        <v>877</v>
      </c>
      <c r="G81" s="16"/>
      <c r="H81" s="87"/>
      <c r="I81" s="87"/>
      <c r="J81" s="87"/>
      <c r="K81" s="87"/>
      <c r="L81" s="87">
        <v>0</v>
      </c>
      <c r="M81" s="87">
        <v>57</v>
      </c>
      <c r="N81" s="87">
        <v>57</v>
      </c>
      <c r="O81" s="87">
        <v>57</v>
      </c>
      <c r="P81" s="87">
        <v>57</v>
      </c>
      <c r="Q81" s="87">
        <v>57</v>
      </c>
      <c r="R81" s="84">
        <v>0</v>
      </c>
      <c r="S81" s="87"/>
      <c r="T81" s="87"/>
      <c r="U81" s="87"/>
      <c r="V81" s="87"/>
      <c r="W81" s="87"/>
      <c r="X81" s="87"/>
    </row>
    <row r="82" spans="1:24" ht="12.95">
      <c r="A82" s="9" t="s">
        <v>25</v>
      </c>
      <c r="B82" s="16" t="s">
        <v>72</v>
      </c>
      <c r="C82" s="16" t="str" cm="1">
        <f t="array" ref="C82">IF(A82="", "", _xlfn._xlws.FILTER('Responsáveis pelas informações'!F:F, 'Responsáveis pelas informações'!A:A=A82))</f>
        <v>Juliana</v>
      </c>
      <c r="D82" s="16" t="s">
        <v>16</v>
      </c>
      <c r="E82" s="30" t="s">
        <v>414</v>
      </c>
      <c r="F82" s="30" t="s">
        <v>877</v>
      </c>
      <c r="G82" s="16"/>
      <c r="H82" s="87"/>
      <c r="I82" s="87"/>
      <c r="J82" s="87"/>
      <c r="K82" s="87"/>
      <c r="L82" s="87">
        <v>0</v>
      </c>
      <c r="M82" s="87">
        <v>30</v>
      </c>
      <c r="N82" s="87">
        <v>30</v>
      </c>
      <c r="O82" s="87">
        <v>30</v>
      </c>
      <c r="P82" s="87">
        <v>30</v>
      </c>
      <c r="Q82" s="87">
        <v>30</v>
      </c>
      <c r="R82" s="84">
        <v>0</v>
      </c>
      <c r="S82" s="87"/>
      <c r="T82" s="87"/>
      <c r="U82" s="87"/>
      <c r="V82" s="87"/>
      <c r="W82" s="87"/>
      <c r="X82" s="87"/>
    </row>
    <row r="83" spans="1:24" ht="26.1">
      <c r="A83" s="9" t="s">
        <v>25</v>
      </c>
      <c r="B83" s="16" t="s">
        <v>104</v>
      </c>
      <c r="C83" s="16" t="str" cm="1">
        <f t="array" ref="C83">IF(A83="", "", _xlfn._xlws.FILTER('Responsáveis pelas informações'!F:F, 'Responsáveis pelas informações'!A:A=A83))</f>
        <v>Juliana</v>
      </c>
      <c r="D83" s="16" t="s">
        <v>16</v>
      </c>
      <c r="E83" s="30" t="s">
        <v>398</v>
      </c>
      <c r="F83" s="30" t="s">
        <v>877</v>
      </c>
      <c r="G83" s="16" t="s">
        <v>399</v>
      </c>
      <c r="H83" s="87"/>
      <c r="I83" s="87"/>
      <c r="J83" s="87"/>
      <c r="K83" s="87"/>
      <c r="L83" s="87"/>
      <c r="M83" s="87"/>
      <c r="N83" s="87"/>
      <c r="O83" s="87">
        <v>0</v>
      </c>
      <c r="P83" s="87">
        <f>88+15</f>
        <v>103</v>
      </c>
      <c r="Q83" s="84">
        <f>88+15</f>
        <v>103</v>
      </c>
      <c r="R83" s="84">
        <v>0</v>
      </c>
      <c r="S83" s="87">
        <v>0</v>
      </c>
      <c r="T83" s="87"/>
      <c r="U83" s="87"/>
      <c r="V83" s="87"/>
      <c r="W83" s="87"/>
      <c r="X83" s="87"/>
    </row>
    <row r="84" spans="1:24" ht="12.95">
      <c r="A84" s="9" t="s">
        <v>25</v>
      </c>
      <c r="B84" s="16" t="s">
        <v>51</v>
      </c>
      <c r="C84" s="16" t="str" cm="1">
        <f t="array" ref="C84">IF(A84="", "", _xlfn._xlws.FILTER('Responsáveis pelas informações'!F:F, 'Responsáveis pelas informações'!A:A=A84))</f>
        <v>Juliana</v>
      </c>
      <c r="D84" s="16" t="s">
        <v>16</v>
      </c>
      <c r="E84" s="30" t="s">
        <v>885</v>
      </c>
      <c r="F84" s="30" t="s">
        <v>877</v>
      </c>
      <c r="G84" s="16"/>
      <c r="H84" s="87"/>
      <c r="I84" s="87"/>
      <c r="J84" s="87"/>
      <c r="K84" s="87"/>
      <c r="L84" s="87"/>
      <c r="M84" s="87"/>
      <c r="N84" s="87"/>
      <c r="O84" s="84"/>
      <c r="P84" s="87"/>
      <c r="Q84" s="84">
        <v>30</v>
      </c>
      <c r="R84" s="84">
        <v>4</v>
      </c>
      <c r="S84" s="87"/>
      <c r="T84" s="87"/>
      <c r="U84" s="87"/>
      <c r="V84" s="87"/>
      <c r="W84" s="87"/>
      <c r="X84" s="87"/>
    </row>
    <row r="85" spans="1:24" ht="12.95">
      <c r="A85" s="9" t="s">
        <v>25</v>
      </c>
      <c r="B85" s="16" t="s">
        <v>79</v>
      </c>
      <c r="C85" s="16" t="str" cm="1">
        <f t="array" ref="C85">IF(A85="", "", _xlfn._xlws.FILTER('Responsáveis pelas informações'!F:F, 'Responsáveis pelas informações'!A:A=A85))</f>
        <v>Juliana</v>
      </c>
      <c r="D85" s="16" t="s">
        <v>16</v>
      </c>
      <c r="E85" s="30" t="s">
        <v>885</v>
      </c>
      <c r="F85" s="30" t="s">
        <v>877</v>
      </c>
      <c r="G85" s="16"/>
      <c r="H85" s="87"/>
      <c r="I85" s="87"/>
      <c r="J85" s="87"/>
      <c r="K85" s="87"/>
      <c r="L85" s="87"/>
      <c r="M85" s="87"/>
      <c r="N85" s="87"/>
      <c r="O85" s="87"/>
      <c r="P85" s="87"/>
      <c r="Q85" s="84">
        <v>10</v>
      </c>
      <c r="R85" s="84">
        <v>2</v>
      </c>
      <c r="S85" s="87"/>
      <c r="T85" s="87"/>
      <c r="U85" s="87"/>
      <c r="V85" s="87"/>
      <c r="W85" s="87"/>
      <c r="X85" s="87"/>
    </row>
    <row r="86" spans="1:24" ht="26.1">
      <c r="A86" s="9" t="s">
        <v>25</v>
      </c>
      <c r="B86" s="16" t="s">
        <v>84</v>
      </c>
      <c r="C86" s="16" t="str" cm="1">
        <f t="array" ref="C86">IF(A86="", "", _xlfn._xlws.FILTER('Responsáveis pelas informações'!F:F, 'Responsáveis pelas informações'!A:A=A86))</f>
        <v>Juliana</v>
      </c>
      <c r="D86" s="16" t="s">
        <v>16</v>
      </c>
      <c r="E86" s="30" t="s">
        <v>885</v>
      </c>
      <c r="F86" s="30" t="s">
        <v>877</v>
      </c>
      <c r="G86" s="16"/>
      <c r="H86" s="87"/>
      <c r="I86" s="87"/>
      <c r="J86" s="87"/>
      <c r="K86" s="87"/>
      <c r="L86" s="87"/>
      <c r="M86" s="87"/>
      <c r="N86" s="87"/>
      <c r="O86" s="87"/>
      <c r="P86" s="87"/>
      <c r="Q86" s="84">
        <v>103</v>
      </c>
      <c r="R86" s="84">
        <v>0</v>
      </c>
      <c r="S86" s="87"/>
      <c r="T86" s="87"/>
      <c r="U86" s="87"/>
      <c r="V86" s="87"/>
      <c r="W86" s="87"/>
      <c r="X86" s="87"/>
    </row>
    <row r="87" spans="1:24" ht="12.95">
      <c r="A87" s="9" t="s">
        <v>25</v>
      </c>
      <c r="B87" s="16" t="s">
        <v>57</v>
      </c>
      <c r="C87" s="16" t="str" cm="1">
        <f t="array" ref="C87">IF(A87="", "", _xlfn._xlws.FILTER('Responsáveis pelas informações'!F:F, 'Responsáveis pelas informações'!A:A=A87))</f>
        <v>Juliana</v>
      </c>
      <c r="D87" s="16" t="s">
        <v>16</v>
      </c>
      <c r="E87" s="30" t="s">
        <v>885</v>
      </c>
      <c r="F87" s="30" t="s">
        <v>877</v>
      </c>
      <c r="G87" s="16"/>
      <c r="H87" s="87"/>
      <c r="I87" s="87"/>
      <c r="J87" s="87"/>
      <c r="K87" s="87"/>
      <c r="L87" s="87"/>
      <c r="M87" s="87"/>
      <c r="N87" s="87"/>
      <c r="O87" s="87"/>
      <c r="P87" s="87"/>
      <c r="Q87" s="84">
        <v>15</v>
      </c>
      <c r="R87" s="84">
        <v>15</v>
      </c>
      <c r="S87" s="87"/>
      <c r="T87" s="87"/>
      <c r="U87" s="87"/>
      <c r="V87" s="87"/>
      <c r="W87" s="87"/>
      <c r="X87" s="87"/>
    </row>
    <row r="88" spans="1:24" ht="12.95">
      <c r="A88" s="9" t="s">
        <v>25</v>
      </c>
      <c r="B88" s="16" t="s">
        <v>99</v>
      </c>
      <c r="C88" s="16" t="str" cm="1">
        <f t="array" ref="C88">IF(A88="", "", _xlfn._xlws.FILTER('Responsáveis pelas informações'!F:F, 'Responsáveis pelas informações'!A:A=A88))</f>
        <v>Juliana</v>
      </c>
      <c r="D88" s="16" t="s">
        <v>16</v>
      </c>
      <c r="E88" s="30" t="s">
        <v>885</v>
      </c>
      <c r="F88" s="30" t="s">
        <v>877</v>
      </c>
      <c r="G88" s="16"/>
      <c r="H88" s="87"/>
      <c r="I88" s="87"/>
      <c r="J88" s="87"/>
      <c r="K88" s="87"/>
      <c r="L88" s="87"/>
      <c r="M88" s="87"/>
      <c r="N88" s="87"/>
      <c r="O88" s="87"/>
      <c r="P88" s="87"/>
      <c r="Q88" s="84">
        <v>3</v>
      </c>
      <c r="R88" s="84">
        <v>3</v>
      </c>
      <c r="S88" s="87"/>
      <c r="T88" s="87"/>
      <c r="U88" s="87"/>
      <c r="V88" s="87"/>
      <c r="W88" s="87"/>
      <c r="X88" s="87"/>
    </row>
    <row r="89" spans="1:24" ht="26.1">
      <c r="A89" s="9" t="s">
        <v>25</v>
      </c>
      <c r="B89" s="16" t="s">
        <v>88</v>
      </c>
      <c r="C89" s="16" t="str" cm="1">
        <f t="array" ref="C89">IF(A89="", "", _xlfn._xlws.FILTER('Responsáveis pelas informações'!F:F, 'Responsáveis pelas informações'!A:A=A89))</f>
        <v>Juliana</v>
      </c>
      <c r="D89" s="16" t="s">
        <v>16</v>
      </c>
      <c r="E89" s="30" t="s">
        <v>885</v>
      </c>
      <c r="F89" s="30" t="s">
        <v>877</v>
      </c>
      <c r="G89" s="16"/>
      <c r="H89" s="87"/>
      <c r="I89" s="87"/>
      <c r="J89" s="87"/>
      <c r="K89" s="87"/>
      <c r="L89" s="87"/>
      <c r="M89" s="87"/>
      <c r="N89" s="87"/>
      <c r="O89" s="87"/>
      <c r="P89" s="87"/>
      <c r="Q89" s="84">
        <v>57</v>
      </c>
      <c r="R89" s="84">
        <v>57</v>
      </c>
      <c r="S89" s="87"/>
      <c r="T89" s="87"/>
      <c r="U89" s="87"/>
      <c r="V89" s="87"/>
      <c r="W89" s="87"/>
      <c r="X89" s="87"/>
    </row>
    <row r="90" spans="1:24" ht="12.95">
      <c r="A90" s="9" t="s">
        <v>25</v>
      </c>
      <c r="B90" s="16" t="s">
        <v>72</v>
      </c>
      <c r="C90" s="16" t="str" cm="1">
        <f t="array" ref="C90">IF(A90="", "", _xlfn._xlws.FILTER('Responsáveis pelas informações'!F:F, 'Responsáveis pelas informações'!A:A=A90))</f>
        <v>Juliana</v>
      </c>
      <c r="D90" s="16" t="s">
        <v>16</v>
      </c>
      <c r="E90" s="30" t="s">
        <v>885</v>
      </c>
      <c r="F90" s="30" t="s">
        <v>877</v>
      </c>
      <c r="G90" s="16"/>
      <c r="H90" s="87"/>
      <c r="I90" s="87"/>
      <c r="J90" s="87"/>
      <c r="K90" s="87"/>
      <c r="L90" s="87"/>
      <c r="M90" s="87"/>
      <c r="N90" s="87"/>
      <c r="O90" s="87"/>
      <c r="P90" s="87"/>
      <c r="Q90" s="84">
        <v>30</v>
      </c>
      <c r="R90" s="84">
        <v>30</v>
      </c>
      <c r="S90" s="87"/>
      <c r="T90" s="87"/>
      <c r="U90" s="87"/>
      <c r="V90" s="87"/>
      <c r="W90" s="87"/>
      <c r="X90" s="87"/>
    </row>
    <row r="91" spans="1:24" ht="12.95">
      <c r="A91" s="9" t="s">
        <v>25</v>
      </c>
      <c r="B91" s="16" t="s">
        <v>49</v>
      </c>
      <c r="C91" s="16" t="str" cm="1">
        <f t="array" ref="C91">IF(A91="", "", _xlfn._xlws.FILTER('Responsáveis pelas informações'!F:F, 'Responsáveis pelas informações'!A:A=A91))</f>
        <v>Juliana</v>
      </c>
      <c r="D91" s="16" t="s">
        <v>16</v>
      </c>
      <c r="E91" s="30" t="s">
        <v>885</v>
      </c>
      <c r="F91" s="30" t="s">
        <v>877</v>
      </c>
      <c r="G91" s="16"/>
      <c r="H91" s="87"/>
      <c r="I91" s="87"/>
      <c r="J91" s="87"/>
      <c r="K91" s="87"/>
      <c r="L91" s="87"/>
      <c r="M91" s="87"/>
      <c r="N91" s="87"/>
      <c r="O91" s="87"/>
      <c r="P91" s="87"/>
      <c r="Q91" s="84">
        <v>90</v>
      </c>
      <c r="R91" s="84">
        <v>12</v>
      </c>
      <c r="S91" s="87"/>
      <c r="T91" s="87"/>
      <c r="U91" s="87"/>
      <c r="V91" s="87"/>
      <c r="W91" s="87"/>
      <c r="X91" s="87"/>
    </row>
    <row r="92" spans="1:24" ht="12.95">
      <c r="A92" s="9" t="s">
        <v>25</v>
      </c>
      <c r="B92" s="16" t="s">
        <v>74</v>
      </c>
      <c r="C92" s="16" t="str" cm="1">
        <f t="array" ref="C92">IF(A92="", "", _xlfn._xlws.FILTER('Responsáveis pelas informações'!F:F, 'Responsáveis pelas informações'!A:A=A92))</f>
        <v>Juliana</v>
      </c>
      <c r="D92" s="16" t="s">
        <v>16</v>
      </c>
      <c r="E92" s="30" t="s">
        <v>885</v>
      </c>
      <c r="F92" s="30" t="s">
        <v>877</v>
      </c>
      <c r="G92" s="16"/>
      <c r="H92" s="87"/>
      <c r="I92" s="87"/>
      <c r="J92" s="87"/>
      <c r="K92" s="87"/>
      <c r="L92" s="87"/>
      <c r="M92" s="87"/>
      <c r="N92" s="87"/>
      <c r="O92" s="87"/>
      <c r="P92" s="87"/>
      <c r="Q92" s="84">
        <v>100</v>
      </c>
      <c r="R92" s="84">
        <v>16</v>
      </c>
      <c r="S92" s="87"/>
      <c r="T92" s="87"/>
      <c r="U92" s="87"/>
      <c r="V92" s="87"/>
      <c r="W92" s="87"/>
      <c r="X92" s="87"/>
    </row>
    <row r="93" spans="1:24" ht="12.95">
      <c r="A93" s="9" t="s">
        <v>25</v>
      </c>
      <c r="B93" s="16" t="s">
        <v>81</v>
      </c>
      <c r="C93" s="16" t="str" cm="1">
        <f t="array" ref="C93">IF(A93="", "", _xlfn._xlws.FILTER('Responsáveis pelas informações'!F:F, 'Responsáveis pelas informações'!A:A=A93))</f>
        <v>Juliana</v>
      </c>
      <c r="D93" s="16" t="s">
        <v>16</v>
      </c>
      <c r="E93" s="30" t="s">
        <v>885</v>
      </c>
      <c r="F93" s="30" t="s">
        <v>877</v>
      </c>
      <c r="G93" s="16"/>
      <c r="H93" s="87"/>
      <c r="I93" s="87"/>
      <c r="J93" s="87"/>
      <c r="K93" s="87"/>
      <c r="L93" s="87"/>
      <c r="M93" s="87"/>
      <c r="N93" s="87"/>
      <c r="O93" s="87"/>
      <c r="P93" s="87"/>
      <c r="Q93" s="84">
        <v>10</v>
      </c>
      <c r="R93" s="84">
        <v>3</v>
      </c>
      <c r="S93" s="87"/>
      <c r="T93" s="87"/>
      <c r="U93" s="87"/>
      <c r="V93" s="87"/>
      <c r="W93" s="87"/>
      <c r="X93" s="87"/>
    </row>
    <row r="94" spans="1:24" ht="12.95">
      <c r="A94" s="9" t="s">
        <v>25</v>
      </c>
      <c r="B94" s="16" t="s">
        <v>74</v>
      </c>
      <c r="C94" s="16" t="str" cm="1">
        <f t="array" ref="C94">IF(A94="", "", _xlfn._xlws.FILTER('Responsáveis pelas informações'!F:F, 'Responsáveis pelas informações'!A:A=A94))</f>
        <v>Juliana</v>
      </c>
      <c r="D94" s="16" t="s">
        <v>16</v>
      </c>
      <c r="E94" s="30" t="s">
        <v>886</v>
      </c>
      <c r="F94" s="30" t="s">
        <v>877</v>
      </c>
      <c r="G94" s="16"/>
      <c r="H94" s="87"/>
      <c r="I94" s="87"/>
      <c r="J94" s="87"/>
      <c r="K94" s="87"/>
      <c r="L94" s="87"/>
      <c r="M94" s="87"/>
      <c r="N94" s="87"/>
      <c r="O94" s="87"/>
      <c r="P94" s="87"/>
      <c r="Q94" s="84">
        <v>140</v>
      </c>
      <c r="R94" s="84">
        <v>86</v>
      </c>
      <c r="S94" s="87"/>
      <c r="T94" s="87"/>
      <c r="U94" s="87"/>
      <c r="V94" s="87"/>
      <c r="W94" s="87"/>
      <c r="X94" s="87"/>
    </row>
    <row r="95" spans="1:24" ht="12.95">
      <c r="A95" s="9" t="s">
        <v>25</v>
      </c>
      <c r="B95" s="16" t="s">
        <v>49</v>
      </c>
      <c r="C95" s="16" t="str" cm="1">
        <f t="array" ref="C95">IF(A95="", "", _xlfn._xlws.FILTER('Responsáveis pelas informações'!F:F, 'Responsáveis pelas informações'!A:A=A95))</f>
        <v>Juliana</v>
      </c>
      <c r="D95" s="16" t="s">
        <v>16</v>
      </c>
      <c r="E95" s="30" t="s">
        <v>886</v>
      </c>
      <c r="F95" s="30" t="s">
        <v>877</v>
      </c>
      <c r="G95" s="16"/>
      <c r="H95" s="87"/>
      <c r="I95" s="87"/>
      <c r="J95" s="87"/>
      <c r="K95" s="87"/>
      <c r="L95" s="87"/>
      <c r="M95" s="87"/>
      <c r="N95" s="87"/>
      <c r="O95" s="87"/>
      <c r="P95" s="87"/>
      <c r="Q95" s="84">
        <v>112</v>
      </c>
      <c r="R95" s="84">
        <v>72</v>
      </c>
      <c r="S95" s="87"/>
      <c r="T95" s="87"/>
      <c r="U95" s="87"/>
      <c r="V95" s="87"/>
      <c r="W95" s="87"/>
      <c r="X95" s="87"/>
    </row>
    <row r="96" spans="1:24" ht="12.95">
      <c r="A96" s="9" t="s">
        <v>25</v>
      </c>
      <c r="B96" s="16" t="s">
        <v>77</v>
      </c>
      <c r="C96" s="16" t="str" cm="1">
        <f t="array" ref="C96">IF(A96="", "", _xlfn._xlws.FILTER('Responsáveis pelas informações'!F:F, 'Responsáveis pelas informações'!A:A=A96))</f>
        <v>Juliana</v>
      </c>
      <c r="D96" s="16" t="s">
        <v>16</v>
      </c>
      <c r="E96" s="30" t="s">
        <v>886</v>
      </c>
      <c r="F96" s="30" t="s">
        <v>877</v>
      </c>
      <c r="G96" s="16"/>
      <c r="H96" s="87"/>
      <c r="I96" s="87"/>
      <c r="J96" s="87"/>
      <c r="K96" s="87"/>
      <c r="L96" s="87"/>
      <c r="M96" s="87"/>
      <c r="N96" s="87"/>
      <c r="O96" s="87"/>
      <c r="P96" s="87"/>
      <c r="Q96" s="84">
        <v>45</v>
      </c>
      <c r="R96" s="84">
        <v>29</v>
      </c>
      <c r="S96" s="87"/>
      <c r="T96" s="87"/>
      <c r="U96" s="87"/>
      <c r="V96" s="87"/>
      <c r="W96" s="87"/>
      <c r="X96" s="87"/>
    </row>
    <row r="97" spans="1:24" ht="12.95">
      <c r="A97" s="9" t="s">
        <v>25</v>
      </c>
      <c r="B97" s="16" t="s">
        <v>79</v>
      </c>
      <c r="C97" s="16" t="str" cm="1">
        <f t="array" ref="C97">IF(A97="", "", _xlfn._xlws.FILTER('Responsáveis pelas informações'!F:F, 'Responsáveis pelas informações'!A:A=A97))</f>
        <v>Juliana</v>
      </c>
      <c r="D97" s="16" t="s">
        <v>16</v>
      </c>
      <c r="E97" s="30" t="s">
        <v>886</v>
      </c>
      <c r="F97" s="30" t="s">
        <v>877</v>
      </c>
      <c r="G97" s="16"/>
      <c r="H97" s="87"/>
      <c r="I97" s="87"/>
      <c r="J97" s="87"/>
      <c r="K97" s="87"/>
      <c r="L97" s="87"/>
      <c r="M97" s="87"/>
      <c r="N97" s="87"/>
      <c r="O97" s="87"/>
      <c r="P97" s="87"/>
      <c r="Q97" s="84">
        <v>10</v>
      </c>
      <c r="R97" s="84">
        <v>10</v>
      </c>
      <c r="S97" s="87"/>
      <c r="T97" s="87"/>
      <c r="U97" s="87"/>
      <c r="V97" s="87"/>
      <c r="W97" s="87"/>
      <c r="X97" s="87"/>
    </row>
    <row r="98" spans="1:24" ht="26.1">
      <c r="A98" s="9" t="s">
        <v>25</v>
      </c>
      <c r="B98" s="16" t="s">
        <v>95</v>
      </c>
      <c r="C98" s="16" t="str" cm="1">
        <f t="array" ref="C98">IF(A98="", "", _xlfn._xlws.FILTER('Responsáveis pelas informações'!F:F, 'Responsáveis pelas informações'!A:A=A98))</f>
        <v>Juliana</v>
      </c>
      <c r="D98" s="16" t="s">
        <v>16</v>
      </c>
      <c r="E98" s="30" t="s">
        <v>886</v>
      </c>
      <c r="F98" s="30" t="s">
        <v>877</v>
      </c>
      <c r="G98" s="16"/>
      <c r="H98" s="87"/>
      <c r="I98" s="87"/>
      <c r="J98" s="87"/>
      <c r="K98" s="87"/>
      <c r="L98" s="87"/>
      <c r="M98" s="87"/>
      <c r="N98" s="87"/>
      <c r="O98" s="87"/>
      <c r="P98" s="87"/>
      <c r="Q98" s="84">
        <v>5</v>
      </c>
      <c r="R98" s="84">
        <v>5</v>
      </c>
      <c r="S98" s="87"/>
      <c r="T98" s="87"/>
      <c r="U98" s="87"/>
      <c r="V98" s="87"/>
      <c r="W98" s="87"/>
      <c r="X98" s="87"/>
    </row>
    <row r="99" spans="1:24" ht="12.95">
      <c r="A99" s="9" t="s">
        <v>25</v>
      </c>
      <c r="B99" s="16" t="s">
        <v>81</v>
      </c>
      <c r="C99" s="16" t="str" cm="1">
        <f t="array" ref="C99">IF(A99="", "", _xlfn._xlws.FILTER('Responsáveis pelas informações'!F:F, 'Responsáveis pelas informações'!A:A=A99))</f>
        <v>Juliana</v>
      </c>
      <c r="D99" s="16" t="s">
        <v>16</v>
      </c>
      <c r="E99" s="30" t="s">
        <v>886</v>
      </c>
      <c r="F99" s="30" t="s">
        <v>877</v>
      </c>
      <c r="G99" s="16"/>
      <c r="H99" s="87"/>
      <c r="I99" s="87"/>
      <c r="J99" s="87"/>
      <c r="K99" s="87"/>
      <c r="L99" s="87"/>
      <c r="M99" s="87"/>
      <c r="N99" s="87"/>
      <c r="O99" s="87"/>
      <c r="P99" s="87"/>
      <c r="Q99" s="84">
        <v>10</v>
      </c>
      <c r="R99" s="84">
        <v>3</v>
      </c>
      <c r="S99" s="87"/>
      <c r="T99" s="87"/>
      <c r="U99" s="87"/>
      <c r="V99" s="87"/>
      <c r="W99" s="87"/>
      <c r="X99" s="87"/>
    </row>
    <row r="100" spans="1:24" ht="12.95">
      <c r="A100" s="9" t="s">
        <v>25</v>
      </c>
      <c r="B100" s="16" t="s">
        <v>57</v>
      </c>
      <c r="C100" s="16" t="str" cm="1">
        <f t="array" ref="C100">IF(A100="", "", _xlfn._xlws.FILTER('Responsáveis pelas informações'!F:F, 'Responsáveis pelas informações'!A:A=A100))</f>
        <v>Juliana</v>
      </c>
      <c r="D100" s="16" t="s">
        <v>16</v>
      </c>
      <c r="E100" s="30" t="s">
        <v>886</v>
      </c>
      <c r="F100" s="30" t="s">
        <v>877</v>
      </c>
      <c r="G100" s="16"/>
      <c r="H100" s="87"/>
      <c r="I100" s="87"/>
      <c r="J100" s="87"/>
      <c r="K100" s="87"/>
      <c r="L100" s="87"/>
      <c r="M100" s="87"/>
      <c r="N100" s="87"/>
      <c r="O100" s="87"/>
      <c r="P100" s="87"/>
      <c r="Q100" s="84">
        <v>18</v>
      </c>
      <c r="R100" s="84">
        <v>20</v>
      </c>
      <c r="S100" s="87"/>
      <c r="T100" s="87"/>
      <c r="U100" s="87"/>
      <c r="V100" s="87"/>
      <c r="W100" s="87"/>
      <c r="X100" s="87"/>
    </row>
    <row r="101" spans="1:24" ht="12.95">
      <c r="A101" s="9" t="s">
        <v>25</v>
      </c>
      <c r="B101" s="16" t="s">
        <v>99</v>
      </c>
      <c r="C101" s="16" t="str" cm="1">
        <f t="array" ref="C101">IF(A101="", "", _xlfn._xlws.FILTER('Responsáveis pelas informações'!F:F, 'Responsáveis pelas informações'!A:A=A101))</f>
        <v>Juliana</v>
      </c>
      <c r="D101" s="16" t="s">
        <v>16</v>
      </c>
      <c r="E101" s="30" t="s">
        <v>886</v>
      </c>
      <c r="F101" s="30" t="s">
        <v>877</v>
      </c>
      <c r="G101" s="16"/>
      <c r="H101" s="87"/>
      <c r="I101" s="87"/>
      <c r="J101" s="87"/>
      <c r="K101" s="87"/>
      <c r="L101" s="87"/>
      <c r="M101" s="87"/>
      <c r="N101" s="87"/>
      <c r="O101" s="87"/>
      <c r="P101" s="87"/>
      <c r="Q101" s="84">
        <v>7</v>
      </c>
      <c r="R101" s="84">
        <v>7</v>
      </c>
      <c r="S101" s="87"/>
      <c r="T101" s="87"/>
      <c r="U101" s="87"/>
      <c r="V101" s="87"/>
      <c r="W101" s="87"/>
      <c r="X101" s="87"/>
    </row>
    <row r="102" spans="1:24" ht="26.1">
      <c r="A102" s="9" t="s">
        <v>25</v>
      </c>
      <c r="B102" s="16" t="s">
        <v>88</v>
      </c>
      <c r="C102" s="16" t="str" cm="1">
        <f t="array" ref="C102">IF(A102="", "", _xlfn._xlws.FILTER('Responsáveis pelas informações'!F:F, 'Responsáveis pelas informações'!A:A=A102))</f>
        <v>Juliana</v>
      </c>
      <c r="D102" s="16" t="s">
        <v>16</v>
      </c>
      <c r="E102" s="30" t="s">
        <v>886</v>
      </c>
      <c r="F102" s="30" t="s">
        <v>877</v>
      </c>
      <c r="G102" s="16"/>
      <c r="H102" s="87"/>
      <c r="I102" s="87"/>
      <c r="J102" s="87"/>
      <c r="K102" s="87"/>
      <c r="L102" s="87"/>
      <c r="M102" s="87"/>
      <c r="N102" s="87"/>
      <c r="O102" s="87"/>
      <c r="P102" s="87"/>
      <c r="Q102" s="84">
        <v>56</v>
      </c>
      <c r="R102" s="84">
        <v>54</v>
      </c>
      <c r="S102" s="87"/>
      <c r="T102" s="87"/>
      <c r="U102" s="87"/>
      <c r="V102" s="87"/>
      <c r="W102" s="87"/>
      <c r="X102" s="87"/>
    </row>
    <row r="103" spans="1:24" ht="12.95">
      <c r="A103" s="9" t="s">
        <v>25</v>
      </c>
      <c r="B103" s="16" t="s">
        <v>72</v>
      </c>
      <c r="C103" s="16" t="str" cm="1">
        <f t="array" ref="C103">IF(A103="", "", _xlfn._xlws.FILTER('Responsáveis pelas informações'!F:F, 'Responsáveis pelas informações'!A:A=A103))</f>
        <v>Juliana</v>
      </c>
      <c r="D103" s="16" t="s">
        <v>16</v>
      </c>
      <c r="E103" s="30" t="s">
        <v>886</v>
      </c>
      <c r="F103" s="30" t="s">
        <v>877</v>
      </c>
      <c r="G103" s="16"/>
      <c r="H103" s="87"/>
      <c r="I103" s="87"/>
      <c r="J103" s="87"/>
      <c r="K103" s="87"/>
      <c r="L103" s="87"/>
      <c r="M103" s="87"/>
      <c r="N103" s="87"/>
      <c r="O103" s="87"/>
      <c r="P103" s="87"/>
      <c r="Q103" s="84">
        <v>40</v>
      </c>
      <c r="R103" s="84">
        <v>40</v>
      </c>
      <c r="S103" s="87"/>
      <c r="T103" s="87"/>
      <c r="U103" s="87"/>
      <c r="V103" s="87"/>
      <c r="W103" s="87"/>
      <c r="X103" s="87"/>
    </row>
    <row r="104" spans="1:24" ht="26.1">
      <c r="A104" s="9" t="s">
        <v>25</v>
      </c>
      <c r="B104" s="16" t="s">
        <v>104</v>
      </c>
      <c r="C104" s="16" t="str" cm="1">
        <f t="array" ref="C104">IF(A104="", "", _xlfn._xlws.FILTER('Responsáveis pelas informações'!F:F, 'Responsáveis pelas informações'!A:A=A104))</f>
        <v>Juliana</v>
      </c>
      <c r="D104" s="16" t="s">
        <v>16</v>
      </c>
      <c r="E104" s="30" t="s">
        <v>886</v>
      </c>
      <c r="F104" s="30" t="s">
        <v>877</v>
      </c>
      <c r="G104" s="16"/>
      <c r="H104" s="87"/>
      <c r="I104" s="87"/>
      <c r="J104" s="87"/>
      <c r="K104" s="87"/>
      <c r="L104" s="87"/>
      <c r="M104" s="87"/>
      <c r="N104" s="87"/>
      <c r="O104" s="87"/>
      <c r="P104" s="87"/>
      <c r="Q104" s="84">
        <v>150</v>
      </c>
      <c r="R104" s="84">
        <v>150</v>
      </c>
      <c r="S104" s="87"/>
      <c r="T104" s="87"/>
      <c r="U104" s="87"/>
      <c r="V104" s="87"/>
      <c r="W104" s="87"/>
      <c r="X104" s="87"/>
    </row>
    <row r="105" spans="1:24" ht="26.1">
      <c r="A105" s="9" t="s">
        <v>25</v>
      </c>
      <c r="B105" s="16" t="s">
        <v>66</v>
      </c>
      <c r="C105" s="16" t="str" cm="1">
        <f t="array" ref="C105">IF(A105="", "", _xlfn._xlws.FILTER('Responsáveis pelas informações'!F:F, 'Responsáveis pelas informações'!A:A=A105))</f>
        <v>Juliana</v>
      </c>
      <c r="D105" s="16" t="s">
        <v>16</v>
      </c>
      <c r="E105" s="30" t="s">
        <v>886</v>
      </c>
      <c r="F105" s="30" t="s">
        <v>877</v>
      </c>
      <c r="G105" s="16"/>
      <c r="H105" s="87"/>
      <c r="I105" s="87"/>
      <c r="J105" s="87"/>
      <c r="K105" s="87"/>
      <c r="L105" s="87"/>
      <c r="M105" s="87"/>
      <c r="N105" s="87"/>
      <c r="O105" s="87"/>
      <c r="P105" s="87"/>
      <c r="Q105" s="84">
        <v>103</v>
      </c>
      <c r="R105" s="84">
        <v>0</v>
      </c>
      <c r="S105" s="87"/>
      <c r="T105" s="87"/>
      <c r="U105" s="87"/>
      <c r="V105" s="87"/>
      <c r="W105" s="87"/>
      <c r="X105" s="87"/>
    </row>
    <row r="106" spans="1:24" ht="12.95">
      <c r="A106" s="9" t="s">
        <v>25</v>
      </c>
      <c r="B106" s="16" t="s">
        <v>74</v>
      </c>
      <c r="C106" s="16" t="s">
        <v>222</v>
      </c>
      <c r="D106" s="16" t="s">
        <v>16</v>
      </c>
      <c r="E106" s="30" t="s">
        <v>401</v>
      </c>
      <c r="F106" s="30" t="s">
        <v>877</v>
      </c>
      <c r="G106" s="16"/>
      <c r="H106" s="87"/>
      <c r="I106" s="87"/>
      <c r="J106" s="87"/>
      <c r="K106" s="87"/>
      <c r="L106" s="87"/>
      <c r="M106" s="87"/>
      <c r="N106" s="87"/>
      <c r="O106" s="87"/>
      <c r="P106" s="87"/>
      <c r="Q106" s="84"/>
      <c r="R106" s="84">
        <v>100</v>
      </c>
      <c r="S106" s="87">
        <v>100</v>
      </c>
      <c r="T106" s="87">
        <v>100</v>
      </c>
      <c r="U106" s="87">
        <v>100</v>
      </c>
      <c r="V106" s="87"/>
      <c r="W106" s="87"/>
      <c r="X106" s="87"/>
    </row>
    <row r="107" spans="1:24" ht="12.95">
      <c r="A107" s="9" t="s">
        <v>25</v>
      </c>
      <c r="B107" s="16" t="s">
        <v>49</v>
      </c>
      <c r="C107" s="16" t="s">
        <v>222</v>
      </c>
      <c r="D107" s="16" t="s">
        <v>16</v>
      </c>
      <c r="E107" s="30" t="s">
        <v>401</v>
      </c>
      <c r="F107" s="30" t="s">
        <v>877</v>
      </c>
      <c r="G107" s="16"/>
      <c r="H107" s="87"/>
      <c r="I107" s="87"/>
      <c r="J107" s="87"/>
      <c r="K107" s="87"/>
      <c r="L107" s="87"/>
      <c r="M107" s="87"/>
      <c r="N107" s="87"/>
      <c r="O107" s="87"/>
      <c r="P107" s="87"/>
      <c r="Q107" s="84"/>
      <c r="R107" s="84">
        <v>81</v>
      </c>
      <c r="S107" s="87">
        <v>75</v>
      </c>
      <c r="T107" s="87">
        <v>75</v>
      </c>
      <c r="U107" s="87">
        <v>75</v>
      </c>
      <c r="V107" s="87"/>
      <c r="W107" s="87"/>
      <c r="X107" s="87"/>
    </row>
    <row r="108" spans="1:24" ht="12.95">
      <c r="A108" s="9" t="s">
        <v>25</v>
      </c>
      <c r="B108" s="16" t="s">
        <v>77</v>
      </c>
      <c r="C108" s="16" t="s">
        <v>222</v>
      </c>
      <c r="D108" s="16" t="s">
        <v>16</v>
      </c>
      <c r="E108" s="30" t="s">
        <v>401</v>
      </c>
      <c r="F108" s="30" t="s">
        <v>877</v>
      </c>
      <c r="G108" s="16"/>
      <c r="H108" s="87"/>
      <c r="I108" s="87"/>
      <c r="J108" s="87"/>
      <c r="K108" s="87"/>
      <c r="L108" s="87"/>
      <c r="M108" s="87"/>
      <c r="N108" s="87"/>
      <c r="O108" s="87"/>
      <c r="P108" s="87"/>
      <c r="Q108" s="84"/>
      <c r="R108" s="84">
        <v>31</v>
      </c>
      <c r="S108" s="87">
        <v>25</v>
      </c>
      <c r="T108" s="87">
        <v>25</v>
      </c>
      <c r="U108" s="87">
        <v>25</v>
      </c>
      <c r="V108" s="87"/>
      <c r="W108" s="87"/>
      <c r="X108" s="87"/>
    </row>
    <row r="109" spans="1:24" ht="12.95">
      <c r="A109" s="9" t="s">
        <v>25</v>
      </c>
      <c r="B109" s="16" t="s">
        <v>79</v>
      </c>
      <c r="C109" s="16" t="s">
        <v>222</v>
      </c>
      <c r="D109" s="16" t="s">
        <v>16</v>
      </c>
      <c r="E109" s="30" t="s">
        <v>401</v>
      </c>
      <c r="F109" s="30" t="s">
        <v>877</v>
      </c>
      <c r="G109" s="16"/>
      <c r="H109" s="87"/>
      <c r="I109" s="87"/>
      <c r="J109" s="87"/>
      <c r="K109" s="87"/>
      <c r="L109" s="87"/>
      <c r="M109" s="87"/>
      <c r="N109" s="87"/>
      <c r="O109" s="87"/>
      <c r="P109" s="87"/>
      <c r="Q109" s="84"/>
      <c r="R109" s="84">
        <v>11</v>
      </c>
      <c r="S109" s="87">
        <v>10</v>
      </c>
      <c r="T109" s="87">
        <v>10</v>
      </c>
      <c r="U109" s="87">
        <v>10</v>
      </c>
      <c r="V109" s="87"/>
      <c r="W109" s="87"/>
      <c r="X109" s="87"/>
    </row>
    <row r="110" spans="1:24" ht="26.1">
      <c r="A110" s="9" t="s">
        <v>25</v>
      </c>
      <c r="B110" s="16" t="s">
        <v>95</v>
      </c>
      <c r="C110" s="16" t="s">
        <v>222</v>
      </c>
      <c r="D110" s="16" t="s">
        <v>16</v>
      </c>
      <c r="E110" s="30" t="s">
        <v>401</v>
      </c>
      <c r="F110" s="30" t="s">
        <v>877</v>
      </c>
      <c r="G110" s="16"/>
      <c r="H110" s="87"/>
      <c r="I110" s="87"/>
      <c r="J110" s="87"/>
      <c r="K110" s="87"/>
      <c r="L110" s="87"/>
      <c r="M110" s="87"/>
      <c r="N110" s="87"/>
      <c r="O110" s="87"/>
      <c r="P110" s="87"/>
      <c r="Q110" s="84"/>
      <c r="R110" s="84">
        <v>6</v>
      </c>
      <c r="S110" s="87">
        <v>4</v>
      </c>
      <c r="T110" s="87">
        <v>4</v>
      </c>
      <c r="U110" s="87">
        <v>4</v>
      </c>
      <c r="V110" s="87"/>
      <c r="W110" s="87"/>
      <c r="X110" s="87"/>
    </row>
    <row r="111" spans="1:24" ht="12.95">
      <c r="A111" s="9" t="s">
        <v>25</v>
      </c>
      <c r="B111" s="16" t="s">
        <v>81</v>
      </c>
      <c r="C111" s="16" t="s">
        <v>222</v>
      </c>
      <c r="D111" s="16" t="s">
        <v>16</v>
      </c>
      <c r="E111" s="30" t="s">
        <v>401</v>
      </c>
      <c r="F111" s="30" t="s">
        <v>877</v>
      </c>
      <c r="G111" s="16"/>
      <c r="H111" s="87"/>
      <c r="I111" s="87"/>
      <c r="J111" s="87"/>
      <c r="K111" s="87"/>
      <c r="L111" s="87"/>
      <c r="M111" s="87"/>
      <c r="N111" s="87"/>
      <c r="O111" s="87"/>
      <c r="P111" s="87"/>
      <c r="Q111" s="84"/>
      <c r="R111" s="84">
        <v>4</v>
      </c>
      <c r="S111" s="87">
        <v>3</v>
      </c>
      <c r="T111" s="87">
        <v>3</v>
      </c>
      <c r="U111" s="87">
        <v>3</v>
      </c>
      <c r="V111" s="87"/>
      <c r="W111" s="87"/>
      <c r="X111" s="87"/>
    </row>
    <row r="112" spans="1:24" ht="12.95">
      <c r="A112" s="9" t="s">
        <v>25</v>
      </c>
      <c r="B112" s="16" t="s">
        <v>57</v>
      </c>
      <c r="C112" s="16" t="s">
        <v>222</v>
      </c>
      <c r="D112" s="16" t="s">
        <v>16</v>
      </c>
      <c r="E112" s="30" t="s">
        <v>401</v>
      </c>
      <c r="F112" s="30" t="s">
        <v>877</v>
      </c>
      <c r="G112" s="16"/>
      <c r="H112" s="87"/>
      <c r="I112" s="87"/>
      <c r="J112" s="87"/>
      <c r="K112" s="87"/>
      <c r="L112" s="87"/>
      <c r="M112" s="87"/>
      <c r="N112" s="87"/>
      <c r="O112" s="87"/>
      <c r="P112" s="87"/>
      <c r="Q112" s="84"/>
      <c r="R112" s="84">
        <v>21</v>
      </c>
      <c r="S112" s="87">
        <v>20</v>
      </c>
      <c r="T112" s="87">
        <v>20</v>
      </c>
      <c r="U112" s="87">
        <v>20</v>
      </c>
      <c r="V112" s="87"/>
      <c r="W112" s="87"/>
      <c r="X112" s="87"/>
    </row>
    <row r="113" spans="1:24" ht="12.95">
      <c r="A113" s="9" t="s">
        <v>25</v>
      </c>
      <c r="B113" s="16" t="s">
        <v>99</v>
      </c>
      <c r="C113" s="16" t="s">
        <v>222</v>
      </c>
      <c r="D113" s="16" t="s">
        <v>16</v>
      </c>
      <c r="E113" s="30" t="s">
        <v>401</v>
      </c>
      <c r="F113" s="30" t="s">
        <v>877</v>
      </c>
      <c r="G113" s="16"/>
      <c r="H113" s="87"/>
      <c r="I113" s="87"/>
      <c r="J113" s="87"/>
      <c r="K113" s="87"/>
      <c r="L113" s="87"/>
      <c r="M113" s="87"/>
      <c r="N113" s="87"/>
      <c r="O113" s="87"/>
      <c r="P113" s="87"/>
      <c r="Q113" s="84"/>
      <c r="R113" s="84">
        <v>7</v>
      </c>
      <c r="S113" s="87">
        <v>7</v>
      </c>
      <c r="T113" s="87">
        <v>7</v>
      </c>
      <c r="U113" s="87">
        <v>7</v>
      </c>
      <c r="V113" s="87"/>
      <c r="W113" s="87"/>
      <c r="X113" s="87"/>
    </row>
    <row r="114" spans="1:24" ht="26.1">
      <c r="A114" s="9" t="s">
        <v>25</v>
      </c>
      <c r="B114" s="16" t="s">
        <v>88</v>
      </c>
      <c r="C114" s="16" t="s">
        <v>222</v>
      </c>
      <c r="D114" s="16" t="s">
        <v>16</v>
      </c>
      <c r="E114" s="30" t="s">
        <v>401</v>
      </c>
      <c r="F114" s="30" t="s">
        <v>877</v>
      </c>
      <c r="G114" s="16"/>
      <c r="H114" s="87"/>
      <c r="I114" s="87"/>
      <c r="J114" s="87"/>
      <c r="K114" s="87"/>
      <c r="L114" s="87"/>
      <c r="M114" s="87"/>
      <c r="N114" s="87"/>
      <c r="O114" s="87"/>
      <c r="P114" s="87"/>
      <c r="Q114" s="84"/>
      <c r="R114" s="84">
        <v>53</v>
      </c>
      <c r="S114" s="87">
        <v>53</v>
      </c>
      <c r="T114" s="87">
        <v>53</v>
      </c>
      <c r="U114" s="87">
        <v>53</v>
      </c>
      <c r="V114" s="87"/>
      <c r="W114" s="87"/>
      <c r="X114" s="87"/>
    </row>
    <row r="115" spans="1:24" ht="12.95">
      <c r="A115" s="9" t="s">
        <v>25</v>
      </c>
      <c r="B115" s="16" t="s">
        <v>72</v>
      </c>
      <c r="C115" s="16" t="s">
        <v>222</v>
      </c>
      <c r="D115" s="16" t="s">
        <v>16</v>
      </c>
      <c r="E115" s="30" t="s">
        <v>401</v>
      </c>
      <c r="F115" s="30" t="s">
        <v>877</v>
      </c>
      <c r="G115" s="16"/>
      <c r="H115" s="87"/>
      <c r="I115" s="87"/>
      <c r="J115" s="87"/>
      <c r="K115" s="87"/>
      <c r="L115" s="87"/>
      <c r="M115" s="87"/>
      <c r="N115" s="87"/>
      <c r="O115" s="87"/>
      <c r="P115" s="87"/>
      <c r="Q115" s="84"/>
      <c r="R115" s="84">
        <v>30</v>
      </c>
      <c r="S115" s="87">
        <v>30</v>
      </c>
      <c r="T115" s="87">
        <v>30</v>
      </c>
      <c r="U115" s="87">
        <v>30</v>
      </c>
      <c r="V115" s="87"/>
      <c r="W115" s="87"/>
      <c r="X115" s="87"/>
    </row>
    <row r="116" spans="1:24" ht="26.1">
      <c r="A116" s="9" t="s">
        <v>25</v>
      </c>
      <c r="B116" s="16" t="s">
        <v>104</v>
      </c>
      <c r="C116" s="16" t="s">
        <v>222</v>
      </c>
      <c r="D116" s="16" t="s">
        <v>16</v>
      </c>
      <c r="E116" s="30" t="s">
        <v>401</v>
      </c>
      <c r="F116" s="30" t="s">
        <v>877</v>
      </c>
      <c r="G116" s="16"/>
      <c r="H116" s="87"/>
      <c r="I116" s="87"/>
      <c r="J116" s="87"/>
      <c r="K116" s="87"/>
      <c r="L116" s="87"/>
      <c r="M116" s="87"/>
      <c r="N116" s="87"/>
      <c r="O116" s="87"/>
      <c r="P116" s="87"/>
      <c r="Q116" s="84"/>
      <c r="R116" s="84">
        <v>150</v>
      </c>
      <c r="S116" s="87">
        <v>150</v>
      </c>
      <c r="T116" s="87">
        <v>150</v>
      </c>
      <c r="U116" s="87">
        <v>150</v>
      </c>
      <c r="V116" s="87"/>
      <c r="W116" s="87"/>
      <c r="X116" s="87"/>
    </row>
    <row r="117" spans="1:24" ht="26.1">
      <c r="A117" s="9" t="s">
        <v>25</v>
      </c>
      <c r="B117" s="16" t="s">
        <v>66</v>
      </c>
      <c r="C117" s="16" t="s">
        <v>222</v>
      </c>
      <c r="D117" s="16" t="s">
        <v>16</v>
      </c>
      <c r="E117" s="30" t="s">
        <v>401</v>
      </c>
      <c r="F117" s="30" t="s">
        <v>877</v>
      </c>
      <c r="G117" s="16"/>
      <c r="H117" s="87"/>
      <c r="I117" s="87"/>
      <c r="J117" s="87"/>
      <c r="K117" s="87"/>
      <c r="L117" s="87"/>
      <c r="M117" s="87"/>
      <c r="N117" s="87"/>
      <c r="O117" s="87"/>
      <c r="P117" s="87"/>
      <c r="Q117" s="84"/>
      <c r="R117" s="84">
        <v>80</v>
      </c>
      <c r="S117" s="87">
        <v>80</v>
      </c>
      <c r="T117" s="87">
        <v>80</v>
      </c>
      <c r="U117" s="87">
        <v>80</v>
      </c>
      <c r="V117" s="87"/>
      <c r="W117" s="87"/>
      <c r="X117" s="87"/>
    </row>
    <row r="118" spans="1:24" ht="12.95">
      <c r="A118" s="77" t="s">
        <v>28</v>
      </c>
      <c r="B118" s="47" t="s">
        <v>47</v>
      </c>
      <c r="C118" s="47" t="str" cm="1">
        <f t="array" ref="C118">IF(A118="", "", _xlfn._xlws.FILTER('Responsáveis pelas informações'!F:F, 'Responsáveis pelas informações'!A:A=A118))</f>
        <v>Bianca</v>
      </c>
      <c r="D118" s="47" t="s">
        <v>16</v>
      </c>
      <c r="E118" s="61" t="s">
        <v>877</v>
      </c>
      <c r="F118" s="61" t="s">
        <v>877</v>
      </c>
      <c r="G118" s="21"/>
      <c r="H118" s="108"/>
      <c r="I118" s="108"/>
      <c r="J118" s="108"/>
      <c r="K118" s="108"/>
      <c r="L118" s="108"/>
      <c r="M118" s="108"/>
      <c r="N118" s="108">
        <v>10</v>
      </c>
      <c r="O118" s="108">
        <v>20</v>
      </c>
      <c r="P118" s="108">
        <v>20</v>
      </c>
      <c r="Q118" s="83">
        <v>50</v>
      </c>
      <c r="S118" s="108"/>
      <c r="T118" s="108"/>
      <c r="U118" s="108"/>
      <c r="V118" s="108"/>
      <c r="W118" s="108"/>
      <c r="X118" s="109"/>
    </row>
    <row r="119" spans="1:24" ht="12.95">
      <c r="A119" s="77" t="s">
        <v>28</v>
      </c>
      <c r="B119" s="47" t="s">
        <v>13</v>
      </c>
      <c r="C119" s="47" t="str" cm="1">
        <f t="array" ref="C119">IF(A119="", "", _xlfn._xlws.FILTER('Responsáveis pelas informações'!F:F, 'Responsáveis pelas informações'!A:A=A119))</f>
        <v>Bianca</v>
      </c>
      <c r="D119" s="47" t="s">
        <v>16</v>
      </c>
      <c r="E119" s="61" t="s">
        <v>877</v>
      </c>
      <c r="F119" s="61" t="s">
        <v>877</v>
      </c>
      <c r="G119" s="21"/>
      <c r="H119" s="108"/>
      <c r="I119" s="108"/>
      <c r="J119" s="108"/>
      <c r="K119" s="108"/>
      <c r="L119" s="108"/>
      <c r="M119" s="108"/>
      <c r="N119" s="108">
        <v>3</v>
      </c>
      <c r="O119" s="108">
        <v>5</v>
      </c>
      <c r="P119" s="108">
        <v>5</v>
      </c>
      <c r="Q119" s="83">
        <v>13</v>
      </c>
      <c r="S119" s="108"/>
      <c r="T119" s="108"/>
      <c r="U119" s="108"/>
      <c r="V119" s="108"/>
      <c r="W119" s="108"/>
      <c r="X119" s="109"/>
    </row>
    <row r="120" spans="1:24" ht="12.95">
      <c r="A120" s="77" t="s">
        <v>28</v>
      </c>
      <c r="B120" s="47" t="s">
        <v>51</v>
      </c>
      <c r="C120" s="47" t="str" cm="1">
        <f t="array" ref="C120">IF(A120="", "", _xlfn._xlws.FILTER('Responsáveis pelas informações'!F:F, 'Responsáveis pelas informações'!A:A=A120))</f>
        <v>Bianca</v>
      </c>
      <c r="D120" s="47" t="s">
        <v>16</v>
      </c>
      <c r="E120" s="61" t="s">
        <v>877</v>
      </c>
      <c r="F120" s="61" t="s">
        <v>877</v>
      </c>
      <c r="G120" s="21"/>
      <c r="H120" s="108"/>
      <c r="I120" s="108"/>
      <c r="J120" s="108"/>
      <c r="K120" s="108"/>
      <c r="L120" s="108"/>
      <c r="M120" s="108"/>
      <c r="N120" s="108">
        <v>1</v>
      </c>
      <c r="O120" s="108">
        <v>2</v>
      </c>
      <c r="P120" s="108">
        <v>3</v>
      </c>
      <c r="Q120" s="83">
        <v>6</v>
      </c>
      <c r="S120" s="108"/>
      <c r="T120" s="108"/>
      <c r="U120" s="108"/>
      <c r="V120" s="108"/>
      <c r="W120" s="108"/>
      <c r="X120" s="109"/>
    </row>
    <row r="121" spans="1:24" ht="12.95">
      <c r="A121" s="77" t="s">
        <v>28</v>
      </c>
      <c r="B121" s="47" t="s">
        <v>53</v>
      </c>
      <c r="C121" s="47" t="str" cm="1">
        <f t="array" ref="C121">IF(A121="", "", _xlfn._xlws.FILTER('Responsáveis pelas informações'!F:F, 'Responsáveis pelas informações'!A:A=A121))</f>
        <v>Bianca</v>
      </c>
      <c r="D121" s="47" t="s">
        <v>16</v>
      </c>
      <c r="E121" s="61" t="s">
        <v>877</v>
      </c>
      <c r="F121" s="61" t="s">
        <v>877</v>
      </c>
      <c r="G121" s="21"/>
      <c r="H121" s="108"/>
      <c r="I121" s="108"/>
      <c r="J121" s="108"/>
      <c r="K121" s="108"/>
      <c r="L121" s="108"/>
      <c r="M121" s="108"/>
      <c r="N121" s="108">
        <v>1</v>
      </c>
      <c r="O121" s="108">
        <v>2</v>
      </c>
      <c r="P121" s="108">
        <v>3</v>
      </c>
      <c r="Q121" s="83">
        <v>5</v>
      </c>
      <c r="S121" s="108"/>
      <c r="T121" s="108"/>
      <c r="U121" s="108"/>
      <c r="V121" s="108"/>
      <c r="W121" s="108"/>
      <c r="X121" s="109"/>
    </row>
    <row r="122" spans="1:24" ht="12.95">
      <c r="A122" s="77" t="s">
        <v>28</v>
      </c>
      <c r="B122" s="47" t="s">
        <v>63</v>
      </c>
      <c r="C122" s="47" t="str" cm="1">
        <f t="array" ref="C122">IF(A122="", "", _xlfn._xlws.FILTER('Responsáveis pelas informações'!F:F, 'Responsáveis pelas informações'!A:A=A122))</f>
        <v>Bianca</v>
      </c>
      <c r="D122" s="47" t="s">
        <v>16</v>
      </c>
      <c r="E122" s="61" t="s">
        <v>877</v>
      </c>
      <c r="F122" s="61" t="s">
        <v>877</v>
      </c>
      <c r="G122" s="21"/>
      <c r="H122" s="108"/>
      <c r="I122" s="108"/>
      <c r="J122" s="108"/>
      <c r="K122" s="108"/>
      <c r="L122" s="108"/>
      <c r="M122" s="108"/>
      <c r="N122" s="108">
        <v>5</v>
      </c>
      <c r="O122" s="108">
        <v>10</v>
      </c>
      <c r="P122" s="108">
        <v>10</v>
      </c>
      <c r="Q122" s="83">
        <v>25</v>
      </c>
      <c r="S122" s="108"/>
      <c r="T122" s="108"/>
      <c r="U122" s="108"/>
      <c r="V122" s="108"/>
      <c r="W122" s="108"/>
      <c r="X122" s="109"/>
    </row>
    <row r="123" spans="1:24" ht="12.95">
      <c r="A123" s="77" t="s">
        <v>28</v>
      </c>
      <c r="B123" s="47" t="s">
        <v>57</v>
      </c>
      <c r="C123" s="47" t="str" cm="1">
        <f t="array" ref="C123">IF(A123="", "", _xlfn._xlws.FILTER('Responsáveis pelas informações'!F:F, 'Responsáveis pelas informações'!A:A=A123))</f>
        <v>Bianca</v>
      </c>
      <c r="D123" s="47" t="s">
        <v>16</v>
      </c>
      <c r="E123" s="61" t="s">
        <v>877</v>
      </c>
      <c r="F123" s="61" t="s">
        <v>877</v>
      </c>
      <c r="G123" s="21"/>
      <c r="H123" s="108"/>
      <c r="I123" s="108"/>
      <c r="J123" s="108"/>
      <c r="K123" s="108"/>
      <c r="L123" s="108"/>
      <c r="M123" s="108"/>
      <c r="N123" s="108">
        <v>0</v>
      </c>
      <c r="O123" s="108">
        <v>0</v>
      </c>
      <c r="P123" s="108">
        <v>0</v>
      </c>
      <c r="Q123" s="83">
        <v>0</v>
      </c>
      <c r="S123" s="108"/>
      <c r="T123" s="108"/>
      <c r="U123" s="108"/>
      <c r="V123" s="108"/>
      <c r="W123" s="108"/>
      <c r="X123" s="109"/>
    </row>
    <row r="124" spans="1:24" ht="26.1">
      <c r="A124" s="77" t="s">
        <v>28</v>
      </c>
      <c r="B124" s="47" t="s">
        <v>66</v>
      </c>
      <c r="C124" s="47" t="str" cm="1">
        <f t="array" ref="C124">IF(A124="", "", _xlfn._xlws.FILTER('Responsáveis pelas informações'!F:F, 'Responsáveis pelas informações'!A:A=A124))</f>
        <v>Bianca</v>
      </c>
      <c r="D124" s="47" t="s">
        <v>16</v>
      </c>
      <c r="E124" s="61" t="s">
        <v>877</v>
      </c>
      <c r="F124" s="61" t="s">
        <v>877</v>
      </c>
      <c r="G124" s="21"/>
      <c r="H124" s="108"/>
      <c r="I124" s="108"/>
      <c r="J124" s="108"/>
      <c r="K124" s="108"/>
      <c r="L124" s="108"/>
      <c r="M124" s="108"/>
      <c r="N124" s="108">
        <v>5</v>
      </c>
      <c r="O124" s="108">
        <v>10</v>
      </c>
      <c r="P124" s="108">
        <v>20</v>
      </c>
      <c r="Q124" s="83">
        <v>50</v>
      </c>
      <c r="S124" s="108"/>
      <c r="T124" s="108"/>
      <c r="U124" s="108"/>
      <c r="V124" s="108"/>
      <c r="W124" s="108"/>
      <c r="X124" s="109"/>
    </row>
    <row r="125" spans="1:24" ht="12.95">
      <c r="A125" s="77" t="s">
        <v>28</v>
      </c>
      <c r="B125" s="47" t="s">
        <v>68</v>
      </c>
      <c r="C125" s="47" t="str" cm="1">
        <f t="array" ref="C125">IF(A125="", "", _xlfn._xlws.FILTER('Responsáveis pelas informações'!F:F, 'Responsáveis pelas informações'!A:A=A125))</f>
        <v>Bianca</v>
      </c>
      <c r="D125" s="47" t="s">
        <v>16</v>
      </c>
      <c r="E125" s="61" t="s">
        <v>877</v>
      </c>
      <c r="F125" s="61" t="s">
        <v>877</v>
      </c>
      <c r="G125" s="21"/>
      <c r="H125" s="108"/>
      <c r="I125" s="108"/>
      <c r="J125" s="108"/>
      <c r="K125" s="108"/>
      <c r="L125" s="108"/>
      <c r="M125" s="108"/>
      <c r="N125" s="108">
        <v>4</v>
      </c>
      <c r="O125" s="108">
        <v>4</v>
      </c>
      <c r="P125" s="108">
        <v>4</v>
      </c>
      <c r="Q125" s="83">
        <v>4</v>
      </c>
      <c r="S125" s="108"/>
      <c r="T125" s="108"/>
      <c r="U125" s="108"/>
      <c r="V125" s="108"/>
      <c r="W125" s="108"/>
      <c r="X125" s="109"/>
    </row>
    <row r="126" spans="1:24" ht="26.1">
      <c r="A126" s="77" t="s">
        <v>28</v>
      </c>
      <c r="B126" s="47" t="s">
        <v>70</v>
      </c>
      <c r="C126" s="47" t="str" cm="1">
        <f t="array" ref="C126">IF(A126="", "", _xlfn._xlws.FILTER('Responsáveis pelas informações'!F:F, 'Responsáveis pelas informações'!A:A=A126))</f>
        <v>Bianca</v>
      </c>
      <c r="D126" s="47" t="s">
        <v>16</v>
      </c>
      <c r="E126" s="61" t="s">
        <v>877</v>
      </c>
      <c r="F126" s="61" t="s">
        <v>877</v>
      </c>
      <c r="G126" s="21"/>
      <c r="H126" s="108"/>
      <c r="I126" s="108"/>
      <c r="J126" s="108"/>
      <c r="K126" s="108"/>
      <c r="L126" s="108"/>
      <c r="M126" s="108"/>
      <c r="N126" s="83">
        <v>55</v>
      </c>
      <c r="O126" s="83">
        <v>60</v>
      </c>
      <c r="P126" s="83">
        <v>60</v>
      </c>
      <c r="Q126" s="83">
        <v>51</v>
      </c>
      <c r="S126" s="108"/>
      <c r="T126" s="108"/>
      <c r="U126" s="108"/>
      <c r="V126" s="108"/>
      <c r="W126" s="108"/>
      <c r="X126" s="109"/>
    </row>
    <row r="127" spans="1:24" ht="12.95">
      <c r="A127" s="77" t="s">
        <v>28</v>
      </c>
      <c r="B127" s="47" t="s">
        <v>72</v>
      </c>
      <c r="C127" s="47" t="str" cm="1">
        <f t="array" ref="C127">IF(A127="", "", _xlfn._xlws.FILTER('Responsáveis pelas informações'!F:F, 'Responsáveis pelas informações'!A:A=A127))</f>
        <v>Bianca</v>
      </c>
      <c r="D127" s="47" t="s">
        <v>16</v>
      </c>
      <c r="E127" s="61" t="s">
        <v>877</v>
      </c>
      <c r="F127" s="61" t="s">
        <v>877</v>
      </c>
      <c r="G127" s="21"/>
      <c r="H127" s="108"/>
      <c r="I127" s="108"/>
      <c r="J127" s="108"/>
      <c r="K127" s="108"/>
      <c r="L127" s="108"/>
      <c r="M127" s="108"/>
      <c r="N127" s="108">
        <v>20</v>
      </c>
      <c r="O127" s="108">
        <v>25</v>
      </c>
      <c r="P127" s="108">
        <v>30</v>
      </c>
      <c r="Q127" s="83">
        <v>30</v>
      </c>
      <c r="U127" s="108"/>
      <c r="V127" s="108"/>
      <c r="W127" s="108"/>
      <c r="X127" s="109"/>
    </row>
    <row r="128" spans="1:24" ht="26.1">
      <c r="A128" s="187" t="s">
        <v>28</v>
      </c>
      <c r="B128" s="150" t="s">
        <v>104</v>
      </c>
      <c r="C128" s="150" t="str" cm="1">
        <f t="array" ref="C128">IF(A128="", "", _xlfn._xlws.FILTER('Responsáveis pelas informações'!F:F, 'Responsáveis pelas informações'!A:A=A128))</f>
        <v>Bianca</v>
      </c>
      <c r="D128" s="150" t="s">
        <v>16</v>
      </c>
      <c r="E128" s="191" t="s">
        <v>398</v>
      </c>
      <c r="F128" s="191" t="s">
        <v>877</v>
      </c>
      <c r="G128" s="150"/>
      <c r="H128" s="189"/>
      <c r="I128" s="189"/>
      <c r="J128" s="189"/>
      <c r="K128" s="189"/>
      <c r="L128" s="189"/>
      <c r="M128" s="189"/>
      <c r="N128" s="189"/>
      <c r="O128" s="189">
        <v>0</v>
      </c>
      <c r="P128" s="189">
        <f>48+48</f>
        <v>96</v>
      </c>
      <c r="Q128" s="159">
        <f>96+60</f>
        <v>156</v>
      </c>
      <c r="R128" s="159">
        <v>0</v>
      </c>
      <c r="S128" s="159">
        <v>0</v>
      </c>
      <c r="T128" s="159"/>
      <c r="U128" s="189"/>
      <c r="V128" s="189"/>
      <c r="W128" s="189"/>
      <c r="X128" s="144"/>
    </row>
    <row r="129" spans="1:24" ht="12.95">
      <c r="A129" s="187" t="s">
        <v>28</v>
      </c>
      <c r="B129" s="150" t="s">
        <v>53</v>
      </c>
      <c r="C129" s="150" t="str" cm="1">
        <f t="array" ref="C129">IF(A129="", "", _xlfn._xlws.FILTER('Responsáveis pelas informações'!F:F, 'Responsáveis pelas informações'!A:A=A129))</f>
        <v>Bianca</v>
      </c>
      <c r="D129" s="150" t="s">
        <v>16</v>
      </c>
      <c r="E129" s="191" t="s">
        <v>404</v>
      </c>
      <c r="F129" s="191" t="s">
        <v>877</v>
      </c>
      <c r="G129" s="115"/>
      <c r="H129" s="189"/>
      <c r="I129" s="189"/>
      <c r="J129" s="189"/>
      <c r="K129" s="189"/>
      <c r="L129" s="189"/>
      <c r="M129" s="189"/>
      <c r="N129" s="189"/>
      <c r="O129" s="189"/>
      <c r="P129" s="189"/>
      <c r="Q129" s="159">
        <v>6</v>
      </c>
      <c r="R129" s="159">
        <v>16</v>
      </c>
      <c r="S129" s="159">
        <v>20</v>
      </c>
      <c r="T129" s="159">
        <v>0</v>
      </c>
      <c r="U129" s="189"/>
      <c r="V129" s="189"/>
      <c r="W129" s="189"/>
      <c r="X129" s="144"/>
    </row>
    <row r="130" spans="1:24" ht="12.95">
      <c r="A130" s="187" t="s">
        <v>28</v>
      </c>
      <c r="B130" s="150" t="s">
        <v>79</v>
      </c>
      <c r="C130" s="150" t="str" cm="1">
        <f t="array" ref="C130">IF(A130="", "", _xlfn._xlws.FILTER('Responsáveis pelas informações'!F:F, 'Responsáveis pelas informações'!A:A=A130))</f>
        <v>Bianca</v>
      </c>
      <c r="D130" s="150" t="s">
        <v>16</v>
      </c>
      <c r="E130" s="191" t="s">
        <v>404</v>
      </c>
      <c r="F130" s="191" t="s">
        <v>877</v>
      </c>
      <c r="G130" s="115"/>
      <c r="H130" s="189"/>
      <c r="I130" s="189"/>
      <c r="J130" s="189"/>
      <c r="K130" s="189"/>
      <c r="L130" s="189"/>
      <c r="M130" s="189"/>
      <c r="N130" s="189"/>
      <c r="O130" s="189"/>
      <c r="P130" s="189"/>
      <c r="Q130" s="159">
        <v>6</v>
      </c>
      <c r="R130" s="159">
        <v>14</v>
      </c>
      <c r="S130" s="159">
        <v>16</v>
      </c>
      <c r="T130" s="159">
        <v>0</v>
      </c>
      <c r="U130" s="189"/>
      <c r="V130" s="189"/>
      <c r="W130" s="189"/>
      <c r="X130" s="144"/>
    </row>
    <row r="131" spans="1:24" ht="26.1">
      <c r="A131" s="187" t="s">
        <v>28</v>
      </c>
      <c r="B131" s="150" t="s">
        <v>84</v>
      </c>
      <c r="C131" s="150" t="str" cm="1">
        <f t="array" ref="C131">IF(A131="", "", _xlfn._xlws.FILTER('Responsáveis pelas informações'!F:F, 'Responsáveis pelas informações'!A:A=A131))</f>
        <v>Bianca</v>
      </c>
      <c r="D131" s="150" t="s">
        <v>16</v>
      </c>
      <c r="E131" s="191" t="s">
        <v>404</v>
      </c>
      <c r="F131" s="191" t="s">
        <v>877</v>
      </c>
      <c r="G131" s="115"/>
      <c r="H131" s="189"/>
      <c r="I131" s="189"/>
      <c r="J131" s="189"/>
      <c r="K131" s="189"/>
      <c r="L131" s="189"/>
      <c r="M131" s="189"/>
      <c r="N131" s="189"/>
      <c r="O131" s="189"/>
      <c r="P131" s="189"/>
      <c r="Q131" s="159">
        <v>30</v>
      </c>
      <c r="R131" s="159">
        <v>100</v>
      </c>
      <c r="S131" s="159">
        <v>140</v>
      </c>
      <c r="T131" s="159">
        <v>0</v>
      </c>
      <c r="U131" s="189"/>
      <c r="V131" s="189"/>
      <c r="W131" s="189"/>
      <c r="X131" s="144"/>
    </row>
    <row r="132" spans="1:24" ht="12.95">
      <c r="A132" s="187" t="s">
        <v>28</v>
      </c>
      <c r="B132" s="150" t="s">
        <v>57</v>
      </c>
      <c r="C132" s="150" t="str" cm="1">
        <f t="array" ref="C132">IF(A132="", "", _xlfn._xlws.FILTER('Responsáveis pelas informações'!F:F, 'Responsáveis pelas informações'!A:A=A132))</f>
        <v>Bianca</v>
      </c>
      <c r="D132" s="150" t="s">
        <v>16</v>
      </c>
      <c r="E132" s="191" t="s">
        <v>404</v>
      </c>
      <c r="F132" s="191" t="s">
        <v>877</v>
      </c>
      <c r="G132" s="115"/>
      <c r="H132" s="189"/>
      <c r="I132" s="189"/>
      <c r="J132" s="189"/>
      <c r="K132" s="189"/>
      <c r="L132" s="189"/>
      <c r="M132" s="189"/>
      <c r="N132" s="189"/>
      <c r="O132" s="189"/>
      <c r="P132" s="189"/>
      <c r="Q132" s="159">
        <v>3</v>
      </c>
      <c r="R132" s="159">
        <v>6</v>
      </c>
      <c r="S132" s="159">
        <v>6</v>
      </c>
      <c r="T132" s="159">
        <v>8</v>
      </c>
      <c r="U132" s="189"/>
      <c r="V132" s="189"/>
      <c r="W132" s="189"/>
      <c r="X132" s="144"/>
    </row>
    <row r="133" spans="1:24" ht="12.95">
      <c r="A133" s="187" t="s">
        <v>28</v>
      </c>
      <c r="B133" s="150" t="s">
        <v>99</v>
      </c>
      <c r="C133" s="150" t="str" cm="1">
        <f t="array" ref="C133">IF(A133="", "", _xlfn._xlws.FILTER('Responsáveis pelas informações'!F:F, 'Responsáveis pelas informações'!A:A=A133))</f>
        <v>Bianca</v>
      </c>
      <c r="D133" s="150" t="s">
        <v>16</v>
      </c>
      <c r="E133" s="191" t="s">
        <v>404</v>
      </c>
      <c r="F133" s="191" t="s">
        <v>877</v>
      </c>
      <c r="G133" s="115"/>
      <c r="H133" s="189"/>
      <c r="I133" s="189"/>
      <c r="J133" s="189"/>
      <c r="K133" s="189"/>
      <c r="L133" s="189"/>
      <c r="M133" s="189"/>
      <c r="N133" s="189"/>
      <c r="O133" s="189"/>
      <c r="P133" s="189"/>
      <c r="Q133" s="159">
        <v>4</v>
      </c>
      <c r="R133" s="159">
        <v>4</v>
      </c>
      <c r="S133" s="159">
        <v>4</v>
      </c>
      <c r="T133" s="159">
        <v>4</v>
      </c>
      <c r="U133" s="189"/>
      <c r="V133" s="189"/>
      <c r="W133" s="189"/>
      <c r="X133" s="144"/>
    </row>
    <row r="134" spans="1:24" ht="26.1">
      <c r="A134" s="187" t="s">
        <v>28</v>
      </c>
      <c r="B134" s="150" t="s">
        <v>88</v>
      </c>
      <c r="C134" s="150" t="str" cm="1">
        <f t="array" ref="C134">IF(A134="", "", _xlfn._xlws.FILTER('Responsáveis pelas informações'!F:F, 'Responsáveis pelas informações'!A:A=A134))</f>
        <v>Bianca</v>
      </c>
      <c r="D134" s="150" t="s">
        <v>16</v>
      </c>
      <c r="E134" s="191" t="s">
        <v>404</v>
      </c>
      <c r="F134" s="191" t="s">
        <v>877</v>
      </c>
      <c r="G134" s="115"/>
      <c r="H134" s="189"/>
      <c r="I134" s="189"/>
      <c r="J134" s="189"/>
      <c r="K134" s="189"/>
      <c r="L134" s="189"/>
      <c r="M134" s="189"/>
      <c r="N134" s="189"/>
      <c r="O134" s="189"/>
      <c r="P134" s="189"/>
      <c r="Q134" s="159">
        <v>45</v>
      </c>
      <c r="R134" s="159">
        <v>45</v>
      </c>
      <c r="S134" s="159">
        <v>45</v>
      </c>
      <c r="T134" s="159">
        <v>45</v>
      </c>
      <c r="U134" s="189"/>
      <c r="V134" s="189"/>
      <c r="W134" s="189"/>
      <c r="X134" s="144"/>
    </row>
    <row r="135" spans="1:24" ht="12.95">
      <c r="A135" s="187" t="s">
        <v>28</v>
      </c>
      <c r="B135" s="150" t="s">
        <v>72</v>
      </c>
      <c r="C135" s="150" t="str" cm="1">
        <f t="array" ref="C135">IF(A135="", "", _xlfn._xlws.FILTER('Responsáveis pelas informações'!F:F, 'Responsáveis pelas informações'!A:A=A135))</f>
        <v>Bianca</v>
      </c>
      <c r="D135" s="150" t="s">
        <v>16</v>
      </c>
      <c r="E135" s="191" t="s">
        <v>404</v>
      </c>
      <c r="F135" s="191" t="s">
        <v>877</v>
      </c>
      <c r="G135" s="115"/>
      <c r="H135" s="189"/>
      <c r="I135" s="189"/>
      <c r="J135" s="189"/>
      <c r="K135" s="189"/>
      <c r="L135" s="189"/>
      <c r="M135" s="189"/>
      <c r="N135" s="189"/>
      <c r="O135" s="189"/>
      <c r="P135" s="189"/>
      <c r="Q135" s="159">
        <v>35</v>
      </c>
      <c r="R135" s="159">
        <v>35</v>
      </c>
      <c r="S135" s="159">
        <v>35</v>
      </c>
      <c r="T135" s="159">
        <v>35</v>
      </c>
      <c r="U135" s="189"/>
      <c r="V135" s="189"/>
      <c r="W135" s="189"/>
      <c r="X135" s="144"/>
    </row>
    <row r="136" spans="1:24" ht="12.95">
      <c r="A136" s="187" t="s">
        <v>28</v>
      </c>
      <c r="B136" s="150" t="s">
        <v>49</v>
      </c>
      <c r="C136" s="150" t="str" cm="1">
        <f t="array" ref="C136">IF(A136="", "", _xlfn._xlws.FILTER('Responsáveis pelas informações'!F:F, 'Responsáveis pelas informações'!A:A=A136))</f>
        <v>Bianca</v>
      </c>
      <c r="D136" s="150" t="s">
        <v>16</v>
      </c>
      <c r="E136" s="191" t="s">
        <v>404</v>
      </c>
      <c r="F136" s="191" t="s">
        <v>877</v>
      </c>
      <c r="G136" s="115"/>
      <c r="H136" s="189"/>
      <c r="I136" s="189"/>
      <c r="J136" s="189"/>
      <c r="K136" s="189"/>
      <c r="L136" s="189"/>
      <c r="M136" s="189"/>
      <c r="N136" s="189"/>
      <c r="O136" s="189"/>
      <c r="P136" s="189"/>
      <c r="Q136" s="159">
        <v>8</v>
      </c>
      <c r="R136" s="159">
        <v>40</v>
      </c>
      <c r="S136" s="159">
        <v>50</v>
      </c>
      <c r="T136" s="159">
        <v>16</v>
      </c>
      <c r="U136" s="189"/>
      <c r="V136" s="189"/>
      <c r="W136" s="189"/>
      <c r="X136" s="144"/>
    </row>
    <row r="137" spans="1:24" ht="12.95">
      <c r="A137" s="187" t="s">
        <v>28</v>
      </c>
      <c r="B137" s="150" t="s">
        <v>74</v>
      </c>
      <c r="C137" s="150" t="str" cm="1">
        <f t="array" ref="C137">IF(A137="", "", _xlfn._xlws.FILTER('Responsáveis pelas informações'!F:F, 'Responsáveis pelas informações'!A:A=A137))</f>
        <v>Bianca</v>
      </c>
      <c r="D137" s="150" t="s">
        <v>16</v>
      </c>
      <c r="E137" s="191" t="s">
        <v>404</v>
      </c>
      <c r="F137" s="191" t="s">
        <v>877</v>
      </c>
      <c r="G137" s="115"/>
      <c r="H137" s="189"/>
      <c r="I137" s="189"/>
      <c r="J137" s="189"/>
      <c r="K137" s="189"/>
      <c r="L137" s="189"/>
      <c r="M137" s="189"/>
      <c r="N137" s="189"/>
      <c r="O137" s="189"/>
      <c r="P137" s="189"/>
      <c r="Q137" s="159">
        <v>20</v>
      </c>
      <c r="R137" s="159">
        <v>80</v>
      </c>
      <c r="S137" s="159">
        <v>100</v>
      </c>
      <c r="T137" s="159">
        <v>40</v>
      </c>
      <c r="U137" s="189"/>
      <c r="V137" s="189"/>
      <c r="W137" s="189"/>
      <c r="X137" s="144"/>
    </row>
    <row r="138" spans="1:24" ht="12.95">
      <c r="A138" s="187" t="s">
        <v>28</v>
      </c>
      <c r="B138" s="150" t="s">
        <v>81</v>
      </c>
      <c r="C138" s="150" t="str" cm="1">
        <f t="array" ref="C138">IF(A138="", "", _xlfn._xlws.FILTER('Responsáveis pelas informações'!F:F, 'Responsáveis pelas informações'!A:A=A138))</f>
        <v>Bianca</v>
      </c>
      <c r="D138" s="150" t="s">
        <v>16</v>
      </c>
      <c r="E138" s="191" t="s">
        <v>404</v>
      </c>
      <c r="F138" s="191" t="s">
        <v>877</v>
      </c>
      <c r="G138" s="115"/>
      <c r="H138" s="189"/>
      <c r="I138" s="189"/>
      <c r="J138" s="189"/>
      <c r="K138" s="189"/>
      <c r="L138" s="189"/>
      <c r="M138" s="189"/>
      <c r="N138" s="189"/>
      <c r="O138" s="189"/>
      <c r="P138" s="189"/>
      <c r="Q138" s="159">
        <v>2</v>
      </c>
      <c r="R138" s="159">
        <v>4</v>
      </c>
      <c r="S138" s="159">
        <v>4</v>
      </c>
      <c r="T138" s="159">
        <v>2</v>
      </c>
      <c r="U138" s="189"/>
      <c r="V138" s="189"/>
      <c r="W138" s="189"/>
      <c r="X138" s="144"/>
    </row>
    <row r="139" spans="1:24" ht="12.95">
      <c r="A139" s="187" t="s">
        <v>28</v>
      </c>
      <c r="B139" s="150" t="s">
        <v>74</v>
      </c>
      <c r="C139" s="150" t="str" cm="1">
        <f t="array" ref="C139">IF(A139="", "", _xlfn._xlws.FILTER('Responsáveis pelas informações'!F:F, 'Responsáveis pelas informações'!A:A=A139))</f>
        <v>Bianca</v>
      </c>
      <c r="D139" s="150" t="s">
        <v>16</v>
      </c>
      <c r="E139" s="191" t="s">
        <v>885</v>
      </c>
      <c r="F139" s="191" t="s">
        <v>877</v>
      </c>
      <c r="G139" s="115"/>
      <c r="H139" s="189"/>
      <c r="I139" s="189"/>
      <c r="J139" s="189"/>
      <c r="K139" s="189"/>
      <c r="L139" s="189"/>
      <c r="M139" s="189"/>
      <c r="N139" s="189"/>
      <c r="O139" s="189"/>
      <c r="P139" s="189"/>
      <c r="Q139" s="159">
        <v>60</v>
      </c>
      <c r="R139" s="159">
        <v>160</v>
      </c>
      <c r="S139" s="189">
        <v>180</v>
      </c>
      <c r="T139" s="189">
        <v>80</v>
      </c>
      <c r="U139" s="189"/>
      <c r="V139" s="189"/>
      <c r="W139" s="189"/>
      <c r="X139" s="142"/>
    </row>
    <row r="140" spans="1:24" ht="12.95">
      <c r="A140" s="77" t="s">
        <v>28</v>
      </c>
      <c r="B140" s="47" t="s">
        <v>49</v>
      </c>
      <c r="C140" s="47" t="str" cm="1">
        <f t="array" ref="C140">IF(A140="", "", _xlfn._xlws.FILTER('Responsáveis pelas informações'!F:F, 'Responsáveis pelas informações'!A:A=A140))</f>
        <v>Bianca</v>
      </c>
      <c r="D140" s="47" t="s">
        <v>16</v>
      </c>
      <c r="E140" s="61" t="s">
        <v>885</v>
      </c>
      <c r="F140" s="61" t="s">
        <v>877</v>
      </c>
      <c r="G140" s="21"/>
      <c r="H140" s="108"/>
      <c r="I140" s="108"/>
      <c r="J140" s="108"/>
      <c r="K140" s="108"/>
      <c r="L140" s="108"/>
      <c r="M140" s="108"/>
      <c r="N140" s="108"/>
      <c r="O140" s="108"/>
      <c r="P140" s="108"/>
      <c r="Q140" s="83">
        <v>23</v>
      </c>
      <c r="R140" s="83">
        <v>70</v>
      </c>
      <c r="S140" s="108">
        <v>80</v>
      </c>
      <c r="T140" s="108">
        <v>31</v>
      </c>
      <c r="U140" s="108"/>
      <c r="V140" s="108"/>
      <c r="W140" s="108"/>
      <c r="X140" s="87"/>
    </row>
    <row r="141" spans="1:24" ht="12.95">
      <c r="A141" s="77" t="s">
        <v>28</v>
      </c>
      <c r="B141" s="47" t="s">
        <v>77</v>
      </c>
      <c r="C141" s="47" t="str" cm="1">
        <f t="array" ref="C141">IF(A141="", "", _xlfn._xlws.FILTER('Responsáveis pelas informações'!F:F, 'Responsáveis pelas informações'!A:A=A141))</f>
        <v>Bianca</v>
      </c>
      <c r="D141" s="47" t="s">
        <v>16</v>
      </c>
      <c r="E141" s="61" t="s">
        <v>885</v>
      </c>
      <c r="F141" s="61" t="s">
        <v>877</v>
      </c>
      <c r="G141" s="21"/>
      <c r="H141" s="108"/>
      <c r="I141" s="108"/>
      <c r="J141" s="108"/>
      <c r="K141" s="108"/>
      <c r="L141" s="108"/>
      <c r="M141" s="108"/>
      <c r="N141" s="108"/>
      <c r="O141" s="108"/>
      <c r="P141" s="108"/>
      <c r="Q141" s="83">
        <v>14</v>
      </c>
      <c r="R141" s="83">
        <v>31</v>
      </c>
      <c r="S141" s="108">
        <v>23</v>
      </c>
      <c r="T141" s="108">
        <v>8</v>
      </c>
      <c r="U141" s="108"/>
      <c r="V141" s="108"/>
      <c r="W141" s="108"/>
      <c r="X141" s="87"/>
    </row>
    <row r="142" spans="1:24" ht="12.95">
      <c r="A142" s="77" t="s">
        <v>28</v>
      </c>
      <c r="B142" s="47" t="s">
        <v>79</v>
      </c>
      <c r="C142" s="47" t="str" cm="1">
        <f t="array" ref="C142">IF(A142="", "", _xlfn._xlws.FILTER('Responsáveis pelas informações'!F:F, 'Responsáveis pelas informações'!A:A=A142))</f>
        <v>Bianca</v>
      </c>
      <c r="D142" s="47" t="s">
        <v>16</v>
      </c>
      <c r="E142" s="61" t="s">
        <v>885</v>
      </c>
      <c r="F142" s="61" t="s">
        <v>877</v>
      </c>
      <c r="G142" s="21"/>
      <c r="H142" s="108"/>
      <c r="I142" s="108"/>
      <c r="J142" s="108"/>
      <c r="K142" s="108"/>
      <c r="L142" s="108"/>
      <c r="M142" s="108"/>
      <c r="N142" s="108"/>
      <c r="O142" s="108"/>
      <c r="P142" s="108"/>
      <c r="Q142" s="83">
        <v>14</v>
      </c>
      <c r="R142" s="83">
        <v>32</v>
      </c>
      <c r="S142" s="108">
        <v>24</v>
      </c>
      <c r="T142" s="108">
        <v>8</v>
      </c>
      <c r="U142" s="108"/>
      <c r="V142" s="108"/>
      <c r="W142" s="108"/>
      <c r="X142" s="87"/>
    </row>
    <row r="143" spans="1:24" ht="26.1">
      <c r="A143" s="77" t="s">
        <v>28</v>
      </c>
      <c r="B143" s="47" t="s">
        <v>95</v>
      </c>
      <c r="C143" s="47" t="str" cm="1">
        <f t="array" ref="C143">IF(A143="", "", _xlfn._xlws.FILTER('Responsáveis pelas informações'!F:F, 'Responsáveis pelas informações'!A:A=A143))</f>
        <v>Bianca</v>
      </c>
      <c r="D143" s="47" t="s">
        <v>16</v>
      </c>
      <c r="E143" s="61" t="s">
        <v>885</v>
      </c>
      <c r="F143" s="61" t="s">
        <v>877</v>
      </c>
      <c r="G143" s="21"/>
      <c r="H143" s="108"/>
      <c r="I143" s="108"/>
      <c r="J143" s="108"/>
      <c r="K143" s="108"/>
      <c r="L143" s="108"/>
      <c r="M143" s="108"/>
      <c r="N143" s="108"/>
      <c r="O143" s="108"/>
      <c r="P143" s="108"/>
      <c r="Q143" s="83">
        <v>4</v>
      </c>
      <c r="R143" s="83">
        <v>7</v>
      </c>
      <c r="S143" s="108">
        <v>8</v>
      </c>
      <c r="T143" s="108">
        <v>3</v>
      </c>
      <c r="U143" s="108"/>
      <c r="V143" s="108"/>
      <c r="W143" s="108"/>
      <c r="X143" s="87"/>
    </row>
    <row r="144" spans="1:24" ht="12.95">
      <c r="A144" s="77" t="s">
        <v>28</v>
      </c>
      <c r="B144" s="47" t="s">
        <v>81</v>
      </c>
      <c r="C144" s="47" t="str" cm="1">
        <f t="array" ref="C144">IF(A144="", "", _xlfn._xlws.FILTER('Responsáveis pelas informações'!F:F, 'Responsáveis pelas informações'!A:A=A144))</f>
        <v>Bianca</v>
      </c>
      <c r="D144" s="47" t="s">
        <v>16</v>
      </c>
      <c r="E144" s="61" t="s">
        <v>885</v>
      </c>
      <c r="F144" s="61" t="s">
        <v>877</v>
      </c>
      <c r="G144" s="21"/>
      <c r="H144" s="108"/>
      <c r="I144" s="108"/>
      <c r="J144" s="108"/>
      <c r="K144" s="108"/>
      <c r="L144" s="108"/>
      <c r="M144" s="108"/>
      <c r="N144" s="108"/>
      <c r="O144" s="108"/>
      <c r="P144" s="108"/>
      <c r="Q144" s="83">
        <v>5</v>
      </c>
      <c r="R144" s="83">
        <v>9</v>
      </c>
      <c r="S144" s="108">
        <v>10</v>
      </c>
      <c r="T144" s="108">
        <v>6</v>
      </c>
      <c r="U144" s="108"/>
      <c r="V144" s="108"/>
      <c r="W144" s="108"/>
      <c r="X144" s="87"/>
    </row>
    <row r="145" spans="1:24" ht="12.95">
      <c r="A145" s="77" t="s">
        <v>28</v>
      </c>
      <c r="B145" s="47" t="s">
        <v>57</v>
      </c>
      <c r="C145" s="47" t="str" cm="1">
        <f t="array" ref="C145">IF(A145="", "", _xlfn._xlws.FILTER('Responsáveis pelas informações'!F:F, 'Responsáveis pelas informações'!A:A=A145))</f>
        <v>Bianca</v>
      </c>
      <c r="D145" s="47" t="s">
        <v>16</v>
      </c>
      <c r="E145" s="61" t="s">
        <v>885</v>
      </c>
      <c r="F145" s="61" t="s">
        <v>877</v>
      </c>
      <c r="G145" s="21"/>
      <c r="H145" s="108"/>
      <c r="I145" s="108"/>
      <c r="J145" s="108"/>
      <c r="K145" s="108"/>
      <c r="L145" s="108"/>
      <c r="M145" s="108"/>
      <c r="N145" s="108"/>
      <c r="O145" s="108"/>
      <c r="P145" s="108"/>
      <c r="Q145" s="83">
        <v>4</v>
      </c>
      <c r="R145" s="83">
        <v>10</v>
      </c>
      <c r="S145" s="108">
        <v>10</v>
      </c>
      <c r="T145" s="108">
        <v>10</v>
      </c>
      <c r="U145" s="108"/>
      <c r="V145" s="108"/>
      <c r="W145" s="108"/>
      <c r="X145" s="87"/>
    </row>
    <row r="146" spans="1:24" ht="12.95">
      <c r="A146" s="77" t="s">
        <v>28</v>
      </c>
      <c r="B146" s="47" t="s">
        <v>99</v>
      </c>
      <c r="C146" s="47" t="str" cm="1">
        <f t="array" ref="C146">IF(A146="", "", _xlfn._xlws.FILTER('Responsáveis pelas informações'!F:F, 'Responsáveis pelas informações'!A:A=A146))</f>
        <v>Bianca</v>
      </c>
      <c r="D146" s="47" t="s">
        <v>16</v>
      </c>
      <c r="E146" s="61" t="s">
        <v>885</v>
      </c>
      <c r="F146" s="61" t="s">
        <v>877</v>
      </c>
      <c r="G146" s="21"/>
      <c r="H146" s="108"/>
      <c r="I146" s="108"/>
      <c r="J146" s="108"/>
      <c r="K146" s="108"/>
      <c r="L146" s="108"/>
      <c r="M146" s="108"/>
      <c r="N146" s="108"/>
      <c r="O146" s="108"/>
      <c r="P146" s="108"/>
      <c r="Q146" s="83">
        <v>8</v>
      </c>
      <c r="R146" s="83">
        <v>8</v>
      </c>
      <c r="S146" s="108">
        <v>8</v>
      </c>
      <c r="T146" s="108">
        <v>8</v>
      </c>
      <c r="U146" s="108"/>
      <c r="V146" s="108"/>
      <c r="W146" s="108"/>
      <c r="X146" s="87"/>
    </row>
    <row r="147" spans="1:24" ht="26.1">
      <c r="A147" s="77" t="s">
        <v>28</v>
      </c>
      <c r="B147" s="47" t="s">
        <v>88</v>
      </c>
      <c r="C147" s="47" t="str" cm="1">
        <f t="array" ref="C147">IF(A147="", "", _xlfn._xlws.FILTER('Responsáveis pelas informações'!F:F, 'Responsáveis pelas informações'!A:A=A147))</f>
        <v>Bianca</v>
      </c>
      <c r="D147" s="47" t="s">
        <v>16</v>
      </c>
      <c r="E147" s="61" t="s">
        <v>885</v>
      </c>
      <c r="F147" s="61" t="s">
        <v>877</v>
      </c>
      <c r="G147" s="21"/>
      <c r="H147" s="108"/>
      <c r="I147" s="108"/>
      <c r="J147" s="108"/>
      <c r="K147" s="108"/>
      <c r="L147" s="108"/>
      <c r="M147" s="108"/>
      <c r="N147" s="108"/>
      <c r="O147" s="108"/>
      <c r="P147" s="108"/>
      <c r="Q147" s="83">
        <v>41</v>
      </c>
      <c r="R147" s="83">
        <v>41</v>
      </c>
      <c r="S147" s="108">
        <v>40</v>
      </c>
      <c r="T147" s="108">
        <v>40</v>
      </c>
      <c r="U147" s="108"/>
      <c r="V147" s="108"/>
      <c r="W147" s="108"/>
      <c r="X147" s="87"/>
    </row>
    <row r="148" spans="1:24" ht="12.95">
      <c r="A148" s="77" t="s">
        <v>28</v>
      </c>
      <c r="B148" s="47" t="s">
        <v>72</v>
      </c>
      <c r="C148" s="47" t="str" cm="1">
        <f t="array" ref="C148">IF(A148="", "", _xlfn._xlws.FILTER('Responsáveis pelas informações'!F:F, 'Responsáveis pelas informações'!A:A=A148))</f>
        <v>Bianca</v>
      </c>
      <c r="D148" s="47" t="s">
        <v>16</v>
      </c>
      <c r="E148" s="61" t="s">
        <v>885</v>
      </c>
      <c r="F148" s="61" t="s">
        <v>877</v>
      </c>
      <c r="G148" s="21"/>
      <c r="H148" s="108"/>
      <c r="I148" s="108"/>
      <c r="J148" s="108"/>
      <c r="K148" s="108"/>
      <c r="L148" s="108"/>
      <c r="M148" s="108"/>
      <c r="N148" s="108"/>
      <c r="O148" s="108"/>
      <c r="P148" s="108"/>
      <c r="Q148" s="83">
        <v>60</v>
      </c>
      <c r="R148" s="83">
        <v>44</v>
      </c>
      <c r="S148" s="108">
        <v>28</v>
      </c>
      <c r="T148" s="108">
        <v>25</v>
      </c>
      <c r="U148" s="108"/>
      <c r="V148" s="108"/>
      <c r="W148" s="108"/>
      <c r="X148" s="87"/>
    </row>
    <row r="149" spans="1:24" ht="26.1">
      <c r="A149" s="77" t="s">
        <v>28</v>
      </c>
      <c r="B149" s="47" t="s">
        <v>104</v>
      </c>
      <c r="C149" s="47" t="str" cm="1">
        <f t="array" ref="C149">IF(A149="", "", _xlfn._xlws.FILTER('Responsáveis pelas informações'!F:F, 'Responsáveis pelas informações'!A:A=A149))</f>
        <v>Bianca</v>
      </c>
      <c r="D149" s="47" t="s">
        <v>16</v>
      </c>
      <c r="E149" s="61" t="s">
        <v>885</v>
      </c>
      <c r="F149" s="61" t="s">
        <v>877</v>
      </c>
      <c r="G149" s="21"/>
      <c r="H149" s="108"/>
      <c r="I149" s="108"/>
      <c r="J149" s="108"/>
      <c r="K149" s="108"/>
      <c r="L149" s="108"/>
      <c r="M149" s="108"/>
      <c r="N149" s="108"/>
      <c r="O149" s="108"/>
      <c r="P149" s="108"/>
      <c r="Q149" s="83">
        <v>20</v>
      </c>
      <c r="R149" s="83">
        <v>30</v>
      </c>
      <c r="S149" s="108">
        <v>40</v>
      </c>
      <c r="T149" s="108">
        <v>40</v>
      </c>
      <c r="U149" s="108"/>
      <c r="V149" s="108"/>
      <c r="W149" s="108"/>
      <c r="X149" s="87"/>
    </row>
    <row r="150" spans="1:24" ht="26.1">
      <c r="A150" s="77" t="s">
        <v>28</v>
      </c>
      <c r="B150" s="47" t="s">
        <v>66</v>
      </c>
      <c r="C150" s="47" t="str" cm="1">
        <f t="array" ref="C150">IF(A150="", "", _xlfn._xlws.FILTER('Responsáveis pelas informações'!F:F, 'Responsáveis pelas informações'!A:A=A150))</f>
        <v>Bianca</v>
      </c>
      <c r="D150" s="47" t="s">
        <v>16</v>
      </c>
      <c r="E150" s="61" t="s">
        <v>885</v>
      </c>
      <c r="F150" s="61" t="s">
        <v>877</v>
      </c>
      <c r="G150" s="21"/>
      <c r="H150" s="108"/>
      <c r="I150" s="108"/>
      <c r="J150" s="108"/>
      <c r="K150" s="108"/>
      <c r="L150" s="108"/>
      <c r="M150" s="108"/>
      <c r="N150" s="108"/>
      <c r="O150" s="108"/>
      <c r="P150" s="108"/>
      <c r="Q150" s="83">
        <v>70</v>
      </c>
      <c r="R150" s="83">
        <v>160</v>
      </c>
      <c r="S150" s="108">
        <v>80</v>
      </c>
      <c r="T150" s="108">
        <v>80</v>
      </c>
      <c r="U150" s="108"/>
      <c r="V150" s="108"/>
      <c r="W150" s="108"/>
      <c r="X150" s="87"/>
    </row>
    <row r="151" spans="1:24" ht="12.95">
      <c r="A151" s="77" t="s">
        <v>31</v>
      </c>
      <c r="B151" s="47" t="s">
        <v>74</v>
      </c>
      <c r="C151" s="47" t="str" cm="1">
        <f t="array" ref="C151">IF(A151="", "", _xlfn._xlws.FILTER('Responsáveis pelas informações'!F:F, 'Responsáveis pelas informações'!A:A=A151))</f>
        <v>Bianca</v>
      </c>
      <c r="D151" s="47" t="s">
        <v>35</v>
      </c>
      <c r="E151" s="47">
        <v>0</v>
      </c>
      <c r="F151" s="82" t="s">
        <v>877</v>
      </c>
      <c r="G151" s="21"/>
      <c r="H151" s="108"/>
      <c r="I151" s="108"/>
      <c r="J151" s="108"/>
      <c r="K151" s="108"/>
      <c r="L151" s="108"/>
      <c r="M151" s="108"/>
      <c r="N151" s="108"/>
      <c r="O151" s="108"/>
      <c r="P151" s="108">
        <v>10</v>
      </c>
      <c r="Q151" s="108">
        <v>13</v>
      </c>
      <c r="R151" s="108">
        <v>16</v>
      </c>
      <c r="S151" s="108">
        <v>16</v>
      </c>
      <c r="T151" s="108">
        <v>12</v>
      </c>
      <c r="U151" s="108">
        <v>0</v>
      </c>
      <c r="V151" s="108"/>
      <c r="W151" s="108"/>
      <c r="X151" s="87"/>
    </row>
    <row r="152" spans="1:24" ht="12.95">
      <c r="A152" s="77" t="s">
        <v>31</v>
      </c>
      <c r="B152" s="47" t="s">
        <v>49</v>
      </c>
      <c r="C152" s="47" t="str" cm="1">
        <f t="array" ref="C152">IF(A152="", "", _xlfn._xlws.FILTER('Responsáveis pelas informações'!F:F, 'Responsáveis pelas informações'!A:A=A152))</f>
        <v>Bianca</v>
      </c>
      <c r="D152" s="47" t="s">
        <v>35</v>
      </c>
      <c r="E152" s="47">
        <v>0</v>
      </c>
      <c r="F152" s="82" t="s">
        <v>877</v>
      </c>
      <c r="G152" s="21"/>
      <c r="H152" s="108"/>
      <c r="I152" s="108"/>
      <c r="J152" s="108"/>
      <c r="K152" s="108"/>
      <c r="L152" s="108"/>
      <c r="M152" s="108"/>
      <c r="N152" s="108"/>
      <c r="O152" s="108"/>
      <c r="P152" s="108">
        <v>3</v>
      </c>
      <c r="Q152" s="108">
        <v>6</v>
      </c>
      <c r="R152" s="108">
        <v>10</v>
      </c>
      <c r="S152" s="108">
        <v>6</v>
      </c>
      <c r="T152" s="108">
        <v>2</v>
      </c>
      <c r="U152" s="108">
        <v>0</v>
      </c>
      <c r="V152" s="108"/>
      <c r="W152" s="108"/>
      <c r="X152" s="87"/>
    </row>
    <row r="153" spans="1:24" ht="12.95">
      <c r="A153" s="77" t="s">
        <v>31</v>
      </c>
      <c r="B153" s="47" t="s">
        <v>77</v>
      </c>
      <c r="C153" s="47" t="str" cm="1">
        <f t="array" ref="C153">IF(A153="", "", _xlfn._xlws.FILTER('Responsáveis pelas informações'!F:F, 'Responsáveis pelas informações'!A:A=A153))</f>
        <v>Bianca</v>
      </c>
      <c r="D153" s="47" t="s">
        <v>35</v>
      </c>
      <c r="E153" s="47">
        <v>0</v>
      </c>
      <c r="F153" s="82" t="s">
        <v>877</v>
      </c>
      <c r="G153" s="21"/>
      <c r="H153" s="108"/>
      <c r="I153" s="108"/>
      <c r="J153" s="108"/>
      <c r="K153" s="108"/>
      <c r="L153" s="108"/>
      <c r="M153" s="108"/>
      <c r="N153" s="108"/>
      <c r="O153" s="108"/>
      <c r="P153" s="108">
        <v>2</v>
      </c>
      <c r="Q153" s="108">
        <v>4</v>
      </c>
      <c r="R153" s="108">
        <v>5</v>
      </c>
      <c r="S153" s="108">
        <v>3</v>
      </c>
      <c r="T153" s="108">
        <v>2</v>
      </c>
      <c r="U153" s="108">
        <v>0</v>
      </c>
      <c r="V153" s="108"/>
      <c r="W153" s="108"/>
      <c r="X153" s="87"/>
    </row>
    <row r="154" spans="1:24" ht="12.95">
      <c r="A154" s="77" t="s">
        <v>31</v>
      </c>
      <c r="B154" s="47" t="s">
        <v>79</v>
      </c>
      <c r="C154" s="47" t="str" cm="1">
        <f t="array" ref="C154">IF(A154="", "", _xlfn._xlws.FILTER('Responsáveis pelas informações'!F:F, 'Responsáveis pelas informações'!A:A=A154))</f>
        <v>Bianca</v>
      </c>
      <c r="D154" s="47" t="s">
        <v>35</v>
      </c>
      <c r="E154" s="47">
        <v>0</v>
      </c>
      <c r="F154" s="82" t="s">
        <v>877</v>
      </c>
      <c r="G154" s="21"/>
      <c r="H154" s="108"/>
      <c r="I154" s="108"/>
      <c r="J154" s="108"/>
      <c r="K154" s="108"/>
      <c r="L154" s="108"/>
      <c r="M154" s="108"/>
      <c r="N154" s="108"/>
      <c r="O154" s="108"/>
      <c r="P154" s="108">
        <v>2</v>
      </c>
      <c r="Q154" s="108">
        <v>4</v>
      </c>
      <c r="R154" s="108">
        <v>5</v>
      </c>
      <c r="S154" s="108">
        <v>3</v>
      </c>
      <c r="T154" s="108">
        <v>2</v>
      </c>
      <c r="U154" s="108">
        <v>0</v>
      </c>
      <c r="V154" s="108"/>
      <c r="W154" s="108"/>
      <c r="X154" s="87"/>
    </row>
    <row r="155" spans="1:24" ht="12.95">
      <c r="A155" s="77" t="s">
        <v>31</v>
      </c>
      <c r="B155" s="47" t="s">
        <v>81</v>
      </c>
      <c r="C155" s="47" t="str" cm="1">
        <f t="array" ref="C155">IF(A155="", "", _xlfn._xlws.FILTER('Responsáveis pelas informações'!F:F, 'Responsáveis pelas informações'!A:A=A155))</f>
        <v>Bianca</v>
      </c>
      <c r="D155" s="47" t="s">
        <v>35</v>
      </c>
      <c r="E155" s="47">
        <v>0</v>
      </c>
      <c r="F155" s="82" t="s">
        <v>877</v>
      </c>
      <c r="G155" s="21"/>
      <c r="H155" s="108"/>
      <c r="I155" s="108"/>
      <c r="J155" s="108"/>
      <c r="K155" s="108"/>
      <c r="L155" s="108"/>
      <c r="M155" s="108"/>
      <c r="N155" s="108"/>
      <c r="O155" s="108"/>
      <c r="P155" s="108">
        <v>1</v>
      </c>
      <c r="Q155" s="108">
        <v>2</v>
      </c>
      <c r="R155" s="108">
        <v>2</v>
      </c>
      <c r="S155" s="108">
        <v>2</v>
      </c>
      <c r="T155" s="108">
        <v>2</v>
      </c>
      <c r="U155" s="108">
        <v>0</v>
      </c>
      <c r="V155" s="108"/>
      <c r="W155" s="108"/>
      <c r="X155" s="87"/>
    </row>
    <row r="156" spans="1:24" ht="12.95">
      <c r="A156" s="77" t="s">
        <v>31</v>
      </c>
      <c r="B156" s="47" t="s">
        <v>57</v>
      </c>
      <c r="C156" s="47" t="str" cm="1">
        <f t="array" ref="C156">IF(A156="", "", _xlfn._xlws.FILTER('Responsáveis pelas informações'!F:F, 'Responsáveis pelas informações'!A:A=A156))</f>
        <v>Bianca</v>
      </c>
      <c r="D156" s="47" t="s">
        <v>35</v>
      </c>
      <c r="E156" s="47">
        <v>0</v>
      </c>
      <c r="F156" s="82" t="s">
        <v>877</v>
      </c>
      <c r="G156" s="21"/>
      <c r="H156" s="108"/>
      <c r="I156" s="108"/>
      <c r="J156" s="108"/>
      <c r="K156" s="108"/>
      <c r="L156" s="108"/>
      <c r="M156" s="108"/>
      <c r="N156" s="108"/>
      <c r="O156" s="108"/>
      <c r="P156" s="108">
        <v>0</v>
      </c>
      <c r="Q156" s="108">
        <v>0</v>
      </c>
      <c r="R156" s="108">
        <v>1</v>
      </c>
      <c r="S156" s="108">
        <v>2</v>
      </c>
      <c r="T156" s="108">
        <v>2</v>
      </c>
      <c r="U156" s="108">
        <v>2</v>
      </c>
      <c r="V156" s="108"/>
      <c r="W156" s="108"/>
      <c r="X156" s="87"/>
    </row>
    <row r="157" spans="1:24" ht="12.95">
      <c r="A157" s="77" t="s">
        <v>31</v>
      </c>
      <c r="B157" s="47" t="s">
        <v>86</v>
      </c>
      <c r="C157" s="47" t="str" cm="1">
        <f t="array" ref="C157">IF(A157="", "", _xlfn._xlws.FILTER('Responsáveis pelas informações'!F:F, 'Responsáveis pelas informações'!A:A=A157))</f>
        <v>Bianca</v>
      </c>
      <c r="D157" s="47" t="s">
        <v>35</v>
      </c>
      <c r="E157" s="47">
        <v>0</v>
      </c>
      <c r="F157" s="82" t="s">
        <v>877</v>
      </c>
      <c r="G157" s="21"/>
      <c r="H157" s="108"/>
      <c r="I157" s="108"/>
      <c r="J157" s="108"/>
      <c r="K157" s="108"/>
      <c r="L157" s="108"/>
      <c r="M157" s="108"/>
      <c r="N157" s="108"/>
      <c r="O157" s="108"/>
      <c r="P157" s="108">
        <v>3</v>
      </c>
      <c r="Q157" s="108">
        <v>3</v>
      </c>
      <c r="R157" s="108">
        <v>3</v>
      </c>
      <c r="S157" s="108">
        <v>3</v>
      </c>
      <c r="T157" s="108">
        <v>3</v>
      </c>
      <c r="U157" s="108">
        <v>3</v>
      </c>
      <c r="V157" s="108"/>
      <c r="W157" s="108"/>
      <c r="X157" s="87"/>
    </row>
    <row r="158" spans="1:24" ht="26.1">
      <c r="A158" s="77" t="s">
        <v>31</v>
      </c>
      <c r="B158" s="47" t="s">
        <v>88</v>
      </c>
      <c r="C158" s="47" t="str" cm="1">
        <f t="array" ref="C158">IF(A158="", "", _xlfn._xlws.FILTER('Responsáveis pelas informações'!F:F, 'Responsáveis pelas informações'!A:A=A158))</f>
        <v>Bianca</v>
      </c>
      <c r="D158" s="47" t="s">
        <v>35</v>
      </c>
      <c r="E158" s="47">
        <v>0</v>
      </c>
      <c r="F158" s="47">
        <v>0</v>
      </c>
      <c r="G158" s="21"/>
      <c r="H158" s="108"/>
      <c r="I158" s="108"/>
      <c r="J158" s="108"/>
      <c r="K158" s="108"/>
      <c r="L158" s="108"/>
      <c r="M158" s="108"/>
      <c r="N158" s="108"/>
      <c r="O158" s="108"/>
      <c r="P158" s="108" t="s">
        <v>887</v>
      </c>
      <c r="Q158" s="108">
        <v>45.7</v>
      </c>
      <c r="R158" s="108">
        <v>45.7</v>
      </c>
      <c r="S158" s="108">
        <v>45.7</v>
      </c>
      <c r="T158" s="108">
        <v>45.7</v>
      </c>
      <c r="U158" s="108">
        <v>45.7</v>
      </c>
      <c r="V158" s="108"/>
      <c r="W158" s="108"/>
      <c r="X158" s="87"/>
    </row>
    <row r="159" spans="1:24" ht="12.95">
      <c r="A159" s="77" t="s">
        <v>31</v>
      </c>
      <c r="B159" s="47" t="s">
        <v>72</v>
      </c>
      <c r="C159" s="47" t="str" cm="1">
        <f t="array" ref="C159">IF(A159="", "", _xlfn._xlws.FILTER('Responsáveis pelas informações'!F:F, 'Responsáveis pelas informações'!A:A=A159))</f>
        <v>Bianca</v>
      </c>
      <c r="D159" s="47" t="s">
        <v>35</v>
      </c>
      <c r="E159" s="47">
        <v>0</v>
      </c>
      <c r="F159" s="47">
        <v>0</v>
      </c>
      <c r="G159" s="21"/>
      <c r="H159" s="108"/>
      <c r="I159" s="108"/>
      <c r="J159" s="108"/>
      <c r="K159" s="108"/>
      <c r="L159" s="108"/>
      <c r="M159" s="108"/>
      <c r="N159" s="108"/>
      <c r="O159" s="108"/>
      <c r="P159" s="108" t="s">
        <v>888</v>
      </c>
      <c r="Q159" s="83" t="s">
        <v>888</v>
      </c>
      <c r="R159" s="83" t="s">
        <v>889</v>
      </c>
      <c r="S159" s="108">
        <v>56</v>
      </c>
      <c r="T159" s="108" t="s">
        <v>890</v>
      </c>
      <c r="U159" s="108" t="s">
        <v>890</v>
      </c>
      <c r="V159" s="108"/>
      <c r="W159" s="108"/>
      <c r="X159" s="87"/>
    </row>
    <row r="160" spans="1:24" ht="12.95">
      <c r="A160" s="9" t="s">
        <v>34</v>
      </c>
      <c r="B160" s="16" t="s">
        <v>8</v>
      </c>
      <c r="C160" s="16" t="str" cm="1">
        <f t="array" ref="C160">IF(A160="", "", _xlfn._xlws.FILTER('Responsáveis pelas informações'!F:F, 'Responsáveis pelas informações'!A:A=A160))</f>
        <v>Juliana</v>
      </c>
      <c r="D160" s="16" t="s">
        <v>16</v>
      </c>
      <c r="E160" s="30" t="s">
        <v>877</v>
      </c>
      <c r="F160" s="30" t="s">
        <v>877</v>
      </c>
      <c r="G160" s="16" t="s">
        <v>891</v>
      </c>
      <c r="H160" s="87">
        <v>8</v>
      </c>
      <c r="I160" s="87">
        <v>55</v>
      </c>
      <c r="J160" s="87">
        <v>50</v>
      </c>
      <c r="K160" s="87">
        <v>45</v>
      </c>
      <c r="L160" s="87">
        <v>45</v>
      </c>
      <c r="M160" s="87">
        <v>40</v>
      </c>
      <c r="N160" s="87">
        <v>15</v>
      </c>
      <c r="O160" s="87"/>
      <c r="P160" s="87"/>
      <c r="Q160" s="84"/>
      <c r="R160" s="84"/>
      <c r="S160" s="87"/>
      <c r="T160" s="87"/>
      <c r="U160" s="87"/>
      <c r="V160" s="87"/>
      <c r="W160" s="87"/>
      <c r="X160" s="87"/>
    </row>
    <row r="161" spans="1:24" ht="12.95">
      <c r="A161" s="9" t="s">
        <v>34</v>
      </c>
      <c r="B161" s="16" t="s">
        <v>13</v>
      </c>
      <c r="C161" s="16" t="str" cm="1">
        <f t="array" ref="C161">IF(A161="", "", _xlfn._xlws.FILTER('Responsáveis pelas informações'!F:F, 'Responsáveis pelas informações'!A:A=A161))</f>
        <v>Juliana</v>
      </c>
      <c r="D161" s="16" t="s">
        <v>16</v>
      </c>
      <c r="E161" s="30" t="s">
        <v>877</v>
      </c>
      <c r="F161" s="30" t="s">
        <v>877</v>
      </c>
      <c r="G161" s="16" t="s">
        <v>891</v>
      </c>
      <c r="H161" s="87">
        <v>2</v>
      </c>
      <c r="I161" s="87">
        <v>25</v>
      </c>
      <c r="J161" s="87">
        <v>25</v>
      </c>
      <c r="K161" s="87">
        <v>23</v>
      </c>
      <c r="L161" s="87">
        <v>23</v>
      </c>
      <c r="M161" s="87">
        <v>20</v>
      </c>
      <c r="N161" s="87">
        <v>9</v>
      </c>
      <c r="O161" s="87"/>
      <c r="P161" s="87"/>
      <c r="Q161" s="84"/>
      <c r="R161" s="84"/>
      <c r="S161" s="87"/>
      <c r="T161" s="87"/>
      <c r="U161" s="87"/>
      <c r="V161" s="87"/>
      <c r="W161" s="87"/>
      <c r="X161" s="87"/>
    </row>
    <row r="162" spans="1:24" ht="12.95">
      <c r="A162" s="9" t="s">
        <v>34</v>
      </c>
      <c r="B162" s="16" t="s">
        <v>18</v>
      </c>
      <c r="C162" s="16" t="str" cm="1">
        <f t="array" ref="C162">IF(A162="", "", _xlfn._xlws.FILTER('Responsáveis pelas informações'!F:F, 'Responsáveis pelas informações'!A:A=A162))</f>
        <v>Juliana</v>
      </c>
      <c r="D162" s="16" t="s">
        <v>16</v>
      </c>
      <c r="E162" s="30" t="s">
        <v>877</v>
      </c>
      <c r="F162" s="30" t="s">
        <v>877</v>
      </c>
      <c r="G162" s="16" t="s">
        <v>891</v>
      </c>
      <c r="H162" s="87">
        <v>0</v>
      </c>
      <c r="I162" s="87">
        <v>11</v>
      </c>
      <c r="J162" s="87">
        <v>10</v>
      </c>
      <c r="K162" s="87">
        <v>9</v>
      </c>
      <c r="L162" s="87">
        <v>8</v>
      </c>
      <c r="M162" s="87">
        <v>7</v>
      </c>
      <c r="N162" s="87">
        <v>3</v>
      </c>
      <c r="O162" s="87"/>
      <c r="P162" s="87"/>
      <c r="Q162" s="84"/>
      <c r="R162" s="84"/>
      <c r="S162" s="87"/>
      <c r="T162" s="87"/>
      <c r="U162" s="87"/>
      <c r="V162" s="87"/>
      <c r="W162" s="87"/>
      <c r="X162" s="87"/>
    </row>
    <row r="163" spans="1:24" ht="26.1">
      <c r="A163" s="9" t="s">
        <v>34</v>
      </c>
      <c r="B163" s="16" t="s">
        <v>23</v>
      </c>
      <c r="C163" s="16" t="str" cm="1">
        <f t="array" ref="C163">IF(A163="", "", _xlfn._xlws.FILTER('Responsáveis pelas informações'!F:F, 'Responsáveis pelas informações'!A:A=A163))</f>
        <v>Juliana</v>
      </c>
      <c r="D163" s="16" t="s">
        <v>16</v>
      </c>
      <c r="E163" s="30" t="s">
        <v>877</v>
      </c>
      <c r="F163" s="30" t="s">
        <v>877</v>
      </c>
      <c r="G163" s="16" t="s">
        <v>891</v>
      </c>
      <c r="H163" s="87" t="s">
        <v>391</v>
      </c>
      <c r="I163" s="87">
        <v>100</v>
      </c>
      <c r="J163" s="87">
        <v>100</v>
      </c>
      <c r="K163" s="87">
        <v>100</v>
      </c>
      <c r="L163" s="87">
        <v>100</v>
      </c>
      <c r="M163" s="87">
        <v>100</v>
      </c>
      <c r="N163" s="87">
        <v>100</v>
      </c>
      <c r="O163" s="87"/>
      <c r="P163" s="87"/>
      <c r="Q163" s="84"/>
      <c r="R163" s="84"/>
      <c r="S163" s="87"/>
      <c r="T163" s="87"/>
      <c r="U163" s="87"/>
      <c r="V163" s="87"/>
      <c r="W163" s="87"/>
      <c r="X163" s="87"/>
    </row>
    <row r="164" spans="1:24" ht="26.1">
      <c r="A164" s="9" t="s">
        <v>34</v>
      </c>
      <c r="B164" s="16" t="s">
        <v>27</v>
      </c>
      <c r="C164" s="16" t="str" cm="1">
        <f t="array" ref="C164">IF(A164="", "", _xlfn._xlws.FILTER('Responsáveis pelas informações'!F:F, 'Responsáveis pelas informações'!A:A=A164))</f>
        <v>Juliana</v>
      </c>
      <c r="D164" s="16" t="s">
        <v>16</v>
      </c>
      <c r="E164" s="30" t="s">
        <v>877</v>
      </c>
      <c r="F164" s="30" t="s">
        <v>877</v>
      </c>
      <c r="G164" s="16" t="s">
        <v>891</v>
      </c>
      <c r="H164" s="87" t="s">
        <v>391</v>
      </c>
      <c r="I164" s="87">
        <v>60</v>
      </c>
      <c r="J164" s="87">
        <v>50</v>
      </c>
      <c r="K164" s="87">
        <v>40</v>
      </c>
      <c r="L164" s="87">
        <v>30</v>
      </c>
      <c r="M164" s="87">
        <v>20</v>
      </c>
      <c r="N164" s="87">
        <v>10</v>
      </c>
      <c r="O164" s="87"/>
      <c r="P164" s="87"/>
      <c r="Q164" s="84"/>
      <c r="R164" s="84"/>
      <c r="S164" s="87"/>
      <c r="T164" s="87"/>
      <c r="U164" s="87"/>
      <c r="V164" s="87"/>
      <c r="W164" s="87"/>
      <c r="X164" s="87"/>
    </row>
    <row r="165" spans="1:24" ht="26.1">
      <c r="A165" s="9" t="s">
        <v>34</v>
      </c>
      <c r="B165" s="16" t="s">
        <v>30</v>
      </c>
      <c r="C165" s="16" t="str" cm="1">
        <f t="array" ref="C165">IF(A165="", "", _xlfn._xlws.FILTER('Responsáveis pelas informações'!F:F, 'Responsáveis pelas informações'!A:A=A165))</f>
        <v>Juliana</v>
      </c>
      <c r="D165" s="16" t="s">
        <v>16</v>
      </c>
      <c r="E165" s="30" t="s">
        <v>877</v>
      </c>
      <c r="F165" s="30" t="s">
        <v>877</v>
      </c>
      <c r="G165" s="16" t="s">
        <v>891</v>
      </c>
      <c r="H165" s="87" t="s">
        <v>391</v>
      </c>
      <c r="I165" s="87">
        <v>90</v>
      </c>
      <c r="J165" s="87">
        <v>90</v>
      </c>
      <c r="K165" s="87">
        <v>90</v>
      </c>
      <c r="L165" s="87">
        <v>90</v>
      </c>
      <c r="M165" s="87">
        <v>90</v>
      </c>
      <c r="N165" s="87">
        <v>90</v>
      </c>
      <c r="O165" s="87"/>
      <c r="P165" s="87"/>
      <c r="Q165" s="84"/>
      <c r="R165" s="84"/>
      <c r="S165" s="87"/>
      <c r="T165" s="87"/>
      <c r="U165" s="87"/>
      <c r="V165" s="87"/>
      <c r="W165" s="87"/>
      <c r="X165" s="87"/>
    </row>
    <row r="166" spans="1:24" ht="12.95">
      <c r="A166" s="9" t="s">
        <v>34</v>
      </c>
      <c r="B166" s="16" t="s">
        <v>33</v>
      </c>
      <c r="C166" s="16" t="str" cm="1">
        <f t="array" ref="C166">IF(A166="", "", _xlfn._xlws.FILTER('Responsáveis pelas informações'!F:F, 'Responsáveis pelas informações'!A:A=A166))</f>
        <v>Juliana</v>
      </c>
      <c r="D166" s="16" t="s">
        <v>16</v>
      </c>
      <c r="E166" s="30" t="s">
        <v>877</v>
      </c>
      <c r="F166" s="30" t="s">
        <v>877</v>
      </c>
      <c r="G166" s="16" t="s">
        <v>891</v>
      </c>
      <c r="H166" s="87" t="s">
        <v>391</v>
      </c>
      <c r="I166" s="87">
        <v>40</v>
      </c>
      <c r="J166" s="87">
        <v>45</v>
      </c>
      <c r="K166" s="87">
        <v>50</v>
      </c>
      <c r="L166" s="87">
        <v>55</v>
      </c>
      <c r="M166" s="87">
        <v>60</v>
      </c>
      <c r="N166" s="87">
        <v>60</v>
      </c>
      <c r="O166" s="87"/>
      <c r="P166" s="87"/>
      <c r="Q166" s="84"/>
      <c r="R166" s="84"/>
      <c r="S166" s="87"/>
      <c r="T166" s="87"/>
      <c r="U166" s="87"/>
      <c r="V166" s="87"/>
      <c r="W166" s="87"/>
      <c r="X166" s="87"/>
    </row>
    <row r="167" spans="1:24" ht="12.95">
      <c r="A167" s="9" t="s">
        <v>34</v>
      </c>
      <c r="B167" s="16" t="s">
        <v>36</v>
      </c>
      <c r="C167" s="16" t="str" cm="1">
        <f t="array" ref="C167">IF(A167="", "", _xlfn._xlws.FILTER('Responsáveis pelas informações'!F:F, 'Responsáveis pelas informações'!A:A=A167))</f>
        <v>Juliana</v>
      </c>
      <c r="D167" s="16" t="s">
        <v>16</v>
      </c>
      <c r="E167" s="30" t="s">
        <v>877</v>
      </c>
      <c r="F167" s="30" t="s">
        <v>877</v>
      </c>
      <c r="G167" s="16" t="s">
        <v>891</v>
      </c>
      <c r="H167" s="87" t="s">
        <v>391</v>
      </c>
      <c r="I167" s="84">
        <v>60</v>
      </c>
      <c r="J167" s="84">
        <v>70</v>
      </c>
      <c r="K167" s="84">
        <v>80</v>
      </c>
      <c r="L167" s="84">
        <v>80</v>
      </c>
      <c r="M167" s="84">
        <v>80</v>
      </c>
      <c r="N167" s="84">
        <v>80</v>
      </c>
      <c r="O167" s="87"/>
      <c r="P167" s="87"/>
      <c r="Q167" s="84"/>
      <c r="R167" s="84"/>
      <c r="S167" s="87"/>
      <c r="T167" s="87"/>
      <c r="U167" s="87"/>
      <c r="V167" s="87"/>
      <c r="W167" s="87"/>
      <c r="X167" s="87"/>
    </row>
    <row r="168" spans="1:24" ht="12.95">
      <c r="A168" s="9" t="s">
        <v>34</v>
      </c>
      <c r="B168" s="16" t="s">
        <v>39</v>
      </c>
      <c r="C168" s="16" t="str" cm="1">
        <f t="array" ref="C168">IF(A168="", "", _xlfn._xlws.FILTER('Responsáveis pelas informações'!F:F, 'Responsáveis pelas informações'!A:A=A168))</f>
        <v>Juliana</v>
      </c>
      <c r="D168" s="16" t="s">
        <v>16</v>
      </c>
      <c r="E168" s="30" t="s">
        <v>877</v>
      </c>
      <c r="F168" s="30" t="s">
        <v>877</v>
      </c>
      <c r="G168" s="16" t="s">
        <v>891</v>
      </c>
      <c r="H168" s="87" t="s">
        <v>391</v>
      </c>
      <c r="I168" s="84">
        <v>0</v>
      </c>
      <c r="J168" s="87">
        <v>30</v>
      </c>
      <c r="K168" s="87">
        <v>50</v>
      </c>
      <c r="L168" s="87">
        <v>60</v>
      </c>
      <c r="M168" s="87">
        <v>60</v>
      </c>
      <c r="N168" s="87">
        <v>60</v>
      </c>
      <c r="O168" s="87"/>
      <c r="P168" s="87"/>
      <c r="Q168" s="84"/>
      <c r="R168" s="84"/>
      <c r="S168" s="87"/>
      <c r="T168" s="87"/>
      <c r="U168" s="87"/>
      <c r="V168" s="87"/>
      <c r="W168" s="87"/>
      <c r="X168" s="87"/>
    </row>
    <row r="169" spans="1:24" ht="26.1">
      <c r="A169" s="9" t="s">
        <v>34</v>
      </c>
      <c r="B169" s="16" t="s">
        <v>42</v>
      </c>
      <c r="C169" s="16" t="str" cm="1">
        <f t="array" ref="C169">IF(A169="", "", _xlfn._xlws.FILTER('Responsáveis pelas informações'!F:F, 'Responsáveis pelas informações'!A:A=A169))</f>
        <v>Juliana</v>
      </c>
      <c r="D169" s="16" t="s">
        <v>16</v>
      </c>
      <c r="E169" s="30" t="s">
        <v>877</v>
      </c>
      <c r="F169" s="30" t="s">
        <v>877</v>
      </c>
      <c r="G169" s="16" t="s">
        <v>892</v>
      </c>
      <c r="H169" s="87" t="s">
        <v>391</v>
      </c>
      <c r="I169" s="87">
        <v>48</v>
      </c>
      <c r="J169" s="87">
        <v>48</v>
      </c>
      <c r="K169" s="87">
        <v>48</v>
      </c>
      <c r="L169" s="87">
        <v>48</v>
      </c>
      <c r="M169" s="87">
        <v>48</v>
      </c>
      <c r="N169" s="87">
        <v>48</v>
      </c>
      <c r="O169" s="87"/>
      <c r="P169" s="87"/>
      <c r="Q169" s="84"/>
      <c r="R169" s="84"/>
      <c r="S169" s="87"/>
      <c r="T169" s="87"/>
      <c r="U169" s="87"/>
      <c r="V169" s="87"/>
      <c r="W169" s="87"/>
      <c r="X169" s="87"/>
    </row>
    <row r="170" spans="1:24" ht="12.95">
      <c r="A170" s="9" t="s">
        <v>34</v>
      </c>
      <c r="B170" s="16" t="s">
        <v>47</v>
      </c>
      <c r="C170" s="16" t="str" cm="1">
        <f t="array" ref="C170">IF(A170="", "", _xlfn._xlws.FILTER('Responsáveis pelas informações'!F:F, 'Responsáveis pelas informações'!A:A=A170))</f>
        <v>Juliana</v>
      </c>
      <c r="D170" s="16" t="s">
        <v>16</v>
      </c>
      <c r="E170" s="30" t="s">
        <v>408</v>
      </c>
      <c r="F170" s="30" t="s">
        <v>877</v>
      </c>
      <c r="G170" s="16"/>
      <c r="H170" s="87"/>
      <c r="I170" s="87"/>
      <c r="J170" s="87"/>
      <c r="K170" s="87"/>
      <c r="L170" s="87"/>
      <c r="M170" s="87">
        <v>20</v>
      </c>
      <c r="N170" s="87">
        <v>65</v>
      </c>
      <c r="O170" s="87">
        <v>65</v>
      </c>
      <c r="P170" s="87">
        <v>65</v>
      </c>
      <c r="Q170" s="84">
        <v>60</v>
      </c>
      <c r="R170" s="84">
        <v>60</v>
      </c>
      <c r="S170" s="87"/>
      <c r="T170" s="87"/>
      <c r="U170" s="87"/>
      <c r="V170" s="87"/>
      <c r="W170" s="87"/>
      <c r="X170" s="87"/>
    </row>
    <row r="171" spans="1:24" ht="12.95">
      <c r="A171" s="9" t="s">
        <v>34</v>
      </c>
      <c r="B171" s="16" t="s">
        <v>13</v>
      </c>
      <c r="C171" s="16" t="str" cm="1">
        <f t="array" ref="C171">IF(A171="", "", _xlfn._xlws.FILTER('Responsáveis pelas informações'!F:F, 'Responsáveis pelas informações'!A:A=A171))</f>
        <v>Juliana</v>
      </c>
      <c r="D171" s="16" t="s">
        <v>16</v>
      </c>
      <c r="E171" s="30" t="s">
        <v>408</v>
      </c>
      <c r="F171" s="30" t="s">
        <v>877</v>
      </c>
      <c r="G171" s="16"/>
      <c r="H171" s="87"/>
      <c r="I171" s="87"/>
      <c r="J171" s="87"/>
      <c r="K171" s="87"/>
      <c r="L171" s="87"/>
      <c r="M171" s="87">
        <v>10</v>
      </c>
      <c r="N171" s="87">
        <v>30</v>
      </c>
      <c r="O171" s="87">
        <v>30</v>
      </c>
      <c r="P171" s="87">
        <v>28</v>
      </c>
      <c r="Q171" s="84">
        <v>23</v>
      </c>
      <c r="R171" s="84">
        <v>23</v>
      </c>
      <c r="S171" s="87"/>
      <c r="T171" s="87"/>
      <c r="U171" s="87"/>
      <c r="V171" s="87"/>
      <c r="W171" s="87"/>
      <c r="X171" s="87"/>
    </row>
    <row r="172" spans="1:24" ht="12.95">
      <c r="A172" s="9" t="s">
        <v>34</v>
      </c>
      <c r="B172" s="16" t="s">
        <v>51</v>
      </c>
      <c r="C172" s="16" t="str" cm="1">
        <f t="array" ref="C172">IF(A172="", "", _xlfn._xlws.FILTER('Responsáveis pelas informações'!F:F, 'Responsáveis pelas informações'!A:A=A172))</f>
        <v>Juliana</v>
      </c>
      <c r="D172" s="16" t="s">
        <v>16</v>
      </c>
      <c r="E172" s="30" t="s">
        <v>408</v>
      </c>
      <c r="F172" s="30" t="s">
        <v>877</v>
      </c>
      <c r="G172" s="16"/>
      <c r="H172" s="87"/>
      <c r="I172" s="87"/>
      <c r="J172" s="87"/>
      <c r="K172" s="87"/>
      <c r="L172" s="87"/>
      <c r="M172" s="87">
        <v>4</v>
      </c>
      <c r="N172" s="87">
        <v>12</v>
      </c>
      <c r="O172" s="87">
        <v>12</v>
      </c>
      <c r="P172" s="87">
        <v>11</v>
      </c>
      <c r="Q172" s="84">
        <v>8</v>
      </c>
      <c r="R172" s="84">
        <v>8</v>
      </c>
      <c r="S172" s="87"/>
      <c r="T172" s="87"/>
      <c r="U172" s="87"/>
      <c r="V172" s="87"/>
      <c r="W172" s="87"/>
      <c r="X172" s="87"/>
    </row>
    <row r="173" spans="1:24" ht="12.95">
      <c r="A173" s="9" t="s">
        <v>34</v>
      </c>
      <c r="B173" s="16" t="s">
        <v>53</v>
      </c>
      <c r="C173" s="16" t="str" cm="1">
        <f t="array" ref="C173">IF(A173="", "", _xlfn._xlws.FILTER('Responsáveis pelas informações'!F:F, 'Responsáveis pelas informações'!A:A=A173))</f>
        <v>Juliana</v>
      </c>
      <c r="D173" s="16" t="s">
        <v>16</v>
      </c>
      <c r="E173" s="30" t="s">
        <v>408</v>
      </c>
      <c r="F173" s="30" t="s">
        <v>877</v>
      </c>
      <c r="G173" s="16"/>
      <c r="H173" s="87"/>
      <c r="I173" s="87"/>
      <c r="J173" s="87"/>
      <c r="K173" s="87"/>
      <c r="L173" s="87"/>
      <c r="M173" s="87">
        <v>4</v>
      </c>
      <c r="N173" s="87">
        <v>8</v>
      </c>
      <c r="O173" s="87">
        <v>8</v>
      </c>
      <c r="P173" s="87">
        <v>7</v>
      </c>
      <c r="Q173" s="84">
        <v>6</v>
      </c>
      <c r="R173" s="84">
        <v>6</v>
      </c>
      <c r="S173" s="87"/>
      <c r="T173" s="87"/>
      <c r="U173" s="87"/>
      <c r="V173" s="87"/>
      <c r="W173" s="87"/>
      <c r="X173" s="87"/>
    </row>
    <row r="174" spans="1:24" ht="12.95">
      <c r="A174" s="9" t="s">
        <v>34</v>
      </c>
      <c r="B174" s="16" t="s">
        <v>63</v>
      </c>
      <c r="C174" s="16" t="str" cm="1">
        <f t="array" ref="C174">IF(A174="", "", _xlfn._xlws.FILTER('Responsáveis pelas informações'!F:F, 'Responsáveis pelas informações'!A:A=A174))</f>
        <v>Juliana</v>
      </c>
      <c r="D174" s="16" t="s">
        <v>16</v>
      </c>
      <c r="E174" s="30" t="s">
        <v>408</v>
      </c>
      <c r="F174" s="30" t="s">
        <v>877</v>
      </c>
      <c r="G174" s="16"/>
      <c r="H174" s="87"/>
      <c r="I174" s="87"/>
      <c r="J174" s="87"/>
      <c r="K174" s="87"/>
      <c r="L174" s="87"/>
      <c r="M174" s="87">
        <v>100</v>
      </c>
      <c r="N174" s="87">
        <v>800</v>
      </c>
      <c r="O174" s="87">
        <v>800</v>
      </c>
      <c r="P174" s="87">
        <v>800</v>
      </c>
      <c r="Q174" s="84">
        <v>800</v>
      </c>
      <c r="R174" s="84">
        <v>800</v>
      </c>
      <c r="S174" s="87"/>
      <c r="T174" s="87"/>
      <c r="U174" s="87"/>
      <c r="V174" s="87"/>
      <c r="W174" s="87"/>
      <c r="X174" s="87"/>
    </row>
    <row r="175" spans="1:24" ht="12.95">
      <c r="A175" s="9" t="s">
        <v>34</v>
      </c>
      <c r="B175" s="16" t="s">
        <v>57</v>
      </c>
      <c r="C175" s="16" t="str" cm="1">
        <f t="array" ref="C175">IF(A175="", "", _xlfn._xlws.FILTER('Responsáveis pelas informações'!F:F, 'Responsáveis pelas informações'!A:A=A175))</f>
        <v>Juliana</v>
      </c>
      <c r="D175" s="16" t="s">
        <v>16</v>
      </c>
      <c r="E175" s="30" t="s">
        <v>408</v>
      </c>
      <c r="F175" s="30" t="s">
        <v>877</v>
      </c>
      <c r="G175" s="16"/>
      <c r="H175" s="87"/>
      <c r="I175" s="87"/>
      <c r="J175" s="87"/>
      <c r="K175" s="87"/>
      <c r="L175" s="87"/>
      <c r="M175" s="87">
        <v>0</v>
      </c>
      <c r="N175" s="87">
        <v>1</v>
      </c>
      <c r="O175" s="87">
        <v>1</v>
      </c>
      <c r="P175" s="87">
        <v>1</v>
      </c>
      <c r="Q175" s="84">
        <v>1</v>
      </c>
      <c r="R175" s="84">
        <v>1</v>
      </c>
      <c r="S175" s="87"/>
      <c r="T175" s="87"/>
      <c r="U175" s="87"/>
      <c r="V175" s="87"/>
      <c r="W175" s="87"/>
      <c r="X175" s="87"/>
    </row>
    <row r="176" spans="1:24" ht="12.95">
      <c r="A176" s="9" t="s">
        <v>34</v>
      </c>
      <c r="B176" s="16" t="s">
        <v>68</v>
      </c>
      <c r="C176" s="16" t="str" cm="1">
        <f t="array" ref="C176">IF(A176="", "", _xlfn._xlws.FILTER('Responsáveis pelas informações'!F:F, 'Responsáveis pelas informações'!A:A=A176))</f>
        <v>Juliana</v>
      </c>
      <c r="D176" s="16" t="s">
        <v>16</v>
      </c>
      <c r="E176" s="30" t="s">
        <v>408</v>
      </c>
      <c r="F176" s="30" t="s">
        <v>877</v>
      </c>
      <c r="G176" s="16"/>
      <c r="H176" s="87"/>
      <c r="I176" s="87"/>
      <c r="J176" s="87"/>
      <c r="K176" s="87"/>
      <c r="L176" s="87"/>
      <c r="M176" s="87">
        <v>4</v>
      </c>
      <c r="N176" s="87">
        <v>4</v>
      </c>
      <c r="O176" s="87">
        <v>4</v>
      </c>
      <c r="P176" s="87">
        <v>4</v>
      </c>
      <c r="Q176" s="84">
        <v>4</v>
      </c>
      <c r="R176" s="84">
        <v>4</v>
      </c>
      <c r="S176" s="87"/>
      <c r="T176" s="87"/>
      <c r="U176" s="87"/>
      <c r="V176" s="87"/>
      <c r="W176" s="87"/>
      <c r="X176" s="87"/>
    </row>
    <row r="177" spans="1:24" ht="26.1">
      <c r="A177" s="9" t="s">
        <v>34</v>
      </c>
      <c r="B177" s="16" t="s">
        <v>70</v>
      </c>
      <c r="C177" s="16" t="str" cm="1">
        <f t="array" ref="C177">IF(A177="", "", _xlfn._xlws.FILTER('Responsáveis pelas informações'!F:F, 'Responsáveis pelas informações'!A:A=A177))</f>
        <v>Juliana</v>
      </c>
      <c r="D177" s="16" t="s">
        <v>16</v>
      </c>
      <c r="E177" s="30" t="s">
        <v>408</v>
      </c>
      <c r="F177" s="30" t="s">
        <v>877</v>
      </c>
      <c r="G177" s="16"/>
      <c r="H177" s="87"/>
      <c r="I177" s="87"/>
      <c r="J177" s="87"/>
      <c r="K177" s="87"/>
      <c r="L177" s="87"/>
      <c r="M177" s="87">
        <v>59</v>
      </c>
      <c r="N177" s="87">
        <v>59</v>
      </c>
      <c r="O177" s="87">
        <v>59</v>
      </c>
      <c r="P177" s="87">
        <v>59</v>
      </c>
      <c r="Q177" s="84">
        <v>59</v>
      </c>
      <c r="R177" s="84">
        <v>59</v>
      </c>
      <c r="S177" s="87"/>
      <c r="T177" s="87"/>
      <c r="U177" s="87"/>
      <c r="V177" s="87"/>
      <c r="W177" s="87"/>
      <c r="X177" s="87"/>
    </row>
    <row r="178" spans="1:24" ht="12.95">
      <c r="A178" s="9" t="s">
        <v>34</v>
      </c>
      <c r="B178" s="16" t="s">
        <v>72</v>
      </c>
      <c r="C178" s="16" t="str" cm="1">
        <f t="array" ref="C178">IF(A178="", "", _xlfn._xlws.FILTER('Responsáveis pelas informações'!F:F, 'Responsáveis pelas informações'!A:A=A178))</f>
        <v>Juliana</v>
      </c>
      <c r="D178" s="16" t="s">
        <v>16</v>
      </c>
      <c r="E178" s="30" t="s">
        <v>408</v>
      </c>
      <c r="F178" s="30" t="s">
        <v>877</v>
      </c>
      <c r="G178" s="16"/>
      <c r="H178" s="87"/>
      <c r="I178" s="87"/>
      <c r="J178" s="87"/>
      <c r="K178" s="87"/>
      <c r="L178" s="87"/>
      <c r="M178" s="87">
        <v>40</v>
      </c>
      <c r="N178" s="87">
        <v>40</v>
      </c>
      <c r="O178" s="87">
        <v>40</v>
      </c>
      <c r="P178" s="87">
        <v>40</v>
      </c>
      <c r="Q178" s="84">
        <v>39</v>
      </c>
      <c r="R178" s="84">
        <v>38</v>
      </c>
      <c r="S178" s="87"/>
      <c r="T178" s="87"/>
      <c r="U178" s="87"/>
      <c r="V178" s="87"/>
      <c r="W178" s="87"/>
      <c r="X178" s="87"/>
    </row>
    <row r="179" spans="1:24" ht="12.95">
      <c r="A179" s="32" t="s">
        <v>34</v>
      </c>
      <c r="B179" s="47"/>
      <c r="C179" s="47" t="str" cm="1">
        <f t="array" ref="C179">IF(A179="", "", _xlfn._xlws.FILTER('Responsáveis pelas informações'!F:F, 'Responsáveis pelas informações'!A:A=A179))</f>
        <v>Juliana</v>
      </c>
      <c r="D179" s="47" t="s">
        <v>16</v>
      </c>
      <c r="E179" s="61" t="s">
        <v>414</v>
      </c>
      <c r="F179" s="61" t="s">
        <v>877</v>
      </c>
      <c r="G179" s="47" t="s">
        <v>893</v>
      </c>
      <c r="H179" s="108"/>
      <c r="I179" s="108"/>
      <c r="J179" s="108"/>
      <c r="K179" s="108"/>
      <c r="L179" s="108"/>
      <c r="M179" s="108"/>
      <c r="N179" s="108"/>
      <c r="O179" s="107"/>
      <c r="P179" s="107"/>
      <c r="Q179" s="85"/>
      <c r="R179" s="85"/>
      <c r="S179" s="107"/>
      <c r="T179" s="107"/>
      <c r="U179" s="107"/>
      <c r="V179" s="107"/>
      <c r="W179" s="107"/>
      <c r="X179" s="107"/>
    </row>
    <row r="180" spans="1:24" ht="12.95">
      <c r="A180" s="9" t="s">
        <v>37</v>
      </c>
      <c r="B180" s="16" t="s">
        <v>49</v>
      </c>
      <c r="C180" s="16" t="str" cm="1">
        <f t="array" ref="C180">IF(A180="", "", _xlfn._xlws.FILTER('Responsáveis pelas informações'!F:F, 'Responsáveis pelas informações'!A:A=A180))</f>
        <v>Juliana</v>
      </c>
      <c r="D180" s="16" t="s">
        <v>16</v>
      </c>
      <c r="E180" s="30" t="s">
        <v>877</v>
      </c>
      <c r="F180" s="30" t="s">
        <v>877</v>
      </c>
      <c r="G180" s="16"/>
      <c r="H180" s="87"/>
      <c r="I180" s="87"/>
      <c r="J180" s="87">
        <v>7</v>
      </c>
      <c r="K180" s="87">
        <v>11</v>
      </c>
      <c r="L180" s="87">
        <v>18</v>
      </c>
      <c r="M180" s="87">
        <v>14</v>
      </c>
      <c r="N180" s="87">
        <v>14</v>
      </c>
      <c r="O180" s="87">
        <v>4</v>
      </c>
      <c r="P180" s="87"/>
      <c r="Q180" s="84"/>
      <c r="R180" s="84"/>
      <c r="S180" s="87"/>
      <c r="T180" s="87"/>
      <c r="U180" s="87"/>
      <c r="V180" s="87"/>
      <c r="W180" s="87"/>
      <c r="X180" s="87"/>
    </row>
    <row r="181" spans="1:24" ht="12.95">
      <c r="A181" s="9" t="s">
        <v>37</v>
      </c>
      <c r="B181" s="16" t="s">
        <v>57</v>
      </c>
      <c r="C181" s="16" t="str" cm="1">
        <f t="array" ref="C181">IF(A181="", "", _xlfn._xlws.FILTER('Responsáveis pelas informações'!F:F, 'Responsáveis pelas informações'!A:A=A181))</f>
        <v>Juliana</v>
      </c>
      <c r="D181" s="16" t="s">
        <v>16</v>
      </c>
      <c r="E181" s="30" t="s">
        <v>877</v>
      </c>
      <c r="F181" s="30" t="s">
        <v>877</v>
      </c>
      <c r="G181" s="16"/>
      <c r="H181" s="87"/>
      <c r="I181" s="87"/>
      <c r="J181" s="87">
        <v>0</v>
      </c>
      <c r="K181" s="87">
        <v>20</v>
      </c>
      <c r="L181" s="87">
        <v>40</v>
      </c>
      <c r="M181" s="87">
        <v>60</v>
      </c>
      <c r="N181" s="87">
        <v>60</v>
      </c>
      <c r="O181" s="87">
        <v>60</v>
      </c>
      <c r="P181" s="87"/>
      <c r="Q181" s="84"/>
      <c r="R181" s="84"/>
      <c r="S181" s="87"/>
      <c r="T181" s="87"/>
      <c r="U181" s="87"/>
      <c r="V181" s="87"/>
      <c r="W181" s="87"/>
      <c r="X181" s="87"/>
    </row>
    <row r="182" spans="1:24" ht="12.95">
      <c r="A182" s="9" t="s">
        <v>37</v>
      </c>
      <c r="B182" s="16" t="s">
        <v>51</v>
      </c>
      <c r="C182" s="16" t="str" cm="1">
        <f t="array" ref="C182">IF(A182="", "", _xlfn._xlws.FILTER('Responsáveis pelas informações'!F:F, 'Responsáveis pelas informações'!A:A=A182))</f>
        <v>Juliana</v>
      </c>
      <c r="D182" s="16" t="s">
        <v>16</v>
      </c>
      <c r="E182" s="30" t="s">
        <v>877</v>
      </c>
      <c r="F182" s="30" t="s">
        <v>877</v>
      </c>
      <c r="G182" s="16"/>
      <c r="H182" s="87"/>
      <c r="I182" s="87"/>
      <c r="J182" s="87">
        <v>2</v>
      </c>
      <c r="K182" s="87">
        <v>3</v>
      </c>
      <c r="L182" s="87">
        <v>5</v>
      </c>
      <c r="M182" s="87">
        <v>4</v>
      </c>
      <c r="N182" s="87">
        <v>4</v>
      </c>
      <c r="O182" s="87">
        <v>1</v>
      </c>
      <c r="P182" s="87"/>
      <c r="Q182" s="84"/>
      <c r="R182" s="84"/>
      <c r="S182" s="87"/>
      <c r="T182" s="87"/>
      <c r="U182" s="87"/>
      <c r="V182" s="87"/>
      <c r="W182" s="87"/>
      <c r="X182" s="87"/>
    </row>
    <row r="183" spans="1:24" ht="12.95">
      <c r="A183" s="9" t="s">
        <v>37</v>
      </c>
      <c r="B183" s="16" t="s">
        <v>53</v>
      </c>
      <c r="C183" s="16" t="str" cm="1">
        <f t="array" ref="C183">IF(A183="", "", _xlfn._xlws.FILTER('Responsáveis pelas informações'!F:F, 'Responsáveis pelas informações'!A:A=A183))</f>
        <v>Juliana</v>
      </c>
      <c r="D183" s="16" t="s">
        <v>16</v>
      </c>
      <c r="E183" s="30" t="s">
        <v>877</v>
      </c>
      <c r="F183" s="30" t="s">
        <v>877</v>
      </c>
      <c r="G183" s="16"/>
      <c r="H183" s="87"/>
      <c r="I183" s="87"/>
      <c r="J183" s="87">
        <v>2</v>
      </c>
      <c r="K183" s="87">
        <v>2</v>
      </c>
      <c r="L183" s="87">
        <v>3</v>
      </c>
      <c r="M183" s="87">
        <v>4</v>
      </c>
      <c r="N183" s="87">
        <v>4</v>
      </c>
      <c r="O183" s="87">
        <v>1</v>
      </c>
      <c r="P183" s="87"/>
      <c r="Q183" s="84"/>
      <c r="R183" s="84"/>
      <c r="S183" s="87"/>
      <c r="T183" s="87"/>
      <c r="U183" s="87"/>
      <c r="V183" s="87"/>
      <c r="W183" s="87"/>
      <c r="X183" s="87"/>
    </row>
    <row r="184" spans="1:24" ht="12.95">
      <c r="A184" s="9" t="s">
        <v>37</v>
      </c>
      <c r="B184" s="16" t="s">
        <v>47</v>
      </c>
      <c r="C184" s="16" t="str" cm="1">
        <f t="array" ref="C184">IF(A184="", "", _xlfn._xlws.FILTER('Responsáveis pelas informações'!F:F, 'Responsáveis pelas informações'!A:A=A184))</f>
        <v>Juliana</v>
      </c>
      <c r="D184" s="16" t="s">
        <v>16</v>
      </c>
      <c r="E184" s="30" t="s">
        <v>877</v>
      </c>
      <c r="F184" s="30" t="s">
        <v>877</v>
      </c>
      <c r="G184" s="16"/>
      <c r="H184" s="87"/>
      <c r="I184" s="87"/>
      <c r="J184" s="87">
        <v>13</v>
      </c>
      <c r="K184" s="87">
        <v>20</v>
      </c>
      <c r="L184" s="87">
        <v>32</v>
      </c>
      <c r="M184" s="87">
        <v>40</v>
      </c>
      <c r="N184" s="87">
        <v>25</v>
      </c>
      <c r="O184" s="87">
        <v>7</v>
      </c>
      <c r="P184" s="87"/>
      <c r="Q184" s="84"/>
      <c r="R184" s="84"/>
      <c r="S184" s="87"/>
      <c r="T184" s="87"/>
      <c r="U184" s="87"/>
      <c r="V184" s="87"/>
      <c r="W184" s="87"/>
      <c r="X184" s="87"/>
    </row>
    <row r="185" spans="1:24" ht="12.95">
      <c r="A185" s="9" t="s">
        <v>37</v>
      </c>
      <c r="B185" s="16" t="s">
        <v>63</v>
      </c>
      <c r="C185" s="16" t="str" cm="1">
        <f t="array" ref="C185">IF(A185="", "", _xlfn._xlws.FILTER('Responsáveis pelas informações'!F:F, 'Responsáveis pelas informações'!A:A=A185))</f>
        <v>Juliana</v>
      </c>
      <c r="D185" s="16" t="s">
        <v>16</v>
      </c>
      <c r="E185" s="30" t="s">
        <v>877</v>
      </c>
      <c r="F185" s="30" t="s">
        <v>877</v>
      </c>
      <c r="G185" s="16"/>
      <c r="H185" s="87"/>
      <c r="I185" s="87"/>
      <c r="J185" s="87">
        <v>30</v>
      </c>
      <c r="K185" s="87">
        <v>60</v>
      </c>
      <c r="L185" s="87">
        <v>90</v>
      </c>
      <c r="M185" s="87">
        <v>60</v>
      </c>
      <c r="N185" s="87">
        <v>30</v>
      </c>
      <c r="O185" s="87">
        <v>0</v>
      </c>
      <c r="P185" s="87"/>
      <c r="Q185" s="84"/>
      <c r="R185" s="84"/>
      <c r="S185" s="87"/>
      <c r="T185" s="87"/>
      <c r="U185" s="87"/>
      <c r="V185" s="87"/>
      <c r="W185" s="87"/>
      <c r="X185" s="87"/>
    </row>
    <row r="186" spans="1:24" ht="12.95">
      <c r="A186" s="9" t="s">
        <v>37</v>
      </c>
      <c r="B186" s="16" t="s">
        <v>55</v>
      </c>
      <c r="C186" s="16" t="str" cm="1">
        <f t="array" ref="C186">IF(A186="", "", _xlfn._xlws.FILTER('Responsáveis pelas informações'!F:F, 'Responsáveis pelas informações'!A:A=A186))</f>
        <v>Juliana</v>
      </c>
      <c r="D186" s="16" t="s">
        <v>16</v>
      </c>
      <c r="E186" s="30" t="s">
        <v>877</v>
      </c>
      <c r="F186" s="30" t="s">
        <v>877</v>
      </c>
      <c r="G186" s="16"/>
      <c r="H186" s="87"/>
      <c r="I186" s="87"/>
      <c r="J186" s="87">
        <v>0</v>
      </c>
      <c r="K186" s="87">
        <v>100</v>
      </c>
      <c r="L186" s="87">
        <v>100</v>
      </c>
      <c r="M186" s="87">
        <v>100</v>
      </c>
      <c r="N186" s="87">
        <v>100</v>
      </c>
      <c r="O186" s="87">
        <v>100</v>
      </c>
      <c r="P186" s="87"/>
      <c r="Q186" s="84"/>
      <c r="R186" s="84"/>
      <c r="S186" s="87"/>
      <c r="T186" s="87"/>
      <c r="U186" s="87"/>
      <c r="V186" s="87"/>
      <c r="W186" s="87"/>
      <c r="X186" s="87"/>
    </row>
    <row r="187" spans="1:24" ht="12.95">
      <c r="A187" s="9" t="s">
        <v>37</v>
      </c>
      <c r="B187" s="16" t="s">
        <v>49</v>
      </c>
      <c r="C187" s="16" t="str" cm="1">
        <f t="array" ref="C187">IF(A187="", "", _xlfn._xlws.FILTER('Responsáveis pelas informações'!F:F, 'Responsáveis pelas informações'!A:A=A187))</f>
        <v>Juliana</v>
      </c>
      <c r="D187" s="16" t="s">
        <v>16</v>
      </c>
      <c r="E187" s="30" t="s">
        <v>389</v>
      </c>
      <c r="F187" s="30" t="s">
        <v>877</v>
      </c>
      <c r="G187" s="16" t="s">
        <v>893</v>
      </c>
      <c r="H187" s="87"/>
      <c r="I187" s="87"/>
      <c r="J187" s="87"/>
      <c r="K187" s="87"/>
      <c r="L187" s="87"/>
      <c r="M187" s="87"/>
      <c r="N187" s="87"/>
      <c r="O187" s="87"/>
      <c r="P187" s="87"/>
      <c r="Q187" s="84"/>
      <c r="R187" s="84"/>
      <c r="S187" s="87"/>
      <c r="T187" s="87"/>
      <c r="U187" s="87"/>
      <c r="V187" s="87"/>
      <c r="W187" s="87"/>
      <c r="X187" s="87"/>
    </row>
    <row r="188" spans="1:24" ht="12.95">
      <c r="A188" s="9" t="s">
        <v>37</v>
      </c>
      <c r="B188" s="16" t="s">
        <v>51</v>
      </c>
      <c r="C188" s="16" t="str" cm="1">
        <f t="array" ref="C188">IF(A188="", "", _xlfn._xlws.FILTER('Responsáveis pelas informações'!F:F, 'Responsáveis pelas informações'!A:A=A188))</f>
        <v>Juliana</v>
      </c>
      <c r="D188" s="16" t="s">
        <v>16</v>
      </c>
      <c r="E188" s="30" t="s">
        <v>408</v>
      </c>
      <c r="F188" s="30" t="s">
        <v>877</v>
      </c>
      <c r="G188" s="16"/>
      <c r="H188" s="87"/>
      <c r="I188" s="87"/>
      <c r="J188" s="87"/>
      <c r="K188" s="87"/>
      <c r="L188" s="87"/>
      <c r="M188" s="87"/>
      <c r="N188" s="87">
        <v>4</v>
      </c>
      <c r="O188" s="87">
        <v>1</v>
      </c>
      <c r="P188" s="87">
        <v>3</v>
      </c>
      <c r="Q188" s="84">
        <v>4</v>
      </c>
      <c r="R188" s="84">
        <v>5</v>
      </c>
      <c r="S188" s="87">
        <v>3</v>
      </c>
      <c r="T188" s="87">
        <v>1</v>
      </c>
      <c r="U188" s="87"/>
      <c r="V188" s="87"/>
      <c r="W188" s="87"/>
      <c r="X188" s="87"/>
    </row>
    <row r="189" spans="1:24" ht="12.95">
      <c r="A189" s="9" t="s">
        <v>37</v>
      </c>
      <c r="B189" s="16" t="s">
        <v>79</v>
      </c>
      <c r="C189" s="16" t="str" cm="1">
        <f t="array" ref="C189">IF(A189="", "", _xlfn._xlws.FILTER('Responsáveis pelas informações'!F:F, 'Responsáveis pelas informações'!A:A=A189))</f>
        <v>Juliana</v>
      </c>
      <c r="D189" s="16" t="s">
        <v>16</v>
      </c>
      <c r="E189" s="30" t="s">
        <v>408</v>
      </c>
      <c r="F189" s="30" t="s">
        <v>877</v>
      </c>
      <c r="G189" s="16"/>
      <c r="H189" s="87"/>
      <c r="I189" s="87"/>
      <c r="J189" s="87"/>
      <c r="K189" s="87"/>
      <c r="L189" s="87"/>
      <c r="M189" s="87"/>
      <c r="N189" s="87">
        <v>4</v>
      </c>
      <c r="O189" s="87">
        <v>1</v>
      </c>
      <c r="P189" s="87">
        <v>3</v>
      </c>
      <c r="Q189" s="84">
        <v>4</v>
      </c>
      <c r="R189" s="84">
        <v>5</v>
      </c>
      <c r="S189" s="87">
        <v>3</v>
      </c>
      <c r="T189" s="87">
        <v>1</v>
      </c>
      <c r="U189" s="87"/>
      <c r="V189" s="87"/>
      <c r="W189" s="87"/>
      <c r="X189" s="87"/>
    </row>
    <row r="190" spans="1:24" ht="26.1">
      <c r="A190" s="9" t="s">
        <v>37</v>
      </c>
      <c r="B190" s="16" t="s">
        <v>84</v>
      </c>
      <c r="C190" s="16" t="str" cm="1">
        <f t="array" ref="C190">IF(A190="", "", _xlfn._xlws.FILTER('Responsáveis pelas informações'!F:F, 'Responsáveis pelas informações'!A:A=A190))</f>
        <v>Juliana</v>
      </c>
      <c r="D190" s="16" t="s">
        <v>16</v>
      </c>
      <c r="E190" s="30" t="s">
        <v>408</v>
      </c>
      <c r="F190" s="30" t="s">
        <v>877</v>
      </c>
      <c r="G190" s="16"/>
      <c r="H190" s="87"/>
      <c r="I190" s="87"/>
      <c r="J190" s="87"/>
      <c r="K190" s="87"/>
      <c r="L190" s="87"/>
      <c r="M190" s="87"/>
      <c r="N190" s="87">
        <v>0</v>
      </c>
      <c r="O190" s="87">
        <v>0</v>
      </c>
      <c r="P190" s="87">
        <v>1</v>
      </c>
      <c r="Q190" s="84">
        <v>2</v>
      </c>
      <c r="R190" s="84">
        <v>2</v>
      </c>
      <c r="S190" s="87">
        <v>1</v>
      </c>
      <c r="T190" s="87">
        <v>0</v>
      </c>
      <c r="U190" s="87"/>
      <c r="V190" s="87"/>
      <c r="W190" s="87"/>
      <c r="X190" s="87"/>
    </row>
    <row r="191" spans="1:24" ht="12.95">
      <c r="A191" s="9" t="s">
        <v>37</v>
      </c>
      <c r="B191" s="16" t="s">
        <v>57</v>
      </c>
      <c r="C191" s="16" t="str" cm="1">
        <f t="array" ref="C191">IF(A191="", "", _xlfn._xlws.FILTER('Responsáveis pelas informações'!F:F, 'Responsáveis pelas informações'!A:A=A191))</f>
        <v>Juliana</v>
      </c>
      <c r="D191" s="16" t="s">
        <v>16</v>
      </c>
      <c r="E191" s="30" t="s">
        <v>408</v>
      </c>
      <c r="F191" s="30" t="s">
        <v>877</v>
      </c>
      <c r="G191" s="16"/>
      <c r="H191" s="87"/>
      <c r="I191" s="87"/>
      <c r="J191" s="87"/>
      <c r="K191" s="87"/>
      <c r="L191" s="87"/>
      <c r="M191" s="87"/>
      <c r="N191" s="87">
        <v>2</v>
      </c>
      <c r="O191" s="87">
        <v>0</v>
      </c>
      <c r="P191" s="87">
        <v>2</v>
      </c>
      <c r="Q191" s="84">
        <v>2</v>
      </c>
      <c r="R191" s="84">
        <v>3</v>
      </c>
      <c r="S191" s="87">
        <v>2</v>
      </c>
      <c r="T191" s="87">
        <v>0</v>
      </c>
      <c r="U191" s="87"/>
      <c r="V191" s="87"/>
      <c r="W191" s="87"/>
      <c r="X191" s="87"/>
    </row>
    <row r="192" spans="1:24" ht="12.95">
      <c r="A192" s="9" t="s">
        <v>37</v>
      </c>
      <c r="B192" s="16" t="s">
        <v>99</v>
      </c>
      <c r="C192" s="16" t="str" cm="1">
        <f t="array" ref="C192">IF(A192="", "", _xlfn._xlws.FILTER('Responsáveis pelas informações'!F:F, 'Responsáveis pelas informações'!A:A=A192))</f>
        <v>Juliana</v>
      </c>
      <c r="D192" s="16" t="s">
        <v>16</v>
      </c>
      <c r="E192" s="30" t="s">
        <v>408</v>
      </c>
      <c r="F192" s="30" t="s">
        <v>877</v>
      </c>
      <c r="G192" s="16"/>
      <c r="H192" s="87"/>
      <c r="I192" s="87"/>
      <c r="J192" s="87"/>
      <c r="K192" s="87"/>
      <c r="L192" s="87"/>
      <c r="M192" s="87"/>
      <c r="N192" s="87">
        <v>3</v>
      </c>
      <c r="O192" s="87">
        <v>3</v>
      </c>
      <c r="P192" s="87">
        <v>3</v>
      </c>
      <c r="Q192" s="84">
        <v>3</v>
      </c>
      <c r="R192" s="84">
        <v>3</v>
      </c>
      <c r="S192" s="87">
        <v>3</v>
      </c>
      <c r="T192" s="87">
        <v>3</v>
      </c>
      <c r="U192" s="87"/>
      <c r="V192" s="87"/>
      <c r="W192" s="87"/>
      <c r="X192" s="87"/>
    </row>
    <row r="193" spans="1:24" ht="26.1">
      <c r="A193" s="9" t="s">
        <v>37</v>
      </c>
      <c r="B193" s="16" t="s">
        <v>88</v>
      </c>
      <c r="C193" s="16" t="str" cm="1">
        <f t="array" ref="C193">IF(A193="", "", _xlfn._xlws.FILTER('Responsáveis pelas informações'!F:F, 'Responsáveis pelas informações'!A:A=A193))</f>
        <v>Juliana</v>
      </c>
      <c r="D193" s="16" t="s">
        <v>16</v>
      </c>
      <c r="E193" s="30" t="s">
        <v>408</v>
      </c>
      <c r="F193" s="30" t="s">
        <v>877</v>
      </c>
      <c r="G193" s="16"/>
      <c r="H193" s="87"/>
      <c r="I193" s="87"/>
      <c r="J193" s="87"/>
      <c r="K193" s="87"/>
      <c r="L193" s="87"/>
      <c r="M193" s="87"/>
      <c r="N193" s="87">
        <v>55</v>
      </c>
      <c r="O193" s="87">
        <v>40</v>
      </c>
      <c r="P193" s="87">
        <v>58.82</v>
      </c>
      <c r="Q193" s="84">
        <v>53.42</v>
      </c>
      <c r="R193" s="84">
        <v>56.92</v>
      </c>
      <c r="S193" s="87">
        <v>53.62</v>
      </c>
      <c r="T193" s="87">
        <v>50</v>
      </c>
      <c r="U193" s="87"/>
      <c r="V193" s="87"/>
      <c r="W193" s="87"/>
      <c r="X193" s="87"/>
    </row>
    <row r="194" spans="1:24" ht="12.95">
      <c r="A194" s="9" t="s">
        <v>37</v>
      </c>
      <c r="B194" s="16" t="s">
        <v>72</v>
      </c>
      <c r="C194" s="16" t="str" cm="1">
        <f t="array" ref="C194">IF(A194="", "", _xlfn._xlws.FILTER('Responsáveis pelas informações'!F:F, 'Responsáveis pelas informações'!A:A=A194))</f>
        <v>Juliana</v>
      </c>
      <c r="D194" s="16" t="s">
        <v>16</v>
      </c>
      <c r="E194" s="30" t="s">
        <v>408</v>
      </c>
      <c r="F194" s="30" t="s">
        <v>877</v>
      </c>
      <c r="G194" s="16"/>
      <c r="H194" s="87"/>
      <c r="I194" s="87"/>
      <c r="J194" s="87"/>
      <c r="K194" s="87"/>
      <c r="L194" s="87"/>
      <c r="M194" s="87"/>
      <c r="N194" s="87">
        <v>29</v>
      </c>
      <c r="O194" s="87">
        <v>28</v>
      </c>
      <c r="P194" s="87">
        <v>27</v>
      </c>
      <c r="Q194" s="84">
        <v>26</v>
      </c>
      <c r="R194" s="84">
        <v>26</v>
      </c>
      <c r="S194" s="87">
        <v>26</v>
      </c>
      <c r="T194" s="87">
        <v>26</v>
      </c>
      <c r="U194" s="87"/>
      <c r="V194" s="87"/>
      <c r="W194" s="87"/>
      <c r="X194" s="87"/>
    </row>
    <row r="195" spans="1:24" ht="12.95">
      <c r="A195" s="9" t="s">
        <v>37</v>
      </c>
      <c r="B195" s="16" t="s">
        <v>49</v>
      </c>
      <c r="C195" s="16" t="str" cm="1">
        <f t="array" ref="C195">IF(A195="", "", _xlfn._xlws.FILTER('Responsáveis pelas informações'!F:F, 'Responsáveis pelas informações'!A:A=A195))</f>
        <v>Juliana</v>
      </c>
      <c r="D195" s="16" t="s">
        <v>16</v>
      </c>
      <c r="E195" s="30" t="s">
        <v>408</v>
      </c>
      <c r="F195" s="30" t="s">
        <v>877</v>
      </c>
      <c r="G195" s="16"/>
      <c r="H195" s="87"/>
      <c r="I195" s="87"/>
      <c r="J195" s="87"/>
      <c r="K195" s="87"/>
      <c r="L195" s="87"/>
      <c r="M195" s="87"/>
      <c r="N195" s="87">
        <v>14</v>
      </c>
      <c r="O195" s="87">
        <v>4</v>
      </c>
      <c r="P195" s="87">
        <v>12</v>
      </c>
      <c r="Q195" s="84">
        <v>16</v>
      </c>
      <c r="R195" s="84">
        <v>20</v>
      </c>
      <c r="S195" s="87">
        <v>12</v>
      </c>
      <c r="T195" s="87">
        <v>4</v>
      </c>
      <c r="U195" s="87"/>
      <c r="V195" s="87"/>
      <c r="W195" s="87"/>
      <c r="X195" s="87"/>
    </row>
    <row r="196" spans="1:24" ht="12.95">
      <c r="A196" s="9" t="s">
        <v>37</v>
      </c>
      <c r="B196" s="16" t="s">
        <v>74</v>
      </c>
      <c r="C196" s="16" t="str" cm="1">
        <f t="array" ref="C196">IF(A196="", "", _xlfn._xlws.FILTER('Responsáveis pelas informações'!F:F, 'Responsáveis pelas informações'!A:A=A196))</f>
        <v>Juliana</v>
      </c>
      <c r="D196" s="16" t="s">
        <v>16</v>
      </c>
      <c r="E196" s="30" t="s">
        <v>408</v>
      </c>
      <c r="F196" s="30" t="s">
        <v>877</v>
      </c>
      <c r="G196" s="16"/>
      <c r="H196" s="87"/>
      <c r="I196" s="87"/>
      <c r="J196" s="87"/>
      <c r="K196" s="87"/>
      <c r="L196" s="87"/>
      <c r="M196" s="87"/>
      <c r="N196" s="87">
        <v>25</v>
      </c>
      <c r="O196" s="87">
        <v>7</v>
      </c>
      <c r="P196" s="87">
        <v>15</v>
      </c>
      <c r="Q196" s="84">
        <v>20</v>
      </c>
      <c r="R196" s="84">
        <v>25</v>
      </c>
      <c r="S196" s="87">
        <v>15</v>
      </c>
      <c r="T196" s="87">
        <v>5</v>
      </c>
      <c r="U196" s="87"/>
      <c r="V196" s="87"/>
      <c r="W196" s="87"/>
      <c r="X196" s="87"/>
    </row>
    <row r="197" spans="1:24" ht="12.95">
      <c r="A197" s="9" t="s">
        <v>37</v>
      </c>
      <c r="B197" s="16" t="s">
        <v>81</v>
      </c>
      <c r="C197" s="16" t="str" cm="1">
        <f t="array" ref="C197">IF(A197="", "", _xlfn._xlws.FILTER('Responsáveis pelas informações'!F:F, 'Responsáveis pelas informações'!A:A=A197))</f>
        <v>Juliana</v>
      </c>
      <c r="D197" s="16" t="s">
        <v>16</v>
      </c>
      <c r="E197" s="30" t="s">
        <v>408</v>
      </c>
      <c r="F197" s="30" t="s">
        <v>877</v>
      </c>
      <c r="G197" s="16"/>
      <c r="H197" s="87"/>
      <c r="I197" s="87"/>
      <c r="J197" s="87"/>
      <c r="K197" s="87"/>
      <c r="L197" s="87"/>
      <c r="M197" s="87"/>
      <c r="N197" s="87">
        <v>2</v>
      </c>
      <c r="O197" s="87">
        <v>2</v>
      </c>
      <c r="P197" s="87">
        <v>3</v>
      </c>
      <c r="Q197" s="84">
        <v>3</v>
      </c>
      <c r="R197" s="84">
        <v>3</v>
      </c>
      <c r="S197" s="87">
        <v>2</v>
      </c>
      <c r="T197" s="87">
        <v>1</v>
      </c>
      <c r="U197" s="87"/>
      <c r="V197" s="87"/>
      <c r="W197" s="87"/>
      <c r="X197" s="87"/>
    </row>
    <row r="198" spans="1:24" ht="12.95">
      <c r="A198" s="9" t="s">
        <v>37</v>
      </c>
      <c r="B198" s="16" t="s">
        <v>74</v>
      </c>
      <c r="C198" s="16" t="str" cm="1">
        <f t="array" ref="C198">IF(A198="", "", _xlfn._xlws.FILTER('Responsáveis pelas informações'!F:F, 'Responsáveis pelas informações'!A:A=A198))</f>
        <v>Juliana</v>
      </c>
      <c r="D198" s="16" t="s">
        <v>16</v>
      </c>
      <c r="E198" s="30" t="s">
        <v>414</v>
      </c>
      <c r="F198" s="30" t="s">
        <v>877</v>
      </c>
      <c r="G198" s="16"/>
      <c r="H198" s="87"/>
      <c r="I198" s="87"/>
      <c r="J198" s="87"/>
      <c r="K198" s="87"/>
      <c r="L198" s="87"/>
      <c r="M198" s="87"/>
      <c r="N198" s="87"/>
      <c r="O198" s="87"/>
      <c r="P198" s="87"/>
      <c r="Q198" s="87">
        <v>75</v>
      </c>
      <c r="R198" s="87">
        <v>60</v>
      </c>
      <c r="S198" s="87">
        <v>50</v>
      </c>
      <c r="T198" s="87">
        <v>55</v>
      </c>
      <c r="U198" s="87"/>
      <c r="V198" s="87"/>
      <c r="W198" s="87"/>
      <c r="X198" s="87"/>
    </row>
    <row r="199" spans="1:24" ht="12.95">
      <c r="A199" s="9" t="s">
        <v>37</v>
      </c>
      <c r="B199" s="16" t="s">
        <v>49</v>
      </c>
      <c r="C199" s="16" t="str" cm="1">
        <f t="array" ref="C199">IF(A199="", "", _xlfn._xlws.FILTER('Responsáveis pelas informações'!F:F, 'Responsáveis pelas informações'!A:A=A199))</f>
        <v>Juliana</v>
      </c>
      <c r="D199" s="16" t="s">
        <v>16</v>
      </c>
      <c r="E199" s="30" t="s">
        <v>414</v>
      </c>
      <c r="F199" s="30" t="s">
        <v>877</v>
      </c>
      <c r="G199" s="16"/>
      <c r="H199" s="87"/>
      <c r="I199" s="87"/>
      <c r="J199" s="87"/>
      <c r="K199" s="87"/>
      <c r="L199" s="87"/>
      <c r="M199" s="87"/>
      <c r="N199" s="87"/>
      <c r="O199" s="87"/>
      <c r="P199" s="87"/>
      <c r="Q199" s="87">
        <v>60</v>
      </c>
      <c r="R199" s="87">
        <v>48</v>
      </c>
      <c r="S199" s="87">
        <v>40</v>
      </c>
      <c r="T199" s="87">
        <v>44</v>
      </c>
      <c r="U199" s="87"/>
      <c r="V199" s="87"/>
      <c r="W199" s="87"/>
      <c r="X199" s="87"/>
    </row>
    <row r="200" spans="1:24" ht="12.95">
      <c r="A200" s="9" t="s">
        <v>37</v>
      </c>
      <c r="B200" s="16" t="s">
        <v>77</v>
      </c>
      <c r="C200" s="16" t="str" cm="1">
        <f t="array" ref="C200">IF(A200="", "", _xlfn._xlws.FILTER('Responsáveis pelas informações'!F:F, 'Responsáveis pelas informações'!A:A=A200))</f>
        <v>Juliana</v>
      </c>
      <c r="D200" s="16" t="s">
        <v>16</v>
      </c>
      <c r="E200" s="30" t="s">
        <v>414</v>
      </c>
      <c r="F200" s="30" t="s">
        <v>877</v>
      </c>
      <c r="G200" s="16"/>
      <c r="H200" s="87"/>
      <c r="I200" s="87"/>
      <c r="J200" s="87"/>
      <c r="K200" s="87"/>
      <c r="L200" s="87"/>
      <c r="M200" s="87"/>
      <c r="N200" s="87"/>
      <c r="O200" s="87"/>
      <c r="P200" s="87"/>
      <c r="Q200" s="87">
        <v>15</v>
      </c>
      <c r="R200" s="87">
        <v>12</v>
      </c>
      <c r="S200" s="87">
        <v>10</v>
      </c>
      <c r="T200" s="87">
        <v>11</v>
      </c>
      <c r="U200" s="87"/>
      <c r="V200" s="87"/>
      <c r="W200" s="87"/>
      <c r="X200" s="87"/>
    </row>
    <row r="201" spans="1:24" ht="12.95">
      <c r="A201" s="9" t="s">
        <v>37</v>
      </c>
      <c r="B201" s="16" t="s">
        <v>79</v>
      </c>
      <c r="C201" s="16" t="str" cm="1">
        <f t="array" ref="C201">IF(A201="", "", _xlfn._xlws.FILTER('Responsáveis pelas informações'!F:F, 'Responsáveis pelas informações'!A:A=A201))</f>
        <v>Juliana</v>
      </c>
      <c r="D201" s="16" t="s">
        <v>16</v>
      </c>
      <c r="E201" s="30" t="s">
        <v>414</v>
      </c>
      <c r="F201" s="30" t="s">
        <v>877</v>
      </c>
      <c r="G201" s="16"/>
      <c r="H201" s="87"/>
      <c r="I201" s="87"/>
      <c r="J201" s="87"/>
      <c r="K201" s="87"/>
      <c r="L201" s="87"/>
      <c r="M201" s="87"/>
      <c r="N201" s="87"/>
      <c r="O201" s="87"/>
      <c r="P201" s="87"/>
      <c r="Q201" s="87">
        <v>15</v>
      </c>
      <c r="R201" s="87">
        <v>12</v>
      </c>
      <c r="S201" s="87">
        <v>10</v>
      </c>
      <c r="T201" s="87">
        <v>11</v>
      </c>
      <c r="U201" s="87"/>
      <c r="V201" s="87"/>
      <c r="W201" s="87"/>
      <c r="X201" s="87"/>
    </row>
    <row r="202" spans="1:24" ht="26.1">
      <c r="A202" s="9" t="s">
        <v>37</v>
      </c>
      <c r="B202" s="16" t="s">
        <v>95</v>
      </c>
      <c r="C202" s="16" t="str" cm="1">
        <f t="array" ref="C202">IF(A202="", "", _xlfn._xlws.FILTER('Responsáveis pelas informações'!F:F, 'Responsáveis pelas informações'!A:A=A202))</f>
        <v>Juliana</v>
      </c>
      <c r="D202" s="16" t="s">
        <v>16</v>
      </c>
      <c r="E202" s="30" t="s">
        <v>414</v>
      </c>
      <c r="F202" s="30" t="s">
        <v>877</v>
      </c>
      <c r="G202" s="16"/>
      <c r="H202" s="87"/>
      <c r="I202" s="87"/>
      <c r="J202" s="87"/>
      <c r="K202" s="87"/>
      <c r="L202" s="87"/>
      <c r="M202" s="87"/>
      <c r="N202" s="87"/>
      <c r="O202" s="87"/>
      <c r="P202" s="87"/>
      <c r="Q202" s="87">
        <v>4</v>
      </c>
      <c r="R202" s="87">
        <v>2</v>
      </c>
      <c r="S202" s="87">
        <v>3</v>
      </c>
      <c r="T202" s="87">
        <v>4</v>
      </c>
      <c r="U202" s="87"/>
      <c r="V202" s="87"/>
      <c r="W202" s="87"/>
      <c r="X202" s="87"/>
    </row>
    <row r="203" spans="1:24" ht="12.95">
      <c r="A203" s="9" t="s">
        <v>37</v>
      </c>
      <c r="B203" s="16" t="s">
        <v>81</v>
      </c>
      <c r="C203" s="16" t="str" cm="1">
        <f t="array" ref="C203">IF(A203="", "", _xlfn._xlws.FILTER('Responsáveis pelas informações'!F:F, 'Responsáveis pelas informações'!A:A=A203))</f>
        <v>Juliana</v>
      </c>
      <c r="D203" s="16" t="s">
        <v>16</v>
      </c>
      <c r="E203" s="30" t="s">
        <v>414</v>
      </c>
      <c r="F203" s="30" t="s">
        <v>877</v>
      </c>
      <c r="G203" s="16"/>
      <c r="H203" s="87"/>
      <c r="I203" s="87"/>
      <c r="J203" s="87"/>
      <c r="K203" s="87"/>
      <c r="L203" s="87"/>
      <c r="M203" s="87"/>
      <c r="N203" s="87"/>
      <c r="O203" s="87"/>
      <c r="P203" s="87"/>
      <c r="Q203" s="87">
        <v>3</v>
      </c>
      <c r="R203" s="87">
        <v>3</v>
      </c>
      <c r="S203" s="87">
        <v>3</v>
      </c>
      <c r="T203" s="87">
        <v>2</v>
      </c>
      <c r="U203" s="87"/>
      <c r="V203" s="87"/>
      <c r="W203" s="87"/>
      <c r="X203" s="87"/>
    </row>
    <row r="204" spans="1:24" ht="12.95">
      <c r="A204" s="9" t="s">
        <v>37</v>
      </c>
      <c r="B204" s="16" t="s">
        <v>57</v>
      </c>
      <c r="C204" s="16" t="str" cm="1">
        <f t="array" ref="C204">IF(A204="", "", _xlfn._xlws.FILTER('Responsáveis pelas informações'!F:F, 'Responsáveis pelas informações'!A:A=A204))</f>
        <v>Juliana</v>
      </c>
      <c r="D204" s="16" t="s">
        <v>16</v>
      </c>
      <c r="E204" s="30" t="s">
        <v>414</v>
      </c>
      <c r="F204" s="30" t="s">
        <v>877</v>
      </c>
      <c r="G204" s="16"/>
      <c r="H204" s="87"/>
      <c r="I204" s="87"/>
      <c r="J204" s="87"/>
      <c r="K204" s="87"/>
      <c r="L204" s="87"/>
      <c r="M204" s="87"/>
      <c r="N204" s="87"/>
      <c r="O204" s="87"/>
      <c r="P204" s="87"/>
      <c r="Q204" s="87">
        <v>8</v>
      </c>
      <c r="R204" s="87">
        <v>6</v>
      </c>
      <c r="S204" s="87">
        <v>5</v>
      </c>
      <c r="T204" s="87">
        <v>6</v>
      </c>
      <c r="U204" s="87"/>
      <c r="V204" s="87"/>
      <c r="W204" s="87"/>
      <c r="X204" s="87"/>
    </row>
    <row r="205" spans="1:24" ht="12.95">
      <c r="A205" s="9" t="s">
        <v>37</v>
      </c>
      <c r="B205" s="16" t="s">
        <v>99</v>
      </c>
      <c r="C205" s="16" t="str" cm="1">
        <f t="array" ref="C205">IF(A205="", "", _xlfn._xlws.FILTER('Responsáveis pelas informações'!F:F, 'Responsáveis pelas informações'!A:A=A205))</f>
        <v>Juliana</v>
      </c>
      <c r="D205" s="16" t="s">
        <v>16</v>
      </c>
      <c r="E205" s="30" t="s">
        <v>414</v>
      </c>
      <c r="F205" s="30" t="s">
        <v>877</v>
      </c>
      <c r="G205" s="16"/>
      <c r="H205" s="87"/>
      <c r="I205" s="87"/>
      <c r="J205" s="87"/>
      <c r="K205" s="87"/>
      <c r="L205" s="87"/>
      <c r="M205" s="87"/>
      <c r="N205" s="87"/>
      <c r="O205" s="87"/>
      <c r="P205" s="87"/>
      <c r="Q205" s="87">
        <v>7</v>
      </c>
      <c r="R205" s="87">
        <v>7</v>
      </c>
      <c r="S205" s="87">
        <v>7</v>
      </c>
      <c r="T205" s="87">
        <v>7</v>
      </c>
      <c r="U205" s="87"/>
      <c r="V205" s="87"/>
      <c r="W205" s="87"/>
      <c r="X205" s="87"/>
    </row>
    <row r="206" spans="1:24" ht="26.1">
      <c r="A206" s="9" t="s">
        <v>37</v>
      </c>
      <c r="B206" s="16" t="s">
        <v>88</v>
      </c>
      <c r="C206" s="16" t="str" cm="1">
        <f t="array" ref="C206">IF(A206="", "", _xlfn._xlws.FILTER('Responsáveis pelas informações'!F:F, 'Responsáveis pelas informações'!A:A=A206))</f>
        <v>Juliana</v>
      </c>
      <c r="D206" s="16" t="s">
        <v>16</v>
      </c>
      <c r="E206" s="30" t="s">
        <v>414</v>
      </c>
      <c r="F206" s="30" t="s">
        <v>877</v>
      </c>
      <c r="G206" s="16"/>
      <c r="H206" s="87"/>
      <c r="I206" s="87"/>
      <c r="J206" s="87"/>
      <c r="K206" s="87"/>
      <c r="L206" s="87"/>
      <c r="M206" s="87"/>
      <c r="N206" s="87"/>
      <c r="O206" s="87"/>
      <c r="P206" s="87"/>
      <c r="Q206" s="87">
        <v>63.13</v>
      </c>
      <c r="R206" s="87">
        <v>63.69</v>
      </c>
      <c r="S206" s="87">
        <v>60.22</v>
      </c>
      <c r="T206" s="87">
        <v>61.04</v>
      </c>
      <c r="U206" s="87"/>
      <c r="V206" s="87"/>
      <c r="W206" s="87"/>
      <c r="X206" s="87"/>
    </row>
    <row r="207" spans="1:24" ht="12.95">
      <c r="A207" s="9" t="s">
        <v>37</v>
      </c>
      <c r="B207" s="16" t="s">
        <v>72</v>
      </c>
      <c r="C207" s="16" t="str" cm="1">
        <f t="array" ref="C207">IF(A207="", "", _xlfn._xlws.FILTER('Responsáveis pelas informações'!F:F, 'Responsáveis pelas informações'!A:A=A207))</f>
        <v>Juliana</v>
      </c>
      <c r="D207" s="16" t="s">
        <v>16</v>
      </c>
      <c r="E207" s="30" t="s">
        <v>414</v>
      </c>
      <c r="F207" s="30" t="s">
        <v>877</v>
      </c>
      <c r="G207" s="16"/>
      <c r="H207" s="87"/>
      <c r="I207" s="87"/>
      <c r="J207" s="87"/>
      <c r="K207" s="87"/>
      <c r="L207" s="87"/>
      <c r="M207" s="87"/>
      <c r="N207" s="87"/>
      <c r="O207" s="87"/>
      <c r="P207" s="87"/>
      <c r="Q207" s="87">
        <v>25</v>
      </c>
      <c r="R207" s="87">
        <v>25</v>
      </c>
      <c r="S207" s="87">
        <v>25</v>
      </c>
      <c r="T207" s="87">
        <v>25</v>
      </c>
      <c r="U207" s="87"/>
      <c r="V207" s="87"/>
      <c r="W207" s="87"/>
      <c r="X207" s="87"/>
    </row>
    <row r="208" spans="1:24" ht="26.1">
      <c r="A208" s="9" t="s">
        <v>37</v>
      </c>
      <c r="B208" s="16" t="s">
        <v>104</v>
      </c>
      <c r="C208" s="16" t="str" cm="1">
        <f t="array" ref="C208">IF(A208="", "", _xlfn._xlws.FILTER('Responsáveis pelas informações'!F:F, 'Responsáveis pelas informações'!A:A=A208))</f>
        <v>Juliana</v>
      </c>
      <c r="D208" s="16" t="s">
        <v>16</v>
      </c>
      <c r="E208" s="30" t="s">
        <v>414</v>
      </c>
      <c r="F208" s="30" t="s">
        <v>877</v>
      </c>
      <c r="G208" s="16"/>
      <c r="H208" s="87"/>
      <c r="I208" s="87"/>
      <c r="J208" s="87"/>
      <c r="K208" s="87"/>
      <c r="L208" s="87"/>
      <c r="M208" s="87"/>
      <c r="N208" s="87"/>
      <c r="O208" s="87"/>
      <c r="P208" s="87"/>
      <c r="Q208" s="87">
        <v>111</v>
      </c>
      <c r="R208" s="87">
        <v>104</v>
      </c>
      <c r="S208" s="87">
        <v>79</v>
      </c>
      <c r="T208" s="87">
        <v>81</v>
      </c>
      <c r="U208" s="87"/>
      <c r="V208" s="87"/>
      <c r="W208" s="87"/>
      <c r="X208" s="87"/>
    </row>
    <row r="209" spans="1:24" ht="26.1">
      <c r="A209" s="9" t="s">
        <v>37</v>
      </c>
      <c r="B209" s="16" t="s">
        <v>84</v>
      </c>
      <c r="C209" s="16" t="str" cm="1">
        <f t="array" ref="C209">IF(A209="", "", _xlfn._xlws.FILTER('Responsáveis pelas informações'!F:F, 'Responsáveis pelas informações'!A:A=A209))</f>
        <v>Juliana</v>
      </c>
      <c r="D209" s="16" t="s">
        <v>16</v>
      </c>
      <c r="E209" s="30" t="s">
        <v>414</v>
      </c>
      <c r="F209" s="30" t="s">
        <v>877</v>
      </c>
      <c r="G209" s="16"/>
      <c r="H209" s="87"/>
      <c r="I209" s="87"/>
      <c r="J209" s="87"/>
      <c r="K209" s="87"/>
      <c r="L209" s="87"/>
      <c r="M209" s="87"/>
      <c r="N209" s="87"/>
      <c r="O209" s="87"/>
      <c r="P209" s="87"/>
      <c r="Q209" s="87">
        <v>0</v>
      </c>
      <c r="R209" s="87">
        <v>0</v>
      </c>
      <c r="S209" s="87">
        <v>0</v>
      </c>
      <c r="T209" s="87">
        <v>0</v>
      </c>
      <c r="U209" s="87"/>
      <c r="V209" s="87"/>
      <c r="W209" s="87"/>
      <c r="X209" s="87"/>
    </row>
    <row r="210" spans="1:24" ht="12.95">
      <c r="A210" s="9" t="s">
        <v>40</v>
      </c>
      <c r="B210" s="16" t="s">
        <v>107</v>
      </c>
      <c r="C210" s="16" t="str" cm="1">
        <f t="array" ref="C210">IF(A210="", "", _xlfn._xlws.FILTER('Responsáveis pelas informações'!F:F, 'Responsáveis pelas informações'!A:A=A210))</f>
        <v>Juliana</v>
      </c>
      <c r="D210" s="16" t="s">
        <v>35</v>
      </c>
      <c r="E210" s="16">
        <v>0</v>
      </c>
      <c r="F210" s="90" t="s">
        <v>877</v>
      </c>
      <c r="G210" s="16"/>
      <c r="H210" s="87"/>
      <c r="I210" s="87"/>
      <c r="J210" s="87"/>
      <c r="K210" s="87"/>
      <c r="L210" s="87"/>
      <c r="M210" s="87"/>
      <c r="N210" s="87">
        <v>1</v>
      </c>
      <c r="O210" s="87">
        <v>0</v>
      </c>
      <c r="P210" s="87"/>
      <c r="Q210" s="84"/>
      <c r="R210" s="84"/>
      <c r="S210" s="87"/>
      <c r="T210" s="87"/>
      <c r="U210" s="87"/>
      <c r="V210" s="87"/>
      <c r="W210" s="87"/>
      <c r="X210" s="87"/>
    </row>
    <row r="211" spans="1:24" ht="12.95">
      <c r="A211" s="9" t="s">
        <v>40</v>
      </c>
      <c r="B211" s="16" t="s">
        <v>109</v>
      </c>
      <c r="C211" s="16" t="str" cm="1">
        <f t="array" ref="C211">IF(A211="", "", _xlfn._xlws.FILTER('Responsáveis pelas informações'!F:F, 'Responsáveis pelas informações'!A:A=A211))</f>
        <v>Juliana</v>
      </c>
      <c r="D211" s="16" t="s">
        <v>35</v>
      </c>
      <c r="E211" s="16">
        <v>0</v>
      </c>
      <c r="F211" s="90" t="s">
        <v>877</v>
      </c>
      <c r="G211" s="16"/>
      <c r="H211" s="87"/>
      <c r="I211" s="87"/>
      <c r="J211" s="87"/>
      <c r="K211" s="87"/>
      <c r="L211" s="87"/>
      <c r="M211" s="87"/>
      <c r="N211" s="87">
        <v>1</v>
      </c>
      <c r="O211" s="87">
        <v>0</v>
      </c>
      <c r="P211" s="87"/>
      <c r="Q211" s="84"/>
      <c r="R211" s="84"/>
      <c r="S211" s="87"/>
      <c r="T211" s="87"/>
      <c r="U211" s="87"/>
      <c r="V211" s="87"/>
      <c r="W211" s="87"/>
      <c r="X211" s="87"/>
    </row>
    <row r="212" spans="1:24" ht="12.95">
      <c r="A212" s="9" t="s">
        <v>40</v>
      </c>
      <c r="B212" s="16" t="s">
        <v>57</v>
      </c>
      <c r="C212" s="16" t="str" cm="1">
        <f t="array" ref="C212">IF(A212="", "", _xlfn._xlws.FILTER('Responsáveis pelas informações'!F:F, 'Responsáveis pelas informações'!A:A=A212))</f>
        <v>Juliana</v>
      </c>
      <c r="D212" s="16" t="s">
        <v>35</v>
      </c>
      <c r="E212" s="16">
        <v>0</v>
      </c>
      <c r="F212" s="90" t="s">
        <v>877</v>
      </c>
      <c r="G212" s="16"/>
      <c r="H212" s="87"/>
      <c r="I212" s="87"/>
      <c r="J212" s="87"/>
      <c r="K212" s="87"/>
      <c r="L212" s="87"/>
      <c r="M212" s="87"/>
      <c r="N212" s="87">
        <v>0</v>
      </c>
      <c r="O212" s="87">
        <v>1</v>
      </c>
      <c r="P212" s="87"/>
      <c r="Q212" s="84"/>
      <c r="R212" s="84"/>
      <c r="S212" s="87"/>
      <c r="T212" s="87"/>
      <c r="U212" s="87"/>
      <c r="V212" s="87"/>
      <c r="W212" s="87"/>
      <c r="X212" s="87"/>
    </row>
    <row r="213" spans="1:24" ht="14.45">
      <c r="A213" s="9" t="s">
        <v>40</v>
      </c>
      <c r="B213" s="16" t="s">
        <v>51</v>
      </c>
      <c r="C213" s="16" t="str" cm="1">
        <f t="array" ref="C213">IF(A213="", "", _xlfn._xlws.FILTER('Responsáveis pelas informações'!F:F, 'Responsáveis pelas informações'!A:A=A213))</f>
        <v>Juliana</v>
      </c>
      <c r="D213" s="16" t="s">
        <v>35</v>
      </c>
      <c r="E213" s="16">
        <v>2</v>
      </c>
      <c r="F213" s="90" t="s">
        <v>877</v>
      </c>
      <c r="G213" s="119"/>
      <c r="H213" s="87"/>
      <c r="I213" s="87"/>
      <c r="J213" s="87"/>
      <c r="K213" s="87"/>
      <c r="L213" s="87"/>
      <c r="M213" s="87"/>
      <c r="N213" s="87"/>
      <c r="O213" s="87"/>
      <c r="P213" s="87"/>
      <c r="Q213" s="84">
        <v>1</v>
      </c>
      <c r="R213" s="84">
        <v>2</v>
      </c>
      <c r="S213" s="87">
        <v>1</v>
      </c>
      <c r="T213" s="87">
        <v>2</v>
      </c>
      <c r="U213" s="87">
        <v>2</v>
      </c>
      <c r="V213" s="87">
        <v>2</v>
      </c>
      <c r="W213" s="87"/>
      <c r="X213" s="87"/>
    </row>
    <row r="214" spans="1:24" ht="14.45">
      <c r="A214" s="9" t="s">
        <v>40</v>
      </c>
      <c r="B214" s="16" t="s">
        <v>79</v>
      </c>
      <c r="C214" s="16" t="str" cm="1">
        <f t="array" ref="C214">IF(A214="", "", _xlfn._xlws.FILTER('Responsáveis pelas informações'!F:F, 'Responsáveis pelas informações'!A:A=A214))</f>
        <v>Juliana</v>
      </c>
      <c r="D214" s="16" t="s">
        <v>35</v>
      </c>
      <c r="E214" s="16">
        <v>2</v>
      </c>
      <c r="F214" s="90" t="s">
        <v>877</v>
      </c>
      <c r="G214" s="119"/>
      <c r="H214" s="87"/>
      <c r="I214" s="87"/>
      <c r="J214" s="87"/>
      <c r="K214" s="87"/>
      <c r="L214" s="87"/>
      <c r="M214" s="87"/>
      <c r="N214" s="87"/>
      <c r="O214" s="87"/>
      <c r="P214" s="87"/>
      <c r="Q214" s="84">
        <v>1</v>
      </c>
      <c r="R214" s="84">
        <v>2</v>
      </c>
      <c r="S214" s="87">
        <v>1</v>
      </c>
      <c r="T214" s="87">
        <v>2</v>
      </c>
      <c r="U214" s="87">
        <v>2</v>
      </c>
      <c r="V214" s="87">
        <v>2</v>
      </c>
      <c r="W214" s="87"/>
      <c r="X214" s="87"/>
    </row>
    <row r="215" spans="1:24" ht="14.45">
      <c r="A215" s="9" t="s">
        <v>40</v>
      </c>
      <c r="B215" s="16" t="s">
        <v>57</v>
      </c>
      <c r="C215" s="16" t="str" cm="1">
        <f t="array" ref="C215">IF(A215="", "", _xlfn._xlws.FILTER('Responsáveis pelas informações'!F:F, 'Responsáveis pelas informações'!A:A=A215))</f>
        <v>Juliana</v>
      </c>
      <c r="D215" s="16" t="s">
        <v>35</v>
      </c>
      <c r="E215" s="16">
        <v>2</v>
      </c>
      <c r="F215" s="90" t="s">
        <v>877</v>
      </c>
      <c r="G215" s="119"/>
      <c r="H215" s="87"/>
      <c r="I215" s="87"/>
      <c r="J215" s="87"/>
      <c r="K215" s="87"/>
      <c r="L215" s="87"/>
      <c r="M215" s="87"/>
      <c r="N215" s="87"/>
      <c r="O215" s="87"/>
      <c r="P215" s="87"/>
      <c r="Q215" s="84">
        <v>0</v>
      </c>
      <c r="R215" s="84">
        <v>0</v>
      </c>
      <c r="S215" s="87">
        <v>1</v>
      </c>
      <c r="T215" s="87">
        <v>0</v>
      </c>
      <c r="U215" s="87">
        <v>1</v>
      </c>
      <c r="V215" s="87">
        <v>0</v>
      </c>
      <c r="W215" s="87"/>
      <c r="X215" s="87"/>
    </row>
    <row r="216" spans="1:24" ht="14.45">
      <c r="A216" s="9" t="s">
        <v>40</v>
      </c>
      <c r="B216" s="16" t="s">
        <v>99</v>
      </c>
      <c r="C216" s="16" t="str" cm="1">
        <f t="array" ref="C216">IF(A216="", "", _xlfn._xlws.FILTER('Responsáveis pelas informações'!F:F, 'Responsáveis pelas informações'!A:A=A216))</f>
        <v>Juliana</v>
      </c>
      <c r="D216" s="16" t="s">
        <v>35</v>
      </c>
      <c r="E216" s="16">
        <v>2</v>
      </c>
      <c r="F216" s="90" t="s">
        <v>877</v>
      </c>
      <c r="G216" s="119"/>
      <c r="H216" s="87"/>
      <c r="I216" s="87"/>
      <c r="J216" s="87"/>
      <c r="K216" s="87"/>
      <c r="L216" s="87"/>
      <c r="M216" s="87"/>
      <c r="N216" s="87"/>
      <c r="O216" s="87"/>
      <c r="P216" s="87"/>
      <c r="Q216" s="84">
        <v>3</v>
      </c>
      <c r="R216" s="84">
        <v>3</v>
      </c>
      <c r="S216" s="87">
        <v>3</v>
      </c>
      <c r="T216" s="87">
        <v>3</v>
      </c>
      <c r="U216" s="87">
        <v>3</v>
      </c>
      <c r="V216" s="87">
        <v>3</v>
      </c>
      <c r="W216" s="87"/>
      <c r="X216" s="87"/>
    </row>
    <row r="217" spans="1:24" ht="26.1">
      <c r="A217" s="9" t="s">
        <v>40</v>
      </c>
      <c r="B217" s="16" t="s">
        <v>88</v>
      </c>
      <c r="C217" s="16" t="str" cm="1">
        <f t="array" ref="C217">IF(A217="", "", _xlfn._xlws.FILTER('Responsáveis pelas informações'!F:F, 'Responsáveis pelas informações'!A:A=A217))</f>
        <v>Juliana</v>
      </c>
      <c r="D217" s="16" t="s">
        <v>35</v>
      </c>
      <c r="E217" s="30" t="s">
        <v>408</v>
      </c>
      <c r="F217" s="30" t="s">
        <v>877</v>
      </c>
      <c r="G217" s="119"/>
      <c r="H217" s="87"/>
      <c r="I217" s="87"/>
      <c r="J217" s="87"/>
      <c r="K217" s="87"/>
      <c r="L217" s="87"/>
      <c r="M217" s="87"/>
      <c r="N217" s="87"/>
      <c r="O217" s="87"/>
      <c r="P217" s="87"/>
      <c r="Q217" s="84">
        <v>33.33</v>
      </c>
      <c r="R217" s="84">
        <v>33.33</v>
      </c>
      <c r="S217" s="87">
        <v>33.33</v>
      </c>
      <c r="T217" s="87">
        <v>33.33</v>
      </c>
      <c r="U217" s="87">
        <v>33.33</v>
      </c>
      <c r="V217" s="87">
        <v>33.33</v>
      </c>
      <c r="W217" s="87"/>
      <c r="X217" s="87"/>
    </row>
    <row r="218" spans="1:24" ht="14.45">
      <c r="A218" s="9" t="s">
        <v>40</v>
      </c>
      <c r="B218" s="16" t="s">
        <v>72</v>
      </c>
      <c r="C218" s="16" t="str" cm="1">
        <f t="array" ref="C218">IF(A218="", "", _xlfn._xlws.FILTER('Responsáveis pelas informações'!F:F, 'Responsáveis pelas informações'!A:A=A218))</f>
        <v>Juliana</v>
      </c>
      <c r="D218" s="16" t="s">
        <v>35</v>
      </c>
      <c r="E218" s="30" t="s">
        <v>408</v>
      </c>
      <c r="F218" s="30" t="s">
        <v>877</v>
      </c>
      <c r="G218" s="119"/>
      <c r="H218" s="87"/>
      <c r="I218" s="87"/>
      <c r="J218" s="87"/>
      <c r="K218" s="87"/>
      <c r="L218" s="87"/>
      <c r="M218" s="87"/>
      <c r="N218" s="87"/>
      <c r="O218" s="87"/>
      <c r="P218" s="87"/>
      <c r="Q218" s="84">
        <v>20</v>
      </c>
      <c r="R218" s="84">
        <v>23</v>
      </c>
      <c r="S218" s="87">
        <v>22</v>
      </c>
      <c r="T218" s="87">
        <v>21</v>
      </c>
      <c r="U218" s="87">
        <v>19</v>
      </c>
      <c r="V218" s="87">
        <v>20</v>
      </c>
      <c r="W218" s="87"/>
      <c r="X218" s="87"/>
    </row>
    <row r="219" spans="1:24" ht="12.95">
      <c r="A219" s="9" t="s">
        <v>40</v>
      </c>
      <c r="B219" s="16" t="s">
        <v>13</v>
      </c>
      <c r="C219" s="16" t="str" cm="1">
        <f t="array" ref="C219">IF(A219="", "", _xlfn._xlws.FILTER('Responsáveis pelas informações'!F:F, 'Responsáveis pelas informações'!A:A=A219))</f>
        <v>Juliana</v>
      </c>
      <c r="D219" s="16" t="s">
        <v>35</v>
      </c>
      <c r="E219" s="30" t="s">
        <v>408</v>
      </c>
      <c r="F219" s="30" t="s">
        <v>877</v>
      </c>
      <c r="G219" s="16" t="s">
        <v>894</v>
      </c>
      <c r="H219" s="87"/>
      <c r="I219" s="87"/>
      <c r="J219" s="87"/>
      <c r="K219" s="87"/>
      <c r="L219" s="87"/>
      <c r="M219" s="87"/>
      <c r="N219" s="87"/>
      <c r="O219" s="87"/>
      <c r="P219" s="87"/>
      <c r="Q219" s="84">
        <v>5</v>
      </c>
      <c r="R219" s="84">
        <v>8</v>
      </c>
      <c r="S219" s="87">
        <v>5</v>
      </c>
      <c r="T219" s="87">
        <v>10</v>
      </c>
      <c r="U219" s="87">
        <v>8</v>
      </c>
      <c r="V219" s="87">
        <v>8</v>
      </c>
      <c r="W219" s="87"/>
      <c r="X219" s="87"/>
    </row>
    <row r="220" spans="1:24" ht="14.45">
      <c r="A220" s="9" t="s">
        <v>40</v>
      </c>
      <c r="B220" s="16" t="s">
        <v>74</v>
      </c>
      <c r="C220" s="16" t="str" cm="1">
        <f t="array" ref="C220">IF(A220="", "", _xlfn._xlws.FILTER('Responsáveis pelas informações'!F:F, 'Responsáveis pelas informações'!A:A=A220))</f>
        <v>Juliana</v>
      </c>
      <c r="D220" s="16" t="s">
        <v>35</v>
      </c>
      <c r="E220" s="30" t="s">
        <v>408</v>
      </c>
      <c r="F220" s="30" t="s">
        <v>877</v>
      </c>
      <c r="G220" s="119"/>
      <c r="H220" s="87"/>
      <c r="I220" s="87"/>
      <c r="J220" s="87"/>
      <c r="K220" s="87"/>
      <c r="L220" s="87"/>
      <c r="M220" s="87"/>
      <c r="N220" s="87"/>
      <c r="O220" s="87"/>
      <c r="P220" s="87"/>
      <c r="Q220" s="84">
        <v>5</v>
      </c>
      <c r="R220" s="84">
        <v>10</v>
      </c>
      <c r="S220" s="84">
        <v>5</v>
      </c>
      <c r="T220" s="84">
        <v>12</v>
      </c>
      <c r="U220" s="84">
        <v>10</v>
      </c>
      <c r="V220" s="84">
        <v>10</v>
      </c>
      <c r="W220" s="87"/>
      <c r="X220" s="87"/>
    </row>
    <row r="221" spans="1:24" ht="14.45">
      <c r="A221" s="9" t="s">
        <v>40</v>
      </c>
      <c r="B221" s="16" t="s">
        <v>81</v>
      </c>
      <c r="C221" s="16" t="str" cm="1">
        <f t="array" ref="C221">IF(A221="", "", _xlfn._xlws.FILTER('Responsáveis pelas informações'!F:F, 'Responsáveis pelas informações'!A:A=A221))</f>
        <v>Juliana</v>
      </c>
      <c r="D221" s="16" t="s">
        <v>35</v>
      </c>
      <c r="E221" s="30" t="s">
        <v>408</v>
      </c>
      <c r="F221" s="30" t="s">
        <v>877</v>
      </c>
      <c r="G221" s="119"/>
      <c r="H221" s="87"/>
      <c r="I221" s="87"/>
      <c r="J221" s="87"/>
      <c r="K221" s="87"/>
      <c r="L221" s="87"/>
      <c r="M221" s="87"/>
      <c r="N221" s="87"/>
      <c r="O221" s="87"/>
      <c r="P221" s="87"/>
      <c r="Q221" s="84">
        <v>1</v>
      </c>
      <c r="R221" s="84">
        <v>1</v>
      </c>
      <c r="S221" s="87">
        <v>1</v>
      </c>
      <c r="T221" s="87">
        <v>1</v>
      </c>
      <c r="U221" s="87">
        <v>1</v>
      </c>
      <c r="V221" s="87">
        <v>1</v>
      </c>
      <c r="W221" s="87"/>
      <c r="X221" s="87"/>
    </row>
    <row r="222" spans="1:24" ht="12.95">
      <c r="A222" s="9" t="s">
        <v>46</v>
      </c>
      <c r="B222" s="16" t="s">
        <v>8</v>
      </c>
      <c r="C222" s="16" t="str" cm="1">
        <f t="array" ref="C222">IF(A222="", "", _xlfn._xlws.FILTER('Responsáveis pelas informações'!F:F, 'Responsáveis pelas informações'!A:A=A222))</f>
        <v>Juliana</v>
      </c>
      <c r="D222" s="16" t="s">
        <v>38</v>
      </c>
      <c r="E222" s="90" t="s">
        <v>414</v>
      </c>
      <c r="F222" s="90" t="s">
        <v>877</v>
      </c>
      <c r="G222" s="16"/>
      <c r="H222" s="87">
        <v>45</v>
      </c>
      <c r="I222" s="87">
        <v>126</v>
      </c>
      <c r="J222" s="87">
        <v>146</v>
      </c>
      <c r="K222" s="87">
        <v>171</v>
      </c>
      <c r="L222" s="87">
        <v>113</v>
      </c>
      <c r="M222" s="87">
        <v>173</v>
      </c>
      <c r="N222" s="87">
        <v>88</v>
      </c>
      <c r="O222" s="87">
        <v>88</v>
      </c>
      <c r="P222" s="87">
        <v>80</v>
      </c>
      <c r="Q222" s="84">
        <v>16</v>
      </c>
      <c r="R222" s="84">
        <v>0</v>
      </c>
      <c r="S222" s="87"/>
      <c r="T222" s="87"/>
      <c r="U222" s="87"/>
      <c r="V222" s="87"/>
      <c r="W222" s="87"/>
      <c r="X222" s="87"/>
    </row>
    <row r="223" spans="1:24" ht="12.95">
      <c r="A223" s="9" t="s">
        <v>46</v>
      </c>
      <c r="B223" s="16" t="s">
        <v>13</v>
      </c>
      <c r="C223" s="16" t="str" cm="1">
        <f t="array" ref="C223">IF(A223="", "", _xlfn._xlws.FILTER('Responsáveis pelas informações'!F:F, 'Responsáveis pelas informações'!A:A=A223))</f>
        <v>Juliana</v>
      </c>
      <c r="D223" s="16" t="s">
        <v>38</v>
      </c>
      <c r="E223" s="90" t="s">
        <v>414</v>
      </c>
      <c r="F223" s="90" t="s">
        <v>877</v>
      </c>
      <c r="G223" s="16"/>
      <c r="H223" s="87">
        <v>23</v>
      </c>
      <c r="I223" s="87">
        <v>63</v>
      </c>
      <c r="J223" s="87">
        <v>73</v>
      </c>
      <c r="K223" s="87">
        <v>86</v>
      </c>
      <c r="L223" s="87">
        <v>56</v>
      </c>
      <c r="M223" s="87">
        <v>86</v>
      </c>
      <c r="N223" s="87">
        <v>44</v>
      </c>
      <c r="O223" s="87">
        <v>44</v>
      </c>
      <c r="P223" s="87">
        <v>40</v>
      </c>
      <c r="Q223" s="84">
        <v>8</v>
      </c>
      <c r="R223" s="84">
        <v>0</v>
      </c>
      <c r="S223" s="87"/>
      <c r="T223" s="87"/>
      <c r="U223" s="87"/>
      <c r="V223" s="87"/>
      <c r="W223" s="87"/>
      <c r="X223" s="87"/>
    </row>
    <row r="224" spans="1:24" ht="12.95">
      <c r="A224" s="9" t="s">
        <v>46</v>
      </c>
      <c r="B224" s="16" t="s">
        <v>51</v>
      </c>
      <c r="C224" s="16" t="str" cm="1">
        <f t="array" ref="C224">IF(A224="", "", _xlfn._xlws.FILTER('Responsáveis pelas informações'!F:F, 'Responsáveis pelas informações'!A:A=A224))</f>
        <v>Juliana</v>
      </c>
      <c r="D224" s="16" t="s">
        <v>38</v>
      </c>
      <c r="E224" s="90" t="s">
        <v>414</v>
      </c>
      <c r="F224" s="90" t="s">
        <v>877</v>
      </c>
      <c r="G224" s="16"/>
      <c r="H224" s="87">
        <v>11</v>
      </c>
      <c r="I224" s="87">
        <v>32</v>
      </c>
      <c r="J224" s="87">
        <v>37</v>
      </c>
      <c r="K224" s="87">
        <v>43</v>
      </c>
      <c r="L224" s="87">
        <v>28</v>
      </c>
      <c r="M224" s="87">
        <v>23</v>
      </c>
      <c r="N224" s="87">
        <v>22</v>
      </c>
      <c r="O224" s="87">
        <v>22</v>
      </c>
      <c r="P224" s="87">
        <v>20</v>
      </c>
      <c r="Q224" s="84">
        <v>4</v>
      </c>
      <c r="R224" s="84">
        <v>0</v>
      </c>
      <c r="S224" s="87"/>
      <c r="T224" s="87"/>
      <c r="U224" s="87"/>
      <c r="V224" s="87"/>
      <c r="W224" s="87"/>
      <c r="X224" s="87"/>
    </row>
    <row r="225" spans="1:24" ht="12.95">
      <c r="A225" s="9" t="s">
        <v>46</v>
      </c>
      <c r="B225" s="16" t="s">
        <v>8</v>
      </c>
      <c r="C225" s="16" t="str" cm="1">
        <f t="array" ref="C225">IF(A225="", "", _xlfn._xlws.FILTER('Responsáveis pelas informações'!F:F, 'Responsáveis pelas informações'!A:A=A225))</f>
        <v>Juliana</v>
      </c>
      <c r="D225" s="16" t="s">
        <v>38</v>
      </c>
      <c r="E225" s="90" t="s">
        <v>414</v>
      </c>
      <c r="F225" s="90" t="s">
        <v>877</v>
      </c>
      <c r="G225" s="16"/>
      <c r="H225" s="87">
        <v>6</v>
      </c>
      <c r="I225" s="87">
        <v>16</v>
      </c>
      <c r="J225" s="87">
        <v>18</v>
      </c>
      <c r="K225" s="87">
        <v>21</v>
      </c>
      <c r="L225" s="87">
        <v>13</v>
      </c>
      <c r="M225" s="87">
        <v>8</v>
      </c>
      <c r="N225" s="87">
        <v>7</v>
      </c>
      <c r="O225" s="87">
        <v>7</v>
      </c>
      <c r="P225" s="87">
        <v>7</v>
      </c>
      <c r="Q225" s="84">
        <v>2</v>
      </c>
      <c r="R225" s="84">
        <v>0</v>
      </c>
      <c r="S225" s="87"/>
      <c r="T225" s="87"/>
      <c r="U225" s="87"/>
      <c r="V225" s="87"/>
      <c r="W225" s="87"/>
      <c r="X225" s="87"/>
    </row>
    <row r="226" spans="1:24" ht="12.95">
      <c r="A226" s="9" t="s">
        <v>46</v>
      </c>
      <c r="B226" s="16" t="s">
        <v>63</v>
      </c>
      <c r="C226" s="16" t="str" cm="1">
        <f t="array" ref="C226">IF(A226="", "", _xlfn._xlws.FILTER('Responsáveis pelas informações'!F:F, 'Responsáveis pelas informações'!A:A=A226))</f>
        <v>Juliana</v>
      </c>
      <c r="D226" s="16" t="s">
        <v>38</v>
      </c>
      <c r="E226" s="90" t="s">
        <v>414</v>
      </c>
      <c r="F226" s="90" t="s">
        <v>877</v>
      </c>
      <c r="G226" s="16"/>
      <c r="H226" s="87">
        <v>10</v>
      </c>
      <c r="I226" s="87">
        <v>60</v>
      </c>
      <c r="J226" s="87">
        <v>100</v>
      </c>
      <c r="K226" s="87">
        <v>130</v>
      </c>
      <c r="L226" s="87">
        <v>190</v>
      </c>
      <c r="M226" s="87">
        <v>200</v>
      </c>
      <c r="N226" s="87">
        <v>180</v>
      </c>
      <c r="O226" s="87">
        <v>170</v>
      </c>
      <c r="P226" s="87">
        <v>130</v>
      </c>
      <c r="Q226" s="84">
        <v>100</v>
      </c>
      <c r="R226" s="84">
        <v>50</v>
      </c>
      <c r="S226" s="87"/>
      <c r="T226" s="87"/>
      <c r="U226" s="87"/>
      <c r="V226" s="87"/>
      <c r="W226" s="87"/>
      <c r="X226" s="87"/>
    </row>
    <row r="227" spans="1:24" ht="12.95">
      <c r="A227" s="9" t="s">
        <v>46</v>
      </c>
      <c r="B227" s="16" t="s">
        <v>68</v>
      </c>
      <c r="C227" s="16" t="str" cm="1">
        <f t="array" ref="C227">IF(A227="", "", _xlfn._xlws.FILTER('Responsáveis pelas informações'!F:F, 'Responsáveis pelas informações'!A:A=A227))</f>
        <v>Juliana</v>
      </c>
      <c r="D227" s="16" t="s">
        <v>38</v>
      </c>
      <c r="E227" s="90" t="s">
        <v>414</v>
      </c>
      <c r="F227" s="90" t="s">
        <v>877</v>
      </c>
      <c r="G227" s="16"/>
      <c r="H227" s="87" t="s">
        <v>391</v>
      </c>
      <c r="I227" s="87" t="s">
        <v>391</v>
      </c>
      <c r="J227" s="87" t="s">
        <v>391</v>
      </c>
      <c r="K227" s="87" t="s">
        <v>391</v>
      </c>
      <c r="L227" s="87" t="s">
        <v>895</v>
      </c>
      <c r="M227" s="87" t="s">
        <v>896</v>
      </c>
      <c r="N227" s="87" t="s">
        <v>897</v>
      </c>
      <c r="O227" s="87" t="s">
        <v>897</v>
      </c>
      <c r="P227" s="87" t="s">
        <v>898</v>
      </c>
      <c r="Q227" s="84" t="s">
        <v>898</v>
      </c>
      <c r="R227" s="84" t="s">
        <v>899</v>
      </c>
      <c r="S227" s="87"/>
      <c r="T227" s="87"/>
      <c r="U227" s="87"/>
      <c r="V227" s="87"/>
      <c r="W227" s="87"/>
      <c r="X227" s="87"/>
    </row>
    <row r="228" spans="1:24" ht="12.95">
      <c r="A228" s="9" t="s">
        <v>46</v>
      </c>
      <c r="B228" s="16" t="s">
        <v>57</v>
      </c>
      <c r="C228" s="16" t="str" cm="1">
        <f t="array" ref="C228">IF(A228="", "", _xlfn._xlws.FILTER('Responsáveis pelas informações'!F:F, 'Responsáveis pelas informações'!A:A=A228))</f>
        <v>Juliana</v>
      </c>
      <c r="D228" s="16" t="s">
        <v>38</v>
      </c>
      <c r="E228" s="90" t="s">
        <v>414</v>
      </c>
      <c r="F228" s="90" t="s">
        <v>877</v>
      </c>
      <c r="G228" s="16"/>
      <c r="H228" s="87">
        <v>6</v>
      </c>
      <c r="I228" s="87">
        <v>16</v>
      </c>
      <c r="J228" s="87">
        <v>19</v>
      </c>
      <c r="K228" s="87">
        <v>22</v>
      </c>
      <c r="L228" s="87">
        <v>14</v>
      </c>
      <c r="M228" s="87">
        <v>12</v>
      </c>
      <c r="N228" s="87">
        <v>11</v>
      </c>
      <c r="O228" s="87">
        <v>11</v>
      </c>
      <c r="P228" s="87">
        <v>10</v>
      </c>
      <c r="Q228" s="84">
        <v>2</v>
      </c>
      <c r="R228" s="84">
        <v>0</v>
      </c>
      <c r="S228" s="87"/>
      <c r="T228" s="87"/>
      <c r="U228" s="87"/>
      <c r="V228" s="87"/>
      <c r="W228" s="87"/>
      <c r="X228" s="87"/>
    </row>
    <row r="229" spans="1:24" s="154" customFormat="1" ht="26.1">
      <c r="A229" s="9" t="s">
        <v>46</v>
      </c>
      <c r="B229" s="16" t="s">
        <v>104</v>
      </c>
      <c r="C229" s="16" t="str" cm="1">
        <f t="array" ref="C229">IF(A229="", "", _xlfn._xlws.FILTER('Responsáveis pelas informações'!F:F, 'Responsáveis pelas informações'!A:A=A229))</f>
        <v>Juliana</v>
      </c>
      <c r="D229" s="16" t="s">
        <v>38</v>
      </c>
      <c r="E229" s="90" t="s">
        <v>404</v>
      </c>
      <c r="F229" s="90" t="s">
        <v>877</v>
      </c>
      <c r="G229" s="16" t="s">
        <v>399</v>
      </c>
      <c r="H229" s="87"/>
      <c r="I229" s="87"/>
      <c r="J229" s="87"/>
      <c r="K229" s="87"/>
      <c r="L229" s="87"/>
      <c r="M229" s="87"/>
      <c r="N229" s="87"/>
      <c r="O229" s="87"/>
      <c r="P229" s="87">
        <f>80+40</f>
        <v>120</v>
      </c>
      <c r="Q229" s="84">
        <f>16+8</f>
        <v>24</v>
      </c>
      <c r="R229" s="84">
        <v>0</v>
      </c>
      <c r="S229" s="87">
        <v>0</v>
      </c>
      <c r="T229" s="87"/>
      <c r="U229" s="87"/>
      <c r="V229" s="87"/>
      <c r="W229" s="87"/>
      <c r="X229" s="87"/>
    </row>
    <row r="230" spans="1:24" s="154" customFormat="1" ht="26.1">
      <c r="A230" s="9" t="s">
        <v>43</v>
      </c>
      <c r="B230" s="16" t="s">
        <v>104</v>
      </c>
      <c r="C230" s="16" t="str" cm="1">
        <f t="array" ref="C230">IF(A230="", "", _xlfn._xlws.FILTER('Responsáveis pelas informações'!F:F, 'Responsáveis pelas informações'!A:A=A230))</f>
        <v>Juliana</v>
      </c>
      <c r="D230" s="16" t="s">
        <v>41</v>
      </c>
      <c r="E230" s="90" t="s">
        <v>389</v>
      </c>
      <c r="F230" s="90" t="s">
        <v>877</v>
      </c>
      <c r="G230" s="16" t="s">
        <v>399</v>
      </c>
      <c r="H230" s="87"/>
      <c r="I230" s="87"/>
      <c r="J230" s="87"/>
      <c r="K230" s="87"/>
      <c r="L230" s="87"/>
      <c r="M230" s="87"/>
      <c r="N230" s="87"/>
      <c r="O230" s="87">
        <v>0</v>
      </c>
      <c r="P230" s="87">
        <f>28+32</f>
        <v>60</v>
      </c>
      <c r="Q230" s="84">
        <v>0</v>
      </c>
      <c r="R230" s="84">
        <v>0</v>
      </c>
      <c r="S230" s="87">
        <v>0</v>
      </c>
      <c r="T230" s="87"/>
      <c r="U230" s="87"/>
      <c r="V230" s="87"/>
      <c r="W230" s="87"/>
      <c r="X230" s="87"/>
    </row>
    <row r="231" spans="1:24" ht="12.95">
      <c r="A231" s="9" t="s">
        <v>43</v>
      </c>
      <c r="B231" s="16" t="s">
        <v>74</v>
      </c>
      <c r="C231" s="16" t="str" cm="1">
        <f t="array" ref="C231">IF(A231="", "", _xlfn._xlws.FILTER('Responsáveis pelas informações'!F:F, 'Responsáveis pelas informações'!A:A=A231))</f>
        <v>Juliana</v>
      </c>
      <c r="D231" s="16" t="s">
        <v>41</v>
      </c>
      <c r="E231" s="90" t="s">
        <v>414</v>
      </c>
      <c r="F231" s="90" t="s">
        <v>877</v>
      </c>
      <c r="G231" s="16"/>
      <c r="H231" s="87"/>
      <c r="I231" s="87"/>
      <c r="J231" s="87"/>
      <c r="K231" s="87"/>
      <c r="L231" s="87"/>
      <c r="M231" s="87"/>
      <c r="N231" s="87"/>
      <c r="O231" s="87"/>
      <c r="P231" s="87"/>
      <c r="Q231" s="84">
        <v>50</v>
      </c>
      <c r="R231" s="84">
        <v>90</v>
      </c>
      <c r="S231" s="87">
        <v>90</v>
      </c>
      <c r="T231" s="87">
        <v>50</v>
      </c>
      <c r="U231" s="87"/>
      <c r="V231" s="87"/>
      <c r="W231" s="87"/>
      <c r="X231" s="87"/>
    </row>
    <row r="232" spans="1:24" ht="12.95">
      <c r="A232" s="9" t="s">
        <v>43</v>
      </c>
      <c r="B232" s="16" t="s">
        <v>49</v>
      </c>
      <c r="C232" s="16" t="str" cm="1">
        <f t="array" ref="C232">IF(A232="", "", _xlfn._xlws.FILTER('Responsáveis pelas informações'!F:F, 'Responsáveis pelas informações'!A:A=A232))</f>
        <v>Juliana</v>
      </c>
      <c r="D232" s="16" t="s">
        <v>41</v>
      </c>
      <c r="E232" s="90" t="s">
        <v>414</v>
      </c>
      <c r="F232" s="90" t="s">
        <v>877</v>
      </c>
      <c r="G232" s="16"/>
      <c r="H232" s="87"/>
      <c r="I232" s="87"/>
      <c r="J232" s="87"/>
      <c r="K232" s="87"/>
      <c r="L232" s="87"/>
      <c r="M232" s="87"/>
      <c r="N232" s="87"/>
      <c r="O232" s="87"/>
      <c r="P232" s="87"/>
      <c r="Q232" s="84">
        <v>13</v>
      </c>
      <c r="R232" s="84">
        <v>21</v>
      </c>
      <c r="S232" s="87">
        <v>21</v>
      </c>
      <c r="T232" s="87">
        <v>13</v>
      </c>
      <c r="U232" s="87"/>
      <c r="V232" s="87"/>
      <c r="W232" s="87"/>
      <c r="X232" s="87"/>
    </row>
    <row r="233" spans="1:24" ht="12.95">
      <c r="A233" s="9" t="s">
        <v>43</v>
      </c>
      <c r="B233" s="16" t="s">
        <v>77</v>
      </c>
      <c r="C233" s="16" t="str" cm="1">
        <f t="array" ref="C233">IF(A233="", "", _xlfn._xlws.FILTER('Responsáveis pelas informações'!F:F, 'Responsáveis pelas informações'!A:A=A233))</f>
        <v>Juliana</v>
      </c>
      <c r="D233" s="16" t="s">
        <v>41</v>
      </c>
      <c r="E233" s="90" t="s">
        <v>414</v>
      </c>
      <c r="F233" s="90" t="s">
        <v>877</v>
      </c>
      <c r="G233" s="16"/>
      <c r="H233" s="87"/>
      <c r="I233" s="87"/>
      <c r="J233" s="87"/>
      <c r="K233" s="87"/>
      <c r="L233" s="87"/>
      <c r="M233" s="87"/>
      <c r="N233" s="87"/>
      <c r="O233" s="87"/>
      <c r="P233" s="87"/>
      <c r="Q233" s="84">
        <v>4</v>
      </c>
      <c r="R233" s="84">
        <v>7</v>
      </c>
      <c r="S233" s="87">
        <v>7</v>
      </c>
      <c r="T233" s="87">
        <v>4</v>
      </c>
      <c r="U233" s="87"/>
      <c r="V233" s="87"/>
      <c r="W233" s="87"/>
      <c r="X233" s="87"/>
    </row>
    <row r="234" spans="1:24" ht="12.95">
      <c r="A234" s="9" t="s">
        <v>43</v>
      </c>
      <c r="B234" s="16" t="s">
        <v>79</v>
      </c>
      <c r="C234" s="16" t="str" cm="1">
        <f t="array" ref="C234">IF(A234="", "", _xlfn._xlws.FILTER('Responsáveis pelas informações'!F:F, 'Responsáveis pelas informações'!A:A=A234))</f>
        <v>Juliana</v>
      </c>
      <c r="D234" s="16" t="s">
        <v>41</v>
      </c>
      <c r="E234" s="90" t="s">
        <v>414</v>
      </c>
      <c r="F234" s="90" t="s">
        <v>877</v>
      </c>
      <c r="G234" s="16"/>
      <c r="H234" s="87"/>
      <c r="I234" s="87"/>
      <c r="J234" s="87"/>
      <c r="K234" s="87"/>
      <c r="L234" s="87"/>
      <c r="M234" s="87"/>
      <c r="N234" s="87"/>
      <c r="O234" s="87"/>
      <c r="P234" s="87"/>
      <c r="Q234" s="84">
        <v>4</v>
      </c>
      <c r="R234" s="84">
        <v>7</v>
      </c>
      <c r="S234" s="87">
        <v>7</v>
      </c>
      <c r="T234" s="87">
        <v>4</v>
      </c>
      <c r="U234" s="87"/>
      <c r="V234" s="87"/>
      <c r="W234" s="87"/>
      <c r="X234" s="87"/>
    </row>
    <row r="235" spans="1:24" ht="26.1">
      <c r="A235" s="9" t="s">
        <v>43</v>
      </c>
      <c r="B235" s="16" t="s">
        <v>95</v>
      </c>
      <c r="C235" s="16" t="str" cm="1">
        <f t="array" ref="C235">IF(A235="", "", _xlfn._xlws.FILTER('Responsáveis pelas informações'!F:F, 'Responsáveis pelas informações'!A:A=A235))</f>
        <v>Juliana</v>
      </c>
      <c r="D235" s="16" t="s">
        <v>41</v>
      </c>
      <c r="E235" s="90" t="s">
        <v>414</v>
      </c>
      <c r="F235" s="90" t="s">
        <v>877</v>
      </c>
      <c r="G235" s="16"/>
      <c r="H235" s="87"/>
      <c r="I235" s="87"/>
      <c r="J235" s="87"/>
      <c r="K235" s="87"/>
      <c r="L235" s="87"/>
      <c r="M235" s="87"/>
      <c r="N235" s="87"/>
      <c r="O235" s="87"/>
      <c r="P235" s="87"/>
      <c r="Q235" s="84">
        <v>2</v>
      </c>
      <c r="R235" s="84">
        <v>2</v>
      </c>
      <c r="S235" s="87">
        <v>2</v>
      </c>
      <c r="T235" s="87">
        <v>2</v>
      </c>
      <c r="U235" s="87"/>
      <c r="V235" s="87"/>
      <c r="W235" s="87"/>
      <c r="X235" s="87"/>
    </row>
    <row r="236" spans="1:24" ht="12.95">
      <c r="A236" s="9" t="s">
        <v>43</v>
      </c>
      <c r="B236" s="16" t="s">
        <v>81</v>
      </c>
      <c r="C236" s="16" t="str" cm="1">
        <f t="array" ref="C236">IF(A236="", "", _xlfn._xlws.FILTER('Responsáveis pelas informações'!F:F, 'Responsáveis pelas informações'!A:A=A236))</f>
        <v>Juliana</v>
      </c>
      <c r="D236" s="16" t="s">
        <v>41</v>
      </c>
      <c r="E236" s="90" t="s">
        <v>414</v>
      </c>
      <c r="F236" s="90" t="s">
        <v>877</v>
      </c>
      <c r="G236" s="16"/>
      <c r="H236" s="87"/>
      <c r="I236" s="87"/>
      <c r="J236" s="87"/>
      <c r="K236" s="87"/>
      <c r="L236" s="87"/>
      <c r="M236" s="87"/>
      <c r="N236" s="87"/>
      <c r="O236" s="87"/>
      <c r="P236" s="87"/>
      <c r="Q236" s="84">
        <v>4</v>
      </c>
      <c r="R236" s="84">
        <v>8</v>
      </c>
      <c r="S236" s="87">
        <v>8</v>
      </c>
      <c r="T236" s="87">
        <v>4</v>
      </c>
      <c r="U236" s="87"/>
      <c r="V236" s="87"/>
      <c r="W236" s="87"/>
      <c r="X236" s="87"/>
    </row>
    <row r="237" spans="1:24" ht="12.95">
      <c r="A237" s="9" t="s">
        <v>43</v>
      </c>
      <c r="B237" s="16" t="s">
        <v>57</v>
      </c>
      <c r="C237" s="16" t="str" cm="1">
        <f t="array" ref="C237">IF(A237="", "", _xlfn._xlws.FILTER('Responsáveis pelas informações'!F:F, 'Responsáveis pelas informações'!A:A=A237))</f>
        <v>Juliana</v>
      </c>
      <c r="D237" s="16" t="s">
        <v>41</v>
      </c>
      <c r="E237" s="90" t="s">
        <v>414</v>
      </c>
      <c r="F237" s="90" t="s">
        <v>877</v>
      </c>
      <c r="G237" s="16"/>
      <c r="H237" s="87"/>
      <c r="I237" s="87"/>
      <c r="J237" s="87"/>
      <c r="K237" s="87"/>
      <c r="L237" s="87"/>
      <c r="M237" s="87"/>
      <c r="N237" s="87"/>
      <c r="O237" s="87"/>
      <c r="P237" s="87"/>
      <c r="Q237" s="84">
        <v>1</v>
      </c>
      <c r="R237" s="84">
        <v>1</v>
      </c>
      <c r="S237" s="87">
        <v>1</v>
      </c>
      <c r="T237" s="87">
        <v>1</v>
      </c>
      <c r="U237" s="87"/>
      <c r="V237" s="87"/>
      <c r="W237" s="87"/>
      <c r="X237" s="87"/>
    </row>
    <row r="238" spans="1:24" ht="12.95">
      <c r="A238" s="9" t="s">
        <v>43</v>
      </c>
      <c r="B238" s="16" t="s">
        <v>99</v>
      </c>
      <c r="C238" s="16" t="str" cm="1">
        <f t="array" ref="C238">IF(A238="", "", _xlfn._xlws.FILTER('Responsáveis pelas informações'!F:F, 'Responsáveis pelas informações'!A:A=A238))</f>
        <v>Juliana</v>
      </c>
      <c r="D238" s="16" t="s">
        <v>41</v>
      </c>
      <c r="E238" s="90" t="s">
        <v>414</v>
      </c>
      <c r="F238" s="90" t="s">
        <v>877</v>
      </c>
      <c r="G238" s="16"/>
      <c r="H238" s="87"/>
      <c r="I238" s="87"/>
      <c r="J238" s="87"/>
      <c r="K238" s="87"/>
      <c r="L238" s="87"/>
      <c r="M238" s="87"/>
      <c r="N238" s="87"/>
      <c r="O238" s="87"/>
      <c r="P238" s="87"/>
      <c r="Q238" s="84">
        <v>8</v>
      </c>
      <c r="R238" s="84">
        <v>8</v>
      </c>
      <c r="S238" s="87">
        <v>8</v>
      </c>
      <c r="T238" s="87">
        <v>8</v>
      </c>
      <c r="U238" s="87"/>
      <c r="V238" s="87"/>
      <c r="W238" s="87"/>
      <c r="X238" s="87"/>
    </row>
    <row r="239" spans="1:24" ht="26.1">
      <c r="A239" s="9" t="s">
        <v>43</v>
      </c>
      <c r="B239" s="16" t="s">
        <v>88</v>
      </c>
      <c r="C239" s="16" t="str" cm="1">
        <f t="array" ref="C239">IF(A239="", "", _xlfn._xlws.FILTER('Responsáveis pelas informações'!F:F, 'Responsáveis pelas informações'!A:A=A239))</f>
        <v>Juliana</v>
      </c>
      <c r="D239" s="16" t="s">
        <v>41</v>
      </c>
      <c r="E239" s="90" t="s">
        <v>414</v>
      </c>
      <c r="F239" s="90" t="s">
        <v>877</v>
      </c>
      <c r="G239" s="16"/>
      <c r="H239" s="87"/>
      <c r="I239" s="87"/>
      <c r="J239" s="87"/>
      <c r="K239" s="87"/>
      <c r="L239" s="87"/>
      <c r="M239" s="87"/>
      <c r="N239" s="87"/>
      <c r="O239" s="87"/>
      <c r="P239" s="87"/>
      <c r="Q239" s="84">
        <v>38</v>
      </c>
      <c r="R239" s="84">
        <v>44</v>
      </c>
      <c r="S239" s="87">
        <v>44</v>
      </c>
      <c r="T239" s="87" t="s">
        <v>900</v>
      </c>
      <c r="U239" s="87"/>
      <c r="V239" s="87"/>
      <c r="W239" s="87"/>
      <c r="X239" s="87"/>
    </row>
    <row r="240" spans="1:24" ht="12.95">
      <c r="A240" s="9" t="s">
        <v>43</v>
      </c>
      <c r="B240" s="16" t="s">
        <v>72</v>
      </c>
      <c r="C240" s="16" t="str" cm="1">
        <f t="array" ref="C240">IF(A240="", "", _xlfn._xlws.FILTER('Responsáveis pelas informações'!F:F, 'Responsáveis pelas informações'!A:A=A240))</f>
        <v>Juliana</v>
      </c>
      <c r="D240" s="16" t="s">
        <v>41</v>
      </c>
      <c r="E240" s="90" t="s">
        <v>414</v>
      </c>
      <c r="F240" s="90" t="s">
        <v>877</v>
      </c>
      <c r="G240" s="16"/>
      <c r="H240" s="87"/>
      <c r="I240" s="87"/>
      <c r="J240" s="87"/>
      <c r="K240" s="87"/>
      <c r="L240" s="87"/>
      <c r="M240" s="87"/>
      <c r="N240" s="87"/>
      <c r="O240" s="87"/>
      <c r="P240" s="87"/>
      <c r="Q240" s="84">
        <v>26</v>
      </c>
      <c r="R240" s="84">
        <v>24</v>
      </c>
      <c r="S240" s="87">
        <v>24</v>
      </c>
      <c r="T240" s="87">
        <v>24</v>
      </c>
      <c r="U240" s="87"/>
      <c r="V240" s="87"/>
      <c r="W240" s="87"/>
      <c r="X240" s="87"/>
    </row>
    <row r="241" spans="1:24" ht="26.1">
      <c r="A241" s="9" t="s">
        <v>43</v>
      </c>
      <c r="B241" s="16" t="s">
        <v>104</v>
      </c>
      <c r="C241" s="16" t="str" cm="1">
        <f t="array" ref="C241">IF(A241="", "", _xlfn._xlws.FILTER('Responsáveis pelas informações'!F:F, 'Responsáveis pelas informações'!A:A=A241))</f>
        <v>Juliana</v>
      </c>
      <c r="D241" s="16" t="s">
        <v>41</v>
      </c>
      <c r="E241" s="90" t="s">
        <v>414</v>
      </c>
      <c r="F241" s="90" t="s">
        <v>877</v>
      </c>
      <c r="G241" s="16"/>
      <c r="H241" s="87"/>
      <c r="I241" s="87"/>
      <c r="J241" s="87"/>
      <c r="K241" s="87"/>
      <c r="L241" s="87"/>
      <c r="M241" s="87"/>
      <c r="N241" s="87"/>
      <c r="O241" s="87"/>
      <c r="P241" s="87"/>
      <c r="Q241" s="84">
        <v>12</v>
      </c>
      <c r="R241" s="84">
        <v>21</v>
      </c>
      <c r="S241" s="87">
        <v>21</v>
      </c>
      <c r="T241" s="87">
        <v>12</v>
      </c>
      <c r="U241" s="87"/>
      <c r="V241" s="87"/>
      <c r="W241" s="87"/>
      <c r="X241" s="87"/>
    </row>
    <row r="242" spans="1:24" ht="26.1">
      <c r="A242" s="9" t="s">
        <v>43</v>
      </c>
      <c r="B242" s="16" t="s">
        <v>66</v>
      </c>
      <c r="C242" s="16" t="str" cm="1">
        <f t="array" ref="C242">IF(A242="", "", _xlfn._xlws.FILTER('Responsáveis pelas informações'!F:F, 'Responsáveis pelas informações'!A:A=A242))</f>
        <v>Juliana</v>
      </c>
      <c r="D242" s="16" t="s">
        <v>41</v>
      </c>
      <c r="E242" s="90" t="s">
        <v>414</v>
      </c>
      <c r="F242" s="90" t="s">
        <v>877</v>
      </c>
      <c r="G242" s="16"/>
      <c r="H242" s="87"/>
      <c r="I242" s="87"/>
      <c r="J242" s="87"/>
      <c r="K242" s="87"/>
      <c r="L242" s="87"/>
      <c r="M242" s="87"/>
      <c r="N242" s="87"/>
      <c r="O242" s="87"/>
      <c r="P242" s="87"/>
      <c r="Q242" s="84">
        <v>16</v>
      </c>
      <c r="R242" s="84">
        <v>28</v>
      </c>
      <c r="S242" s="87">
        <v>28</v>
      </c>
      <c r="T242" s="87">
        <v>16</v>
      </c>
      <c r="U242" s="87"/>
      <c r="V242" s="87"/>
      <c r="W242" s="87"/>
      <c r="X242" s="87"/>
    </row>
    <row r="243" spans="1:24" ht="12.95">
      <c r="A243" s="9" t="s">
        <v>43</v>
      </c>
      <c r="B243" s="16" t="s">
        <v>74</v>
      </c>
      <c r="C243" s="16" t="s">
        <v>224</v>
      </c>
      <c r="D243" s="16" t="s">
        <v>41</v>
      </c>
      <c r="E243" s="90" t="s">
        <v>877</v>
      </c>
      <c r="F243" s="90" t="s">
        <v>408</v>
      </c>
      <c r="G243" s="16"/>
      <c r="H243" s="87"/>
      <c r="I243" s="87"/>
      <c r="J243" s="87"/>
      <c r="K243" s="87"/>
      <c r="L243" s="87"/>
      <c r="M243" s="87"/>
      <c r="N243" s="87"/>
      <c r="O243" s="87"/>
      <c r="P243" s="87"/>
      <c r="Q243" s="84"/>
      <c r="R243" s="84">
        <v>90</v>
      </c>
      <c r="S243" s="87">
        <v>90</v>
      </c>
      <c r="T243" s="87">
        <v>50</v>
      </c>
      <c r="U243" s="87">
        <v>0</v>
      </c>
      <c r="V243" s="87">
        <v>0</v>
      </c>
      <c r="W243" s="87">
        <v>0</v>
      </c>
      <c r="X243" s="87">
        <v>0</v>
      </c>
    </row>
    <row r="244" spans="1:24" ht="12.95">
      <c r="A244" s="9" t="s">
        <v>43</v>
      </c>
      <c r="B244" s="16" t="s">
        <v>49</v>
      </c>
      <c r="C244" s="16" t="s">
        <v>224</v>
      </c>
      <c r="D244" s="16" t="s">
        <v>41</v>
      </c>
      <c r="E244" s="90" t="s">
        <v>877</v>
      </c>
      <c r="F244" s="90" t="s">
        <v>408</v>
      </c>
      <c r="G244" s="16"/>
      <c r="H244" s="87"/>
      <c r="I244" s="87"/>
      <c r="J244" s="87"/>
      <c r="K244" s="87"/>
      <c r="L244" s="87"/>
      <c r="M244" s="87"/>
      <c r="N244" s="87"/>
      <c r="O244" s="87"/>
      <c r="P244" s="87"/>
      <c r="Q244" s="84"/>
      <c r="R244" s="84">
        <v>21</v>
      </c>
      <c r="S244" s="87">
        <v>21</v>
      </c>
      <c r="T244" s="87">
        <v>13</v>
      </c>
      <c r="U244" s="87">
        <v>0</v>
      </c>
      <c r="V244" s="87">
        <v>0</v>
      </c>
      <c r="W244" s="87">
        <v>0</v>
      </c>
      <c r="X244" s="87">
        <v>0</v>
      </c>
    </row>
    <row r="245" spans="1:24" ht="12.95">
      <c r="A245" s="9" t="s">
        <v>43</v>
      </c>
      <c r="B245" s="16" t="s">
        <v>77</v>
      </c>
      <c r="C245" s="16" t="s">
        <v>224</v>
      </c>
      <c r="D245" s="16" t="s">
        <v>41</v>
      </c>
      <c r="E245" s="90" t="s">
        <v>877</v>
      </c>
      <c r="F245" s="90" t="s">
        <v>408</v>
      </c>
      <c r="G245" s="16"/>
      <c r="H245" s="87"/>
      <c r="I245" s="87"/>
      <c r="J245" s="87"/>
      <c r="K245" s="87"/>
      <c r="L245" s="87"/>
      <c r="M245" s="87"/>
      <c r="N245" s="87"/>
      <c r="O245" s="87"/>
      <c r="P245" s="87"/>
      <c r="Q245" s="84"/>
      <c r="R245" s="84">
        <v>7</v>
      </c>
      <c r="S245" s="87">
        <v>7</v>
      </c>
      <c r="T245" s="87">
        <v>4</v>
      </c>
      <c r="U245" s="87">
        <v>0</v>
      </c>
      <c r="V245" s="87">
        <v>0</v>
      </c>
      <c r="W245" s="87">
        <v>0</v>
      </c>
      <c r="X245" s="87">
        <v>0</v>
      </c>
    </row>
    <row r="246" spans="1:24" ht="12.95">
      <c r="A246" s="9" t="s">
        <v>43</v>
      </c>
      <c r="B246" s="16" t="s">
        <v>79</v>
      </c>
      <c r="C246" s="16" t="s">
        <v>224</v>
      </c>
      <c r="D246" s="16" t="s">
        <v>41</v>
      </c>
      <c r="E246" s="90" t="s">
        <v>877</v>
      </c>
      <c r="F246" s="90" t="s">
        <v>408</v>
      </c>
      <c r="G246" s="16"/>
      <c r="H246" s="87"/>
      <c r="I246" s="87"/>
      <c r="J246" s="87"/>
      <c r="K246" s="87"/>
      <c r="L246" s="87"/>
      <c r="M246" s="87"/>
      <c r="N246" s="87"/>
      <c r="O246" s="87"/>
      <c r="P246" s="87"/>
      <c r="Q246" s="84"/>
      <c r="R246" s="84">
        <v>7</v>
      </c>
      <c r="S246" s="87">
        <v>7</v>
      </c>
      <c r="T246" s="87">
        <v>4</v>
      </c>
      <c r="U246" s="87">
        <v>0</v>
      </c>
      <c r="V246" s="87">
        <v>0</v>
      </c>
      <c r="W246" s="87">
        <v>0</v>
      </c>
      <c r="X246" s="87">
        <v>0</v>
      </c>
    </row>
    <row r="247" spans="1:24" ht="26.1">
      <c r="A247" s="9" t="s">
        <v>43</v>
      </c>
      <c r="B247" s="16" t="s">
        <v>95</v>
      </c>
      <c r="C247" s="16" t="s">
        <v>224</v>
      </c>
      <c r="D247" s="16" t="s">
        <v>41</v>
      </c>
      <c r="E247" s="90" t="s">
        <v>877</v>
      </c>
      <c r="F247" s="90" t="s">
        <v>408</v>
      </c>
      <c r="G247" s="16"/>
      <c r="H247" s="87"/>
      <c r="I247" s="87"/>
      <c r="J247" s="87"/>
      <c r="K247" s="87"/>
      <c r="L247" s="87"/>
      <c r="M247" s="87"/>
      <c r="N247" s="87"/>
      <c r="O247" s="87"/>
      <c r="P247" s="87"/>
      <c r="Q247" s="84"/>
      <c r="R247" s="84">
        <v>2</v>
      </c>
      <c r="S247" s="87">
        <v>2</v>
      </c>
      <c r="T247" s="87">
        <v>2</v>
      </c>
      <c r="U247" s="87">
        <v>0</v>
      </c>
      <c r="V247" s="87">
        <v>0</v>
      </c>
      <c r="W247" s="87">
        <v>0</v>
      </c>
      <c r="X247" s="87">
        <v>0</v>
      </c>
    </row>
    <row r="248" spans="1:24" ht="12.95">
      <c r="A248" s="9" t="s">
        <v>43</v>
      </c>
      <c r="B248" s="16" t="s">
        <v>81</v>
      </c>
      <c r="C248" s="16" t="s">
        <v>224</v>
      </c>
      <c r="D248" s="16" t="s">
        <v>41</v>
      </c>
      <c r="E248" s="90" t="s">
        <v>877</v>
      </c>
      <c r="F248" s="90" t="s">
        <v>408</v>
      </c>
      <c r="G248" s="16"/>
      <c r="H248" s="87"/>
      <c r="I248" s="87"/>
      <c r="J248" s="87"/>
      <c r="K248" s="87"/>
      <c r="L248" s="87"/>
      <c r="M248" s="87"/>
      <c r="N248" s="87"/>
      <c r="O248" s="87"/>
      <c r="P248" s="87"/>
      <c r="Q248" s="84"/>
      <c r="R248" s="84">
        <v>8</v>
      </c>
      <c r="S248" s="87">
        <v>8</v>
      </c>
      <c r="T248" s="87">
        <v>4</v>
      </c>
      <c r="U248" s="87">
        <v>0</v>
      </c>
      <c r="V248" s="87">
        <v>0</v>
      </c>
      <c r="W248" s="87">
        <v>0</v>
      </c>
      <c r="X248" s="87">
        <v>0</v>
      </c>
    </row>
    <row r="249" spans="1:24" ht="12.95">
      <c r="A249" s="9" t="s">
        <v>43</v>
      </c>
      <c r="B249" s="16" t="s">
        <v>57</v>
      </c>
      <c r="C249" s="16" t="s">
        <v>224</v>
      </c>
      <c r="D249" s="16" t="s">
        <v>41</v>
      </c>
      <c r="E249" s="90" t="s">
        <v>877</v>
      </c>
      <c r="F249" s="90" t="s">
        <v>408</v>
      </c>
      <c r="G249" s="16"/>
      <c r="H249" s="87"/>
      <c r="I249" s="87"/>
      <c r="J249" s="87"/>
      <c r="K249" s="87"/>
      <c r="L249" s="87"/>
      <c r="M249" s="87"/>
      <c r="N249" s="87"/>
      <c r="O249" s="87"/>
      <c r="P249" s="87"/>
      <c r="Q249" s="84"/>
      <c r="R249" s="84">
        <v>1</v>
      </c>
      <c r="S249" s="87">
        <v>1</v>
      </c>
      <c r="T249" s="87">
        <v>1</v>
      </c>
      <c r="U249" s="87">
        <v>0</v>
      </c>
      <c r="V249" s="87">
        <v>0</v>
      </c>
      <c r="W249" s="87">
        <v>0</v>
      </c>
      <c r="X249" s="87">
        <v>0</v>
      </c>
    </row>
    <row r="250" spans="1:24" ht="12.95">
      <c r="A250" s="9" t="s">
        <v>43</v>
      </c>
      <c r="B250" s="16" t="s">
        <v>99</v>
      </c>
      <c r="C250" s="16" t="s">
        <v>224</v>
      </c>
      <c r="D250" s="16" t="s">
        <v>41</v>
      </c>
      <c r="E250" s="90" t="s">
        <v>877</v>
      </c>
      <c r="F250" s="90" t="s">
        <v>408</v>
      </c>
      <c r="G250" s="16"/>
      <c r="H250" s="87"/>
      <c r="I250" s="87"/>
      <c r="J250" s="87"/>
      <c r="K250" s="87"/>
      <c r="L250" s="87"/>
      <c r="M250" s="87"/>
      <c r="N250" s="87"/>
      <c r="O250" s="87"/>
      <c r="P250" s="87"/>
      <c r="Q250" s="84"/>
      <c r="R250" s="83">
        <v>8</v>
      </c>
      <c r="S250" s="83">
        <v>8</v>
      </c>
      <c r="T250" s="83">
        <v>8</v>
      </c>
      <c r="U250" s="87">
        <v>0</v>
      </c>
      <c r="V250" s="87">
        <v>0</v>
      </c>
      <c r="W250" s="87">
        <v>0</v>
      </c>
      <c r="X250" s="87">
        <v>0</v>
      </c>
    </row>
    <row r="251" spans="1:24" ht="26.1">
      <c r="A251" s="9" t="s">
        <v>43</v>
      </c>
      <c r="B251" s="16" t="s">
        <v>88</v>
      </c>
      <c r="C251" s="16" t="s">
        <v>224</v>
      </c>
      <c r="D251" s="16" t="s">
        <v>41</v>
      </c>
      <c r="E251" s="90" t="s">
        <v>877</v>
      </c>
      <c r="F251" s="90" t="s">
        <v>408</v>
      </c>
      <c r="G251" s="16"/>
      <c r="H251" s="87"/>
      <c r="I251" s="87"/>
      <c r="J251" s="87"/>
      <c r="K251" s="87"/>
      <c r="L251" s="87"/>
      <c r="M251" s="87"/>
      <c r="N251" s="87"/>
      <c r="O251" s="87"/>
      <c r="P251" s="87"/>
      <c r="Q251" s="84"/>
      <c r="R251" s="84">
        <v>44</v>
      </c>
      <c r="S251" s="87">
        <v>44</v>
      </c>
      <c r="T251" s="87">
        <v>43.3</v>
      </c>
      <c r="U251" s="87">
        <v>0</v>
      </c>
      <c r="V251" s="87">
        <v>0</v>
      </c>
      <c r="W251" s="87">
        <v>0</v>
      </c>
      <c r="X251" s="87">
        <v>0</v>
      </c>
    </row>
    <row r="252" spans="1:24" ht="12.95">
      <c r="A252" s="9" t="s">
        <v>43</v>
      </c>
      <c r="B252" s="16" t="s">
        <v>72</v>
      </c>
      <c r="C252" s="16" t="s">
        <v>224</v>
      </c>
      <c r="D252" s="16" t="s">
        <v>41</v>
      </c>
      <c r="E252" s="90" t="s">
        <v>877</v>
      </c>
      <c r="F252" s="90" t="s">
        <v>408</v>
      </c>
      <c r="G252" s="16"/>
      <c r="H252" s="87"/>
      <c r="I252" s="87"/>
      <c r="J252" s="87"/>
      <c r="K252" s="87"/>
      <c r="L252" s="87"/>
      <c r="M252" s="87"/>
      <c r="N252" s="87"/>
      <c r="O252" s="87"/>
      <c r="P252" s="87"/>
      <c r="Q252" s="84"/>
      <c r="R252" s="84">
        <v>24</v>
      </c>
      <c r="S252" s="87">
        <v>24</v>
      </c>
      <c r="T252" s="87">
        <v>24</v>
      </c>
      <c r="U252" s="87">
        <v>0</v>
      </c>
      <c r="V252" s="87">
        <v>0</v>
      </c>
      <c r="W252" s="87">
        <v>0</v>
      </c>
      <c r="X252" s="87">
        <v>0</v>
      </c>
    </row>
    <row r="253" spans="1:24" ht="26.1">
      <c r="A253" s="9" t="s">
        <v>43</v>
      </c>
      <c r="B253" s="16" t="s">
        <v>104</v>
      </c>
      <c r="C253" s="16" t="s">
        <v>224</v>
      </c>
      <c r="D253" s="16" t="s">
        <v>41</v>
      </c>
      <c r="E253" s="90" t="s">
        <v>877</v>
      </c>
      <c r="F253" s="90" t="s">
        <v>408</v>
      </c>
      <c r="G253" s="16"/>
      <c r="H253" s="87"/>
      <c r="I253" s="87"/>
      <c r="J253" s="87"/>
      <c r="K253" s="87"/>
      <c r="L253" s="87"/>
      <c r="M253" s="87"/>
      <c r="N253" s="87"/>
      <c r="O253" s="87"/>
      <c r="P253" s="87"/>
      <c r="Q253" s="84"/>
      <c r="R253" s="84">
        <v>21</v>
      </c>
      <c r="S253" s="87">
        <v>21</v>
      </c>
      <c r="T253" s="87">
        <v>12</v>
      </c>
      <c r="U253" s="87">
        <v>0</v>
      </c>
      <c r="V253" s="87">
        <v>0</v>
      </c>
      <c r="W253" s="87">
        <v>0</v>
      </c>
      <c r="X253" s="87">
        <v>0</v>
      </c>
    </row>
    <row r="254" spans="1:24" ht="26.1">
      <c r="A254" s="9" t="s">
        <v>43</v>
      </c>
      <c r="B254" s="16" t="s">
        <v>66</v>
      </c>
      <c r="C254" s="16" t="s">
        <v>224</v>
      </c>
      <c r="D254" s="16" t="s">
        <v>41</v>
      </c>
      <c r="E254" s="90" t="s">
        <v>877</v>
      </c>
      <c r="F254" s="90" t="s">
        <v>408</v>
      </c>
      <c r="G254" s="16"/>
      <c r="H254" s="87"/>
      <c r="I254" s="87"/>
      <c r="J254" s="87"/>
      <c r="K254" s="87"/>
      <c r="L254" s="87"/>
      <c r="M254" s="87"/>
      <c r="N254" s="87"/>
      <c r="O254" s="87"/>
      <c r="P254" s="87"/>
      <c r="Q254" s="84"/>
      <c r="R254" s="84">
        <v>28</v>
      </c>
      <c r="S254" s="87">
        <v>28</v>
      </c>
      <c r="T254" s="87">
        <v>16</v>
      </c>
      <c r="U254" s="87">
        <v>0</v>
      </c>
      <c r="V254" s="87">
        <v>0</v>
      </c>
      <c r="W254" s="87">
        <v>0</v>
      </c>
      <c r="X254" s="87">
        <v>0</v>
      </c>
    </row>
    <row r="255" spans="1:24" ht="12.95">
      <c r="A255" s="9" t="s">
        <v>48</v>
      </c>
      <c r="B255" s="16" t="s">
        <v>47</v>
      </c>
      <c r="C255" s="16" t="str" cm="1">
        <f t="array" ref="C255">IF(A255="", "", _xlfn._xlws.FILTER('Responsáveis pelas informações'!F:F, 'Responsáveis pelas informações'!A:A=A255))</f>
        <v>Juliana</v>
      </c>
      <c r="D255" s="16" t="s">
        <v>11</v>
      </c>
      <c r="E255" s="84">
        <v>0</v>
      </c>
      <c r="F255" s="30" t="s">
        <v>877</v>
      </c>
      <c r="G255" s="16"/>
      <c r="H255" s="87"/>
      <c r="I255" s="87"/>
      <c r="J255" s="87"/>
      <c r="K255" s="87"/>
      <c r="L255" s="87"/>
      <c r="M255" s="87"/>
      <c r="N255" s="87">
        <v>11</v>
      </c>
      <c r="O255" s="87">
        <v>22</v>
      </c>
      <c r="P255" s="87">
        <v>67</v>
      </c>
      <c r="Q255" s="84">
        <v>33</v>
      </c>
      <c r="R255" s="84"/>
      <c r="S255" s="87"/>
      <c r="T255" s="87"/>
      <c r="U255" s="87"/>
      <c r="V255" s="87"/>
      <c r="W255" s="87"/>
      <c r="X255" s="87"/>
    </row>
    <row r="256" spans="1:24" ht="12.95">
      <c r="A256" s="9" t="s">
        <v>48</v>
      </c>
      <c r="B256" s="16" t="s">
        <v>13</v>
      </c>
      <c r="C256" s="16" t="str" cm="1">
        <f t="array" ref="C256">IF(A256="", "", _xlfn._xlws.FILTER('Responsáveis pelas informações'!F:F, 'Responsáveis pelas informações'!A:A=A256))</f>
        <v>Juliana</v>
      </c>
      <c r="D256" s="16" t="s">
        <v>11</v>
      </c>
      <c r="E256" s="84">
        <v>0</v>
      </c>
      <c r="F256" s="30" t="s">
        <v>877</v>
      </c>
      <c r="G256" s="16"/>
      <c r="H256" s="87"/>
      <c r="I256" s="87"/>
      <c r="J256" s="87"/>
      <c r="K256" s="87"/>
      <c r="L256" s="87"/>
      <c r="M256" s="87"/>
      <c r="N256" s="87">
        <v>3</v>
      </c>
      <c r="O256" s="87">
        <v>6</v>
      </c>
      <c r="P256" s="87">
        <v>16</v>
      </c>
      <c r="Q256" s="84">
        <v>8</v>
      </c>
      <c r="R256" s="84"/>
      <c r="S256" s="87"/>
      <c r="T256" s="87"/>
      <c r="U256" s="87"/>
      <c r="V256" s="87"/>
      <c r="W256" s="87"/>
      <c r="X256" s="87"/>
    </row>
    <row r="257" spans="1:24" ht="12.95">
      <c r="A257" s="9" t="s">
        <v>48</v>
      </c>
      <c r="B257" s="16" t="s">
        <v>51</v>
      </c>
      <c r="C257" s="16" t="str" cm="1">
        <f t="array" ref="C257">IF(A257="", "", _xlfn._xlws.FILTER('Responsáveis pelas informações'!F:F, 'Responsáveis pelas informações'!A:A=A257))</f>
        <v>Juliana</v>
      </c>
      <c r="D257" s="16" t="s">
        <v>11</v>
      </c>
      <c r="E257" s="84">
        <v>0</v>
      </c>
      <c r="F257" s="30" t="s">
        <v>877</v>
      </c>
      <c r="G257" s="16"/>
      <c r="H257" s="87"/>
      <c r="I257" s="87"/>
      <c r="J257" s="87"/>
      <c r="K257" s="87"/>
      <c r="L257" s="87"/>
      <c r="M257" s="87"/>
      <c r="N257" s="87">
        <v>1</v>
      </c>
      <c r="O257" s="87">
        <v>2</v>
      </c>
      <c r="P257" s="87">
        <v>6</v>
      </c>
      <c r="Q257" s="84">
        <v>3</v>
      </c>
      <c r="R257" s="84"/>
      <c r="S257" s="87"/>
      <c r="T257" s="87"/>
      <c r="U257" s="87"/>
      <c r="V257" s="87"/>
      <c r="W257" s="87"/>
      <c r="X257" s="87"/>
    </row>
    <row r="258" spans="1:24" ht="12.95">
      <c r="A258" s="9" t="s">
        <v>48</v>
      </c>
      <c r="B258" s="16" t="s">
        <v>53</v>
      </c>
      <c r="C258" s="16" t="str" cm="1">
        <f t="array" ref="C258">IF(A258="", "", _xlfn._xlws.FILTER('Responsáveis pelas informações'!F:F, 'Responsáveis pelas informações'!A:A=A258))</f>
        <v>Juliana</v>
      </c>
      <c r="D258" s="16" t="s">
        <v>11</v>
      </c>
      <c r="E258" s="84">
        <v>0</v>
      </c>
      <c r="F258" s="30" t="s">
        <v>877</v>
      </c>
      <c r="G258" s="16"/>
      <c r="H258" s="87"/>
      <c r="I258" s="87"/>
      <c r="J258" s="87"/>
      <c r="K258" s="87"/>
      <c r="L258" s="87"/>
      <c r="M258" s="87"/>
      <c r="N258" s="87">
        <v>1</v>
      </c>
      <c r="O258" s="87">
        <v>2</v>
      </c>
      <c r="P258" s="87">
        <v>6</v>
      </c>
      <c r="Q258" s="84">
        <v>3</v>
      </c>
      <c r="R258" s="84"/>
      <c r="S258" s="87"/>
      <c r="T258" s="87"/>
      <c r="U258" s="87"/>
      <c r="V258" s="87"/>
      <c r="W258" s="87"/>
      <c r="X258" s="87"/>
    </row>
    <row r="259" spans="1:24" ht="12.95">
      <c r="A259" s="9" t="s">
        <v>48</v>
      </c>
      <c r="B259" s="16" t="s">
        <v>63</v>
      </c>
      <c r="C259" s="16" t="str" cm="1">
        <f t="array" ref="C259">IF(A259="", "", _xlfn._xlws.FILTER('Responsáveis pelas informações'!F:F, 'Responsáveis pelas informações'!A:A=A259))</f>
        <v>Juliana</v>
      </c>
      <c r="D259" s="16" t="s">
        <v>11</v>
      </c>
      <c r="E259" s="84">
        <v>0</v>
      </c>
      <c r="F259" s="30" t="s">
        <v>877</v>
      </c>
      <c r="G259" s="16"/>
      <c r="H259" s="87"/>
      <c r="I259" s="87"/>
      <c r="J259" s="87"/>
      <c r="K259" s="87"/>
      <c r="L259" s="87"/>
      <c r="M259" s="87"/>
      <c r="N259" s="87">
        <v>80</v>
      </c>
      <c r="O259" s="87">
        <v>160</v>
      </c>
      <c r="P259" s="87">
        <v>160</v>
      </c>
      <c r="Q259" s="84">
        <v>160</v>
      </c>
      <c r="R259" s="84"/>
      <c r="S259" s="87"/>
      <c r="T259" s="87"/>
      <c r="U259" s="87"/>
      <c r="V259" s="87"/>
      <c r="W259" s="87"/>
      <c r="X259" s="87"/>
    </row>
    <row r="260" spans="1:24" ht="12.95">
      <c r="A260" s="9" t="s">
        <v>48</v>
      </c>
      <c r="B260" s="16" t="s">
        <v>57</v>
      </c>
      <c r="C260" s="16" t="str" cm="1">
        <f t="array" ref="C260">IF(A260="", "", _xlfn._xlws.FILTER('Responsáveis pelas informações'!F:F, 'Responsáveis pelas informações'!A:A=A260))</f>
        <v>Juliana</v>
      </c>
      <c r="D260" s="16" t="s">
        <v>11</v>
      </c>
      <c r="E260" s="84">
        <v>0</v>
      </c>
      <c r="F260" s="30" t="s">
        <v>877</v>
      </c>
      <c r="G260" s="16"/>
      <c r="H260" s="87"/>
      <c r="I260" s="87"/>
      <c r="J260" s="87"/>
      <c r="K260" s="87"/>
      <c r="L260" s="87"/>
      <c r="M260" s="87"/>
      <c r="N260" s="87">
        <v>0</v>
      </c>
      <c r="O260" s="87">
        <v>1</v>
      </c>
      <c r="P260" s="87">
        <v>3</v>
      </c>
      <c r="Q260" s="84">
        <v>2</v>
      </c>
      <c r="R260" s="84"/>
      <c r="S260" s="87"/>
      <c r="T260" s="87"/>
      <c r="U260" s="87"/>
      <c r="V260" s="87"/>
      <c r="W260" s="87"/>
      <c r="X260" s="87"/>
    </row>
    <row r="261" spans="1:24" ht="26.1">
      <c r="A261" s="9" t="s">
        <v>48</v>
      </c>
      <c r="B261" s="16" t="s">
        <v>66</v>
      </c>
      <c r="C261" s="16" t="str" cm="1">
        <f t="array" ref="C261">IF(A261="", "", _xlfn._xlws.FILTER('Responsáveis pelas informações'!F:F, 'Responsáveis pelas informações'!A:A=A261))</f>
        <v>Juliana</v>
      </c>
      <c r="D261" s="16" t="s">
        <v>11</v>
      </c>
      <c r="E261" s="84">
        <v>0</v>
      </c>
      <c r="F261" s="30" t="s">
        <v>877</v>
      </c>
      <c r="G261" s="16"/>
      <c r="H261" s="87"/>
      <c r="I261" s="87"/>
      <c r="J261" s="87"/>
      <c r="K261" s="87"/>
      <c r="L261" s="87"/>
      <c r="M261" s="87"/>
      <c r="N261" s="87">
        <v>5</v>
      </c>
      <c r="O261" s="87">
        <v>10</v>
      </c>
      <c r="P261" s="87">
        <v>30</v>
      </c>
      <c r="Q261" s="84">
        <v>15</v>
      </c>
      <c r="R261" s="84"/>
      <c r="S261" s="87"/>
      <c r="T261" s="87"/>
      <c r="U261" s="87"/>
      <c r="V261" s="87"/>
      <c r="W261" s="87"/>
      <c r="X261" s="87"/>
    </row>
    <row r="262" spans="1:24" ht="12.95">
      <c r="A262" s="9" t="s">
        <v>48</v>
      </c>
      <c r="B262" s="16" t="s">
        <v>68</v>
      </c>
      <c r="C262" s="16" t="str" cm="1">
        <f t="array" ref="C262">IF(A262="", "", _xlfn._xlws.FILTER('Responsáveis pelas informações'!F:F, 'Responsáveis pelas informações'!A:A=A262))</f>
        <v>Juliana</v>
      </c>
      <c r="D262" s="16" t="s">
        <v>11</v>
      </c>
      <c r="E262" s="84">
        <v>0</v>
      </c>
      <c r="F262" s="30" t="s">
        <v>877</v>
      </c>
      <c r="G262" s="16"/>
      <c r="H262" s="87"/>
      <c r="I262" s="87"/>
      <c r="J262" s="87"/>
      <c r="K262" s="87"/>
      <c r="L262" s="87"/>
      <c r="M262" s="87"/>
      <c r="N262" s="87">
        <v>3</v>
      </c>
      <c r="O262" s="87">
        <v>3</v>
      </c>
      <c r="P262" s="87">
        <v>3</v>
      </c>
      <c r="Q262" s="84">
        <v>3</v>
      </c>
      <c r="R262" s="84"/>
      <c r="S262" s="87"/>
      <c r="T262" s="87"/>
      <c r="U262" s="87"/>
      <c r="V262" s="87"/>
      <c r="W262" s="87"/>
      <c r="X262" s="87"/>
    </row>
    <row r="263" spans="1:24" ht="26.1">
      <c r="A263" s="9" t="s">
        <v>48</v>
      </c>
      <c r="B263" s="16" t="s">
        <v>70</v>
      </c>
      <c r="C263" s="16" t="str" cm="1">
        <f t="array" ref="C263">IF(A263="", "", _xlfn._xlws.FILTER('Responsáveis pelas informações'!F:F, 'Responsáveis pelas informações'!A:A=A263))</f>
        <v>Juliana</v>
      </c>
      <c r="D263" s="16" t="s">
        <v>11</v>
      </c>
      <c r="E263" s="84">
        <v>0</v>
      </c>
      <c r="F263" s="30" t="s">
        <v>877</v>
      </c>
      <c r="G263" s="16"/>
      <c r="H263" s="87"/>
      <c r="I263" s="87"/>
      <c r="J263" s="87"/>
      <c r="K263" s="87"/>
      <c r="L263" s="87"/>
      <c r="M263" s="87"/>
      <c r="N263" s="87">
        <v>49.5</v>
      </c>
      <c r="O263" s="87">
        <v>49.5</v>
      </c>
      <c r="P263" s="87">
        <v>49.5</v>
      </c>
      <c r="Q263" s="87">
        <v>49.5</v>
      </c>
      <c r="R263" s="87"/>
      <c r="S263" s="87"/>
      <c r="T263" s="87"/>
      <c r="U263" s="87"/>
      <c r="V263" s="87"/>
      <c r="W263" s="87"/>
      <c r="X263" s="87"/>
    </row>
    <row r="264" spans="1:24" ht="12.95">
      <c r="A264" s="9" t="s">
        <v>48</v>
      </c>
      <c r="B264" s="16" t="s">
        <v>72</v>
      </c>
      <c r="C264" s="16" t="str" cm="1">
        <f t="array" ref="C264">IF(A264="", "", _xlfn._xlws.FILTER('Responsáveis pelas informações'!F:F, 'Responsáveis pelas informações'!A:A=A264))</f>
        <v>Juliana</v>
      </c>
      <c r="D264" s="16" t="s">
        <v>11</v>
      </c>
      <c r="E264" s="84">
        <v>0</v>
      </c>
      <c r="F264" s="30" t="s">
        <v>877</v>
      </c>
      <c r="G264" s="16"/>
      <c r="H264" s="87"/>
      <c r="I264" s="87"/>
      <c r="J264" s="87"/>
      <c r="K264" s="87"/>
      <c r="L264" s="87"/>
      <c r="M264" s="87"/>
      <c r="N264" s="87">
        <v>30</v>
      </c>
      <c r="O264" s="87">
        <v>30</v>
      </c>
      <c r="P264" s="87">
        <v>35</v>
      </c>
      <c r="Q264" s="84">
        <v>35</v>
      </c>
      <c r="R264" s="84"/>
      <c r="S264" s="87"/>
      <c r="T264" s="87"/>
      <c r="U264" s="87"/>
      <c r="V264" s="87"/>
      <c r="W264" s="87"/>
      <c r="X264" s="87"/>
    </row>
    <row r="265" spans="1:24" ht="26.1">
      <c r="A265" s="77" t="s">
        <v>48</v>
      </c>
      <c r="B265" s="47" t="s">
        <v>104</v>
      </c>
      <c r="C265" s="16" t="str" cm="1">
        <f t="array" ref="C265">IF(A265="", "", _xlfn._xlws.FILTER('Responsáveis pelas informações'!F:F, 'Responsáveis pelas informações'!A:A=A265))</f>
        <v>Juliana</v>
      </c>
      <c r="D265" s="16" t="s">
        <v>11</v>
      </c>
      <c r="E265" s="84">
        <v>1</v>
      </c>
      <c r="F265" s="30" t="s">
        <v>877</v>
      </c>
      <c r="G265" s="114" t="s">
        <v>901</v>
      </c>
      <c r="H265" s="109"/>
      <c r="I265" s="109"/>
      <c r="J265" s="109"/>
      <c r="K265" s="109"/>
      <c r="L265" s="109"/>
      <c r="M265" s="109"/>
      <c r="N265" s="107"/>
      <c r="O265" s="87">
        <v>0</v>
      </c>
      <c r="P265" s="87">
        <v>84</v>
      </c>
      <c r="Q265" s="84">
        <v>60</v>
      </c>
      <c r="R265" s="84">
        <v>0</v>
      </c>
      <c r="S265" s="87">
        <v>0</v>
      </c>
      <c r="T265" s="107"/>
      <c r="U265" s="109"/>
      <c r="V265" s="109"/>
      <c r="W265" s="109"/>
      <c r="X265" s="109"/>
    </row>
    <row r="266" spans="1:24" ht="12.95">
      <c r="A266" s="118" t="s">
        <v>48</v>
      </c>
      <c r="B266" s="16" t="s">
        <v>49</v>
      </c>
      <c r="C266" s="16" t="str" cm="1">
        <f t="array" ref="C266">IF(A266="", "", _xlfn._xlws.FILTER('Responsáveis pelas informações'!F:F, 'Responsáveis pelas informações'!A:A=A266))</f>
        <v>Juliana</v>
      </c>
      <c r="D266" s="16" t="s">
        <v>11</v>
      </c>
      <c r="E266" s="84">
        <v>2</v>
      </c>
      <c r="F266" s="30" t="s">
        <v>877</v>
      </c>
      <c r="G266" s="117" t="s">
        <v>902</v>
      </c>
      <c r="H266" s="87"/>
      <c r="I266" s="87"/>
      <c r="J266" s="87"/>
      <c r="K266" s="87"/>
      <c r="L266" s="87"/>
      <c r="M266" s="87"/>
      <c r="N266" s="87"/>
      <c r="O266" s="87"/>
      <c r="P266" s="87"/>
      <c r="Q266" s="84">
        <v>0</v>
      </c>
      <c r="R266" s="84">
        <v>9</v>
      </c>
      <c r="S266" s="87">
        <v>12</v>
      </c>
      <c r="T266" s="87">
        <v>15</v>
      </c>
      <c r="U266" s="87"/>
      <c r="V266" s="87"/>
      <c r="W266" s="87"/>
      <c r="X266" s="87"/>
    </row>
    <row r="267" spans="1:24" ht="12.95">
      <c r="A267" s="118" t="s">
        <v>48</v>
      </c>
      <c r="B267" s="16" t="s">
        <v>77</v>
      </c>
      <c r="C267" s="16" t="str" cm="1">
        <f t="array" ref="C267">IF(A267="", "", _xlfn._xlws.FILTER('Responsáveis pelas informações'!F:F, 'Responsáveis pelas informações'!A:A=A267))</f>
        <v>Juliana</v>
      </c>
      <c r="D267" s="16" t="s">
        <v>11</v>
      </c>
      <c r="E267" s="84">
        <v>2</v>
      </c>
      <c r="F267" s="30" t="s">
        <v>877</v>
      </c>
      <c r="G267" s="117" t="s">
        <v>902</v>
      </c>
      <c r="H267" s="87"/>
      <c r="I267" s="87"/>
      <c r="J267" s="87"/>
      <c r="K267" s="87"/>
      <c r="L267" s="87"/>
      <c r="M267" s="87"/>
      <c r="N267" s="87"/>
      <c r="O267" s="87"/>
      <c r="P267" s="87"/>
      <c r="Q267" s="84">
        <v>0</v>
      </c>
      <c r="R267" s="84">
        <v>6</v>
      </c>
      <c r="S267" s="87">
        <v>4</v>
      </c>
      <c r="T267" s="87">
        <v>5</v>
      </c>
      <c r="U267" s="87"/>
      <c r="V267" s="87"/>
      <c r="W267" s="87"/>
      <c r="X267" s="87"/>
    </row>
    <row r="268" spans="1:24" ht="12.95">
      <c r="A268" s="118" t="s">
        <v>48</v>
      </c>
      <c r="B268" s="16" t="s">
        <v>79</v>
      </c>
      <c r="C268" s="16" t="str" cm="1">
        <f t="array" ref="C268">IF(A268="", "", _xlfn._xlws.FILTER('Responsáveis pelas informações'!F:F, 'Responsáveis pelas informações'!A:A=A268))</f>
        <v>Juliana</v>
      </c>
      <c r="D268" s="16" t="s">
        <v>11</v>
      </c>
      <c r="E268" s="84">
        <v>2</v>
      </c>
      <c r="F268" s="30" t="s">
        <v>877</v>
      </c>
      <c r="G268" s="117" t="s">
        <v>902</v>
      </c>
      <c r="H268" s="87"/>
      <c r="I268" s="87"/>
      <c r="J268" s="87"/>
      <c r="K268" s="87"/>
      <c r="L268" s="87"/>
      <c r="M268" s="87"/>
      <c r="N268" s="87"/>
      <c r="O268" s="87"/>
      <c r="P268" s="87"/>
      <c r="Q268" s="84">
        <v>0</v>
      </c>
      <c r="R268" s="84">
        <v>2</v>
      </c>
      <c r="S268" s="87">
        <v>3</v>
      </c>
      <c r="T268" s="87">
        <v>4</v>
      </c>
      <c r="U268" s="87"/>
      <c r="V268" s="87"/>
      <c r="W268" s="87"/>
      <c r="X268" s="87"/>
    </row>
    <row r="269" spans="1:24" ht="26.1">
      <c r="A269" s="118" t="s">
        <v>48</v>
      </c>
      <c r="B269" s="16" t="s">
        <v>95</v>
      </c>
      <c r="C269" s="16" t="str" cm="1">
        <f t="array" ref="C269">IF(A269="", "", _xlfn._xlws.FILTER('Responsáveis pelas informações'!F:F, 'Responsáveis pelas informações'!A:A=A269))</f>
        <v>Juliana</v>
      </c>
      <c r="D269" s="16" t="s">
        <v>11</v>
      </c>
      <c r="E269" s="84">
        <v>2</v>
      </c>
      <c r="F269" s="30" t="s">
        <v>877</v>
      </c>
      <c r="G269" s="117" t="s">
        <v>902</v>
      </c>
      <c r="H269" s="87"/>
      <c r="I269" s="87"/>
      <c r="J269" s="87"/>
      <c r="K269" s="87"/>
      <c r="L269" s="87"/>
      <c r="M269" s="87"/>
      <c r="N269" s="87"/>
      <c r="O269" s="87"/>
      <c r="P269" s="87"/>
      <c r="Q269" s="84">
        <v>0</v>
      </c>
      <c r="R269" s="84">
        <v>1</v>
      </c>
      <c r="S269" s="87">
        <v>1</v>
      </c>
      <c r="T269" s="87">
        <v>1</v>
      </c>
      <c r="U269" s="87"/>
      <c r="V269" s="87"/>
      <c r="W269" s="87"/>
      <c r="X269" s="87"/>
    </row>
    <row r="270" spans="1:24" ht="12.95">
      <c r="A270" s="118" t="s">
        <v>48</v>
      </c>
      <c r="B270" s="16" t="s">
        <v>81</v>
      </c>
      <c r="C270" s="16" t="str" cm="1">
        <f t="array" ref="C270">IF(A270="", "", _xlfn._xlws.FILTER('Responsáveis pelas informações'!F:F, 'Responsáveis pelas informações'!A:A=A270))</f>
        <v>Juliana</v>
      </c>
      <c r="D270" s="16" t="s">
        <v>11</v>
      </c>
      <c r="E270" s="84">
        <v>2</v>
      </c>
      <c r="F270" s="30" t="s">
        <v>877</v>
      </c>
      <c r="G270" s="117" t="s">
        <v>902</v>
      </c>
      <c r="H270" s="87"/>
      <c r="I270" s="87"/>
      <c r="J270" s="87"/>
      <c r="K270" s="87"/>
      <c r="L270" s="87"/>
      <c r="M270" s="87"/>
      <c r="N270" s="87"/>
      <c r="O270" s="87"/>
      <c r="P270" s="87"/>
      <c r="Q270" s="84">
        <v>0</v>
      </c>
      <c r="R270" s="84">
        <v>2</v>
      </c>
      <c r="S270" s="87">
        <v>3</v>
      </c>
      <c r="T270" s="87">
        <v>4</v>
      </c>
      <c r="U270" s="87"/>
      <c r="V270" s="87"/>
      <c r="W270" s="87"/>
      <c r="X270" s="87"/>
    </row>
    <row r="271" spans="1:24" ht="12.95">
      <c r="A271" s="118" t="s">
        <v>48</v>
      </c>
      <c r="B271" s="16" t="s">
        <v>57</v>
      </c>
      <c r="C271" s="16" t="str" cm="1">
        <f t="array" ref="C271">IF(A271="", "", _xlfn._xlws.FILTER('Responsáveis pelas informações'!F:F, 'Responsáveis pelas informações'!A:A=A271))</f>
        <v>Juliana</v>
      </c>
      <c r="D271" s="16" t="s">
        <v>11</v>
      </c>
      <c r="E271" s="84">
        <v>2</v>
      </c>
      <c r="F271" s="30" t="s">
        <v>877</v>
      </c>
      <c r="G271" s="117" t="s">
        <v>902</v>
      </c>
      <c r="H271" s="87"/>
      <c r="I271" s="87"/>
      <c r="J271" s="87"/>
      <c r="K271" s="87"/>
      <c r="L271" s="87"/>
      <c r="M271" s="87"/>
      <c r="N271" s="87"/>
      <c r="O271" s="87"/>
      <c r="P271" s="87"/>
      <c r="Q271" s="84">
        <v>0</v>
      </c>
      <c r="R271" s="84">
        <v>0</v>
      </c>
      <c r="S271" s="87">
        <v>2</v>
      </c>
      <c r="T271" s="87">
        <v>4</v>
      </c>
      <c r="U271" s="87"/>
      <c r="V271" s="87"/>
      <c r="W271" s="87"/>
      <c r="X271" s="87"/>
    </row>
    <row r="272" spans="1:24" ht="12.95">
      <c r="A272" s="118" t="s">
        <v>48</v>
      </c>
      <c r="B272" s="16" t="s">
        <v>99</v>
      </c>
      <c r="C272" s="16" t="str" cm="1">
        <f t="array" ref="C272">IF(A272="", "", _xlfn._xlws.FILTER('Responsáveis pelas informações'!F:F, 'Responsáveis pelas informações'!A:A=A272))</f>
        <v>Juliana</v>
      </c>
      <c r="D272" s="16" t="s">
        <v>11</v>
      </c>
      <c r="E272" s="84">
        <v>2</v>
      </c>
      <c r="F272" s="30" t="s">
        <v>877</v>
      </c>
      <c r="G272" s="117" t="s">
        <v>902</v>
      </c>
      <c r="H272" s="87"/>
      <c r="I272" s="87"/>
      <c r="J272" s="87"/>
      <c r="K272" s="87"/>
      <c r="L272" s="87"/>
      <c r="M272" s="87"/>
      <c r="N272" s="87"/>
      <c r="O272" s="87"/>
      <c r="P272" s="87"/>
      <c r="Q272" s="84" t="s">
        <v>391</v>
      </c>
      <c r="R272" s="84">
        <v>7.5</v>
      </c>
      <c r="S272" s="87">
        <v>8</v>
      </c>
      <c r="T272" s="87">
        <v>8.5</v>
      </c>
      <c r="U272" s="87"/>
      <c r="V272" s="87"/>
      <c r="W272" s="87"/>
      <c r="X272" s="87"/>
    </row>
    <row r="273" spans="1:24" ht="26.1">
      <c r="A273" s="118" t="s">
        <v>48</v>
      </c>
      <c r="B273" s="16" t="s">
        <v>88</v>
      </c>
      <c r="C273" s="16" t="str" cm="1">
        <f t="array" ref="C273">IF(A273="", "", _xlfn._xlws.FILTER('Responsáveis pelas informações'!F:F, 'Responsáveis pelas informações'!A:A=A273))</f>
        <v>Juliana</v>
      </c>
      <c r="D273" s="16" t="s">
        <v>11</v>
      </c>
      <c r="E273" s="84">
        <v>2</v>
      </c>
      <c r="F273" s="30" t="s">
        <v>877</v>
      </c>
      <c r="G273" s="117" t="s">
        <v>902</v>
      </c>
      <c r="H273" s="87"/>
      <c r="I273" s="87"/>
      <c r="J273" s="87"/>
      <c r="K273" s="87"/>
      <c r="L273" s="87"/>
      <c r="M273" s="87"/>
      <c r="N273" s="87"/>
      <c r="O273" s="87"/>
      <c r="P273" s="87"/>
      <c r="Q273" s="84" t="s">
        <v>391</v>
      </c>
      <c r="R273" s="84">
        <v>44</v>
      </c>
      <c r="S273" s="87">
        <v>44</v>
      </c>
      <c r="T273" s="87">
        <v>44</v>
      </c>
      <c r="U273" s="87"/>
      <c r="V273" s="87"/>
      <c r="W273" s="87"/>
      <c r="X273" s="87"/>
    </row>
    <row r="274" spans="1:24" ht="12.95">
      <c r="A274" s="118" t="s">
        <v>48</v>
      </c>
      <c r="B274" s="16" t="s">
        <v>72</v>
      </c>
      <c r="C274" s="16" t="str" cm="1">
        <f t="array" ref="C274">IF(A274="", "", _xlfn._xlws.FILTER('Responsáveis pelas informações'!F:F, 'Responsáveis pelas informações'!A:A=A274))</f>
        <v>Juliana</v>
      </c>
      <c r="D274" s="16" t="s">
        <v>11</v>
      </c>
      <c r="E274" s="84">
        <v>2</v>
      </c>
      <c r="F274" s="30" t="s">
        <v>877</v>
      </c>
      <c r="G274" s="117" t="s">
        <v>902</v>
      </c>
      <c r="H274" s="87"/>
      <c r="I274" s="87"/>
      <c r="J274" s="87"/>
      <c r="K274" s="87"/>
      <c r="L274" s="87"/>
      <c r="M274" s="87"/>
      <c r="N274" s="87"/>
      <c r="O274" s="87"/>
      <c r="P274" s="87"/>
      <c r="Q274" s="84" t="s">
        <v>391</v>
      </c>
      <c r="R274" s="84">
        <v>33</v>
      </c>
      <c r="S274" s="87">
        <v>33</v>
      </c>
      <c r="T274" s="87">
        <v>33</v>
      </c>
      <c r="U274" s="87"/>
      <c r="V274" s="87"/>
      <c r="W274" s="87"/>
      <c r="X274" s="87"/>
    </row>
    <row r="275" spans="1:24" ht="26.1">
      <c r="A275" s="118" t="s">
        <v>48</v>
      </c>
      <c r="B275" s="16" t="s">
        <v>104</v>
      </c>
      <c r="C275" s="16" t="str" cm="1">
        <f t="array" ref="C275">IF(A275="", "", _xlfn._xlws.FILTER('Responsáveis pelas informações'!F:F, 'Responsáveis pelas informações'!A:A=A275))</f>
        <v>Juliana</v>
      </c>
      <c r="D275" s="16" t="s">
        <v>11</v>
      </c>
      <c r="E275" s="84">
        <v>2</v>
      </c>
      <c r="F275" s="30" t="s">
        <v>877</v>
      </c>
      <c r="G275" s="117" t="s">
        <v>902</v>
      </c>
      <c r="H275" s="87"/>
      <c r="I275" s="87"/>
      <c r="J275" s="87"/>
      <c r="K275" s="87"/>
      <c r="L275" s="87"/>
      <c r="M275" s="87"/>
      <c r="N275" s="87"/>
      <c r="O275" s="87"/>
      <c r="P275" s="87"/>
      <c r="Q275" s="84">
        <v>0</v>
      </c>
      <c r="R275" s="84">
        <v>6</v>
      </c>
      <c r="S275" s="87">
        <v>8</v>
      </c>
      <c r="T275" s="87">
        <v>10</v>
      </c>
      <c r="U275" s="87"/>
      <c r="V275" s="87"/>
      <c r="W275" s="87"/>
      <c r="X275" s="87"/>
    </row>
    <row r="276" spans="1:24" ht="26.1">
      <c r="A276" s="118" t="s">
        <v>48</v>
      </c>
      <c r="B276" s="16" t="s">
        <v>84</v>
      </c>
      <c r="C276" s="16" t="str" cm="1">
        <f t="array" ref="C276">IF(A276="", "", _xlfn._xlws.FILTER('Responsáveis pelas informações'!F:F, 'Responsáveis pelas informações'!A:A=A276))</f>
        <v>Juliana</v>
      </c>
      <c r="D276" s="16" t="s">
        <v>11</v>
      </c>
      <c r="E276" s="84">
        <v>2</v>
      </c>
      <c r="F276" s="30" t="s">
        <v>877</v>
      </c>
      <c r="G276" s="117" t="s">
        <v>902</v>
      </c>
      <c r="H276" s="87"/>
      <c r="I276" s="87"/>
      <c r="J276" s="87"/>
      <c r="K276" s="87"/>
      <c r="L276" s="87"/>
      <c r="M276" s="87"/>
      <c r="N276" s="87"/>
      <c r="O276" s="87"/>
      <c r="P276" s="87"/>
      <c r="Q276" s="84">
        <v>0</v>
      </c>
      <c r="R276" s="84">
        <v>15</v>
      </c>
      <c r="S276" s="87">
        <v>20</v>
      </c>
      <c r="T276" s="87">
        <v>25</v>
      </c>
      <c r="U276" s="87"/>
      <c r="V276" s="87"/>
      <c r="W276" s="87"/>
      <c r="X276" s="87"/>
    </row>
    <row r="277" spans="1:24" ht="12.95">
      <c r="A277" s="9" t="s">
        <v>48</v>
      </c>
      <c r="B277" s="16" t="s">
        <v>74</v>
      </c>
      <c r="C277" s="16" t="str" cm="1">
        <f t="array" ref="C277">IF(A277="", "", _xlfn._xlws.FILTER('Responsáveis pelas informações'!F:F, 'Responsáveis pelas informações'!A:A=A277))</f>
        <v>Juliana</v>
      </c>
      <c r="D277" s="16" t="s">
        <v>11</v>
      </c>
      <c r="E277" s="30" t="s">
        <v>414</v>
      </c>
      <c r="F277" s="30" t="s">
        <v>877</v>
      </c>
      <c r="G277" s="16"/>
      <c r="H277" s="87"/>
      <c r="I277" s="87"/>
      <c r="J277" s="87"/>
      <c r="K277" s="87"/>
      <c r="L277" s="87"/>
      <c r="M277" s="87"/>
      <c r="N277" s="87"/>
      <c r="O277" s="87"/>
      <c r="P277" s="87"/>
      <c r="Q277" s="84">
        <v>0</v>
      </c>
      <c r="R277" s="84">
        <v>36</v>
      </c>
      <c r="S277" s="87">
        <v>48</v>
      </c>
      <c r="T277" s="87">
        <v>60</v>
      </c>
      <c r="U277" s="87"/>
      <c r="V277" s="87"/>
      <c r="W277" s="87"/>
      <c r="X277" s="87"/>
    </row>
    <row r="278" spans="1:24" ht="12.95">
      <c r="A278" s="9" t="s">
        <v>48</v>
      </c>
      <c r="B278" s="16" t="s">
        <v>49</v>
      </c>
      <c r="C278" s="16" t="str" cm="1">
        <f t="array" ref="C278">IF(A278="", "", _xlfn._xlws.FILTER('Responsáveis pelas informações'!F:F, 'Responsáveis pelas informações'!A:A=A278))</f>
        <v>Juliana</v>
      </c>
      <c r="D278" s="16" t="s">
        <v>11</v>
      </c>
      <c r="E278" s="30" t="s">
        <v>414</v>
      </c>
      <c r="F278" s="30" t="s">
        <v>877</v>
      </c>
      <c r="G278" s="16"/>
      <c r="H278" s="87"/>
      <c r="I278" s="87"/>
      <c r="J278" s="87"/>
      <c r="K278" s="87"/>
      <c r="L278" s="87"/>
      <c r="M278" s="87"/>
      <c r="N278" s="87"/>
      <c r="O278" s="87"/>
      <c r="P278" s="87"/>
      <c r="Q278" s="84">
        <v>0</v>
      </c>
      <c r="R278" s="84">
        <v>9</v>
      </c>
      <c r="S278" s="87">
        <v>12</v>
      </c>
      <c r="T278" s="87">
        <v>15</v>
      </c>
      <c r="U278" s="87"/>
      <c r="V278" s="87"/>
      <c r="W278" s="87"/>
      <c r="X278" s="87"/>
    </row>
    <row r="279" spans="1:24" ht="12.95">
      <c r="A279" s="9" t="s">
        <v>48</v>
      </c>
      <c r="B279" s="16" t="s">
        <v>77</v>
      </c>
      <c r="C279" s="16" t="str" cm="1">
        <f t="array" ref="C279">IF(A279="", "", _xlfn._xlws.FILTER('Responsáveis pelas informações'!F:F, 'Responsáveis pelas informações'!A:A=A279))</f>
        <v>Juliana</v>
      </c>
      <c r="D279" s="16" t="s">
        <v>11</v>
      </c>
      <c r="E279" s="30" t="s">
        <v>414</v>
      </c>
      <c r="F279" s="30" t="s">
        <v>877</v>
      </c>
      <c r="G279" s="16"/>
      <c r="H279" s="87"/>
      <c r="I279" s="87"/>
      <c r="J279" s="87"/>
      <c r="K279" s="87"/>
      <c r="L279" s="87"/>
      <c r="M279" s="87"/>
      <c r="N279" s="87"/>
      <c r="O279" s="87"/>
      <c r="P279" s="87"/>
      <c r="Q279" s="84">
        <v>0</v>
      </c>
      <c r="R279" s="84">
        <v>6</v>
      </c>
      <c r="S279" s="87">
        <v>4</v>
      </c>
      <c r="T279" s="87">
        <v>5</v>
      </c>
      <c r="U279" s="87"/>
      <c r="V279" s="87"/>
      <c r="W279" s="87"/>
      <c r="X279" s="87"/>
    </row>
    <row r="280" spans="1:24" ht="12.95">
      <c r="A280" s="9" t="s">
        <v>48</v>
      </c>
      <c r="B280" s="16" t="s">
        <v>79</v>
      </c>
      <c r="C280" s="16" t="str" cm="1">
        <f t="array" ref="C280">IF(A280="", "", _xlfn._xlws.FILTER('Responsáveis pelas informações'!F:F, 'Responsáveis pelas informações'!A:A=A280))</f>
        <v>Juliana</v>
      </c>
      <c r="D280" s="16" t="s">
        <v>11</v>
      </c>
      <c r="E280" s="30" t="s">
        <v>414</v>
      </c>
      <c r="F280" s="30" t="s">
        <v>877</v>
      </c>
      <c r="G280" s="16"/>
      <c r="H280" s="87"/>
      <c r="I280" s="87"/>
      <c r="J280" s="87"/>
      <c r="K280" s="87"/>
      <c r="L280" s="87"/>
      <c r="M280" s="87"/>
      <c r="N280" s="87"/>
      <c r="O280" s="87"/>
      <c r="P280" s="87"/>
      <c r="Q280" s="84">
        <v>0</v>
      </c>
      <c r="R280" s="84">
        <v>2</v>
      </c>
      <c r="S280" s="87">
        <v>3</v>
      </c>
      <c r="T280" s="87">
        <v>3</v>
      </c>
      <c r="U280" s="87"/>
      <c r="V280" s="87"/>
      <c r="W280" s="87"/>
      <c r="X280" s="87"/>
    </row>
    <row r="281" spans="1:24" ht="26.1">
      <c r="A281" s="9" t="s">
        <v>48</v>
      </c>
      <c r="B281" s="16" t="s">
        <v>95</v>
      </c>
      <c r="C281" s="16" t="str" cm="1">
        <f t="array" ref="C281">IF(A281="", "", _xlfn._xlws.FILTER('Responsáveis pelas informações'!F:F, 'Responsáveis pelas informações'!A:A=A281))</f>
        <v>Juliana</v>
      </c>
      <c r="D281" s="16" t="s">
        <v>11</v>
      </c>
      <c r="E281" s="30" t="s">
        <v>414</v>
      </c>
      <c r="F281" s="30" t="s">
        <v>877</v>
      </c>
      <c r="G281" s="16"/>
      <c r="H281" s="87"/>
      <c r="I281" s="87"/>
      <c r="J281" s="87"/>
      <c r="K281" s="87"/>
      <c r="L281" s="87"/>
      <c r="M281" s="87"/>
      <c r="N281" s="87"/>
      <c r="O281" s="87"/>
      <c r="P281" s="87"/>
      <c r="Q281" s="84">
        <v>0</v>
      </c>
      <c r="R281" s="84">
        <v>1</v>
      </c>
      <c r="S281" s="87">
        <v>1</v>
      </c>
      <c r="T281" s="87">
        <v>1</v>
      </c>
      <c r="U281" s="87"/>
      <c r="V281" s="87"/>
      <c r="W281" s="87"/>
      <c r="X281" s="87"/>
    </row>
    <row r="282" spans="1:24" ht="12.95">
      <c r="A282" s="9" t="s">
        <v>48</v>
      </c>
      <c r="B282" s="16" t="s">
        <v>81</v>
      </c>
      <c r="C282" s="16" t="str" cm="1">
        <f t="array" ref="C282">IF(A282="", "", _xlfn._xlws.FILTER('Responsáveis pelas informações'!F:F, 'Responsáveis pelas informações'!A:A=A282))</f>
        <v>Juliana</v>
      </c>
      <c r="D282" s="16" t="s">
        <v>11</v>
      </c>
      <c r="E282" s="30" t="s">
        <v>414</v>
      </c>
      <c r="F282" s="30" t="s">
        <v>877</v>
      </c>
      <c r="G282" s="16"/>
      <c r="H282" s="87"/>
      <c r="I282" s="87"/>
      <c r="J282" s="87"/>
      <c r="K282" s="87"/>
      <c r="L282" s="87"/>
      <c r="M282" s="87"/>
      <c r="N282" s="87"/>
      <c r="O282" s="87"/>
      <c r="P282" s="87"/>
      <c r="Q282" s="84">
        <v>0</v>
      </c>
      <c r="R282" s="84">
        <v>2</v>
      </c>
      <c r="S282" s="87">
        <v>3</v>
      </c>
      <c r="T282" s="87">
        <v>4</v>
      </c>
      <c r="U282" s="87"/>
      <c r="V282" s="87"/>
      <c r="W282" s="87"/>
      <c r="X282" s="87"/>
    </row>
    <row r="283" spans="1:24" ht="12.95">
      <c r="A283" s="9" t="s">
        <v>48</v>
      </c>
      <c r="B283" s="16" t="s">
        <v>57</v>
      </c>
      <c r="C283" s="16" t="str" cm="1">
        <f t="array" ref="C283">IF(A283="", "", _xlfn._xlws.FILTER('Responsáveis pelas informações'!F:F, 'Responsáveis pelas informações'!A:A=A283))</f>
        <v>Juliana</v>
      </c>
      <c r="D283" s="16" t="s">
        <v>11</v>
      </c>
      <c r="E283" s="30" t="s">
        <v>414</v>
      </c>
      <c r="F283" s="30" t="s">
        <v>877</v>
      </c>
      <c r="G283" s="16"/>
      <c r="H283" s="87"/>
      <c r="I283" s="87"/>
      <c r="J283" s="87"/>
      <c r="K283" s="87"/>
      <c r="L283" s="87"/>
      <c r="M283" s="87"/>
      <c r="N283" s="87"/>
      <c r="O283" s="87"/>
      <c r="P283" s="87"/>
      <c r="Q283" s="84">
        <v>0</v>
      </c>
      <c r="R283" s="84">
        <v>0</v>
      </c>
      <c r="S283" s="87">
        <v>2</v>
      </c>
      <c r="T283" s="87">
        <v>4</v>
      </c>
      <c r="U283" s="87"/>
      <c r="V283" s="87"/>
      <c r="W283" s="87"/>
      <c r="X283" s="87"/>
    </row>
    <row r="284" spans="1:24" ht="12.95">
      <c r="A284" s="9" t="s">
        <v>48</v>
      </c>
      <c r="B284" s="16" t="s">
        <v>99</v>
      </c>
      <c r="C284" s="16" t="str" cm="1">
        <f t="array" ref="C284">IF(A284="", "", _xlfn._xlws.FILTER('Responsáveis pelas informações'!F:F, 'Responsáveis pelas informações'!A:A=A284))</f>
        <v>Juliana</v>
      </c>
      <c r="D284" s="16" t="s">
        <v>11</v>
      </c>
      <c r="E284" s="30" t="s">
        <v>414</v>
      </c>
      <c r="F284" s="30" t="s">
        <v>877</v>
      </c>
      <c r="G284" s="16"/>
      <c r="H284" s="87"/>
      <c r="I284" s="87"/>
      <c r="J284" s="87"/>
      <c r="K284" s="87"/>
      <c r="L284" s="87"/>
      <c r="M284" s="87"/>
      <c r="N284" s="87"/>
      <c r="O284" s="87"/>
      <c r="P284" s="87"/>
      <c r="Q284" s="84" t="s">
        <v>391</v>
      </c>
      <c r="R284" s="84">
        <v>7.5</v>
      </c>
      <c r="S284" s="87">
        <v>8</v>
      </c>
      <c r="T284" s="87">
        <v>8.5</v>
      </c>
      <c r="U284" s="87"/>
      <c r="V284" s="87"/>
      <c r="W284" s="87"/>
      <c r="X284" s="87"/>
    </row>
    <row r="285" spans="1:24" ht="26.1">
      <c r="A285" s="9" t="s">
        <v>48</v>
      </c>
      <c r="B285" s="16" t="s">
        <v>88</v>
      </c>
      <c r="C285" s="16" t="str" cm="1">
        <f t="array" ref="C285">IF(A285="", "", _xlfn._xlws.FILTER('Responsáveis pelas informações'!F:F, 'Responsáveis pelas informações'!A:A=A285))</f>
        <v>Juliana</v>
      </c>
      <c r="D285" s="16" t="s">
        <v>11</v>
      </c>
      <c r="E285" s="30" t="s">
        <v>414</v>
      </c>
      <c r="F285" s="30" t="s">
        <v>877</v>
      </c>
      <c r="G285" s="16"/>
      <c r="H285" s="87"/>
      <c r="I285" s="87"/>
      <c r="J285" s="87"/>
      <c r="K285" s="87"/>
      <c r="L285" s="87"/>
      <c r="M285" s="87"/>
      <c r="N285" s="87"/>
      <c r="O285" s="87"/>
      <c r="P285" s="87"/>
      <c r="Q285" s="84" t="s">
        <v>391</v>
      </c>
      <c r="R285" s="84">
        <v>44</v>
      </c>
      <c r="S285" s="87">
        <v>44</v>
      </c>
      <c r="T285" s="87">
        <v>44</v>
      </c>
      <c r="U285" s="87"/>
      <c r="V285" s="87"/>
      <c r="W285" s="87"/>
      <c r="X285" s="87"/>
    </row>
    <row r="286" spans="1:24" ht="12.95">
      <c r="A286" s="9" t="s">
        <v>48</v>
      </c>
      <c r="B286" s="16" t="s">
        <v>72</v>
      </c>
      <c r="C286" s="16" t="str" cm="1">
        <f t="array" ref="C286">IF(A286="", "", _xlfn._xlws.FILTER('Responsáveis pelas informações'!F:F, 'Responsáveis pelas informações'!A:A=A286))</f>
        <v>Juliana</v>
      </c>
      <c r="D286" s="16" t="s">
        <v>11</v>
      </c>
      <c r="E286" s="30" t="s">
        <v>414</v>
      </c>
      <c r="F286" s="30" t="s">
        <v>877</v>
      </c>
      <c r="G286" s="16"/>
      <c r="H286" s="87"/>
      <c r="I286" s="87"/>
      <c r="J286" s="87"/>
      <c r="K286" s="87"/>
      <c r="L286" s="87"/>
      <c r="M286" s="87"/>
      <c r="N286" s="87"/>
      <c r="O286" s="87"/>
      <c r="P286" s="87"/>
      <c r="Q286" s="84" t="s">
        <v>391</v>
      </c>
      <c r="R286" s="84">
        <v>33</v>
      </c>
      <c r="S286" s="87">
        <v>33</v>
      </c>
      <c r="T286" s="87">
        <v>33</v>
      </c>
      <c r="U286" s="87"/>
      <c r="V286" s="87"/>
      <c r="W286" s="87"/>
      <c r="X286" s="87"/>
    </row>
    <row r="287" spans="1:24" ht="26.1">
      <c r="A287" s="9" t="s">
        <v>48</v>
      </c>
      <c r="B287" s="16" t="s">
        <v>104</v>
      </c>
      <c r="C287" s="16" t="str" cm="1">
        <f t="array" ref="C287">IF(A287="", "", _xlfn._xlws.FILTER('Responsáveis pelas informações'!F:F, 'Responsáveis pelas informações'!A:A=A287))</f>
        <v>Juliana</v>
      </c>
      <c r="D287" s="16" t="s">
        <v>11</v>
      </c>
      <c r="E287" s="30" t="s">
        <v>414</v>
      </c>
      <c r="F287" s="30" t="s">
        <v>877</v>
      </c>
      <c r="G287" s="16"/>
      <c r="H287" s="87"/>
      <c r="I287" s="87"/>
      <c r="J287" s="87"/>
      <c r="K287" s="87"/>
      <c r="L287" s="87"/>
      <c r="M287" s="87"/>
      <c r="N287" s="87"/>
      <c r="O287" s="87"/>
      <c r="P287" s="87"/>
      <c r="Q287" s="84">
        <v>0</v>
      </c>
      <c r="R287" s="84">
        <v>6</v>
      </c>
      <c r="S287" s="84">
        <v>8</v>
      </c>
      <c r="T287" s="84">
        <v>10</v>
      </c>
      <c r="U287" s="87"/>
      <c r="V287" s="87"/>
      <c r="W287" s="87"/>
      <c r="X287" s="87"/>
    </row>
    <row r="288" spans="1:24" ht="26.1">
      <c r="A288" s="9" t="s">
        <v>48</v>
      </c>
      <c r="B288" s="16" t="s">
        <v>84</v>
      </c>
      <c r="C288" s="16" t="str" cm="1">
        <f t="array" ref="C288">IF(A288="", "", _xlfn._xlws.FILTER('Responsáveis pelas informações'!F:F, 'Responsáveis pelas informações'!A:A=A288))</f>
        <v>Juliana</v>
      </c>
      <c r="D288" s="16" t="s">
        <v>11</v>
      </c>
      <c r="E288" s="30" t="s">
        <v>414</v>
      </c>
      <c r="F288" s="30" t="s">
        <v>877</v>
      </c>
      <c r="G288" s="16"/>
      <c r="H288" s="87"/>
      <c r="I288" s="87"/>
      <c r="J288" s="87"/>
      <c r="K288" s="87"/>
      <c r="L288" s="87"/>
      <c r="M288" s="87"/>
      <c r="N288" s="87"/>
      <c r="O288" s="87"/>
      <c r="P288" s="87"/>
      <c r="Q288" s="84">
        <v>0</v>
      </c>
      <c r="R288" s="84">
        <v>15</v>
      </c>
      <c r="S288" s="87">
        <v>20</v>
      </c>
      <c r="T288" s="87">
        <v>25</v>
      </c>
      <c r="U288" s="87"/>
      <c r="V288" s="87"/>
      <c r="W288" s="87"/>
      <c r="X288" s="87"/>
    </row>
    <row r="289" spans="1:24" ht="12.95">
      <c r="A289" s="9" t="s">
        <v>48</v>
      </c>
      <c r="B289" s="16" t="s">
        <v>74</v>
      </c>
      <c r="C289" s="16" t="str" cm="1">
        <f t="array" ref="C289">IF(A289="", "", _xlfn._xlws.FILTER('Responsáveis pelas informações'!F:F, 'Responsáveis pelas informações'!A:A=A289))</f>
        <v>Juliana</v>
      </c>
      <c r="D289" s="16" t="s">
        <v>11</v>
      </c>
      <c r="E289" s="30" t="s">
        <v>398</v>
      </c>
      <c r="F289" s="30" t="s">
        <v>877</v>
      </c>
      <c r="G289" s="16"/>
      <c r="H289" s="87"/>
      <c r="I289" s="87"/>
      <c r="J289" s="87"/>
      <c r="K289" s="87"/>
      <c r="L289" s="87"/>
      <c r="M289" s="87"/>
      <c r="N289" s="87"/>
      <c r="O289" s="87"/>
      <c r="P289" s="87"/>
      <c r="Q289" s="84"/>
      <c r="R289" s="84">
        <v>36</v>
      </c>
      <c r="S289" s="87">
        <v>72</v>
      </c>
      <c r="T289" s="87">
        <v>60</v>
      </c>
      <c r="U289" s="87">
        <v>0</v>
      </c>
      <c r="V289" s="87">
        <v>0</v>
      </c>
      <c r="W289" s="87">
        <v>0</v>
      </c>
      <c r="X289" s="87">
        <v>0</v>
      </c>
    </row>
    <row r="290" spans="1:24" ht="12.95">
      <c r="A290" s="9" t="s">
        <v>48</v>
      </c>
      <c r="B290" s="16" t="s">
        <v>49</v>
      </c>
      <c r="C290" s="16" t="str" cm="1">
        <f t="array" ref="C290">IF(A290="", "", _xlfn._xlws.FILTER('Responsáveis pelas informações'!F:F, 'Responsáveis pelas informações'!A:A=A290))</f>
        <v>Juliana</v>
      </c>
      <c r="D290" s="16" t="s">
        <v>11</v>
      </c>
      <c r="E290" s="30" t="s">
        <v>398</v>
      </c>
      <c r="F290" s="30" t="s">
        <v>877</v>
      </c>
      <c r="G290" s="16"/>
      <c r="H290" s="87"/>
      <c r="I290" s="87"/>
      <c r="J290" s="87"/>
      <c r="K290" s="87"/>
      <c r="L290" s="87"/>
      <c r="M290" s="87"/>
      <c r="N290" s="87"/>
      <c r="O290" s="87"/>
      <c r="P290" s="84"/>
      <c r="Q290" s="84"/>
      <c r="R290" s="84">
        <v>9</v>
      </c>
      <c r="S290" s="87">
        <v>18</v>
      </c>
      <c r="T290" s="87">
        <v>15</v>
      </c>
      <c r="U290" s="87">
        <v>0</v>
      </c>
      <c r="V290" s="87">
        <v>0</v>
      </c>
      <c r="W290" s="87">
        <v>0</v>
      </c>
      <c r="X290" s="87">
        <v>0</v>
      </c>
    </row>
    <row r="291" spans="1:24" ht="12.95">
      <c r="A291" s="9" t="s">
        <v>48</v>
      </c>
      <c r="B291" s="16" t="s">
        <v>77</v>
      </c>
      <c r="C291" s="16" t="str" cm="1">
        <f t="array" ref="C291">IF(A291="", "", _xlfn._xlws.FILTER('Responsáveis pelas informações'!F:F, 'Responsáveis pelas informações'!A:A=A291))</f>
        <v>Juliana</v>
      </c>
      <c r="D291" s="16" t="s">
        <v>11</v>
      </c>
      <c r="E291" s="30" t="s">
        <v>398</v>
      </c>
      <c r="F291" s="30" t="s">
        <v>877</v>
      </c>
      <c r="G291" s="16"/>
      <c r="H291" s="87"/>
      <c r="I291" s="87"/>
      <c r="J291" s="87"/>
      <c r="K291" s="87"/>
      <c r="L291" s="87"/>
      <c r="M291" s="87"/>
      <c r="N291" s="87"/>
      <c r="O291" s="87"/>
      <c r="P291" s="87"/>
      <c r="Q291" s="84"/>
      <c r="R291" s="84">
        <v>6</v>
      </c>
      <c r="S291" s="87">
        <v>6</v>
      </c>
      <c r="T291" s="87">
        <v>5</v>
      </c>
      <c r="U291" s="87">
        <v>0</v>
      </c>
      <c r="V291" s="87">
        <v>0</v>
      </c>
      <c r="W291" s="87">
        <v>0</v>
      </c>
      <c r="X291" s="87">
        <v>0</v>
      </c>
    </row>
    <row r="292" spans="1:24" ht="12.95">
      <c r="A292" s="9" t="s">
        <v>48</v>
      </c>
      <c r="B292" s="16" t="s">
        <v>79</v>
      </c>
      <c r="C292" s="16" t="str" cm="1">
        <f t="array" ref="C292">IF(A292="", "", _xlfn._xlws.FILTER('Responsáveis pelas informações'!F:F, 'Responsáveis pelas informações'!A:A=A292))</f>
        <v>Juliana</v>
      </c>
      <c r="D292" s="16" t="s">
        <v>11</v>
      </c>
      <c r="E292" s="30" t="s">
        <v>398</v>
      </c>
      <c r="F292" s="30" t="s">
        <v>877</v>
      </c>
      <c r="G292" s="16"/>
      <c r="H292" s="87"/>
      <c r="I292" s="87"/>
      <c r="J292" s="87"/>
      <c r="K292" s="87"/>
      <c r="L292" s="87"/>
      <c r="M292" s="87"/>
      <c r="N292" s="87"/>
      <c r="O292" s="87"/>
      <c r="P292" s="87"/>
      <c r="Q292" s="84"/>
      <c r="R292" s="84">
        <v>2</v>
      </c>
      <c r="S292" s="87">
        <v>3</v>
      </c>
      <c r="T292" s="87">
        <v>3</v>
      </c>
      <c r="U292" s="87">
        <v>0</v>
      </c>
      <c r="V292" s="87">
        <v>0</v>
      </c>
      <c r="W292" s="87">
        <v>0</v>
      </c>
      <c r="X292" s="87">
        <v>0</v>
      </c>
    </row>
    <row r="293" spans="1:24" ht="26.1">
      <c r="A293" s="9" t="s">
        <v>48</v>
      </c>
      <c r="B293" s="16" t="s">
        <v>95</v>
      </c>
      <c r="C293" s="16" t="str" cm="1">
        <f t="array" ref="C293">IF(A293="", "", _xlfn._xlws.FILTER('Responsáveis pelas informações'!F:F, 'Responsáveis pelas informações'!A:A=A293))</f>
        <v>Juliana</v>
      </c>
      <c r="D293" s="16" t="s">
        <v>11</v>
      </c>
      <c r="E293" s="30" t="s">
        <v>398</v>
      </c>
      <c r="F293" s="30" t="s">
        <v>877</v>
      </c>
      <c r="G293" s="16"/>
      <c r="H293" s="87"/>
      <c r="I293" s="87"/>
      <c r="J293" s="87"/>
      <c r="K293" s="87"/>
      <c r="L293" s="87"/>
      <c r="M293" s="87"/>
      <c r="N293" s="87"/>
      <c r="O293" s="87"/>
      <c r="P293" s="87"/>
      <c r="Q293" s="84"/>
      <c r="R293" s="84">
        <v>1</v>
      </c>
      <c r="S293" s="87">
        <v>1</v>
      </c>
      <c r="T293" s="87">
        <v>1</v>
      </c>
      <c r="U293" s="87">
        <v>0</v>
      </c>
      <c r="V293" s="87">
        <v>0</v>
      </c>
      <c r="W293" s="87">
        <v>0</v>
      </c>
      <c r="X293" s="87">
        <v>0</v>
      </c>
    </row>
    <row r="294" spans="1:24" ht="12.95">
      <c r="A294" s="9" t="s">
        <v>48</v>
      </c>
      <c r="B294" s="16" t="s">
        <v>81</v>
      </c>
      <c r="C294" s="16" t="str" cm="1">
        <f t="array" ref="C294">IF(A294="", "", _xlfn._xlws.FILTER('Responsáveis pelas informações'!F:F, 'Responsáveis pelas informações'!A:A=A294))</f>
        <v>Juliana</v>
      </c>
      <c r="D294" s="16" t="s">
        <v>11</v>
      </c>
      <c r="E294" s="30" t="s">
        <v>398</v>
      </c>
      <c r="F294" s="30" t="s">
        <v>877</v>
      </c>
      <c r="G294" s="16"/>
      <c r="H294" s="87"/>
      <c r="I294" s="87"/>
      <c r="J294" s="87"/>
      <c r="K294" s="87"/>
      <c r="L294" s="87"/>
      <c r="M294" s="87"/>
      <c r="N294" s="87"/>
      <c r="O294" s="87"/>
      <c r="P294" s="87"/>
      <c r="Q294" s="84"/>
      <c r="R294" s="84">
        <v>2</v>
      </c>
      <c r="S294" s="87">
        <v>3</v>
      </c>
      <c r="T294" s="87">
        <v>4</v>
      </c>
      <c r="U294" s="87">
        <v>0</v>
      </c>
      <c r="V294" s="87">
        <v>0</v>
      </c>
      <c r="W294" s="87">
        <v>0</v>
      </c>
      <c r="X294" s="87">
        <v>0</v>
      </c>
    </row>
    <row r="295" spans="1:24" ht="12.95">
      <c r="A295" s="9" t="s">
        <v>48</v>
      </c>
      <c r="B295" s="16" t="s">
        <v>57</v>
      </c>
      <c r="C295" s="16" t="str" cm="1">
        <f t="array" ref="C295">IF(A295="", "", _xlfn._xlws.FILTER('Responsáveis pelas informações'!F:F, 'Responsáveis pelas informações'!A:A=A295))</f>
        <v>Juliana</v>
      </c>
      <c r="D295" s="16" t="s">
        <v>11</v>
      </c>
      <c r="E295" s="30" t="s">
        <v>398</v>
      </c>
      <c r="F295" s="30" t="s">
        <v>877</v>
      </c>
      <c r="G295" s="16"/>
      <c r="H295" s="87"/>
      <c r="I295" s="87"/>
      <c r="J295" s="87"/>
      <c r="K295" s="87"/>
      <c r="L295" s="87"/>
      <c r="M295" s="87"/>
      <c r="N295" s="87"/>
      <c r="O295" s="87"/>
      <c r="P295" s="87"/>
      <c r="Q295" s="84"/>
      <c r="R295" s="84">
        <v>0</v>
      </c>
      <c r="S295" s="87">
        <v>2</v>
      </c>
      <c r="T295" s="87">
        <v>4</v>
      </c>
      <c r="U295" s="87">
        <v>0</v>
      </c>
      <c r="V295" s="87">
        <v>0</v>
      </c>
      <c r="W295" s="87">
        <v>0</v>
      </c>
      <c r="X295" s="87">
        <v>0</v>
      </c>
    </row>
    <row r="296" spans="1:24" ht="12.95">
      <c r="A296" s="9" t="s">
        <v>48</v>
      </c>
      <c r="B296" s="16" t="s">
        <v>99</v>
      </c>
      <c r="C296" s="16" t="str" cm="1">
        <f t="array" ref="C296">IF(A296="", "", _xlfn._xlws.FILTER('Responsáveis pelas informações'!F:F, 'Responsáveis pelas informações'!A:A=A296))</f>
        <v>Juliana</v>
      </c>
      <c r="D296" s="16" t="s">
        <v>11</v>
      </c>
      <c r="E296" s="30" t="s">
        <v>398</v>
      </c>
      <c r="F296" s="30" t="s">
        <v>877</v>
      </c>
      <c r="G296" s="16"/>
      <c r="H296" s="87"/>
      <c r="I296" s="87"/>
      <c r="J296" s="87"/>
      <c r="K296" s="87"/>
      <c r="L296" s="87"/>
      <c r="M296" s="87"/>
      <c r="N296" s="87"/>
      <c r="O296" s="87"/>
      <c r="P296" s="87"/>
      <c r="Q296" s="84"/>
      <c r="R296" s="84">
        <v>7.5</v>
      </c>
      <c r="S296" s="87">
        <v>8</v>
      </c>
      <c r="T296" s="87">
        <v>8.5</v>
      </c>
      <c r="U296" s="87">
        <v>0</v>
      </c>
      <c r="V296" s="87">
        <v>0</v>
      </c>
      <c r="W296" s="87">
        <v>0</v>
      </c>
      <c r="X296" s="87">
        <v>0</v>
      </c>
    </row>
    <row r="297" spans="1:24" ht="26.1">
      <c r="A297" s="9" t="s">
        <v>48</v>
      </c>
      <c r="B297" s="16" t="s">
        <v>88</v>
      </c>
      <c r="C297" s="16" t="str" cm="1">
        <f t="array" ref="C297">IF(A297="", "", _xlfn._xlws.FILTER('Responsáveis pelas informações'!F:F, 'Responsáveis pelas informações'!A:A=A297))</f>
        <v>Juliana</v>
      </c>
      <c r="D297" s="16" t="s">
        <v>11</v>
      </c>
      <c r="E297" s="30" t="s">
        <v>398</v>
      </c>
      <c r="F297" s="30" t="s">
        <v>877</v>
      </c>
      <c r="G297" s="16"/>
      <c r="H297" s="87"/>
      <c r="I297" s="87"/>
      <c r="J297" s="87"/>
      <c r="K297" s="87"/>
      <c r="L297" s="87"/>
      <c r="M297" s="87"/>
      <c r="N297" s="87"/>
      <c r="O297" s="87"/>
      <c r="P297" s="87"/>
      <c r="Q297" s="84"/>
      <c r="R297" s="84">
        <v>51.8</v>
      </c>
      <c r="S297" s="84">
        <v>51.8</v>
      </c>
      <c r="T297" s="84">
        <v>51.7</v>
      </c>
      <c r="U297" s="87">
        <v>0</v>
      </c>
      <c r="V297" s="87">
        <v>0</v>
      </c>
      <c r="W297" s="87">
        <v>0</v>
      </c>
      <c r="X297" s="87">
        <v>0</v>
      </c>
    </row>
    <row r="298" spans="1:24" ht="12.95">
      <c r="A298" s="9" t="s">
        <v>48</v>
      </c>
      <c r="B298" s="16" t="s">
        <v>72</v>
      </c>
      <c r="C298" s="16" t="str" cm="1">
        <f t="array" ref="C298">IF(A298="", "", _xlfn._xlws.FILTER('Responsáveis pelas informações'!F:F, 'Responsáveis pelas informações'!A:A=A298))</f>
        <v>Juliana</v>
      </c>
      <c r="D298" s="16" t="s">
        <v>11</v>
      </c>
      <c r="E298" s="30" t="s">
        <v>398</v>
      </c>
      <c r="F298" s="30" t="s">
        <v>877</v>
      </c>
      <c r="G298" s="16"/>
      <c r="H298" s="87"/>
      <c r="I298" s="87"/>
      <c r="J298" s="87"/>
      <c r="K298" s="87"/>
      <c r="L298" s="87"/>
      <c r="M298" s="87"/>
      <c r="N298" s="87"/>
      <c r="O298" s="87"/>
      <c r="P298" s="87"/>
      <c r="Q298" s="84"/>
      <c r="R298" s="84">
        <v>66.7</v>
      </c>
      <c r="S298" s="87">
        <v>33</v>
      </c>
      <c r="T298" s="87">
        <v>33</v>
      </c>
      <c r="U298" s="87">
        <v>0</v>
      </c>
      <c r="V298" s="87">
        <v>0</v>
      </c>
      <c r="W298" s="87">
        <v>0</v>
      </c>
      <c r="X298" s="87">
        <v>0</v>
      </c>
    </row>
    <row r="299" spans="1:24" ht="26.1">
      <c r="A299" s="9" t="s">
        <v>48</v>
      </c>
      <c r="B299" s="16" t="s">
        <v>104</v>
      </c>
      <c r="C299" s="16" t="str" cm="1">
        <f t="array" ref="C299">IF(A299="", "", _xlfn._xlws.FILTER('Responsáveis pelas informações'!F:F, 'Responsáveis pelas informações'!A:A=A299))</f>
        <v>Juliana</v>
      </c>
      <c r="D299" s="16" t="s">
        <v>11</v>
      </c>
      <c r="E299" s="30" t="s">
        <v>398</v>
      </c>
      <c r="F299" s="30" t="s">
        <v>877</v>
      </c>
      <c r="G299" s="16"/>
      <c r="H299" s="87"/>
      <c r="I299" s="87"/>
      <c r="J299" s="87"/>
      <c r="K299" s="87"/>
      <c r="L299" s="87"/>
      <c r="M299" s="87"/>
      <c r="N299" s="87"/>
      <c r="O299" s="87"/>
      <c r="P299" s="87"/>
      <c r="Q299" s="84"/>
      <c r="R299" s="84">
        <v>6</v>
      </c>
      <c r="S299" s="87">
        <v>10</v>
      </c>
      <c r="T299" s="87">
        <v>10</v>
      </c>
      <c r="U299" s="87">
        <v>0</v>
      </c>
      <c r="V299" s="87">
        <v>0</v>
      </c>
      <c r="W299" s="87">
        <v>0</v>
      </c>
      <c r="X299" s="87">
        <v>0</v>
      </c>
    </row>
    <row r="300" spans="1:24" ht="26.1">
      <c r="A300" s="9" t="s">
        <v>48</v>
      </c>
      <c r="B300" s="16" t="s">
        <v>84</v>
      </c>
      <c r="C300" s="16" t="str" cm="1">
        <f t="array" ref="C300">IF(A300="", "", _xlfn._xlws.FILTER('Responsáveis pelas informações'!F:F, 'Responsáveis pelas informações'!A:A=A300))</f>
        <v>Juliana</v>
      </c>
      <c r="D300" s="16" t="s">
        <v>11</v>
      </c>
      <c r="E300" s="30" t="s">
        <v>398</v>
      </c>
      <c r="F300" s="30" t="s">
        <v>877</v>
      </c>
      <c r="G300" s="16"/>
      <c r="H300" s="87"/>
      <c r="I300" s="87"/>
      <c r="J300" s="87"/>
      <c r="K300" s="87"/>
      <c r="L300" s="87"/>
      <c r="M300" s="87"/>
      <c r="N300" s="87"/>
      <c r="O300" s="87"/>
      <c r="P300" s="87"/>
      <c r="Q300" s="84"/>
      <c r="R300" s="84">
        <v>15</v>
      </c>
      <c r="S300" s="87">
        <v>30</v>
      </c>
      <c r="T300" s="87">
        <v>25</v>
      </c>
      <c r="U300" s="87">
        <v>0</v>
      </c>
      <c r="V300" s="87">
        <v>0</v>
      </c>
      <c r="W300" s="87">
        <v>0</v>
      </c>
      <c r="X300" s="87">
        <v>0</v>
      </c>
    </row>
    <row r="301" spans="1:24" ht="14.45">
      <c r="A301" s="9" t="s">
        <v>50</v>
      </c>
      <c r="B301" s="16" t="s">
        <v>8</v>
      </c>
      <c r="C301" s="16" t="str" cm="1">
        <f t="array" ref="C301">IF(A301="", "", _xlfn._xlws.FILTER('Responsáveis pelas informações'!F:F, 'Responsáveis pelas informações'!A:A=A301))</f>
        <v>Juliana</v>
      </c>
      <c r="D301" s="16" t="s">
        <v>35</v>
      </c>
      <c r="E301" s="30" t="s">
        <v>877</v>
      </c>
      <c r="F301" s="30" t="s">
        <v>877</v>
      </c>
      <c r="G301" s="119"/>
      <c r="H301" s="87">
        <v>2</v>
      </c>
      <c r="I301" s="87">
        <v>12</v>
      </c>
      <c r="J301" s="87">
        <v>9</v>
      </c>
      <c r="K301" s="87">
        <v>6</v>
      </c>
      <c r="L301" s="87">
        <v>3</v>
      </c>
      <c r="M301" s="87">
        <v>0</v>
      </c>
      <c r="N301" s="87">
        <v>0</v>
      </c>
      <c r="O301" s="87"/>
      <c r="P301" s="87"/>
      <c r="Q301" s="84"/>
      <c r="R301" s="84"/>
      <c r="S301" s="87"/>
      <c r="T301" s="87"/>
      <c r="U301" s="87"/>
      <c r="V301" s="87"/>
      <c r="W301" s="87"/>
      <c r="X301" s="87"/>
    </row>
    <row r="302" spans="1:24" ht="14.45">
      <c r="A302" s="9" t="s">
        <v>50</v>
      </c>
      <c r="B302" s="16" t="s">
        <v>13</v>
      </c>
      <c r="C302" s="16" t="str" cm="1">
        <f t="array" ref="C302">IF(A302="", "", _xlfn._xlws.FILTER('Responsáveis pelas informações'!F:F, 'Responsáveis pelas informações'!A:A=A302))</f>
        <v>Juliana</v>
      </c>
      <c r="D302" s="16" t="s">
        <v>35</v>
      </c>
      <c r="E302" s="30" t="s">
        <v>877</v>
      </c>
      <c r="F302" s="30" t="s">
        <v>877</v>
      </c>
      <c r="G302" s="119"/>
      <c r="H302" s="87">
        <v>2</v>
      </c>
      <c r="I302" s="87">
        <v>7</v>
      </c>
      <c r="J302" s="87">
        <v>9</v>
      </c>
      <c r="K302" s="87">
        <v>8</v>
      </c>
      <c r="L302" s="87">
        <v>5</v>
      </c>
      <c r="M302" s="87">
        <v>0</v>
      </c>
      <c r="N302" s="87">
        <v>0</v>
      </c>
      <c r="O302" s="87"/>
      <c r="P302" s="87"/>
      <c r="Q302" s="84"/>
      <c r="R302" s="84"/>
      <c r="S302" s="87"/>
      <c r="T302" s="87"/>
      <c r="U302" s="87"/>
      <c r="V302" s="87"/>
      <c r="W302" s="87"/>
      <c r="X302" s="87"/>
    </row>
    <row r="303" spans="1:24" ht="14.45">
      <c r="A303" s="9" t="s">
        <v>50</v>
      </c>
      <c r="B303" s="16" t="s">
        <v>18</v>
      </c>
      <c r="C303" s="16" t="str" cm="1">
        <f t="array" ref="C303">IF(A303="", "", _xlfn._xlws.FILTER('Responsáveis pelas informações'!F:F, 'Responsáveis pelas informações'!A:A=A303))</f>
        <v>Juliana</v>
      </c>
      <c r="D303" s="16" t="s">
        <v>35</v>
      </c>
      <c r="E303" s="30" t="s">
        <v>877</v>
      </c>
      <c r="F303" s="30" t="s">
        <v>877</v>
      </c>
      <c r="G303" s="119"/>
      <c r="H303" s="87">
        <v>1</v>
      </c>
      <c r="I303" s="87">
        <v>6</v>
      </c>
      <c r="J303" s="87">
        <v>4</v>
      </c>
      <c r="K303" s="87">
        <v>3</v>
      </c>
      <c r="L303" s="87">
        <v>1</v>
      </c>
      <c r="M303" s="87">
        <v>0</v>
      </c>
      <c r="N303" s="87">
        <v>0</v>
      </c>
      <c r="O303" s="87"/>
      <c r="P303" s="87"/>
      <c r="Q303" s="84"/>
      <c r="R303" s="84"/>
      <c r="S303" s="87"/>
      <c r="T303" s="87"/>
      <c r="U303" s="87"/>
      <c r="V303" s="87"/>
      <c r="W303" s="87"/>
      <c r="X303" s="87"/>
    </row>
    <row r="304" spans="1:24" ht="26.1">
      <c r="A304" s="9" t="s">
        <v>50</v>
      </c>
      <c r="B304" s="16" t="s">
        <v>23</v>
      </c>
      <c r="C304" s="16" t="str" cm="1">
        <f t="array" ref="C304">IF(A304="", "", _xlfn._xlws.FILTER('Responsáveis pelas informações'!F:F, 'Responsáveis pelas informações'!A:A=A304))</f>
        <v>Juliana</v>
      </c>
      <c r="D304" s="16" t="s">
        <v>35</v>
      </c>
      <c r="E304" s="30" t="s">
        <v>877</v>
      </c>
      <c r="F304" s="30" t="s">
        <v>877</v>
      </c>
      <c r="G304" s="119" t="s">
        <v>903</v>
      </c>
      <c r="H304" s="87">
        <v>0</v>
      </c>
      <c r="I304" s="87">
        <v>33</v>
      </c>
      <c r="J304" s="87">
        <v>33</v>
      </c>
      <c r="K304" s="87">
        <v>33</v>
      </c>
      <c r="L304" s="87">
        <v>20</v>
      </c>
      <c r="M304" s="87">
        <v>20</v>
      </c>
      <c r="N304" s="87">
        <v>0</v>
      </c>
      <c r="O304" s="87"/>
      <c r="P304" s="87"/>
      <c r="Q304" s="84"/>
      <c r="R304" s="84"/>
      <c r="S304" s="87"/>
      <c r="T304" s="87"/>
      <c r="U304" s="87"/>
      <c r="V304" s="87"/>
      <c r="W304" s="87"/>
      <c r="X304" s="87"/>
    </row>
    <row r="305" spans="1:24" ht="26.1">
      <c r="A305" s="9" t="s">
        <v>50</v>
      </c>
      <c r="B305" s="16" t="s">
        <v>27</v>
      </c>
      <c r="C305" s="16" t="str" cm="1">
        <f t="array" ref="C305">IF(A305="", "", _xlfn._xlws.FILTER('Responsáveis pelas informações'!F:F, 'Responsáveis pelas informações'!A:A=A305))</f>
        <v>Juliana</v>
      </c>
      <c r="D305" s="16" t="s">
        <v>35</v>
      </c>
      <c r="E305" s="30" t="s">
        <v>877</v>
      </c>
      <c r="F305" s="30" t="s">
        <v>877</v>
      </c>
      <c r="G305" s="119" t="s">
        <v>903</v>
      </c>
      <c r="H305" s="87">
        <v>0</v>
      </c>
      <c r="I305" s="87">
        <v>36</v>
      </c>
      <c r="J305" s="87">
        <v>17</v>
      </c>
      <c r="K305" s="87">
        <v>13</v>
      </c>
      <c r="L305" s="87">
        <v>10</v>
      </c>
      <c r="M305" s="87">
        <v>0</v>
      </c>
      <c r="N305" s="87">
        <v>0</v>
      </c>
      <c r="O305" s="87"/>
      <c r="P305" s="87"/>
      <c r="Q305" s="84"/>
      <c r="R305" s="84"/>
      <c r="S305" s="87"/>
      <c r="T305" s="87"/>
      <c r="U305" s="87"/>
      <c r="V305" s="87"/>
      <c r="W305" s="87"/>
      <c r="X305" s="87"/>
    </row>
    <row r="306" spans="1:24" ht="26.1">
      <c r="A306" s="9" t="s">
        <v>50</v>
      </c>
      <c r="B306" s="16" t="s">
        <v>30</v>
      </c>
      <c r="C306" s="16" t="str" cm="1">
        <f t="array" ref="C306">IF(A306="", "", _xlfn._xlws.FILTER('Responsáveis pelas informações'!F:F, 'Responsáveis pelas informações'!A:A=A306))</f>
        <v>Juliana</v>
      </c>
      <c r="D306" s="16" t="s">
        <v>35</v>
      </c>
      <c r="E306" s="30" t="s">
        <v>877</v>
      </c>
      <c r="F306" s="30" t="s">
        <v>877</v>
      </c>
      <c r="G306" s="119" t="s">
        <v>903</v>
      </c>
      <c r="H306" s="87" t="s">
        <v>391</v>
      </c>
      <c r="I306" s="87" t="s">
        <v>391</v>
      </c>
      <c r="J306" s="87" t="s">
        <v>391</v>
      </c>
      <c r="K306" s="87" t="s">
        <v>391</v>
      </c>
      <c r="L306" s="87">
        <v>90</v>
      </c>
      <c r="M306" s="87">
        <v>95</v>
      </c>
      <c r="N306" s="87">
        <v>100</v>
      </c>
      <c r="O306" s="87"/>
      <c r="P306" s="87"/>
      <c r="Q306" s="84"/>
      <c r="R306" s="84"/>
      <c r="S306" s="87"/>
      <c r="T306" s="87"/>
      <c r="U306" s="87"/>
      <c r="V306" s="87"/>
      <c r="W306" s="87"/>
      <c r="X306" s="87"/>
    </row>
    <row r="307" spans="1:24" ht="14.45">
      <c r="A307" s="9" t="s">
        <v>50</v>
      </c>
      <c r="B307" s="16" t="s">
        <v>33</v>
      </c>
      <c r="C307" s="16" t="str" cm="1">
        <f t="array" ref="C307">IF(A307="", "", _xlfn._xlws.FILTER('Responsáveis pelas informações'!F:F, 'Responsáveis pelas informações'!A:A=A307))</f>
        <v>Juliana</v>
      </c>
      <c r="D307" s="16" t="s">
        <v>35</v>
      </c>
      <c r="E307" s="30" t="s">
        <v>877</v>
      </c>
      <c r="F307" s="30" t="s">
        <v>877</v>
      </c>
      <c r="G307" s="119" t="s">
        <v>903</v>
      </c>
      <c r="H307" s="87" t="s">
        <v>391</v>
      </c>
      <c r="I307" s="87" t="s">
        <v>391</v>
      </c>
      <c r="J307" s="87">
        <v>20</v>
      </c>
      <c r="K307" s="87">
        <v>30</v>
      </c>
      <c r="L307" s="87">
        <v>40</v>
      </c>
      <c r="M307" s="87">
        <v>60</v>
      </c>
      <c r="N307" s="87">
        <v>60</v>
      </c>
      <c r="O307" s="87"/>
      <c r="P307" s="87"/>
      <c r="Q307" s="84"/>
      <c r="R307" s="84"/>
      <c r="S307" s="87"/>
      <c r="T307" s="87"/>
      <c r="U307" s="87"/>
      <c r="V307" s="87"/>
      <c r="W307" s="87"/>
      <c r="X307" s="87"/>
    </row>
    <row r="308" spans="1:24" ht="14.45">
      <c r="A308" s="9" t="s">
        <v>50</v>
      </c>
      <c r="B308" s="16" t="s">
        <v>36</v>
      </c>
      <c r="C308" s="16" t="str" cm="1">
        <f t="array" ref="C308">IF(A308="", "", _xlfn._xlws.FILTER('Responsáveis pelas informações'!F:F, 'Responsáveis pelas informações'!A:A=A308))</f>
        <v>Juliana</v>
      </c>
      <c r="D308" s="16" t="s">
        <v>35</v>
      </c>
      <c r="E308" s="30" t="s">
        <v>877</v>
      </c>
      <c r="F308" s="30" t="s">
        <v>877</v>
      </c>
      <c r="G308" s="119" t="s">
        <v>903</v>
      </c>
      <c r="H308" s="87" t="s">
        <v>391</v>
      </c>
      <c r="I308" s="87" t="s">
        <v>391</v>
      </c>
      <c r="J308" s="87" t="s">
        <v>391</v>
      </c>
      <c r="K308" s="87" t="s">
        <v>391</v>
      </c>
      <c r="L308" s="87">
        <v>17</v>
      </c>
      <c r="M308" s="87">
        <v>29</v>
      </c>
      <c r="N308" s="87">
        <v>33</v>
      </c>
      <c r="O308" s="87"/>
      <c r="P308" s="87"/>
      <c r="Q308" s="84"/>
      <c r="R308" s="84"/>
      <c r="S308" s="87"/>
      <c r="T308" s="87"/>
      <c r="U308" s="87"/>
      <c r="V308" s="87"/>
      <c r="W308" s="87"/>
      <c r="X308" s="87"/>
    </row>
    <row r="309" spans="1:24" ht="14.45">
      <c r="A309" s="9" t="s">
        <v>50</v>
      </c>
      <c r="B309" s="16" t="s">
        <v>39</v>
      </c>
      <c r="C309" s="16" t="s">
        <v>222</v>
      </c>
      <c r="D309" s="16" t="s">
        <v>35</v>
      </c>
      <c r="E309" s="30" t="s">
        <v>877</v>
      </c>
      <c r="F309" s="30" t="s">
        <v>877</v>
      </c>
      <c r="G309" s="119"/>
      <c r="H309" s="87" t="s">
        <v>391</v>
      </c>
      <c r="I309" s="87" t="s">
        <v>391</v>
      </c>
      <c r="J309" s="87" t="s">
        <v>391</v>
      </c>
      <c r="K309" s="87" t="s">
        <v>391</v>
      </c>
      <c r="L309" s="87">
        <v>17</v>
      </c>
      <c r="M309" s="87">
        <v>29</v>
      </c>
      <c r="N309" s="87">
        <v>33</v>
      </c>
      <c r="O309" s="87"/>
      <c r="P309" s="87"/>
      <c r="Q309" s="84"/>
      <c r="R309" s="84"/>
      <c r="S309" s="87"/>
      <c r="T309" s="87"/>
      <c r="U309" s="87"/>
      <c r="V309" s="87"/>
      <c r="W309" s="87"/>
      <c r="X309" s="87"/>
    </row>
    <row r="310" spans="1:24" ht="14.45">
      <c r="A310" s="9" t="s">
        <v>50</v>
      </c>
      <c r="B310" s="16" t="s">
        <v>42</v>
      </c>
      <c r="C310" s="16" t="str" cm="1">
        <f t="array" ref="C310">IF(A310="", "", _xlfn._xlws.FILTER('Responsáveis pelas informações'!F:F, 'Responsáveis pelas informações'!A:A=A310))</f>
        <v>Juliana</v>
      </c>
      <c r="D310" s="16" t="s">
        <v>35</v>
      </c>
      <c r="E310" s="30" t="s">
        <v>877</v>
      </c>
      <c r="F310" s="30" t="s">
        <v>877</v>
      </c>
      <c r="G310" s="119"/>
      <c r="H310" s="87">
        <v>48</v>
      </c>
      <c r="I310" s="87">
        <v>48</v>
      </c>
      <c r="J310" s="87">
        <v>48</v>
      </c>
      <c r="K310" s="87">
        <v>48</v>
      </c>
      <c r="L310" s="87">
        <v>48</v>
      </c>
      <c r="M310" s="87">
        <v>48</v>
      </c>
      <c r="N310" s="87">
        <v>48</v>
      </c>
      <c r="O310" s="87"/>
      <c r="P310" s="87"/>
      <c r="Q310" s="84"/>
      <c r="R310" s="84"/>
      <c r="S310" s="87"/>
      <c r="T310" s="87"/>
      <c r="U310" s="87"/>
      <c r="V310" s="87"/>
      <c r="W310" s="87"/>
      <c r="X310" s="87"/>
    </row>
    <row r="311" spans="1:24" ht="12.95">
      <c r="A311" s="9" t="s">
        <v>50</v>
      </c>
      <c r="B311" s="16" t="s">
        <v>47</v>
      </c>
      <c r="C311" s="16" t="str" cm="1">
        <f t="array" ref="C311">IF(A311="", "", _xlfn._xlws.FILTER('Responsáveis pelas informações'!F:F, 'Responsáveis pelas informações'!A:A=A311))</f>
        <v>Juliana</v>
      </c>
      <c r="D311" s="16" t="s">
        <v>35</v>
      </c>
      <c r="E311" s="30" t="s">
        <v>408</v>
      </c>
      <c r="F311" s="30" t="s">
        <v>877</v>
      </c>
      <c r="G311" s="16"/>
      <c r="H311" s="87"/>
      <c r="I311" s="87"/>
      <c r="J311" s="87"/>
      <c r="K311" s="87"/>
      <c r="L311" s="87"/>
      <c r="M311" s="87">
        <v>21</v>
      </c>
      <c r="N311" s="87">
        <v>28</v>
      </c>
      <c r="O311" s="87">
        <v>28</v>
      </c>
      <c r="P311" s="87">
        <v>40</v>
      </c>
      <c r="Q311" s="84">
        <v>30</v>
      </c>
      <c r="R311" s="84"/>
      <c r="S311" s="87"/>
      <c r="T311" s="87"/>
      <c r="U311" s="87"/>
      <c r="V311" s="87"/>
      <c r="W311" s="87"/>
      <c r="X311" s="87"/>
    </row>
    <row r="312" spans="1:24" ht="12.95">
      <c r="A312" s="9" t="s">
        <v>50</v>
      </c>
      <c r="B312" s="16" t="s">
        <v>13</v>
      </c>
      <c r="C312" s="16" t="str" cm="1">
        <f t="array" ref="C312">IF(A312="", "", _xlfn._xlws.FILTER('Responsáveis pelas informações'!F:F, 'Responsáveis pelas informações'!A:A=A312))</f>
        <v>Juliana</v>
      </c>
      <c r="D312" s="16" t="s">
        <v>35</v>
      </c>
      <c r="E312" s="30" t="s">
        <v>408</v>
      </c>
      <c r="F312" s="30" t="s">
        <v>877</v>
      </c>
      <c r="G312" s="16"/>
      <c r="H312" s="87"/>
      <c r="I312" s="87"/>
      <c r="J312" s="87"/>
      <c r="K312" s="87"/>
      <c r="L312" s="87"/>
      <c r="M312" s="87">
        <v>9</v>
      </c>
      <c r="N312" s="87">
        <v>6</v>
      </c>
      <c r="O312" s="87">
        <v>6</v>
      </c>
      <c r="P312" s="87">
        <v>9</v>
      </c>
      <c r="Q312" s="84">
        <v>5</v>
      </c>
      <c r="R312" s="84"/>
      <c r="S312" s="87"/>
      <c r="T312" s="87"/>
      <c r="U312" s="87"/>
      <c r="V312" s="87"/>
      <c r="W312" s="87"/>
      <c r="X312" s="87"/>
    </row>
    <row r="313" spans="1:24" ht="12.95">
      <c r="A313" s="9" t="s">
        <v>50</v>
      </c>
      <c r="B313" s="16" t="s">
        <v>51</v>
      </c>
      <c r="C313" s="16" t="str" cm="1">
        <f t="array" ref="C313">IF(A313="", "", _xlfn._xlws.FILTER('Responsáveis pelas informações'!F:F, 'Responsáveis pelas informações'!A:A=A313))</f>
        <v>Juliana</v>
      </c>
      <c r="D313" s="16" t="s">
        <v>35</v>
      </c>
      <c r="E313" s="30" t="s">
        <v>408</v>
      </c>
      <c r="F313" s="30" t="s">
        <v>877</v>
      </c>
      <c r="G313" s="16"/>
      <c r="H313" s="87"/>
      <c r="I313" s="87"/>
      <c r="J313" s="87"/>
      <c r="K313" s="87"/>
      <c r="L313" s="87"/>
      <c r="M313" s="87">
        <v>3</v>
      </c>
      <c r="N313" s="87">
        <v>2</v>
      </c>
      <c r="O313" s="87">
        <v>2</v>
      </c>
      <c r="P313" s="87">
        <v>3</v>
      </c>
      <c r="Q313" s="84">
        <v>2</v>
      </c>
      <c r="R313" s="84"/>
      <c r="S313" s="87"/>
      <c r="T313" s="87"/>
      <c r="U313" s="87"/>
      <c r="V313" s="87"/>
      <c r="W313" s="87"/>
      <c r="X313" s="87"/>
    </row>
    <row r="314" spans="1:24" ht="12.95">
      <c r="A314" s="9" t="s">
        <v>50</v>
      </c>
      <c r="B314" s="16" t="s">
        <v>53</v>
      </c>
      <c r="C314" s="16" t="str" cm="1">
        <f t="array" ref="C314">IF(A314="", "", _xlfn._xlws.FILTER('Responsáveis pelas informações'!F:F, 'Responsáveis pelas informações'!A:A=A314))</f>
        <v>Juliana</v>
      </c>
      <c r="D314" s="16" t="s">
        <v>35</v>
      </c>
      <c r="E314" s="30" t="s">
        <v>408</v>
      </c>
      <c r="F314" s="30" t="s">
        <v>877</v>
      </c>
      <c r="G314" s="16"/>
      <c r="H314" s="87"/>
      <c r="I314" s="87"/>
      <c r="J314" s="87"/>
      <c r="K314" s="87"/>
      <c r="L314" s="87"/>
      <c r="M314" s="87">
        <v>3</v>
      </c>
      <c r="N314" s="87">
        <v>2</v>
      </c>
      <c r="O314" s="87">
        <v>2</v>
      </c>
      <c r="P314" s="87">
        <v>2</v>
      </c>
      <c r="Q314" s="84">
        <v>2</v>
      </c>
      <c r="R314" s="84"/>
      <c r="S314" s="87"/>
      <c r="T314" s="87"/>
      <c r="U314" s="87"/>
      <c r="V314" s="87"/>
      <c r="W314" s="87"/>
      <c r="X314" s="87"/>
    </row>
    <row r="315" spans="1:24" ht="12.95">
      <c r="A315" s="9" t="s">
        <v>50</v>
      </c>
      <c r="B315" s="16" t="s">
        <v>63</v>
      </c>
      <c r="C315" s="16" t="str" cm="1">
        <f t="array" ref="C315">IF(A315="", "", _xlfn._xlws.FILTER('Responsáveis pelas informações'!F:F, 'Responsáveis pelas informações'!A:A=A315))</f>
        <v>Juliana</v>
      </c>
      <c r="D315" s="16" t="s">
        <v>35</v>
      </c>
      <c r="E315" s="30" t="s">
        <v>408</v>
      </c>
      <c r="F315" s="30" t="s">
        <v>877</v>
      </c>
      <c r="G315" s="16"/>
      <c r="H315" s="87"/>
      <c r="I315" s="87"/>
      <c r="J315" s="87"/>
      <c r="K315" s="87"/>
      <c r="L315" s="87"/>
      <c r="M315" s="87">
        <v>40</v>
      </c>
      <c r="N315" s="87">
        <v>50</v>
      </c>
      <c r="O315" s="87">
        <v>80</v>
      </c>
      <c r="P315" s="87">
        <v>100</v>
      </c>
      <c r="Q315" s="84">
        <v>120</v>
      </c>
      <c r="R315" s="84"/>
      <c r="S315" s="87"/>
      <c r="T315" s="87"/>
      <c r="U315" s="87"/>
      <c r="V315" s="87"/>
      <c r="W315" s="87"/>
      <c r="X315" s="87"/>
    </row>
    <row r="316" spans="1:24" ht="12.95">
      <c r="A316" s="9" t="s">
        <v>50</v>
      </c>
      <c r="B316" s="16" t="s">
        <v>57</v>
      </c>
      <c r="C316" s="16" t="str" cm="1">
        <f t="array" ref="C316">IF(A316="", "", _xlfn._xlws.FILTER('Responsáveis pelas informações'!F:F, 'Responsáveis pelas informações'!A:A=A316))</f>
        <v>Juliana</v>
      </c>
      <c r="D316" s="16" t="s">
        <v>35</v>
      </c>
      <c r="E316" s="30" t="s">
        <v>408</v>
      </c>
      <c r="F316" s="30" t="s">
        <v>877</v>
      </c>
      <c r="G316" s="16"/>
      <c r="H316" s="87"/>
      <c r="I316" s="87"/>
      <c r="J316" s="87"/>
      <c r="K316" s="87"/>
      <c r="L316" s="87"/>
      <c r="M316" s="87">
        <v>1</v>
      </c>
      <c r="N316" s="87">
        <v>1</v>
      </c>
      <c r="O316" s="87">
        <v>1</v>
      </c>
      <c r="P316" s="87">
        <v>1</v>
      </c>
      <c r="Q316" s="84">
        <v>1</v>
      </c>
      <c r="R316" s="84"/>
      <c r="S316" s="87"/>
      <c r="T316" s="87"/>
      <c r="U316" s="87"/>
      <c r="V316" s="87"/>
      <c r="W316" s="87"/>
      <c r="X316" s="87"/>
    </row>
    <row r="317" spans="1:24" ht="12.95">
      <c r="A317" s="9" t="s">
        <v>50</v>
      </c>
      <c r="B317" s="16" t="s">
        <v>68</v>
      </c>
      <c r="C317" s="16" t="str" cm="1">
        <f t="array" ref="C317">IF(A317="", "", _xlfn._xlws.FILTER('Responsáveis pelas informações'!F:F, 'Responsáveis pelas informações'!A:A=A317))</f>
        <v>Juliana</v>
      </c>
      <c r="D317" s="16" t="s">
        <v>35</v>
      </c>
      <c r="E317" s="30" t="s">
        <v>408</v>
      </c>
      <c r="F317" s="30" t="s">
        <v>877</v>
      </c>
      <c r="G317" s="16"/>
      <c r="H317" s="87"/>
      <c r="I317" s="87"/>
      <c r="J317" s="87"/>
      <c r="K317" s="87"/>
      <c r="L317" s="87"/>
      <c r="M317" s="87">
        <v>4</v>
      </c>
      <c r="N317" s="87">
        <v>4</v>
      </c>
      <c r="O317" s="87">
        <v>4</v>
      </c>
      <c r="P317" s="87">
        <v>4</v>
      </c>
      <c r="Q317" s="84">
        <v>4</v>
      </c>
      <c r="R317" s="84"/>
      <c r="S317" s="87"/>
      <c r="T317" s="87"/>
      <c r="U317" s="87"/>
      <c r="V317" s="87"/>
      <c r="W317" s="87"/>
      <c r="X317" s="87"/>
    </row>
    <row r="318" spans="1:24" ht="26.1">
      <c r="A318" s="9" t="s">
        <v>50</v>
      </c>
      <c r="B318" s="16" t="s">
        <v>70</v>
      </c>
      <c r="C318" s="16" t="str" cm="1">
        <f t="array" ref="C318">IF(A318="", "", _xlfn._xlws.FILTER('Responsáveis pelas informações'!F:F, 'Responsáveis pelas informações'!A:A=A318))</f>
        <v>Juliana</v>
      </c>
      <c r="D318" s="16" t="s">
        <v>35</v>
      </c>
      <c r="E318" s="30" t="s">
        <v>408</v>
      </c>
      <c r="F318" s="30" t="s">
        <v>877</v>
      </c>
      <c r="G318" s="16"/>
      <c r="H318" s="87"/>
      <c r="I318" s="87"/>
      <c r="J318" s="87"/>
      <c r="K318" s="87"/>
      <c r="L318" s="87"/>
      <c r="M318" s="87">
        <v>47</v>
      </c>
      <c r="N318" s="87">
        <v>48</v>
      </c>
      <c r="O318" s="87">
        <v>49</v>
      </c>
      <c r="P318" s="87">
        <v>50</v>
      </c>
      <c r="Q318" s="84">
        <v>50</v>
      </c>
      <c r="R318" s="84"/>
      <c r="S318" s="87"/>
      <c r="T318" s="87"/>
      <c r="U318" s="87"/>
      <c r="V318" s="87"/>
      <c r="W318" s="87"/>
      <c r="X318" s="87"/>
    </row>
    <row r="319" spans="1:24" ht="12.95">
      <c r="A319" s="9" t="s">
        <v>50</v>
      </c>
      <c r="B319" s="16" t="s">
        <v>72</v>
      </c>
      <c r="C319" s="16" t="str" cm="1">
        <f t="array" ref="C319">IF(A319="", "", _xlfn._xlws.FILTER('Responsáveis pelas informações'!F:F, 'Responsáveis pelas informações'!A:A=A319))</f>
        <v>Juliana</v>
      </c>
      <c r="D319" s="16" t="s">
        <v>35</v>
      </c>
      <c r="E319" s="30" t="s">
        <v>408</v>
      </c>
      <c r="F319" s="30" t="s">
        <v>877</v>
      </c>
      <c r="G319" s="16"/>
      <c r="H319" s="87"/>
      <c r="I319" s="87"/>
      <c r="J319" s="87"/>
      <c r="K319" s="87"/>
      <c r="L319" s="87"/>
      <c r="M319" s="87">
        <v>33</v>
      </c>
      <c r="N319" s="87">
        <v>33</v>
      </c>
      <c r="O319" s="87">
        <v>33</v>
      </c>
      <c r="P319" s="87">
        <v>33</v>
      </c>
      <c r="Q319" s="84">
        <v>40</v>
      </c>
      <c r="R319" s="84"/>
      <c r="S319" s="87"/>
      <c r="T319" s="87"/>
      <c r="U319" s="87"/>
      <c r="V319" s="87"/>
      <c r="W319" s="87"/>
      <c r="X319" s="87"/>
    </row>
    <row r="320" spans="1:24" ht="12.95">
      <c r="A320" s="9" t="s">
        <v>52</v>
      </c>
      <c r="B320" s="16" t="s">
        <v>47</v>
      </c>
      <c r="C320" s="16" t="str" cm="1">
        <f t="array" ref="C320">IF(A320="", "", _xlfn._xlws.FILTER('Responsáveis pelas informações'!F:F, 'Responsáveis pelas informações'!A:A=A320))</f>
        <v>Juliana</v>
      </c>
      <c r="D320" s="16" t="s">
        <v>29</v>
      </c>
      <c r="E320" s="90" t="s">
        <v>408</v>
      </c>
      <c r="F320" s="90" t="s">
        <v>877</v>
      </c>
      <c r="G320" s="16"/>
      <c r="H320" s="87"/>
      <c r="I320" s="87"/>
      <c r="J320" s="87"/>
      <c r="K320" s="87"/>
      <c r="L320" s="87"/>
      <c r="M320" s="87"/>
      <c r="N320" s="87">
        <v>75</v>
      </c>
      <c r="O320" s="87">
        <v>50</v>
      </c>
      <c r="P320" s="87">
        <v>67</v>
      </c>
      <c r="Q320" s="84">
        <v>33</v>
      </c>
      <c r="R320" s="84">
        <v>0</v>
      </c>
      <c r="S320" s="87"/>
      <c r="T320" s="87"/>
      <c r="U320" s="87"/>
      <c r="V320" s="87"/>
      <c r="W320" s="87"/>
      <c r="X320" s="87"/>
    </row>
    <row r="321" spans="1:24" ht="12.95">
      <c r="A321" s="9" t="s">
        <v>52</v>
      </c>
      <c r="B321" s="16" t="s">
        <v>13</v>
      </c>
      <c r="C321" s="16" t="str" cm="1">
        <f t="array" ref="C321">IF(A321="", "", _xlfn._xlws.FILTER('Responsáveis pelas informações'!F:F, 'Responsáveis pelas informações'!A:A=A321))</f>
        <v>Juliana</v>
      </c>
      <c r="D321" s="16" t="s">
        <v>29</v>
      </c>
      <c r="E321" s="90" t="s">
        <v>408</v>
      </c>
      <c r="F321" s="90" t="s">
        <v>877</v>
      </c>
      <c r="G321" s="16"/>
      <c r="H321" s="87"/>
      <c r="I321" s="87"/>
      <c r="J321" s="87"/>
      <c r="K321" s="87"/>
      <c r="L321" s="87"/>
      <c r="M321" s="87"/>
      <c r="N321" s="87">
        <v>18</v>
      </c>
      <c r="O321" s="87">
        <v>12</v>
      </c>
      <c r="P321" s="87">
        <v>16</v>
      </c>
      <c r="Q321" s="84">
        <v>8</v>
      </c>
      <c r="R321" s="84">
        <v>0</v>
      </c>
      <c r="S321" s="87"/>
      <c r="T321" s="87"/>
      <c r="U321" s="87"/>
      <c r="V321" s="87"/>
      <c r="W321" s="87"/>
      <c r="X321" s="87"/>
    </row>
    <row r="322" spans="1:24" ht="12.95">
      <c r="A322" s="9" t="s">
        <v>52</v>
      </c>
      <c r="B322" s="16" t="s">
        <v>51</v>
      </c>
      <c r="C322" s="16" t="str" cm="1">
        <f t="array" ref="C322">IF(A322="", "", _xlfn._xlws.FILTER('Responsáveis pelas informações'!F:F, 'Responsáveis pelas informações'!A:A=A322))</f>
        <v>Juliana</v>
      </c>
      <c r="D322" s="16" t="s">
        <v>29</v>
      </c>
      <c r="E322" s="90" t="s">
        <v>408</v>
      </c>
      <c r="F322" s="90" t="s">
        <v>877</v>
      </c>
      <c r="G322" s="16"/>
      <c r="H322" s="87"/>
      <c r="I322" s="87"/>
      <c r="J322" s="87"/>
      <c r="K322" s="87"/>
      <c r="L322" s="87"/>
      <c r="M322" s="87"/>
      <c r="N322" s="87">
        <v>9</v>
      </c>
      <c r="O322" s="87">
        <v>6</v>
      </c>
      <c r="P322" s="87">
        <v>8</v>
      </c>
      <c r="Q322" s="84">
        <v>4</v>
      </c>
      <c r="R322" s="84">
        <v>0</v>
      </c>
      <c r="S322" s="87"/>
      <c r="T322" s="87"/>
      <c r="U322" s="87"/>
      <c r="V322" s="87"/>
      <c r="W322" s="87"/>
      <c r="X322" s="87"/>
    </row>
    <row r="323" spans="1:24" ht="12.95">
      <c r="A323" s="9" t="s">
        <v>52</v>
      </c>
      <c r="B323" s="16" t="s">
        <v>53</v>
      </c>
      <c r="C323" s="16" t="str" cm="1">
        <f t="array" ref="C323">IF(A323="", "", _xlfn._xlws.FILTER('Responsáveis pelas informações'!F:F, 'Responsáveis pelas informações'!A:A=A323))</f>
        <v>Juliana</v>
      </c>
      <c r="D323" s="16" t="s">
        <v>29</v>
      </c>
      <c r="E323" s="90" t="s">
        <v>408</v>
      </c>
      <c r="F323" s="90" t="s">
        <v>877</v>
      </c>
      <c r="G323" s="16"/>
      <c r="H323" s="87"/>
      <c r="I323" s="87"/>
      <c r="J323" s="87"/>
      <c r="K323" s="87"/>
      <c r="L323" s="87"/>
      <c r="M323" s="87"/>
      <c r="N323" s="87">
        <v>5</v>
      </c>
      <c r="O323" s="87">
        <v>4</v>
      </c>
      <c r="P323" s="87">
        <v>6</v>
      </c>
      <c r="Q323" s="84">
        <v>4</v>
      </c>
      <c r="R323" s="84">
        <v>0</v>
      </c>
      <c r="S323" s="87"/>
      <c r="T323" s="87"/>
      <c r="U323" s="87"/>
      <c r="V323" s="87"/>
      <c r="W323" s="87"/>
      <c r="X323" s="87"/>
    </row>
    <row r="324" spans="1:24" ht="12.95">
      <c r="A324" s="9" t="s">
        <v>52</v>
      </c>
      <c r="B324" s="16" t="s">
        <v>63</v>
      </c>
      <c r="C324" s="16" t="str" cm="1">
        <f t="array" ref="C324">IF(A324="", "", _xlfn._xlws.FILTER('Responsáveis pelas informações'!F:F, 'Responsáveis pelas informações'!A:A=A324))</f>
        <v>Juliana</v>
      </c>
      <c r="D324" s="16" t="s">
        <v>29</v>
      </c>
      <c r="E324" s="90" t="s">
        <v>408</v>
      </c>
      <c r="F324" s="90" t="s">
        <v>877</v>
      </c>
      <c r="G324" s="16"/>
      <c r="H324" s="87"/>
      <c r="I324" s="87"/>
      <c r="J324" s="87"/>
      <c r="K324" s="87"/>
      <c r="L324" s="87"/>
      <c r="M324" s="87"/>
      <c r="N324" s="87">
        <v>692</v>
      </c>
      <c r="O324" s="87">
        <v>692</v>
      </c>
      <c r="P324" s="87">
        <v>692</v>
      </c>
      <c r="Q324" s="87">
        <v>692</v>
      </c>
      <c r="R324" s="84">
        <v>0</v>
      </c>
      <c r="S324" s="87"/>
      <c r="T324" s="87"/>
      <c r="U324" s="87"/>
      <c r="V324" s="87"/>
      <c r="W324" s="87"/>
      <c r="X324" s="87"/>
    </row>
    <row r="325" spans="1:24" ht="12.95">
      <c r="A325" s="9" t="s">
        <v>52</v>
      </c>
      <c r="B325" s="16" t="s">
        <v>57</v>
      </c>
      <c r="C325" s="16" t="str" cm="1">
        <f t="array" ref="C325">IF(A325="", "", _xlfn._xlws.FILTER('Responsáveis pelas informações'!F:F, 'Responsáveis pelas informações'!A:A=A325))</f>
        <v>Juliana</v>
      </c>
      <c r="D325" s="16" t="s">
        <v>29</v>
      </c>
      <c r="E325" s="90" t="s">
        <v>408</v>
      </c>
      <c r="F325" s="90" t="s">
        <v>877</v>
      </c>
      <c r="G325" s="16"/>
      <c r="H325" s="87"/>
      <c r="I325" s="87"/>
      <c r="J325" s="87"/>
      <c r="K325" s="87"/>
      <c r="L325" s="87"/>
      <c r="M325" s="87"/>
      <c r="N325" s="87">
        <v>4</v>
      </c>
      <c r="O325" s="87">
        <v>3</v>
      </c>
      <c r="P325" s="87">
        <v>4</v>
      </c>
      <c r="Q325" s="84">
        <v>2</v>
      </c>
      <c r="R325" s="84">
        <v>0</v>
      </c>
      <c r="S325" s="87"/>
      <c r="T325" s="87"/>
      <c r="U325" s="87"/>
      <c r="V325" s="87"/>
      <c r="W325" s="87"/>
      <c r="X325" s="87"/>
    </row>
    <row r="326" spans="1:24" ht="12.95">
      <c r="A326" s="9" t="s">
        <v>52</v>
      </c>
      <c r="B326" s="16" t="s">
        <v>68</v>
      </c>
      <c r="C326" s="16" t="str" cm="1">
        <f t="array" ref="C326">IF(A326="", "", _xlfn._xlws.FILTER('Responsáveis pelas informações'!F:F, 'Responsáveis pelas informações'!A:A=A326))</f>
        <v>Juliana</v>
      </c>
      <c r="D326" s="16" t="s">
        <v>29</v>
      </c>
      <c r="E326" s="90" t="s">
        <v>408</v>
      </c>
      <c r="F326" s="90" t="s">
        <v>877</v>
      </c>
      <c r="G326" s="16"/>
      <c r="H326" s="87" t="s">
        <v>904</v>
      </c>
      <c r="I326" s="87"/>
      <c r="J326" s="87"/>
      <c r="K326" s="87"/>
      <c r="L326" s="87"/>
      <c r="M326" s="87"/>
      <c r="N326" s="87">
        <v>3</v>
      </c>
      <c r="O326" s="87">
        <v>3</v>
      </c>
      <c r="P326" s="87">
        <v>3</v>
      </c>
      <c r="Q326" s="84">
        <v>3</v>
      </c>
      <c r="R326" s="84">
        <v>3</v>
      </c>
      <c r="S326" s="87"/>
      <c r="T326" s="87"/>
      <c r="U326" s="87"/>
      <c r="V326" s="87"/>
      <c r="W326" s="87"/>
      <c r="X326" s="87"/>
    </row>
    <row r="327" spans="1:24" ht="26.1">
      <c r="A327" s="9" t="s">
        <v>52</v>
      </c>
      <c r="B327" s="16" t="s">
        <v>70</v>
      </c>
      <c r="C327" s="16" t="str" cm="1">
        <f t="array" ref="C327">IF(A327="", "", _xlfn._xlws.FILTER('Responsáveis pelas informações'!F:F, 'Responsáveis pelas informações'!A:A=A327))</f>
        <v>Juliana</v>
      </c>
      <c r="D327" s="16" t="s">
        <v>29</v>
      </c>
      <c r="E327" s="90" t="s">
        <v>408</v>
      </c>
      <c r="F327" s="90" t="s">
        <v>877</v>
      </c>
      <c r="G327" s="16"/>
      <c r="H327" s="87"/>
      <c r="I327" s="87"/>
      <c r="J327" s="87"/>
      <c r="K327" s="87"/>
      <c r="L327" s="87"/>
      <c r="M327" s="87"/>
      <c r="N327" s="87">
        <v>61</v>
      </c>
      <c r="O327" s="87" t="s">
        <v>905</v>
      </c>
      <c r="P327" s="87" t="s">
        <v>906</v>
      </c>
      <c r="Q327" s="84" t="s">
        <v>907</v>
      </c>
      <c r="R327" s="84" t="s">
        <v>907</v>
      </c>
      <c r="S327" s="87"/>
      <c r="T327" s="87"/>
      <c r="U327" s="87"/>
      <c r="V327" s="87"/>
      <c r="W327" s="87"/>
      <c r="X327" s="87"/>
    </row>
    <row r="328" spans="1:24" ht="12.95">
      <c r="A328" s="9" t="s">
        <v>52</v>
      </c>
      <c r="B328" s="16" t="s">
        <v>72</v>
      </c>
      <c r="C328" s="16" t="str" cm="1">
        <f t="array" ref="C328">IF(A328="", "", _xlfn._xlws.FILTER('Responsáveis pelas informações'!F:F, 'Responsáveis pelas informações'!A:A=A328))</f>
        <v>Juliana</v>
      </c>
      <c r="D328" s="16" t="s">
        <v>29</v>
      </c>
      <c r="E328" s="90" t="s">
        <v>408</v>
      </c>
      <c r="F328" s="90" t="s">
        <v>877</v>
      </c>
      <c r="G328" s="16"/>
      <c r="H328" s="87"/>
      <c r="I328" s="87"/>
      <c r="J328" s="87"/>
      <c r="K328" s="87"/>
      <c r="L328" s="87"/>
      <c r="M328" s="87"/>
      <c r="N328" s="87">
        <v>50</v>
      </c>
      <c r="O328" s="87">
        <v>50</v>
      </c>
      <c r="P328" s="87">
        <v>50</v>
      </c>
      <c r="Q328" s="84">
        <v>50</v>
      </c>
      <c r="R328" s="84">
        <v>50</v>
      </c>
      <c r="S328" s="87"/>
      <c r="T328" s="87"/>
      <c r="U328" s="87"/>
      <c r="V328" s="87"/>
      <c r="W328" s="87"/>
      <c r="X328" s="87"/>
    </row>
    <row r="329" spans="1:24" ht="12.95">
      <c r="A329" s="9" t="s">
        <v>52</v>
      </c>
      <c r="B329" s="16" t="s">
        <v>74</v>
      </c>
      <c r="C329" s="16" t="str" cm="1">
        <f t="array" ref="C329">IF(A329="", "", _xlfn._xlws.FILTER('Responsáveis pelas informações'!F:F, 'Responsáveis pelas informações'!A:A=A329))</f>
        <v>Juliana</v>
      </c>
      <c r="D329" s="16" t="s">
        <v>29</v>
      </c>
      <c r="E329" s="90" t="s">
        <v>404</v>
      </c>
      <c r="F329" s="90" t="s">
        <v>877</v>
      </c>
      <c r="G329" s="16"/>
      <c r="H329" s="87"/>
      <c r="I329" s="87"/>
      <c r="J329" s="87"/>
      <c r="K329" s="87">
        <v>5</v>
      </c>
      <c r="L329" s="87">
        <v>0</v>
      </c>
      <c r="M329" s="87"/>
      <c r="N329" s="87"/>
      <c r="O329" s="87"/>
      <c r="P329" s="87"/>
      <c r="Q329" s="84"/>
      <c r="R329" s="84">
        <v>3</v>
      </c>
      <c r="S329" s="87"/>
      <c r="T329" s="87"/>
      <c r="U329" s="87"/>
      <c r="V329" s="87"/>
      <c r="W329" s="87"/>
      <c r="X329" s="87"/>
    </row>
    <row r="330" spans="1:24" ht="12.95">
      <c r="A330" s="9" t="s">
        <v>52</v>
      </c>
      <c r="B330" s="16" t="s">
        <v>49</v>
      </c>
      <c r="C330" s="16" t="str" cm="1">
        <f t="array" ref="C330">IF(A330="", "", _xlfn._xlws.FILTER('Responsáveis pelas informações'!F:F, 'Responsáveis pelas informações'!A:A=A330))</f>
        <v>Juliana</v>
      </c>
      <c r="D330" s="16" t="s">
        <v>29</v>
      </c>
      <c r="E330" s="90" t="s">
        <v>404</v>
      </c>
      <c r="F330" s="90" t="s">
        <v>877</v>
      </c>
      <c r="G330" s="16"/>
      <c r="H330" s="87"/>
      <c r="I330" s="87"/>
      <c r="J330" s="87"/>
      <c r="K330" s="87"/>
      <c r="L330" s="87"/>
      <c r="M330" s="87"/>
      <c r="N330" s="87"/>
      <c r="O330" s="87"/>
      <c r="P330" s="87"/>
      <c r="Q330" s="84"/>
      <c r="R330" s="84">
        <v>8</v>
      </c>
      <c r="S330" s="87"/>
      <c r="T330" s="87"/>
      <c r="U330" s="87"/>
      <c r="V330" s="87"/>
      <c r="W330" s="87"/>
      <c r="X330" s="87"/>
    </row>
    <row r="331" spans="1:24" ht="12.95">
      <c r="A331" s="9" t="s">
        <v>52</v>
      </c>
      <c r="B331" s="16" t="s">
        <v>77</v>
      </c>
      <c r="C331" s="16" t="str" cm="1">
        <f t="array" ref="C331">IF(A331="", "", _xlfn._xlws.FILTER('Responsáveis pelas informações'!F:F, 'Responsáveis pelas informações'!A:A=A331))</f>
        <v>Juliana</v>
      </c>
      <c r="D331" s="16" t="s">
        <v>29</v>
      </c>
      <c r="E331" s="90" t="s">
        <v>404</v>
      </c>
      <c r="F331" s="90" t="s">
        <v>877</v>
      </c>
      <c r="G331" s="16"/>
      <c r="H331" s="87"/>
      <c r="I331" s="87"/>
      <c r="J331" s="87"/>
      <c r="K331" s="87"/>
      <c r="L331" s="87"/>
      <c r="M331" s="87"/>
      <c r="N331" s="87"/>
      <c r="O331" s="87"/>
      <c r="P331" s="87"/>
      <c r="Q331" s="84"/>
      <c r="R331" s="84">
        <v>7</v>
      </c>
      <c r="S331" s="87"/>
      <c r="T331" s="87"/>
      <c r="U331" s="87"/>
      <c r="V331" s="87"/>
      <c r="W331" s="87"/>
      <c r="X331" s="87"/>
    </row>
    <row r="332" spans="1:24" ht="12.95">
      <c r="A332" s="9" t="s">
        <v>52</v>
      </c>
      <c r="B332" s="16" t="s">
        <v>79</v>
      </c>
      <c r="C332" s="16" t="str" cm="1">
        <f t="array" ref="C332">IF(A332="", "", _xlfn._xlws.FILTER('Responsáveis pelas informações'!F:F, 'Responsáveis pelas informações'!A:A=A332))</f>
        <v>Juliana</v>
      </c>
      <c r="D332" s="16" t="s">
        <v>29</v>
      </c>
      <c r="E332" s="90" t="s">
        <v>404</v>
      </c>
      <c r="F332" s="90" t="s">
        <v>877</v>
      </c>
      <c r="G332" s="16"/>
      <c r="H332" s="87"/>
      <c r="I332" s="87"/>
      <c r="J332" s="87"/>
      <c r="K332" s="87"/>
      <c r="L332" s="87"/>
      <c r="M332" s="87"/>
      <c r="N332" s="87"/>
      <c r="O332" s="87"/>
      <c r="P332" s="87"/>
      <c r="Q332" s="84"/>
      <c r="R332" s="84">
        <v>6</v>
      </c>
      <c r="S332" s="87"/>
      <c r="T332" s="87"/>
      <c r="U332" s="87"/>
      <c r="V332" s="87"/>
      <c r="W332" s="87"/>
      <c r="X332" s="87"/>
    </row>
    <row r="333" spans="1:24" ht="26.1">
      <c r="A333" s="9" t="s">
        <v>52</v>
      </c>
      <c r="B333" s="16" t="s">
        <v>95</v>
      </c>
      <c r="C333" s="16" t="str" cm="1">
        <f t="array" ref="C333">IF(A333="", "", _xlfn._xlws.FILTER('Responsáveis pelas informações'!F:F, 'Responsáveis pelas informações'!A:A=A333))</f>
        <v>Juliana</v>
      </c>
      <c r="D333" s="16" t="s">
        <v>29</v>
      </c>
      <c r="E333" s="90" t="s">
        <v>404</v>
      </c>
      <c r="F333" s="90" t="s">
        <v>877</v>
      </c>
      <c r="G333" s="16"/>
      <c r="H333" s="87"/>
      <c r="I333" s="87"/>
      <c r="J333" s="87"/>
      <c r="K333" s="87"/>
      <c r="L333" s="87"/>
      <c r="M333" s="87"/>
      <c r="N333" s="87"/>
      <c r="O333" s="87"/>
      <c r="P333" s="87"/>
      <c r="Q333" s="84"/>
      <c r="R333" s="84">
        <v>2</v>
      </c>
      <c r="S333" s="87"/>
      <c r="T333" s="87"/>
      <c r="U333" s="87"/>
      <c r="V333" s="87"/>
      <c r="W333" s="87"/>
      <c r="X333" s="87"/>
    </row>
    <row r="334" spans="1:24" ht="12.95">
      <c r="A334" s="9" t="s">
        <v>52</v>
      </c>
      <c r="B334" s="16" t="s">
        <v>81</v>
      </c>
      <c r="C334" s="16" t="str" cm="1">
        <f t="array" ref="C334">IF(A334="", "", _xlfn._xlws.FILTER('Responsáveis pelas informações'!F:F, 'Responsáveis pelas informações'!A:A=A334))</f>
        <v>Juliana</v>
      </c>
      <c r="D334" s="16" t="s">
        <v>29</v>
      </c>
      <c r="E334" s="90" t="s">
        <v>404</v>
      </c>
      <c r="F334" s="90" t="s">
        <v>877</v>
      </c>
      <c r="G334" s="16"/>
      <c r="H334" s="87"/>
      <c r="I334" s="87"/>
      <c r="J334" s="87"/>
      <c r="K334" s="87"/>
      <c r="L334" s="87"/>
      <c r="M334" s="87"/>
      <c r="N334" s="87"/>
      <c r="O334" s="87"/>
      <c r="P334" s="87"/>
      <c r="Q334" s="84"/>
      <c r="R334" s="84">
        <v>1</v>
      </c>
      <c r="S334" s="87"/>
      <c r="T334" s="87"/>
      <c r="U334" s="87"/>
      <c r="V334" s="87"/>
      <c r="W334" s="87"/>
      <c r="X334" s="87"/>
    </row>
    <row r="335" spans="1:24" ht="12.95">
      <c r="A335" s="9" t="s">
        <v>52</v>
      </c>
      <c r="B335" s="16" t="s">
        <v>57</v>
      </c>
      <c r="C335" s="16" t="str" cm="1">
        <f t="array" ref="C335">IF(A335="", "", _xlfn._xlws.FILTER('Responsáveis pelas informações'!F:F, 'Responsáveis pelas informações'!A:A=A335))</f>
        <v>Juliana</v>
      </c>
      <c r="D335" s="16" t="s">
        <v>29</v>
      </c>
      <c r="E335" s="90" t="s">
        <v>404</v>
      </c>
      <c r="F335" s="90" t="s">
        <v>877</v>
      </c>
      <c r="G335" s="16"/>
      <c r="H335" s="87"/>
      <c r="I335" s="87"/>
      <c r="J335" s="87"/>
      <c r="K335" s="87"/>
      <c r="L335" s="87"/>
      <c r="M335" s="87"/>
      <c r="N335" s="87"/>
      <c r="O335" s="87"/>
      <c r="P335" s="87"/>
      <c r="Q335" s="84"/>
      <c r="R335" s="84">
        <v>2</v>
      </c>
      <c r="S335" s="87"/>
      <c r="T335" s="87"/>
      <c r="U335" s="87"/>
      <c r="V335" s="87"/>
      <c r="W335" s="87"/>
      <c r="X335" s="87"/>
    </row>
    <row r="336" spans="1:24" ht="12.95">
      <c r="A336" s="9" t="s">
        <v>52</v>
      </c>
      <c r="B336" s="16" t="s">
        <v>99</v>
      </c>
      <c r="C336" s="16" t="str" cm="1">
        <f t="array" ref="C336">IF(A336="", "", _xlfn._xlws.FILTER('Responsáveis pelas informações'!F:F, 'Responsáveis pelas informações'!A:A=A336))</f>
        <v>Juliana</v>
      </c>
      <c r="D336" s="16" t="s">
        <v>29</v>
      </c>
      <c r="E336" s="90" t="s">
        <v>404</v>
      </c>
      <c r="F336" s="90" t="s">
        <v>877</v>
      </c>
      <c r="G336" s="16"/>
      <c r="H336" s="87"/>
      <c r="I336" s="87"/>
      <c r="J336" s="87"/>
      <c r="K336" s="87"/>
      <c r="L336" s="87"/>
      <c r="M336" s="87"/>
      <c r="N336" s="87"/>
      <c r="O336" s="87"/>
      <c r="P336" s="87"/>
      <c r="Q336" s="84"/>
      <c r="R336" s="84" t="s">
        <v>880</v>
      </c>
      <c r="S336" s="87"/>
      <c r="T336" s="87"/>
      <c r="U336" s="87"/>
      <c r="V336" s="87"/>
      <c r="W336" s="87"/>
      <c r="X336" s="87"/>
    </row>
    <row r="337" spans="1:24" ht="26.1">
      <c r="A337" s="9" t="s">
        <v>52</v>
      </c>
      <c r="B337" s="16" t="s">
        <v>88</v>
      </c>
      <c r="C337" s="16" t="str" cm="1">
        <f t="array" ref="C337">IF(A337="", "", _xlfn._xlws.FILTER('Responsáveis pelas informações'!F:F, 'Responsáveis pelas informações'!A:A=A337))</f>
        <v>Juliana</v>
      </c>
      <c r="D337" s="16" t="s">
        <v>29</v>
      </c>
      <c r="E337" s="90" t="s">
        <v>404</v>
      </c>
      <c r="F337" s="90" t="s">
        <v>877</v>
      </c>
      <c r="G337" s="16"/>
      <c r="H337" s="87"/>
      <c r="I337" s="87"/>
      <c r="J337" s="87"/>
      <c r="K337" s="87"/>
      <c r="L337" s="87"/>
      <c r="M337" s="87"/>
      <c r="N337" s="87"/>
      <c r="O337" s="87"/>
      <c r="P337" s="87"/>
      <c r="Q337" s="84"/>
      <c r="R337" s="84" t="s">
        <v>908</v>
      </c>
      <c r="S337" s="87"/>
      <c r="T337" s="87"/>
      <c r="U337" s="87"/>
      <c r="V337" s="87"/>
      <c r="W337" s="87"/>
      <c r="X337" s="87"/>
    </row>
    <row r="338" spans="1:24" ht="12.95">
      <c r="A338" s="9" t="s">
        <v>52</v>
      </c>
      <c r="B338" s="16" t="s">
        <v>72</v>
      </c>
      <c r="C338" s="16" t="str" cm="1">
        <f t="array" ref="C338">IF(A338="", "", _xlfn._xlws.FILTER('Responsáveis pelas informações'!F:F, 'Responsáveis pelas informações'!A:A=A338))</f>
        <v>Juliana</v>
      </c>
      <c r="D338" s="16" t="s">
        <v>29</v>
      </c>
      <c r="E338" s="90" t="s">
        <v>404</v>
      </c>
      <c r="F338" s="90" t="s">
        <v>877</v>
      </c>
      <c r="G338" s="16"/>
      <c r="H338" s="87"/>
      <c r="I338" s="87"/>
      <c r="J338" s="87"/>
      <c r="K338" s="87"/>
      <c r="L338" s="87"/>
      <c r="M338" s="87"/>
      <c r="N338" s="87"/>
      <c r="O338" s="87"/>
      <c r="P338" s="87"/>
      <c r="Q338" s="84"/>
      <c r="R338" s="84" t="s">
        <v>909</v>
      </c>
      <c r="S338" s="87"/>
      <c r="T338" s="87"/>
      <c r="U338" s="87"/>
      <c r="V338" s="87"/>
      <c r="W338" s="87"/>
      <c r="X338" s="87"/>
    </row>
    <row r="339" spans="1:24" ht="26.1">
      <c r="A339" s="9" t="s">
        <v>52</v>
      </c>
      <c r="B339" s="16" t="s">
        <v>104</v>
      </c>
      <c r="C339" s="16" t="str" cm="1">
        <f t="array" ref="C339">IF(A339="", "", _xlfn._xlws.FILTER('Responsáveis pelas informações'!F:F, 'Responsáveis pelas informações'!A:A=A339))</f>
        <v>Juliana</v>
      </c>
      <c r="D339" s="16" t="s">
        <v>29</v>
      </c>
      <c r="E339" s="90" t="s">
        <v>404</v>
      </c>
      <c r="F339" s="90" t="s">
        <v>877</v>
      </c>
      <c r="G339" s="16"/>
      <c r="H339" s="87"/>
      <c r="I339" s="87"/>
      <c r="J339" s="87"/>
      <c r="K339" s="87"/>
      <c r="L339" s="87"/>
      <c r="M339" s="87"/>
      <c r="N339" s="87"/>
      <c r="O339" s="87"/>
      <c r="P339" s="87"/>
      <c r="Q339" s="84"/>
      <c r="R339" s="84">
        <v>34</v>
      </c>
      <c r="S339" s="87"/>
      <c r="T339" s="87"/>
      <c r="U339" s="87"/>
      <c r="V339" s="87"/>
      <c r="W339" s="87"/>
      <c r="X339" s="87"/>
    </row>
    <row r="340" spans="1:24" ht="26.1">
      <c r="A340" s="9" t="s">
        <v>52</v>
      </c>
      <c r="B340" s="16" t="s">
        <v>66</v>
      </c>
      <c r="C340" s="16" t="str" cm="1">
        <f t="array" ref="C340">IF(A340="", "", _xlfn._xlws.FILTER('Responsáveis pelas informações'!F:F, 'Responsáveis pelas informações'!A:A=A340))</f>
        <v>Juliana</v>
      </c>
      <c r="D340" s="16" t="s">
        <v>29</v>
      </c>
      <c r="E340" s="90" t="s">
        <v>404</v>
      </c>
      <c r="F340" s="90" t="s">
        <v>877</v>
      </c>
      <c r="G340" s="16"/>
      <c r="H340" s="87"/>
      <c r="I340" s="87"/>
      <c r="J340" s="87"/>
      <c r="K340" s="87"/>
      <c r="L340" s="87"/>
      <c r="M340" s="87"/>
      <c r="N340" s="87"/>
      <c r="O340" s="87"/>
      <c r="P340" s="87"/>
      <c r="Q340" s="84"/>
      <c r="R340" s="84">
        <v>0</v>
      </c>
      <c r="S340" s="87"/>
      <c r="T340" s="87"/>
      <c r="U340" s="87"/>
      <c r="V340" s="87"/>
      <c r="W340" s="87"/>
      <c r="X340" s="87"/>
    </row>
    <row r="341" spans="1:24" ht="12.95">
      <c r="A341" s="9" t="s">
        <v>54</v>
      </c>
      <c r="B341" s="16" t="s">
        <v>8</v>
      </c>
      <c r="C341" s="16" t="str" cm="1">
        <f t="array" ref="C341">IF(A341="", "", _xlfn._xlws.FILTER('Responsáveis pelas informações'!F:F, 'Responsáveis pelas informações'!A:A=A341))</f>
        <v>Juliana</v>
      </c>
      <c r="D341" s="16" t="s">
        <v>16</v>
      </c>
      <c r="E341" s="30" t="s">
        <v>877</v>
      </c>
      <c r="F341" s="30" t="s">
        <v>877</v>
      </c>
      <c r="G341" s="16"/>
      <c r="H341" s="87">
        <v>4</v>
      </c>
      <c r="I341" s="87">
        <v>22</v>
      </c>
      <c r="J341" s="87">
        <v>26</v>
      </c>
      <c r="K341" s="87">
        <v>30</v>
      </c>
      <c r="L341" s="87">
        <v>26</v>
      </c>
      <c r="M341" s="87">
        <v>18</v>
      </c>
      <c r="N341" s="87">
        <v>0</v>
      </c>
      <c r="O341" s="87"/>
      <c r="P341" s="87"/>
      <c r="Q341" s="84"/>
      <c r="R341" s="84"/>
      <c r="S341" s="87"/>
      <c r="T341" s="87"/>
      <c r="U341" s="87"/>
      <c r="V341" s="87"/>
      <c r="W341" s="87"/>
      <c r="X341" s="87"/>
    </row>
    <row r="342" spans="1:24" ht="12.95">
      <c r="A342" s="9" t="s">
        <v>54</v>
      </c>
      <c r="B342" s="16" t="s">
        <v>13</v>
      </c>
      <c r="C342" s="16" t="str" cm="1">
        <f t="array" ref="C342">IF(A342="", "", _xlfn._xlws.FILTER('Responsáveis pelas informações'!F:F, 'Responsáveis pelas informações'!A:A=A342))</f>
        <v>Juliana</v>
      </c>
      <c r="D342" s="16" t="s">
        <v>16</v>
      </c>
      <c r="E342" s="30" t="s">
        <v>877</v>
      </c>
      <c r="F342" s="30" t="s">
        <v>877</v>
      </c>
      <c r="G342" s="16"/>
      <c r="H342" s="87">
        <v>4</v>
      </c>
      <c r="I342" s="87">
        <v>18</v>
      </c>
      <c r="J342" s="87">
        <v>21</v>
      </c>
      <c r="K342" s="87">
        <v>24</v>
      </c>
      <c r="L342" s="87">
        <v>21</v>
      </c>
      <c r="M342" s="87">
        <v>15</v>
      </c>
      <c r="N342" s="87">
        <v>0</v>
      </c>
      <c r="O342" s="87"/>
      <c r="P342" s="87"/>
      <c r="Q342" s="84"/>
      <c r="R342" s="84"/>
      <c r="S342" s="87"/>
      <c r="T342" s="87"/>
      <c r="U342" s="87"/>
      <c r="V342" s="87"/>
      <c r="W342" s="87"/>
      <c r="X342" s="87"/>
    </row>
    <row r="343" spans="1:24" ht="12.95">
      <c r="A343" s="9" t="s">
        <v>54</v>
      </c>
      <c r="B343" s="16" t="s">
        <v>18</v>
      </c>
      <c r="C343" s="16" t="str" cm="1">
        <f t="array" ref="C343">IF(A343="", "", _xlfn._xlws.FILTER('Responsáveis pelas informações'!F:F, 'Responsáveis pelas informações'!A:A=A343))</f>
        <v>Juliana</v>
      </c>
      <c r="D343" s="16" t="s">
        <v>16</v>
      </c>
      <c r="E343" s="30" t="s">
        <v>877</v>
      </c>
      <c r="F343" s="30" t="s">
        <v>877</v>
      </c>
      <c r="G343" s="16"/>
      <c r="H343" s="87">
        <v>2</v>
      </c>
      <c r="I343" s="87">
        <v>6</v>
      </c>
      <c r="J343" s="87">
        <v>7</v>
      </c>
      <c r="K343" s="87">
        <v>8</v>
      </c>
      <c r="L343" s="87">
        <v>7</v>
      </c>
      <c r="M343" s="87">
        <v>5</v>
      </c>
      <c r="N343" s="87">
        <v>0</v>
      </c>
      <c r="O343" s="87"/>
      <c r="P343" s="87"/>
      <c r="Q343" s="84"/>
      <c r="R343" s="84"/>
      <c r="S343" s="87"/>
      <c r="T343" s="87"/>
      <c r="U343" s="87"/>
      <c r="V343" s="87"/>
      <c r="W343" s="87"/>
      <c r="X343" s="87"/>
    </row>
    <row r="344" spans="1:24" ht="26.1">
      <c r="A344" s="9" t="s">
        <v>54</v>
      </c>
      <c r="B344" s="16" t="s">
        <v>23</v>
      </c>
      <c r="C344" s="16" t="str" cm="1">
        <f t="array" ref="C344">IF(A344="", "", _xlfn._xlws.FILTER('Responsáveis pelas informações'!F:F, 'Responsáveis pelas informações'!A:A=A344))</f>
        <v>Juliana</v>
      </c>
      <c r="D344" s="16" t="s">
        <v>16</v>
      </c>
      <c r="E344" s="30" t="s">
        <v>877</v>
      </c>
      <c r="F344" s="30" t="s">
        <v>877</v>
      </c>
      <c r="G344" s="16"/>
      <c r="H344" s="87">
        <v>100</v>
      </c>
      <c r="I344" s="87">
        <v>100</v>
      </c>
      <c r="J344" s="87">
        <v>100</v>
      </c>
      <c r="K344" s="87">
        <v>100</v>
      </c>
      <c r="L344" s="87">
        <v>100</v>
      </c>
      <c r="M344" s="87">
        <v>100</v>
      </c>
      <c r="N344" s="87">
        <v>100</v>
      </c>
      <c r="O344" s="87"/>
      <c r="P344" s="87"/>
      <c r="Q344" s="84"/>
      <c r="R344" s="84"/>
      <c r="S344" s="87"/>
      <c r="T344" s="87"/>
      <c r="U344" s="87"/>
      <c r="V344" s="87"/>
      <c r="W344" s="87"/>
      <c r="X344" s="87"/>
    </row>
    <row r="345" spans="1:24" ht="26.1">
      <c r="A345" s="9" t="s">
        <v>54</v>
      </c>
      <c r="B345" s="16" t="s">
        <v>27</v>
      </c>
      <c r="C345" s="16" t="str" cm="1">
        <f t="array" ref="C345">IF(A345="", "", _xlfn._xlws.FILTER('Responsáveis pelas informações'!F:F, 'Responsáveis pelas informações'!A:A=A345))</f>
        <v>Juliana</v>
      </c>
      <c r="D345" s="16" t="s">
        <v>16</v>
      </c>
      <c r="E345" s="30" t="s">
        <v>877</v>
      </c>
      <c r="F345" s="30" t="s">
        <v>877</v>
      </c>
      <c r="G345" s="16"/>
      <c r="H345" s="87">
        <v>0</v>
      </c>
      <c r="I345" s="87">
        <v>25</v>
      </c>
      <c r="J345" s="87">
        <v>7.7</v>
      </c>
      <c r="K345" s="87">
        <v>13.3</v>
      </c>
      <c r="L345" s="87">
        <v>6.7</v>
      </c>
      <c r="M345" s="87">
        <v>16.7</v>
      </c>
      <c r="N345" s="87">
        <v>0</v>
      </c>
      <c r="O345" s="87"/>
      <c r="P345" s="87"/>
      <c r="Q345" s="84"/>
      <c r="R345" s="84"/>
      <c r="S345" s="87"/>
      <c r="T345" s="87"/>
      <c r="U345" s="87"/>
      <c r="V345" s="87"/>
      <c r="W345" s="87"/>
      <c r="X345" s="87"/>
    </row>
    <row r="346" spans="1:24" ht="26.1">
      <c r="A346" s="9" t="s">
        <v>54</v>
      </c>
      <c r="B346" s="16" t="s">
        <v>30</v>
      </c>
      <c r="C346" s="16" t="str" cm="1">
        <f t="array" ref="C346">IF(A346="", "", _xlfn._xlws.FILTER('Responsáveis pelas informações'!F:F, 'Responsáveis pelas informações'!A:A=A346))</f>
        <v>Juliana</v>
      </c>
      <c r="D346" s="16" t="s">
        <v>16</v>
      </c>
      <c r="E346" s="30" t="s">
        <v>877</v>
      </c>
      <c r="F346" s="30" t="s">
        <v>877</v>
      </c>
      <c r="G346" s="16"/>
      <c r="H346" s="87" t="s">
        <v>391</v>
      </c>
      <c r="I346" s="87" t="s">
        <v>391</v>
      </c>
      <c r="J346" s="87">
        <v>90</v>
      </c>
      <c r="K346" s="87">
        <v>93</v>
      </c>
      <c r="L346" s="87">
        <v>93</v>
      </c>
      <c r="M346" s="87">
        <v>93</v>
      </c>
      <c r="N346" s="87">
        <v>95</v>
      </c>
      <c r="O346" s="87"/>
      <c r="P346" s="87"/>
      <c r="Q346" s="84"/>
      <c r="R346" s="84"/>
      <c r="S346" s="87"/>
      <c r="T346" s="87"/>
      <c r="U346" s="87"/>
      <c r="V346" s="87"/>
      <c r="W346" s="87"/>
      <c r="X346" s="87"/>
    </row>
    <row r="347" spans="1:24" ht="12.95">
      <c r="A347" s="9" t="s">
        <v>54</v>
      </c>
      <c r="B347" s="16" t="s">
        <v>33</v>
      </c>
      <c r="C347" s="16" t="str" cm="1">
        <f t="array" ref="C347">IF(A347="", "", _xlfn._xlws.FILTER('Responsáveis pelas informações'!F:F, 'Responsáveis pelas informações'!A:A=A347))</f>
        <v>Juliana</v>
      </c>
      <c r="D347" s="16" t="s">
        <v>16</v>
      </c>
      <c r="E347" s="30" t="s">
        <v>877</v>
      </c>
      <c r="F347" s="30" t="s">
        <v>877</v>
      </c>
      <c r="G347" s="16"/>
      <c r="H347" s="87">
        <v>0</v>
      </c>
      <c r="I347" s="87">
        <v>63</v>
      </c>
      <c r="J347" s="87">
        <v>100</v>
      </c>
      <c r="K347" s="87">
        <v>130</v>
      </c>
      <c r="L347" s="87">
        <v>167</v>
      </c>
      <c r="M347" s="87">
        <v>214</v>
      </c>
      <c r="N347" s="87">
        <v>229</v>
      </c>
      <c r="O347" s="87"/>
      <c r="P347" s="87"/>
      <c r="Q347" s="84"/>
      <c r="R347" s="84"/>
      <c r="S347" s="87"/>
      <c r="T347" s="87"/>
      <c r="U347" s="87"/>
      <c r="V347" s="87"/>
      <c r="W347" s="87"/>
      <c r="X347" s="87"/>
    </row>
    <row r="348" spans="1:24" ht="12.95">
      <c r="A348" s="9" t="s">
        <v>54</v>
      </c>
      <c r="B348" s="16" t="s">
        <v>36</v>
      </c>
      <c r="C348" s="16" t="str" cm="1">
        <f t="array" ref="C348">IF(A348="", "", _xlfn._xlws.FILTER('Responsáveis pelas informações'!F:F, 'Responsáveis pelas informações'!A:A=A348))</f>
        <v>Juliana</v>
      </c>
      <c r="D348" s="16" t="s">
        <v>16</v>
      </c>
      <c r="E348" s="30" t="s">
        <v>877</v>
      </c>
      <c r="F348" s="30" t="s">
        <v>877</v>
      </c>
      <c r="G348" s="16"/>
      <c r="H348" s="87">
        <v>0</v>
      </c>
      <c r="I348" s="87">
        <v>80</v>
      </c>
      <c r="J348" s="87">
        <v>80</v>
      </c>
      <c r="K348" s="87">
        <v>47</v>
      </c>
      <c r="L348" s="87">
        <v>32</v>
      </c>
      <c r="M348" s="87">
        <v>19</v>
      </c>
      <c r="N348" s="87">
        <v>13</v>
      </c>
      <c r="O348" s="87"/>
      <c r="P348" s="87"/>
      <c r="Q348" s="84"/>
      <c r="R348" s="84"/>
      <c r="S348" s="87"/>
      <c r="T348" s="87"/>
      <c r="U348" s="87"/>
      <c r="V348" s="87"/>
      <c r="W348" s="87"/>
      <c r="X348" s="87"/>
    </row>
    <row r="349" spans="1:24" ht="12.95">
      <c r="A349" s="9" t="s">
        <v>54</v>
      </c>
      <c r="B349" s="16" t="s">
        <v>39</v>
      </c>
      <c r="C349" s="16" t="str" cm="1">
        <f t="array" ref="C349">IF(A349="", "", _xlfn._xlws.FILTER('Responsáveis pelas informações'!F:F, 'Responsáveis pelas informações'!A:A=A349))</f>
        <v>Juliana</v>
      </c>
      <c r="D349" s="16" t="s">
        <v>16</v>
      </c>
      <c r="E349" s="30" t="s">
        <v>877</v>
      </c>
      <c r="F349" s="30" t="s">
        <v>877</v>
      </c>
      <c r="G349" s="16"/>
      <c r="H349" s="87" t="s">
        <v>391</v>
      </c>
      <c r="I349" s="87" t="s">
        <v>391</v>
      </c>
      <c r="J349" s="87">
        <v>200</v>
      </c>
      <c r="K349" s="87">
        <v>200</v>
      </c>
      <c r="L349" s="87">
        <v>200</v>
      </c>
      <c r="M349" s="87">
        <v>200</v>
      </c>
      <c r="N349" s="87">
        <v>200</v>
      </c>
      <c r="O349" s="87"/>
      <c r="P349" s="87"/>
      <c r="Q349" s="84"/>
      <c r="R349" s="84"/>
      <c r="S349" s="87"/>
      <c r="T349" s="87"/>
      <c r="U349" s="87"/>
      <c r="V349" s="87"/>
      <c r="W349" s="87"/>
      <c r="X349" s="87"/>
    </row>
    <row r="350" spans="1:24" ht="12.95">
      <c r="A350" s="9" t="s">
        <v>54</v>
      </c>
      <c r="B350" s="16" t="s">
        <v>42</v>
      </c>
      <c r="C350" s="16" t="str" cm="1">
        <f t="array" ref="C350">IF(A350="", "", _xlfn._xlws.FILTER('Responsáveis pelas informações'!F:F, 'Responsáveis pelas informações'!A:A=A350))</f>
        <v>Juliana</v>
      </c>
      <c r="D350" s="16" t="s">
        <v>16</v>
      </c>
      <c r="E350" s="30" t="s">
        <v>877</v>
      </c>
      <c r="F350" s="30" t="s">
        <v>877</v>
      </c>
      <c r="G350" s="16"/>
      <c r="H350" s="87" t="s">
        <v>391</v>
      </c>
      <c r="I350" s="87" t="s">
        <v>391</v>
      </c>
      <c r="J350" s="87">
        <v>24</v>
      </c>
      <c r="K350" s="87">
        <v>24</v>
      </c>
      <c r="L350" s="87">
        <v>24</v>
      </c>
      <c r="M350" s="87">
        <v>24</v>
      </c>
      <c r="N350" s="87">
        <v>24</v>
      </c>
      <c r="O350" s="87"/>
      <c r="P350" s="87"/>
      <c r="Q350" s="84"/>
      <c r="R350" s="84"/>
      <c r="S350" s="87"/>
      <c r="T350" s="87"/>
      <c r="U350" s="87"/>
      <c r="V350" s="87"/>
      <c r="W350" s="87"/>
      <c r="X350" s="87"/>
    </row>
    <row r="351" spans="1:24" ht="12.95">
      <c r="A351" s="9" t="s">
        <v>54</v>
      </c>
      <c r="B351" s="16" t="s">
        <v>47</v>
      </c>
      <c r="C351" s="16" t="str" cm="1">
        <f t="array" ref="C351">IF(A351="", "", _xlfn._xlws.FILTER('Responsáveis pelas informações'!F:F, 'Responsáveis pelas informações'!A:A=A351))</f>
        <v>Juliana</v>
      </c>
      <c r="D351" s="16" t="s">
        <v>16</v>
      </c>
      <c r="E351" s="30" t="s">
        <v>408</v>
      </c>
      <c r="F351" s="30" t="s">
        <v>877</v>
      </c>
      <c r="G351" s="16"/>
      <c r="H351" s="87"/>
      <c r="I351" s="87"/>
      <c r="J351" s="87"/>
      <c r="K351" s="87"/>
      <c r="L351" s="87"/>
      <c r="M351" s="87">
        <v>150</v>
      </c>
      <c r="N351" s="87">
        <v>158</v>
      </c>
      <c r="O351" s="87">
        <v>165</v>
      </c>
      <c r="P351" s="87">
        <v>174</v>
      </c>
      <c r="Q351" s="87">
        <v>174</v>
      </c>
      <c r="R351" s="84">
        <v>68</v>
      </c>
      <c r="S351" s="87"/>
      <c r="T351" s="87"/>
      <c r="U351" s="87"/>
      <c r="V351" s="87"/>
      <c r="W351" s="87"/>
      <c r="X351" s="87"/>
    </row>
    <row r="352" spans="1:24" ht="12.95">
      <c r="A352" s="9" t="s">
        <v>54</v>
      </c>
      <c r="B352" s="16" t="s">
        <v>13</v>
      </c>
      <c r="C352" s="16" t="str" cm="1">
        <f t="array" ref="C352">IF(A352="", "", _xlfn._xlws.FILTER('Responsáveis pelas informações'!F:F, 'Responsáveis pelas informações'!A:A=A352))</f>
        <v>Juliana</v>
      </c>
      <c r="D352" s="16" t="s">
        <v>16</v>
      </c>
      <c r="E352" s="30" t="s">
        <v>408</v>
      </c>
      <c r="F352" s="30" t="s">
        <v>877</v>
      </c>
      <c r="G352" s="16"/>
      <c r="H352" s="87"/>
      <c r="I352" s="87"/>
      <c r="J352" s="87"/>
      <c r="K352" s="87"/>
      <c r="L352" s="87"/>
      <c r="M352" s="87">
        <v>53</v>
      </c>
      <c r="N352" s="87">
        <v>55</v>
      </c>
      <c r="O352" s="87">
        <v>58</v>
      </c>
      <c r="P352" s="87">
        <v>61</v>
      </c>
      <c r="Q352" s="87">
        <v>61</v>
      </c>
      <c r="R352" s="84">
        <v>20</v>
      </c>
      <c r="S352" s="87"/>
      <c r="T352" s="87"/>
      <c r="U352" s="87"/>
      <c r="V352" s="87"/>
      <c r="W352" s="87"/>
      <c r="X352" s="87"/>
    </row>
    <row r="353" spans="1:24" ht="12.95">
      <c r="A353" s="9" t="s">
        <v>54</v>
      </c>
      <c r="B353" s="16" t="s">
        <v>51</v>
      </c>
      <c r="C353" s="16" t="str" cm="1">
        <f t="array" ref="C353">IF(A353="", "", _xlfn._xlws.FILTER('Responsáveis pelas informações'!F:F, 'Responsáveis pelas informações'!A:A=A353))</f>
        <v>Juliana</v>
      </c>
      <c r="D353" s="16" t="s">
        <v>16</v>
      </c>
      <c r="E353" s="30" t="s">
        <v>408</v>
      </c>
      <c r="F353" s="30" t="s">
        <v>877</v>
      </c>
      <c r="G353" s="16"/>
      <c r="H353" s="87"/>
      <c r="I353" s="87"/>
      <c r="J353" s="87"/>
      <c r="K353" s="87"/>
      <c r="L353" s="87"/>
      <c r="M353" s="87">
        <v>9</v>
      </c>
      <c r="N353" s="87">
        <v>11</v>
      </c>
      <c r="O353" s="87">
        <v>13</v>
      </c>
      <c r="P353" s="87">
        <v>14</v>
      </c>
      <c r="Q353" s="87">
        <v>14</v>
      </c>
      <c r="R353" s="84">
        <v>3</v>
      </c>
      <c r="S353" s="87"/>
      <c r="T353" s="87"/>
      <c r="U353" s="87"/>
      <c r="V353" s="87"/>
      <c r="W353" s="87"/>
      <c r="X353" s="87"/>
    </row>
    <row r="354" spans="1:24" ht="12.95">
      <c r="A354" s="9" t="s">
        <v>54</v>
      </c>
      <c r="B354" s="16" t="s">
        <v>53</v>
      </c>
      <c r="C354" s="16" t="str" cm="1">
        <f t="array" ref="C354">IF(A354="", "", _xlfn._xlws.FILTER('Responsáveis pelas informações'!F:F, 'Responsáveis pelas informações'!A:A=A354))</f>
        <v>Juliana</v>
      </c>
      <c r="D354" s="16" t="s">
        <v>16</v>
      </c>
      <c r="E354" s="30" t="s">
        <v>408</v>
      </c>
      <c r="F354" s="30" t="s">
        <v>877</v>
      </c>
      <c r="G354" s="16"/>
      <c r="H354" s="87"/>
      <c r="I354" s="87"/>
      <c r="J354" s="87"/>
      <c r="K354" s="87"/>
      <c r="L354" s="87"/>
      <c r="M354" s="87">
        <v>5</v>
      </c>
      <c r="N354" s="87">
        <v>7</v>
      </c>
      <c r="O354" s="87">
        <v>8</v>
      </c>
      <c r="P354" s="87">
        <v>8</v>
      </c>
      <c r="Q354" s="87">
        <v>8</v>
      </c>
      <c r="R354" s="84">
        <v>2</v>
      </c>
      <c r="S354" s="87"/>
      <c r="T354" s="87"/>
      <c r="U354" s="87"/>
      <c r="V354" s="87"/>
      <c r="W354" s="87"/>
      <c r="X354" s="87"/>
    </row>
    <row r="355" spans="1:24" ht="12.95">
      <c r="A355" s="9" t="s">
        <v>54</v>
      </c>
      <c r="B355" s="16" t="s">
        <v>63</v>
      </c>
      <c r="C355" s="16" t="str" cm="1">
        <f t="array" ref="C355">IF(A355="", "", _xlfn._xlws.FILTER('Responsáveis pelas informações'!F:F, 'Responsáveis pelas informações'!A:A=A355))</f>
        <v>Juliana</v>
      </c>
      <c r="D355" s="16" t="s">
        <v>16</v>
      </c>
      <c r="E355" s="30" t="s">
        <v>408</v>
      </c>
      <c r="F355" s="30" t="s">
        <v>877</v>
      </c>
      <c r="G355" s="16"/>
      <c r="H355" s="87"/>
      <c r="I355" s="87"/>
      <c r="J355" s="87"/>
      <c r="K355" s="87"/>
      <c r="L355" s="87"/>
      <c r="M355" s="87">
        <v>100</v>
      </c>
      <c r="N355" s="87">
        <v>110</v>
      </c>
      <c r="O355" s="87">
        <v>121</v>
      </c>
      <c r="P355" s="87">
        <v>133</v>
      </c>
      <c r="Q355" s="87">
        <v>133</v>
      </c>
      <c r="R355" s="84">
        <v>40</v>
      </c>
      <c r="S355" s="87"/>
      <c r="T355" s="87"/>
      <c r="U355" s="87"/>
      <c r="V355" s="87"/>
      <c r="W355" s="87"/>
      <c r="X355" s="87"/>
    </row>
    <row r="356" spans="1:24" ht="12.95">
      <c r="A356" s="9" t="s">
        <v>54</v>
      </c>
      <c r="B356" s="16" t="s">
        <v>57</v>
      </c>
      <c r="C356" s="16" t="str" cm="1">
        <f t="array" ref="C356">IF(A356="", "", _xlfn._xlws.FILTER('Responsáveis pelas informações'!F:F, 'Responsáveis pelas informações'!A:A=A356))</f>
        <v>Juliana</v>
      </c>
      <c r="D356" s="16" t="s">
        <v>16</v>
      </c>
      <c r="E356" s="30" t="s">
        <v>408</v>
      </c>
      <c r="F356" s="30" t="s">
        <v>877</v>
      </c>
      <c r="G356" s="16"/>
      <c r="H356" s="87"/>
      <c r="I356" s="87"/>
      <c r="J356" s="87"/>
      <c r="K356" s="87"/>
      <c r="L356" s="87"/>
      <c r="M356" s="87">
        <v>2</v>
      </c>
      <c r="N356" s="87">
        <v>3</v>
      </c>
      <c r="O356" s="87">
        <v>5</v>
      </c>
      <c r="P356" s="87">
        <v>7</v>
      </c>
      <c r="Q356" s="87">
        <v>7</v>
      </c>
      <c r="R356" s="84">
        <v>8</v>
      </c>
      <c r="S356" s="87"/>
      <c r="T356" s="87"/>
      <c r="U356" s="87"/>
      <c r="V356" s="87"/>
      <c r="W356" s="87"/>
      <c r="X356" s="87"/>
    </row>
    <row r="357" spans="1:24" ht="12.95">
      <c r="A357" s="9" t="s">
        <v>54</v>
      </c>
      <c r="B357" s="16" t="s">
        <v>68</v>
      </c>
      <c r="C357" s="16" t="str" cm="1">
        <f t="array" ref="C357">IF(A357="", "", _xlfn._xlws.FILTER('Responsáveis pelas informações'!F:F, 'Responsáveis pelas informações'!A:A=A357))</f>
        <v>Juliana</v>
      </c>
      <c r="D357" s="16" t="s">
        <v>16</v>
      </c>
      <c r="E357" s="30" t="s">
        <v>408</v>
      </c>
      <c r="F357" s="30" t="s">
        <v>877</v>
      </c>
      <c r="G357" s="16"/>
      <c r="H357" s="87"/>
      <c r="I357" s="87"/>
      <c r="J357" s="87"/>
      <c r="K357" s="87"/>
      <c r="L357" s="87"/>
      <c r="M357" s="87">
        <v>4</v>
      </c>
      <c r="N357" s="87">
        <v>4</v>
      </c>
      <c r="O357" s="87">
        <v>4</v>
      </c>
      <c r="P357" s="87">
        <v>4</v>
      </c>
      <c r="Q357" s="87">
        <v>4</v>
      </c>
      <c r="R357" s="87">
        <v>4</v>
      </c>
      <c r="S357" s="87"/>
      <c r="T357" s="87"/>
      <c r="U357" s="87"/>
      <c r="V357" s="87"/>
      <c r="W357" s="87"/>
      <c r="X357" s="87"/>
    </row>
    <row r="358" spans="1:24" ht="26.1">
      <c r="A358" s="9" t="s">
        <v>54</v>
      </c>
      <c r="B358" s="16" t="s">
        <v>70</v>
      </c>
      <c r="C358" s="16" t="str" cm="1">
        <f t="array" ref="C358">IF(A358="", "", _xlfn._xlws.FILTER('Responsáveis pelas informações'!F:F, 'Responsáveis pelas informações'!A:A=A358))</f>
        <v>Juliana</v>
      </c>
      <c r="D358" s="16" t="s">
        <v>16</v>
      </c>
      <c r="E358" s="30" t="s">
        <v>408</v>
      </c>
      <c r="F358" s="30" t="s">
        <v>877</v>
      </c>
      <c r="G358" s="16"/>
      <c r="H358" s="87"/>
      <c r="I358" s="87"/>
      <c r="J358" s="87"/>
      <c r="K358" s="87"/>
      <c r="L358" s="87"/>
      <c r="M358" s="87">
        <v>44</v>
      </c>
      <c r="N358" s="87">
        <v>44</v>
      </c>
      <c r="O358" s="87">
        <v>44</v>
      </c>
      <c r="P358" s="87">
        <v>44</v>
      </c>
      <c r="Q358" s="87">
        <v>44</v>
      </c>
      <c r="R358" s="87">
        <v>44</v>
      </c>
      <c r="S358" s="87"/>
      <c r="T358" s="87"/>
      <c r="U358" s="87"/>
      <c r="V358" s="87"/>
      <c r="W358" s="87"/>
      <c r="X358" s="87"/>
    </row>
    <row r="359" spans="1:24" ht="12.95">
      <c r="A359" s="9" t="s">
        <v>54</v>
      </c>
      <c r="B359" s="16" t="s">
        <v>72</v>
      </c>
      <c r="C359" s="16" t="str" cm="1">
        <f t="array" ref="C359">IF(A359="", "", _xlfn._xlws.FILTER('Responsáveis pelas informações'!F:F, 'Responsáveis pelas informações'!A:A=A359))</f>
        <v>Juliana</v>
      </c>
      <c r="D359" s="16" t="s">
        <v>16</v>
      </c>
      <c r="E359" s="30" t="s">
        <v>408</v>
      </c>
      <c r="F359" s="30" t="s">
        <v>877</v>
      </c>
      <c r="G359" s="16"/>
      <c r="H359" s="87"/>
      <c r="I359" s="87"/>
      <c r="J359" s="87"/>
      <c r="K359" s="87"/>
      <c r="L359" s="87"/>
      <c r="M359" s="87">
        <v>22</v>
      </c>
      <c r="N359" s="87">
        <v>22</v>
      </c>
      <c r="O359" s="87">
        <v>22</v>
      </c>
      <c r="P359" s="87">
        <v>22</v>
      </c>
      <c r="Q359" s="87">
        <v>22</v>
      </c>
      <c r="R359" s="87">
        <v>22</v>
      </c>
      <c r="S359" s="87"/>
      <c r="T359" s="87"/>
      <c r="U359" s="87"/>
      <c r="V359" s="87"/>
      <c r="W359" s="87"/>
      <c r="X359" s="87"/>
    </row>
    <row r="360" spans="1:24" ht="12.95">
      <c r="A360" s="9" t="s">
        <v>54</v>
      </c>
      <c r="B360" s="16" t="s">
        <v>74</v>
      </c>
      <c r="C360" s="16" t="str" cm="1">
        <f t="array" ref="C360">IF(A360="", "", _xlfn._xlws.FILTER('Responsáveis pelas informações'!F:F, 'Responsáveis pelas informações'!A:A=A360))</f>
        <v>Juliana</v>
      </c>
      <c r="D360" s="16" t="s">
        <v>16</v>
      </c>
      <c r="E360" s="30" t="s">
        <v>401</v>
      </c>
      <c r="F360" s="30" t="s">
        <v>877</v>
      </c>
      <c r="G360" s="16"/>
      <c r="H360" s="87"/>
      <c r="I360" s="87"/>
      <c r="J360" s="87"/>
      <c r="K360" s="87"/>
      <c r="L360" s="87"/>
      <c r="M360" s="87">
        <v>150</v>
      </c>
      <c r="N360" s="87">
        <v>158</v>
      </c>
      <c r="O360" s="87">
        <v>165</v>
      </c>
      <c r="P360" s="87">
        <v>174</v>
      </c>
      <c r="Q360" s="84">
        <v>274</v>
      </c>
      <c r="R360" s="84">
        <v>118</v>
      </c>
      <c r="S360" s="87"/>
      <c r="T360" s="87"/>
      <c r="U360" s="87"/>
      <c r="V360" s="87"/>
      <c r="W360" s="87"/>
      <c r="X360" s="87"/>
    </row>
    <row r="361" spans="1:24" ht="12.95">
      <c r="A361" s="9" t="s">
        <v>54</v>
      </c>
      <c r="B361" s="16" t="s">
        <v>49</v>
      </c>
      <c r="C361" s="16" t="str" cm="1">
        <f t="array" ref="C361">IF(A361="", "", _xlfn._xlws.FILTER('Responsáveis pelas informações'!F:F, 'Responsáveis pelas informações'!A:A=A361))</f>
        <v>Juliana</v>
      </c>
      <c r="D361" s="16" t="s">
        <v>16</v>
      </c>
      <c r="E361" s="30" t="s">
        <v>401</v>
      </c>
      <c r="F361" s="30" t="s">
        <v>877</v>
      </c>
      <c r="G361" s="16"/>
      <c r="H361" s="87"/>
      <c r="I361" s="87"/>
      <c r="J361" s="87"/>
      <c r="K361" s="87"/>
      <c r="L361" s="87"/>
      <c r="M361" s="87">
        <v>53</v>
      </c>
      <c r="N361" s="87">
        <v>55</v>
      </c>
      <c r="O361" s="87">
        <v>58</v>
      </c>
      <c r="P361" s="87">
        <v>61</v>
      </c>
      <c r="Q361" s="84">
        <v>121</v>
      </c>
      <c r="R361" s="84">
        <v>50</v>
      </c>
      <c r="S361" s="87"/>
      <c r="T361" s="87"/>
      <c r="U361" s="87"/>
      <c r="V361" s="87"/>
      <c r="W361" s="87"/>
      <c r="X361" s="87"/>
    </row>
    <row r="362" spans="1:24" ht="12.95">
      <c r="A362" s="9" t="s">
        <v>54</v>
      </c>
      <c r="B362" s="16" t="s">
        <v>77</v>
      </c>
      <c r="C362" s="16" t="str" cm="1">
        <f t="array" ref="C362">IF(A362="", "", _xlfn._xlws.FILTER('Responsáveis pelas informações'!F:F, 'Responsáveis pelas informações'!A:A=A362))</f>
        <v>Juliana</v>
      </c>
      <c r="D362" s="16" t="s">
        <v>16</v>
      </c>
      <c r="E362" s="30" t="s">
        <v>401</v>
      </c>
      <c r="F362" s="30" t="s">
        <v>877</v>
      </c>
      <c r="G362" s="16"/>
      <c r="H362" s="87"/>
      <c r="I362" s="87"/>
      <c r="J362" s="87"/>
      <c r="K362" s="87"/>
      <c r="L362" s="87"/>
      <c r="M362" s="87">
        <v>9</v>
      </c>
      <c r="N362" s="87">
        <v>11</v>
      </c>
      <c r="O362" s="87">
        <v>13</v>
      </c>
      <c r="P362" s="87">
        <v>14</v>
      </c>
      <c r="Q362" s="84">
        <v>21</v>
      </c>
      <c r="R362" s="84">
        <v>20</v>
      </c>
      <c r="S362" s="87"/>
      <c r="T362" s="87"/>
      <c r="U362" s="87"/>
      <c r="V362" s="87"/>
      <c r="W362" s="87"/>
      <c r="X362" s="87"/>
    </row>
    <row r="363" spans="1:24" ht="12.95">
      <c r="A363" s="9" t="s">
        <v>54</v>
      </c>
      <c r="B363" s="16" t="s">
        <v>79</v>
      </c>
      <c r="C363" s="16" t="str" cm="1">
        <f t="array" ref="C363">IF(A363="", "", _xlfn._xlws.FILTER('Responsáveis pelas informações'!F:F, 'Responsáveis pelas informações'!A:A=A363))</f>
        <v>Juliana</v>
      </c>
      <c r="D363" s="16" t="s">
        <v>16</v>
      </c>
      <c r="E363" s="30" t="s">
        <v>401</v>
      </c>
      <c r="F363" s="30" t="s">
        <v>877</v>
      </c>
      <c r="G363" s="16"/>
      <c r="H363" s="87"/>
      <c r="I363" s="87"/>
      <c r="J363" s="87"/>
      <c r="K363" s="87"/>
      <c r="L363" s="87"/>
      <c r="M363" s="87">
        <v>5</v>
      </c>
      <c r="N363" s="87">
        <v>7</v>
      </c>
      <c r="O363" s="87">
        <v>8</v>
      </c>
      <c r="P363" s="87">
        <v>8</v>
      </c>
      <c r="Q363" s="84">
        <v>18</v>
      </c>
      <c r="R363" s="84">
        <v>17</v>
      </c>
      <c r="S363" s="87"/>
      <c r="T363" s="87"/>
      <c r="U363" s="87"/>
      <c r="V363" s="87"/>
      <c r="W363" s="87"/>
      <c r="X363" s="87"/>
    </row>
    <row r="364" spans="1:24" ht="26.1">
      <c r="A364" s="9" t="s">
        <v>54</v>
      </c>
      <c r="B364" s="16" t="s">
        <v>95</v>
      </c>
      <c r="C364" s="16" t="str" cm="1">
        <f t="array" ref="C364">IF(A364="", "", _xlfn._xlws.FILTER('Responsáveis pelas informações'!F:F, 'Responsáveis pelas informações'!A:A=A364))</f>
        <v>Juliana</v>
      </c>
      <c r="D364" s="16" t="s">
        <v>16</v>
      </c>
      <c r="E364" s="30" t="s">
        <v>401</v>
      </c>
      <c r="F364" s="30" t="s">
        <v>877</v>
      </c>
      <c r="G364" s="16"/>
      <c r="H364" s="87"/>
      <c r="I364" s="87"/>
      <c r="J364" s="87"/>
      <c r="K364" s="87"/>
      <c r="L364" s="87"/>
      <c r="M364" s="87" t="s">
        <v>391</v>
      </c>
      <c r="N364" s="87" t="s">
        <v>391</v>
      </c>
      <c r="O364" s="87" t="s">
        <v>391</v>
      </c>
      <c r="P364" s="87" t="s">
        <v>391</v>
      </c>
      <c r="Q364" s="84">
        <v>4</v>
      </c>
      <c r="R364" s="84">
        <v>6</v>
      </c>
      <c r="S364" s="87"/>
      <c r="T364" s="87"/>
      <c r="U364" s="87"/>
      <c r="V364" s="87"/>
      <c r="W364" s="87"/>
      <c r="X364" s="87"/>
    </row>
    <row r="365" spans="1:24" ht="12.95">
      <c r="A365" s="9" t="s">
        <v>54</v>
      </c>
      <c r="B365" s="16" t="s">
        <v>81</v>
      </c>
      <c r="C365" s="16" t="str" cm="1">
        <f t="array" ref="C365">IF(A365="", "", _xlfn._xlws.FILTER('Responsáveis pelas informações'!F:F, 'Responsáveis pelas informações'!A:A=A365))</f>
        <v>Juliana</v>
      </c>
      <c r="D365" s="16" t="s">
        <v>16</v>
      </c>
      <c r="E365" s="30" t="s">
        <v>401</v>
      </c>
      <c r="F365" s="30" t="s">
        <v>877</v>
      </c>
      <c r="G365" s="16"/>
      <c r="H365" s="87"/>
      <c r="I365" s="87"/>
      <c r="J365" s="87"/>
      <c r="K365" s="87"/>
      <c r="L365" s="87"/>
      <c r="M365" s="87">
        <v>100</v>
      </c>
      <c r="N365" s="87">
        <v>110</v>
      </c>
      <c r="O365" s="87">
        <v>121</v>
      </c>
      <c r="P365" s="87">
        <v>133</v>
      </c>
      <c r="Q365" s="84">
        <v>151</v>
      </c>
      <c r="R365" s="84">
        <v>58</v>
      </c>
      <c r="S365" s="87"/>
      <c r="T365" s="87"/>
      <c r="U365" s="87"/>
      <c r="V365" s="87"/>
      <c r="W365" s="87"/>
      <c r="X365" s="87"/>
    </row>
    <row r="366" spans="1:24" ht="12.95">
      <c r="A366" s="9" t="s">
        <v>54</v>
      </c>
      <c r="B366" s="16" t="s">
        <v>57</v>
      </c>
      <c r="C366" s="16" t="str" cm="1">
        <f t="array" ref="C366">IF(A366="", "", _xlfn._xlws.FILTER('Responsáveis pelas informações'!F:F, 'Responsáveis pelas informações'!A:A=A366))</f>
        <v>Juliana</v>
      </c>
      <c r="D366" s="16" t="s">
        <v>16</v>
      </c>
      <c r="E366" s="30" t="s">
        <v>401</v>
      </c>
      <c r="F366" s="30" t="s">
        <v>877</v>
      </c>
      <c r="G366" s="16"/>
      <c r="H366" s="87"/>
      <c r="I366" s="87"/>
      <c r="J366" s="87"/>
      <c r="K366" s="87"/>
      <c r="L366" s="87"/>
      <c r="M366" s="87">
        <v>2</v>
      </c>
      <c r="N366" s="87">
        <v>3</v>
      </c>
      <c r="O366" s="87">
        <v>5</v>
      </c>
      <c r="P366" s="87">
        <v>7</v>
      </c>
      <c r="Q366" s="84">
        <v>19</v>
      </c>
      <c r="R366" s="84">
        <v>32</v>
      </c>
      <c r="S366" s="87"/>
      <c r="T366" s="87"/>
      <c r="U366" s="87"/>
      <c r="V366" s="87"/>
      <c r="W366" s="87"/>
      <c r="X366" s="87"/>
    </row>
    <row r="367" spans="1:24" ht="12.95">
      <c r="A367" s="9" t="s">
        <v>54</v>
      </c>
      <c r="B367" s="16" t="s">
        <v>99</v>
      </c>
      <c r="C367" s="16" t="str" cm="1">
        <f t="array" ref="C367">IF(A367="", "", _xlfn._xlws.FILTER('Responsáveis pelas informações'!F:F, 'Responsáveis pelas informações'!A:A=A367))</f>
        <v>Juliana</v>
      </c>
      <c r="D367" s="16" t="s">
        <v>16</v>
      </c>
      <c r="E367" s="30" t="s">
        <v>401</v>
      </c>
      <c r="F367" s="30" t="s">
        <v>877</v>
      </c>
      <c r="G367" s="16"/>
      <c r="H367" s="87"/>
      <c r="I367" s="87"/>
      <c r="J367" s="87"/>
      <c r="K367" s="87"/>
      <c r="L367" s="87"/>
      <c r="M367" s="87" t="s">
        <v>391</v>
      </c>
      <c r="N367" s="87" t="s">
        <v>391</v>
      </c>
      <c r="O367" s="87" t="s">
        <v>391</v>
      </c>
      <c r="P367" s="87" t="s">
        <v>391</v>
      </c>
      <c r="Q367" s="84">
        <v>7</v>
      </c>
      <c r="R367" s="84">
        <v>7</v>
      </c>
      <c r="S367" s="87"/>
      <c r="T367" s="87"/>
      <c r="U367" s="87"/>
      <c r="V367" s="87"/>
      <c r="W367" s="87"/>
      <c r="X367" s="87"/>
    </row>
    <row r="368" spans="1:24" ht="26.1">
      <c r="A368" s="9" t="s">
        <v>54</v>
      </c>
      <c r="B368" s="16" t="s">
        <v>88</v>
      </c>
      <c r="C368" s="16" t="str" cm="1">
        <f t="array" ref="C368">IF(A368="", "", _xlfn._xlws.FILTER('Responsáveis pelas informações'!F:F, 'Responsáveis pelas informações'!A:A=A368))</f>
        <v>Juliana</v>
      </c>
      <c r="D368" s="16" t="s">
        <v>16</v>
      </c>
      <c r="E368" s="30" t="s">
        <v>401</v>
      </c>
      <c r="F368" s="30" t="s">
        <v>877</v>
      </c>
      <c r="G368" s="16"/>
      <c r="H368" s="87"/>
      <c r="I368" s="87"/>
      <c r="J368" s="87"/>
      <c r="K368" s="87"/>
      <c r="L368" s="87"/>
      <c r="M368" s="87">
        <v>44</v>
      </c>
      <c r="N368" s="87">
        <v>44</v>
      </c>
      <c r="O368" s="87">
        <v>44</v>
      </c>
      <c r="P368" s="87">
        <v>44</v>
      </c>
      <c r="Q368" s="84">
        <v>40</v>
      </c>
      <c r="R368" s="84">
        <v>40</v>
      </c>
      <c r="S368" s="87"/>
      <c r="T368" s="87"/>
      <c r="U368" s="87"/>
      <c r="V368" s="87"/>
      <c r="W368" s="87"/>
      <c r="X368" s="87"/>
    </row>
    <row r="369" spans="1:24" ht="12.95">
      <c r="A369" s="9" t="s">
        <v>54</v>
      </c>
      <c r="B369" s="16" t="s">
        <v>72</v>
      </c>
      <c r="C369" s="16" t="str" cm="1">
        <f t="array" ref="C369">IF(A369="", "", _xlfn._xlws.FILTER('Responsáveis pelas informações'!F:F, 'Responsáveis pelas informações'!A:A=A369))</f>
        <v>Juliana</v>
      </c>
      <c r="D369" s="16" t="s">
        <v>16</v>
      </c>
      <c r="E369" s="30" t="s">
        <v>401</v>
      </c>
      <c r="F369" s="30" t="s">
        <v>877</v>
      </c>
      <c r="G369" s="16"/>
      <c r="H369" s="87"/>
      <c r="I369" s="87"/>
      <c r="J369" s="87"/>
      <c r="K369" s="87"/>
      <c r="L369" s="87"/>
      <c r="M369" s="87">
        <v>22</v>
      </c>
      <c r="N369" s="87">
        <v>22</v>
      </c>
      <c r="O369" s="87">
        <v>22</v>
      </c>
      <c r="P369" s="87">
        <v>22</v>
      </c>
      <c r="Q369" s="84">
        <v>30</v>
      </c>
      <c r="R369" s="84">
        <v>30</v>
      </c>
      <c r="S369" s="87"/>
      <c r="T369" s="87"/>
      <c r="U369" s="87"/>
      <c r="V369" s="87"/>
      <c r="W369" s="87"/>
      <c r="X369" s="87"/>
    </row>
    <row r="370" spans="1:24" ht="26.1">
      <c r="A370" s="9" t="s">
        <v>54</v>
      </c>
      <c r="B370" s="16" t="s">
        <v>104</v>
      </c>
      <c r="C370" s="16" t="str" cm="1">
        <f t="array" ref="C370">IF(A370="", "", _xlfn._xlws.FILTER('Responsáveis pelas informações'!F:F, 'Responsáveis pelas informações'!A:A=A370))</f>
        <v>Juliana</v>
      </c>
      <c r="D370" s="16" t="s">
        <v>16</v>
      </c>
      <c r="E370" s="30" t="s">
        <v>401</v>
      </c>
      <c r="F370" s="30" t="s">
        <v>877</v>
      </c>
      <c r="G370" s="16"/>
      <c r="H370" s="87"/>
      <c r="I370" s="87"/>
      <c r="J370" s="87"/>
      <c r="K370" s="87"/>
      <c r="L370" s="87"/>
      <c r="M370" s="87" t="s">
        <v>391</v>
      </c>
      <c r="N370" s="87" t="s">
        <v>391</v>
      </c>
      <c r="O370" s="87" t="s">
        <v>391</v>
      </c>
      <c r="P370" s="87" t="s">
        <v>391</v>
      </c>
      <c r="Q370" s="84">
        <v>200</v>
      </c>
      <c r="R370" s="84">
        <v>220</v>
      </c>
      <c r="S370" s="87"/>
      <c r="T370" s="87"/>
      <c r="U370" s="87"/>
      <c r="V370" s="87"/>
      <c r="W370" s="87"/>
      <c r="X370" s="87"/>
    </row>
    <row r="371" spans="1:24" ht="26.1">
      <c r="A371" s="9" t="s">
        <v>54</v>
      </c>
      <c r="B371" s="16" t="s">
        <v>84</v>
      </c>
      <c r="C371" s="16" t="str" cm="1">
        <f t="array" ref="C371">IF(A371="", "", _xlfn._xlws.FILTER('Responsáveis pelas informações'!F:F, 'Responsáveis pelas informações'!A:A=A371))</f>
        <v>Juliana</v>
      </c>
      <c r="D371" s="16" t="s">
        <v>16</v>
      </c>
      <c r="E371" s="30" t="s">
        <v>401</v>
      </c>
      <c r="F371" s="30" t="s">
        <v>877</v>
      </c>
      <c r="G371" s="16"/>
      <c r="H371" s="87"/>
      <c r="I371" s="87"/>
      <c r="J371" s="87"/>
      <c r="K371" s="87"/>
      <c r="L371" s="87"/>
      <c r="M371" s="87" t="s">
        <v>391</v>
      </c>
      <c r="N371" s="87" t="s">
        <v>391</v>
      </c>
      <c r="O371" s="87" t="s">
        <v>391</v>
      </c>
      <c r="P371" s="87" t="s">
        <v>391</v>
      </c>
      <c r="Q371" s="84">
        <v>0</v>
      </c>
      <c r="R371" s="84">
        <v>0</v>
      </c>
      <c r="S371" s="87"/>
      <c r="T371" s="87"/>
      <c r="U371" s="87"/>
      <c r="V371" s="87"/>
      <c r="W371" s="87"/>
      <c r="X371" s="87"/>
    </row>
    <row r="372" spans="1:24" ht="12.95">
      <c r="A372" s="9" t="s">
        <v>56</v>
      </c>
      <c r="B372" s="16" t="s">
        <v>74</v>
      </c>
      <c r="C372" s="16" t="str" cm="1">
        <f t="array" ref="C372">IF(A372="", "", _xlfn._xlws.FILTER('Responsáveis pelas informações'!F:F, 'Responsáveis pelas informações'!A:A=A372))</f>
        <v>Juliana</v>
      </c>
      <c r="D372" s="16" t="s">
        <v>35</v>
      </c>
      <c r="E372" s="30" t="s">
        <v>389</v>
      </c>
      <c r="F372" s="30" t="s">
        <v>877</v>
      </c>
      <c r="G372" s="16"/>
      <c r="H372" s="87"/>
      <c r="I372" s="87"/>
      <c r="J372" s="87"/>
      <c r="K372" s="87"/>
      <c r="L372" s="87"/>
      <c r="M372" s="87"/>
      <c r="N372" s="87"/>
      <c r="O372" s="87"/>
      <c r="P372" s="87"/>
      <c r="Q372" s="84">
        <v>4</v>
      </c>
      <c r="R372" s="84">
        <v>8</v>
      </c>
      <c r="S372" s="87">
        <v>8</v>
      </c>
      <c r="T372" s="87">
        <v>6</v>
      </c>
      <c r="U372" s="87">
        <v>6</v>
      </c>
      <c r="V372" s="87"/>
      <c r="W372" s="87"/>
      <c r="X372" s="87"/>
    </row>
    <row r="373" spans="1:24" ht="12.95">
      <c r="A373" s="9" t="s">
        <v>56</v>
      </c>
      <c r="B373" s="16" t="s">
        <v>49</v>
      </c>
      <c r="C373" s="16" t="str" cm="1">
        <f t="array" ref="C373">IF(A373="", "", _xlfn._xlws.FILTER('Responsáveis pelas informações'!F:F, 'Responsáveis pelas informações'!A:A=A373))</f>
        <v>Juliana</v>
      </c>
      <c r="D373" s="16" t="s">
        <v>35</v>
      </c>
      <c r="E373" s="30" t="s">
        <v>389</v>
      </c>
      <c r="F373" s="30" t="s">
        <v>877</v>
      </c>
      <c r="G373" s="16"/>
      <c r="H373" s="87"/>
      <c r="I373" s="87"/>
      <c r="J373" s="87"/>
      <c r="K373" s="87"/>
      <c r="L373" s="87"/>
      <c r="M373" s="87"/>
      <c r="N373" s="87"/>
      <c r="O373" s="87"/>
      <c r="P373" s="87"/>
      <c r="Q373" s="84">
        <v>2</v>
      </c>
      <c r="R373" s="84">
        <v>2</v>
      </c>
      <c r="S373" s="87">
        <v>4</v>
      </c>
      <c r="T373" s="87">
        <v>4</v>
      </c>
      <c r="U373" s="87">
        <v>2</v>
      </c>
      <c r="V373" s="87"/>
      <c r="W373" s="87"/>
      <c r="X373" s="87"/>
    </row>
    <row r="374" spans="1:24" ht="12.95">
      <c r="A374" s="9" t="s">
        <v>56</v>
      </c>
      <c r="B374" s="16" t="s">
        <v>77</v>
      </c>
      <c r="C374" s="16" t="str" cm="1">
        <f t="array" ref="C374">IF(A374="", "", _xlfn._xlws.FILTER('Responsáveis pelas informações'!F:F, 'Responsáveis pelas informações'!A:A=A374))</f>
        <v>Juliana</v>
      </c>
      <c r="D374" s="16" t="s">
        <v>35</v>
      </c>
      <c r="E374" s="30" t="s">
        <v>389</v>
      </c>
      <c r="F374" s="30" t="s">
        <v>877</v>
      </c>
      <c r="G374" s="16"/>
      <c r="H374" s="87"/>
      <c r="I374" s="87"/>
      <c r="J374" s="87"/>
      <c r="K374" s="87"/>
      <c r="L374" s="87"/>
      <c r="M374" s="87"/>
      <c r="N374" s="87"/>
      <c r="O374" s="87"/>
      <c r="P374" s="87"/>
      <c r="Q374" s="84">
        <v>1</v>
      </c>
      <c r="R374" s="84">
        <v>1</v>
      </c>
      <c r="S374" s="87">
        <v>2</v>
      </c>
      <c r="T374" s="87">
        <v>2</v>
      </c>
      <c r="U374" s="87">
        <v>1</v>
      </c>
      <c r="V374" s="87"/>
      <c r="W374" s="87"/>
      <c r="X374" s="87"/>
    </row>
    <row r="375" spans="1:24" ht="12.95">
      <c r="A375" s="9" t="s">
        <v>56</v>
      </c>
      <c r="B375" s="16" t="s">
        <v>79</v>
      </c>
      <c r="C375" s="16" t="str" cm="1">
        <f t="array" ref="C375">IF(A375="", "", _xlfn._xlws.FILTER('Responsáveis pelas informações'!F:F, 'Responsáveis pelas informações'!A:A=A375))</f>
        <v>Juliana</v>
      </c>
      <c r="D375" s="16" t="s">
        <v>35</v>
      </c>
      <c r="E375" s="30" t="s">
        <v>389</v>
      </c>
      <c r="F375" s="30" t="s">
        <v>877</v>
      </c>
      <c r="G375" s="16"/>
      <c r="H375" s="87"/>
      <c r="I375" s="87"/>
      <c r="J375" s="87"/>
      <c r="K375" s="87"/>
      <c r="L375" s="87"/>
      <c r="M375" s="87"/>
      <c r="N375" s="87"/>
      <c r="O375" s="87"/>
      <c r="P375" s="87"/>
      <c r="Q375" s="84">
        <v>1</v>
      </c>
      <c r="R375" s="84">
        <v>1</v>
      </c>
      <c r="S375" s="87">
        <v>1</v>
      </c>
      <c r="T375" s="87">
        <v>1</v>
      </c>
      <c r="U375" s="87">
        <v>1</v>
      </c>
      <c r="V375" s="87"/>
      <c r="W375" s="87"/>
      <c r="X375" s="87"/>
    </row>
    <row r="376" spans="1:24" ht="26.1">
      <c r="A376" s="9" t="s">
        <v>56</v>
      </c>
      <c r="B376" s="16" t="s">
        <v>95</v>
      </c>
      <c r="C376" s="16" t="str" cm="1">
        <f t="array" ref="C376">IF(A376="", "", _xlfn._xlws.FILTER('Responsáveis pelas informações'!F:F, 'Responsáveis pelas informações'!A:A=A376))</f>
        <v>Juliana</v>
      </c>
      <c r="D376" s="16" t="s">
        <v>35</v>
      </c>
      <c r="E376" s="30" t="s">
        <v>389</v>
      </c>
      <c r="F376" s="30" t="s">
        <v>877</v>
      </c>
      <c r="G376" s="16"/>
      <c r="H376" s="87"/>
      <c r="I376" s="87"/>
      <c r="J376" s="87"/>
      <c r="K376" s="87"/>
      <c r="L376" s="87"/>
      <c r="M376" s="87"/>
      <c r="N376" s="87"/>
      <c r="O376" s="87"/>
      <c r="P376" s="87"/>
      <c r="Q376" s="84">
        <v>0</v>
      </c>
      <c r="R376" s="84">
        <v>0</v>
      </c>
      <c r="S376" s="87">
        <v>1</v>
      </c>
      <c r="T376" s="87">
        <v>1</v>
      </c>
      <c r="U376" s="87">
        <v>0</v>
      </c>
      <c r="V376" s="87"/>
      <c r="W376" s="87"/>
      <c r="X376" s="87"/>
    </row>
    <row r="377" spans="1:24" ht="12.95">
      <c r="A377" s="9" t="s">
        <v>56</v>
      </c>
      <c r="B377" s="16" t="s">
        <v>81</v>
      </c>
      <c r="C377" s="16" t="str" cm="1">
        <f t="array" ref="C377">IF(A377="", "", _xlfn._xlws.FILTER('Responsáveis pelas informações'!F:F, 'Responsáveis pelas informações'!A:A=A377))</f>
        <v>Juliana</v>
      </c>
      <c r="D377" s="16" t="s">
        <v>35</v>
      </c>
      <c r="E377" s="30" t="s">
        <v>389</v>
      </c>
      <c r="F377" s="30" t="s">
        <v>877</v>
      </c>
      <c r="G377" s="16"/>
      <c r="H377" s="87"/>
      <c r="I377" s="87"/>
      <c r="J377" s="87"/>
      <c r="K377" s="87"/>
      <c r="L377" s="87"/>
      <c r="M377" s="87"/>
      <c r="N377" s="87"/>
      <c r="O377" s="87"/>
      <c r="P377" s="87"/>
      <c r="Q377" s="84">
        <v>3</v>
      </c>
      <c r="R377" s="84">
        <v>3</v>
      </c>
      <c r="S377" s="87">
        <v>3</v>
      </c>
      <c r="T377" s="87">
        <v>3</v>
      </c>
      <c r="U377" s="87">
        <v>3</v>
      </c>
      <c r="V377" s="87"/>
      <c r="W377" s="87"/>
      <c r="X377" s="87"/>
    </row>
    <row r="378" spans="1:24" ht="12.95">
      <c r="A378" s="9" t="s">
        <v>56</v>
      </c>
      <c r="B378" s="16" t="s">
        <v>57</v>
      </c>
      <c r="C378" s="16" t="str" cm="1">
        <f t="array" ref="C378">IF(A378="", "", _xlfn._xlws.FILTER('Responsáveis pelas informações'!F:F, 'Responsáveis pelas informações'!A:A=A378))</f>
        <v>Juliana</v>
      </c>
      <c r="D378" s="16" t="s">
        <v>35</v>
      </c>
      <c r="E378" s="30" t="s">
        <v>389</v>
      </c>
      <c r="F378" s="30" t="s">
        <v>877</v>
      </c>
      <c r="G378" s="16"/>
      <c r="H378" s="87"/>
      <c r="I378" s="87"/>
      <c r="J378" s="87"/>
      <c r="K378" s="87"/>
      <c r="L378" s="87"/>
      <c r="M378" s="87"/>
      <c r="N378" s="87"/>
      <c r="O378" s="87"/>
      <c r="P378" s="87"/>
      <c r="Q378" s="84">
        <v>0</v>
      </c>
      <c r="R378" s="84">
        <v>0</v>
      </c>
      <c r="S378" s="87">
        <v>0</v>
      </c>
      <c r="T378" s="87">
        <v>1</v>
      </c>
      <c r="U378" s="87">
        <v>0</v>
      </c>
      <c r="V378" s="87"/>
      <c r="W378" s="87"/>
      <c r="X378" s="87"/>
    </row>
    <row r="379" spans="1:24" ht="12.95">
      <c r="A379" s="9" t="s">
        <v>56</v>
      </c>
      <c r="B379" s="16" t="s">
        <v>99</v>
      </c>
      <c r="C379" s="16" t="str" cm="1">
        <f t="array" ref="C379">IF(A379="", "", _xlfn._xlws.FILTER('Responsáveis pelas informações'!F:F, 'Responsáveis pelas informações'!A:A=A379))</f>
        <v>Juliana</v>
      </c>
      <c r="D379" s="16" t="s">
        <v>35</v>
      </c>
      <c r="E379" s="30" t="s">
        <v>389</v>
      </c>
      <c r="F379" s="30" t="s">
        <v>877</v>
      </c>
      <c r="G379" s="16" t="s">
        <v>894</v>
      </c>
      <c r="H379" s="87"/>
      <c r="I379" s="87"/>
      <c r="J379" s="87"/>
      <c r="K379" s="87"/>
      <c r="L379" s="87"/>
      <c r="M379" s="87"/>
      <c r="N379" s="87"/>
      <c r="O379" s="87"/>
      <c r="P379" s="87"/>
      <c r="Q379" s="84">
        <v>3</v>
      </c>
      <c r="R379" s="84">
        <v>3</v>
      </c>
      <c r="S379" s="87">
        <v>3</v>
      </c>
      <c r="T379" s="87">
        <v>3</v>
      </c>
      <c r="U379" s="87">
        <v>3</v>
      </c>
      <c r="V379" s="87"/>
      <c r="W379" s="87"/>
      <c r="X379" s="87"/>
    </row>
    <row r="380" spans="1:24" ht="26.1">
      <c r="A380" s="9" t="s">
        <v>56</v>
      </c>
      <c r="B380" s="16" t="s">
        <v>88</v>
      </c>
      <c r="C380" s="16" t="str" cm="1">
        <f t="array" ref="C380">IF(A380="", "", _xlfn._xlws.FILTER('Responsáveis pelas informações'!F:F, 'Responsáveis pelas informações'!A:A=A380))</f>
        <v>Juliana</v>
      </c>
      <c r="D380" s="16" t="s">
        <v>35</v>
      </c>
      <c r="E380" s="30" t="s">
        <v>389</v>
      </c>
      <c r="F380" s="30" t="s">
        <v>877</v>
      </c>
      <c r="G380" s="16"/>
      <c r="H380" s="87"/>
      <c r="I380" s="87"/>
      <c r="J380" s="87"/>
      <c r="K380" s="87"/>
      <c r="L380" s="87"/>
      <c r="M380" s="87"/>
      <c r="N380" s="87"/>
      <c r="O380" s="87"/>
      <c r="P380" s="87"/>
      <c r="Q380" s="84">
        <v>50</v>
      </c>
      <c r="R380" s="84">
        <v>50</v>
      </c>
      <c r="S380" s="87">
        <v>40</v>
      </c>
      <c r="T380" s="87">
        <v>40</v>
      </c>
      <c r="U380" s="87">
        <v>50</v>
      </c>
      <c r="V380" s="87"/>
      <c r="W380" s="87"/>
      <c r="X380" s="87"/>
    </row>
    <row r="381" spans="1:24" ht="12.95">
      <c r="A381" s="9" t="s">
        <v>56</v>
      </c>
      <c r="B381" s="16" t="s">
        <v>72</v>
      </c>
      <c r="C381" s="16" t="str" cm="1">
        <f t="array" ref="C381">IF(A381="", "", _xlfn._xlws.FILTER('Responsáveis pelas informações'!F:F, 'Responsáveis pelas informações'!A:A=A381))</f>
        <v>Juliana</v>
      </c>
      <c r="D381" s="16" t="s">
        <v>35</v>
      </c>
      <c r="E381" s="30" t="s">
        <v>389</v>
      </c>
      <c r="F381" s="30" t="s">
        <v>877</v>
      </c>
      <c r="G381" s="16"/>
      <c r="H381" s="87"/>
      <c r="I381" s="87"/>
      <c r="J381" s="87"/>
      <c r="K381" s="87"/>
      <c r="L381" s="87"/>
      <c r="M381" s="87"/>
      <c r="N381" s="87"/>
      <c r="O381" s="87"/>
      <c r="P381" s="87"/>
      <c r="Q381" s="84">
        <v>50</v>
      </c>
      <c r="R381" s="84">
        <v>50</v>
      </c>
      <c r="S381" s="87">
        <v>50</v>
      </c>
      <c r="T381" s="87">
        <v>33</v>
      </c>
      <c r="U381" s="87">
        <v>16</v>
      </c>
      <c r="V381" s="87"/>
      <c r="W381" s="87"/>
      <c r="X381" s="87"/>
    </row>
    <row r="382" spans="1:24" ht="26.1">
      <c r="A382" s="9" t="s">
        <v>56</v>
      </c>
      <c r="B382" s="16" t="s">
        <v>104</v>
      </c>
      <c r="C382" s="16" t="str" cm="1">
        <f t="array" ref="C382">IF(A382="", "", _xlfn._xlws.FILTER('Responsáveis pelas informações'!F:F, 'Responsáveis pelas informações'!A:A=A382))</f>
        <v>Juliana</v>
      </c>
      <c r="D382" s="16" t="s">
        <v>35</v>
      </c>
      <c r="E382" s="30" t="s">
        <v>389</v>
      </c>
      <c r="F382" s="30" t="s">
        <v>877</v>
      </c>
      <c r="G382" s="16"/>
      <c r="H382" s="87"/>
      <c r="I382" s="87"/>
      <c r="J382" s="87"/>
      <c r="K382" s="87"/>
      <c r="L382" s="87"/>
      <c r="M382" s="87"/>
      <c r="N382" s="87"/>
      <c r="O382" s="87"/>
      <c r="P382" s="87"/>
      <c r="Q382" s="84">
        <v>2</v>
      </c>
      <c r="R382" s="84">
        <v>2</v>
      </c>
      <c r="S382" s="87">
        <v>2</v>
      </c>
      <c r="T382" s="87">
        <v>2</v>
      </c>
      <c r="U382" s="87">
        <v>2</v>
      </c>
      <c r="V382" s="87"/>
      <c r="W382" s="87"/>
      <c r="X382" s="87"/>
    </row>
    <row r="383" spans="1:24" ht="26.1">
      <c r="A383" s="9" t="s">
        <v>56</v>
      </c>
      <c r="B383" s="16" t="s">
        <v>84</v>
      </c>
      <c r="C383" s="16" t="str" cm="1">
        <f t="array" ref="C383">IF(A383="", "", _xlfn._xlws.FILTER('Responsáveis pelas informações'!F:F, 'Responsáveis pelas informações'!A:A=A383))</f>
        <v>Juliana</v>
      </c>
      <c r="D383" s="16" t="s">
        <v>35</v>
      </c>
      <c r="E383" s="30" t="s">
        <v>389</v>
      </c>
      <c r="F383" s="30" t="s">
        <v>877</v>
      </c>
      <c r="G383" s="16"/>
      <c r="H383" s="87"/>
      <c r="I383" s="87"/>
      <c r="J383" s="87"/>
      <c r="K383" s="87"/>
      <c r="L383" s="87"/>
      <c r="M383" s="87"/>
      <c r="N383" s="87"/>
      <c r="O383" s="87"/>
      <c r="P383" s="87"/>
      <c r="Q383" s="84"/>
      <c r="R383" s="84"/>
      <c r="S383" s="84"/>
      <c r="T383" s="84"/>
      <c r="U383" s="84"/>
      <c r="V383" s="87"/>
      <c r="W383" s="87"/>
      <c r="X383" s="87"/>
    </row>
    <row r="384" spans="1:24" ht="12.95">
      <c r="A384" s="9" t="s">
        <v>58</v>
      </c>
      <c r="B384" s="16" t="s">
        <v>45</v>
      </c>
      <c r="C384" s="16" t="str" cm="1">
        <f t="array" ref="C384">IF(A384="", "", _xlfn._xlws.FILTER('Responsáveis pelas informações'!F:F, 'Responsáveis pelas informações'!A:A=A384))</f>
        <v>Juliana</v>
      </c>
      <c r="D384" s="16" t="s">
        <v>16</v>
      </c>
      <c r="E384" s="30" t="s">
        <v>877</v>
      </c>
      <c r="F384" s="30" t="s">
        <v>877</v>
      </c>
      <c r="G384" s="16"/>
      <c r="H384" s="87"/>
      <c r="I384" s="87"/>
      <c r="J384" s="87"/>
      <c r="K384" s="87">
        <v>30</v>
      </c>
      <c r="L384" s="87">
        <v>50</v>
      </c>
      <c r="M384" s="87">
        <v>60</v>
      </c>
      <c r="N384" s="87">
        <v>60</v>
      </c>
      <c r="O384" s="87">
        <v>60</v>
      </c>
      <c r="P384" s="87">
        <v>60</v>
      </c>
      <c r="Q384" s="84"/>
      <c r="R384" s="84"/>
      <c r="S384" s="87"/>
      <c r="T384" s="87"/>
      <c r="U384" s="87"/>
      <c r="V384" s="87"/>
      <c r="W384" s="87"/>
      <c r="X384" s="87"/>
    </row>
    <row r="385" spans="1:24" ht="12.95">
      <c r="A385" s="9" t="s">
        <v>58</v>
      </c>
      <c r="B385" s="16" t="s">
        <v>47</v>
      </c>
      <c r="C385" s="16" t="str" cm="1">
        <f t="array" ref="C385">IF(A385="", "", _xlfn._xlws.FILTER('Responsáveis pelas informações'!F:F, 'Responsáveis pelas informações'!A:A=A385))</f>
        <v>Juliana</v>
      </c>
      <c r="D385" s="16" t="s">
        <v>16</v>
      </c>
      <c r="E385" s="30" t="s">
        <v>877</v>
      </c>
      <c r="F385" s="30" t="s">
        <v>877</v>
      </c>
      <c r="G385" s="16"/>
      <c r="H385" s="87"/>
      <c r="I385" s="87"/>
      <c r="J385" s="87"/>
      <c r="K385" s="87">
        <v>17</v>
      </c>
      <c r="L385" s="87">
        <v>33</v>
      </c>
      <c r="M385" s="87">
        <v>50</v>
      </c>
      <c r="N385" s="87">
        <v>50</v>
      </c>
      <c r="O385" s="87">
        <v>50</v>
      </c>
      <c r="P385" s="87">
        <v>0</v>
      </c>
      <c r="Q385" s="84"/>
      <c r="R385" s="84"/>
      <c r="S385" s="87"/>
      <c r="T385" s="87"/>
      <c r="U385" s="87"/>
      <c r="V385" s="87"/>
      <c r="W385" s="87"/>
      <c r="X385" s="87"/>
    </row>
    <row r="386" spans="1:24" ht="12.95">
      <c r="A386" s="9" t="s">
        <v>58</v>
      </c>
      <c r="B386" s="16" t="s">
        <v>49</v>
      </c>
      <c r="C386" s="16" t="str" cm="1">
        <f t="array" ref="C386">IF(A386="", "", _xlfn._xlws.FILTER('Responsáveis pelas informações'!F:F, 'Responsáveis pelas informações'!A:A=A386))</f>
        <v>Juliana</v>
      </c>
      <c r="D386" s="16" t="s">
        <v>16</v>
      </c>
      <c r="E386" s="30" t="s">
        <v>877</v>
      </c>
      <c r="F386" s="30" t="s">
        <v>877</v>
      </c>
      <c r="G386" s="16"/>
      <c r="H386" s="87"/>
      <c r="I386" s="87"/>
      <c r="J386" s="87"/>
      <c r="K386" s="87">
        <v>4</v>
      </c>
      <c r="L386" s="87">
        <v>8</v>
      </c>
      <c r="M386" s="87">
        <v>12</v>
      </c>
      <c r="N386" s="87">
        <v>12</v>
      </c>
      <c r="O386" s="87">
        <v>12</v>
      </c>
      <c r="P386" s="87">
        <v>0</v>
      </c>
      <c r="Q386" s="84"/>
      <c r="R386" s="84"/>
      <c r="S386" s="87"/>
      <c r="T386" s="87"/>
      <c r="U386" s="87"/>
      <c r="V386" s="87"/>
      <c r="W386" s="87"/>
      <c r="X386" s="87"/>
    </row>
    <row r="387" spans="1:24" ht="12.95">
      <c r="A387" s="9" t="s">
        <v>58</v>
      </c>
      <c r="B387" s="16" t="s">
        <v>51</v>
      </c>
      <c r="C387" s="16" t="str" cm="1">
        <f t="array" ref="C387">IF(A387="", "", _xlfn._xlws.FILTER('Responsáveis pelas informações'!F:F, 'Responsáveis pelas informações'!A:A=A387))</f>
        <v>Juliana</v>
      </c>
      <c r="D387" s="16" t="s">
        <v>16</v>
      </c>
      <c r="E387" s="30" t="s">
        <v>877</v>
      </c>
      <c r="F387" s="30" t="s">
        <v>877</v>
      </c>
      <c r="G387" s="16"/>
      <c r="H387" s="87"/>
      <c r="I387" s="87"/>
      <c r="J387" s="87"/>
      <c r="K387" s="87">
        <v>1</v>
      </c>
      <c r="L387" s="87">
        <v>2</v>
      </c>
      <c r="M387" s="87">
        <v>3</v>
      </c>
      <c r="N387" s="87">
        <v>3</v>
      </c>
      <c r="O387" s="87">
        <v>3</v>
      </c>
      <c r="P387" s="87">
        <v>0</v>
      </c>
      <c r="Q387" s="84"/>
      <c r="R387" s="84"/>
      <c r="S387" s="87"/>
      <c r="T387" s="87"/>
      <c r="U387" s="87"/>
      <c r="V387" s="87"/>
      <c r="W387" s="87"/>
      <c r="X387" s="87"/>
    </row>
    <row r="388" spans="1:24" ht="12.95">
      <c r="A388" s="9" t="s">
        <v>58</v>
      </c>
      <c r="B388" s="16" t="s">
        <v>53</v>
      </c>
      <c r="C388" s="16" t="str" cm="1">
        <f t="array" ref="C388">IF(A388="", "", _xlfn._xlws.FILTER('Responsáveis pelas informações'!F:F, 'Responsáveis pelas informações'!A:A=A388))</f>
        <v>Juliana</v>
      </c>
      <c r="D388" s="16" t="s">
        <v>16</v>
      </c>
      <c r="E388" s="30" t="s">
        <v>877</v>
      </c>
      <c r="F388" s="30" t="s">
        <v>877</v>
      </c>
      <c r="G388" s="16"/>
      <c r="H388" s="87"/>
      <c r="I388" s="87"/>
      <c r="J388" s="87"/>
      <c r="K388" s="87">
        <v>1</v>
      </c>
      <c r="L388" s="87">
        <v>2</v>
      </c>
      <c r="M388" s="87">
        <v>2</v>
      </c>
      <c r="N388" s="87">
        <v>2</v>
      </c>
      <c r="O388" s="87">
        <v>2</v>
      </c>
      <c r="P388" s="87">
        <v>0</v>
      </c>
      <c r="Q388" s="84"/>
      <c r="R388" s="84"/>
      <c r="S388" s="87"/>
      <c r="T388" s="87"/>
      <c r="U388" s="87"/>
      <c r="V388" s="87"/>
      <c r="W388" s="87"/>
      <c r="X388" s="87"/>
    </row>
    <row r="389" spans="1:24" ht="12.95">
      <c r="A389" s="9" t="s">
        <v>58</v>
      </c>
      <c r="B389" s="16" t="s">
        <v>68</v>
      </c>
      <c r="C389" s="16" t="str" cm="1">
        <f t="array" ref="C389">IF(A389="", "", _xlfn._xlws.FILTER('Responsáveis pelas informações'!F:F, 'Responsáveis pelas informações'!A:A=A389))</f>
        <v>Juliana</v>
      </c>
      <c r="D389" s="16" t="s">
        <v>16</v>
      </c>
      <c r="E389" s="30" t="s">
        <v>877</v>
      </c>
      <c r="F389" s="30" t="s">
        <v>877</v>
      </c>
      <c r="G389" s="16"/>
      <c r="H389" s="87"/>
      <c r="I389" s="87"/>
      <c r="J389" s="87"/>
      <c r="K389" s="87">
        <v>0</v>
      </c>
      <c r="L389" s="87">
        <v>100</v>
      </c>
      <c r="M389" s="87">
        <v>100</v>
      </c>
      <c r="N389" s="87">
        <v>100</v>
      </c>
      <c r="O389" s="87">
        <v>100</v>
      </c>
      <c r="P389" s="87">
        <v>100</v>
      </c>
      <c r="Q389" s="84"/>
      <c r="R389" s="84"/>
      <c r="S389" s="87"/>
      <c r="T389" s="87"/>
      <c r="U389" s="87"/>
      <c r="V389" s="87"/>
      <c r="W389" s="87"/>
      <c r="X389" s="87"/>
    </row>
    <row r="390" spans="1:24" ht="12.95">
      <c r="A390" s="9" t="s">
        <v>58</v>
      </c>
      <c r="B390" s="16" t="s">
        <v>57</v>
      </c>
      <c r="C390" s="16" t="str" cm="1">
        <f t="array" ref="C390">IF(A390="", "", _xlfn._xlws.FILTER('Responsáveis pelas informações'!F:F, 'Responsáveis pelas informações'!A:A=A390))</f>
        <v>Juliana</v>
      </c>
      <c r="D390" s="16" t="s">
        <v>16</v>
      </c>
      <c r="E390" s="30" t="s">
        <v>877</v>
      </c>
      <c r="F390" s="30" t="s">
        <v>877</v>
      </c>
      <c r="G390" s="16"/>
      <c r="H390" s="87"/>
      <c r="I390" s="87"/>
      <c r="J390" s="87"/>
      <c r="K390" s="87">
        <v>0</v>
      </c>
      <c r="L390" s="87">
        <v>1</v>
      </c>
      <c r="M390" s="87">
        <v>1</v>
      </c>
      <c r="N390" s="87">
        <v>2</v>
      </c>
      <c r="O390" s="87">
        <v>1</v>
      </c>
      <c r="P390" s="87">
        <v>0</v>
      </c>
      <c r="Q390" s="84"/>
      <c r="R390" s="84"/>
      <c r="S390" s="87"/>
      <c r="T390" s="87"/>
      <c r="U390" s="87"/>
      <c r="V390" s="87"/>
      <c r="W390" s="87"/>
      <c r="X390" s="87"/>
    </row>
    <row r="391" spans="1:24" ht="26.1">
      <c r="A391" s="9" t="s">
        <v>59</v>
      </c>
      <c r="B391" s="16" t="s">
        <v>104</v>
      </c>
      <c r="C391" s="16" t="str" cm="1">
        <f t="array" ref="C391">IF(A391="", "", _xlfn._xlws.FILTER('Responsáveis pelas informações'!F:F, 'Responsáveis pelas informações'!A:A=A391))</f>
        <v>Juliana</v>
      </c>
      <c r="D391" s="16" t="s">
        <v>32</v>
      </c>
      <c r="E391" s="90" t="s">
        <v>389</v>
      </c>
      <c r="F391" s="90" t="s">
        <v>877</v>
      </c>
      <c r="G391" s="16" t="s">
        <v>399</v>
      </c>
      <c r="H391" s="87"/>
      <c r="I391" s="87"/>
      <c r="J391" s="87"/>
      <c r="K391" s="87"/>
      <c r="L391" s="87"/>
      <c r="M391" s="87"/>
      <c r="N391" s="87"/>
      <c r="O391" s="87">
        <v>0</v>
      </c>
      <c r="P391" s="87">
        <f>16+9</f>
        <v>25</v>
      </c>
      <c r="Q391" s="84">
        <f>4+3</f>
        <v>7</v>
      </c>
      <c r="R391" s="84">
        <v>0</v>
      </c>
      <c r="S391" s="87">
        <v>0</v>
      </c>
      <c r="T391" s="87"/>
      <c r="U391" s="87"/>
      <c r="V391" s="87"/>
      <c r="W391" s="87"/>
      <c r="X391" s="87"/>
    </row>
    <row r="392" spans="1:24" ht="12.95">
      <c r="A392" s="9" t="s">
        <v>59</v>
      </c>
      <c r="B392" s="16" t="s">
        <v>74</v>
      </c>
      <c r="C392" s="16" t="str" cm="1">
        <f t="array" ref="C392">IF(A392="", "", _xlfn._xlws.FILTER('Responsáveis pelas informações'!F:F, 'Responsáveis pelas informações'!A:A=A392))</f>
        <v>Juliana</v>
      </c>
      <c r="D392" s="16" t="s">
        <v>32</v>
      </c>
      <c r="E392" s="90" t="s">
        <v>414</v>
      </c>
      <c r="F392" s="90" t="s">
        <v>877</v>
      </c>
      <c r="G392" s="16"/>
      <c r="H392" s="87"/>
      <c r="I392" s="87"/>
      <c r="J392" s="87"/>
      <c r="K392" s="87"/>
      <c r="L392" s="87"/>
      <c r="M392" s="87"/>
      <c r="N392" s="87"/>
      <c r="O392" s="87"/>
      <c r="P392" s="87"/>
      <c r="Q392" s="84">
        <v>20</v>
      </c>
      <c r="R392" s="84">
        <v>30</v>
      </c>
      <c r="S392" s="87">
        <v>30</v>
      </c>
      <c r="T392" s="87">
        <v>20</v>
      </c>
      <c r="U392" s="87"/>
      <c r="V392" s="87"/>
      <c r="W392" s="87"/>
      <c r="X392" s="87"/>
    </row>
    <row r="393" spans="1:24" ht="12.95">
      <c r="A393" s="9" t="s">
        <v>59</v>
      </c>
      <c r="B393" s="16" t="s">
        <v>49</v>
      </c>
      <c r="C393" s="16" t="str" cm="1">
        <f t="array" ref="C393">IF(A393="", "", _xlfn._xlws.FILTER('Responsáveis pelas informações'!F:F, 'Responsáveis pelas informações'!A:A=A393))</f>
        <v>Juliana</v>
      </c>
      <c r="D393" s="16" t="s">
        <v>32</v>
      </c>
      <c r="E393" s="90" t="s">
        <v>414</v>
      </c>
      <c r="F393" s="90" t="s">
        <v>877</v>
      </c>
      <c r="G393" s="16"/>
      <c r="H393" s="87"/>
      <c r="I393" s="87"/>
      <c r="J393" s="87"/>
      <c r="K393" s="87"/>
      <c r="L393" s="87"/>
      <c r="M393" s="87"/>
      <c r="N393" s="87"/>
      <c r="O393" s="87"/>
      <c r="P393" s="87"/>
      <c r="Q393" s="84">
        <v>7</v>
      </c>
      <c r="R393" s="84">
        <v>12</v>
      </c>
      <c r="S393" s="87">
        <v>12</v>
      </c>
      <c r="T393" s="87">
        <v>7</v>
      </c>
      <c r="U393" s="87"/>
      <c r="V393" s="87"/>
      <c r="W393" s="87"/>
      <c r="X393" s="87"/>
    </row>
    <row r="394" spans="1:24" ht="12.95">
      <c r="A394" s="9" t="s">
        <v>59</v>
      </c>
      <c r="B394" s="16" t="s">
        <v>77</v>
      </c>
      <c r="C394" s="16" t="str" cm="1">
        <f t="array" ref="C394">IF(A394="", "", _xlfn._xlws.FILTER('Responsáveis pelas informações'!F:F, 'Responsáveis pelas informações'!A:A=A394))</f>
        <v>Juliana</v>
      </c>
      <c r="D394" s="16" t="s">
        <v>32</v>
      </c>
      <c r="E394" s="90" t="s">
        <v>414</v>
      </c>
      <c r="F394" s="90" t="s">
        <v>877</v>
      </c>
      <c r="G394" s="16"/>
      <c r="H394" s="87"/>
      <c r="I394" s="87"/>
      <c r="J394" s="87"/>
      <c r="K394" s="87"/>
      <c r="L394" s="87"/>
      <c r="M394" s="87"/>
      <c r="N394" s="87"/>
      <c r="O394" s="87"/>
      <c r="P394" s="87"/>
      <c r="Q394" s="84">
        <v>3</v>
      </c>
      <c r="R394" s="84">
        <v>3</v>
      </c>
      <c r="S394" s="87">
        <v>2</v>
      </c>
      <c r="T394" s="87">
        <v>2</v>
      </c>
      <c r="U394" s="87"/>
      <c r="V394" s="87"/>
      <c r="W394" s="87"/>
      <c r="X394" s="87"/>
    </row>
    <row r="395" spans="1:24" ht="12.95">
      <c r="A395" s="9" t="s">
        <v>59</v>
      </c>
      <c r="B395" s="16" t="s">
        <v>79</v>
      </c>
      <c r="C395" s="16" t="str" cm="1">
        <f t="array" ref="C395">IF(A395="", "", _xlfn._xlws.FILTER('Responsáveis pelas informações'!F:F, 'Responsáveis pelas informações'!A:A=A395))</f>
        <v>Juliana</v>
      </c>
      <c r="D395" s="16" t="s">
        <v>32</v>
      </c>
      <c r="E395" s="90" t="s">
        <v>414</v>
      </c>
      <c r="F395" s="90" t="s">
        <v>877</v>
      </c>
      <c r="G395" s="16"/>
      <c r="H395" s="87"/>
      <c r="I395" s="87"/>
      <c r="J395" s="87"/>
      <c r="K395" s="87"/>
      <c r="L395" s="87"/>
      <c r="M395" s="87"/>
      <c r="N395" s="87"/>
      <c r="O395" s="87"/>
      <c r="P395" s="87"/>
      <c r="Q395" s="84">
        <v>3</v>
      </c>
      <c r="R395" s="84">
        <v>3</v>
      </c>
      <c r="S395" s="87">
        <v>3</v>
      </c>
      <c r="T395" s="87">
        <v>1</v>
      </c>
      <c r="U395" s="87"/>
      <c r="V395" s="87"/>
      <c r="W395" s="87"/>
      <c r="X395" s="87"/>
    </row>
    <row r="396" spans="1:24" ht="26.1">
      <c r="A396" s="9" t="s">
        <v>59</v>
      </c>
      <c r="B396" s="16" t="s">
        <v>95</v>
      </c>
      <c r="C396" s="16" t="str" cm="1">
        <f t="array" ref="C396">IF(A396="", "", _xlfn._xlws.FILTER('Responsáveis pelas informações'!F:F, 'Responsáveis pelas informações'!A:A=A396))</f>
        <v>Juliana</v>
      </c>
      <c r="D396" s="16" t="s">
        <v>32</v>
      </c>
      <c r="E396" s="90" t="s">
        <v>414</v>
      </c>
      <c r="F396" s="90" t="s">
        <v>877</v>
      </c>
      <c r="G396" s="16"/>
      <c r="H396" s="87"/>
      <c r="I396" s="87"/>
      <c r="J396" s="87"/>
      <c r="K396" s="87"/>
      <c r="L396" s="87"/>
      <c r="M396" s="87"/>
      <c r="N396" s="87"/>
      <c r="O396" s="87"/>
      <c r="P396" s="87"/>
      <c r="Q396" s="84">
        <v>2</v>
      </c>
      <c r="R396" s="84">
        <v>2</v>
      </c>
      <c r="S396" s="87">
        <v>3</v>
      </c>
      <c r="T396" s="87">
        <v>0</v>
      </c>
      <c r="U396" s="87"/>
      <c r="V396" s="87"/>
      <c r="W396" s="87"/>
      <c r="X396" s="87"/>
    </row>
    <row r="397" spans="1:24" ht="12.95">
      <c r="A397" s="9" t="s">
        <v>59</v>
      </c>
      <c r="B397" s="16" t="s">
        <v>81</v>
      </c>
      <c r="C397" s="16" t="str" cm="1">
        <f t="array" ref="C397">IF(A397="", "", _xlfn._xlws.FILTER('Responsáveis pelas informações'!F:F, 'Responsáveis pelas informações'!A:A=A397))</f>
        <v>Juliana</v>
      </c>
      <c r="D397" s="16" t="s">
        <v>32</v>
      </c>
      <c r="E397" s="90" t="s">
        <v>414</v>
      </c>
      <c r="F397" s="90" t="s">
        <v>877</v>
      </c>
      <c r="G397" s="16"/>
      <c r="H397" s="87"/>
      <c r="I397" s="87"/>
      <c r="J397" s="87"/>
      <c r="K397" s="87"/>
      <c r="L397" s="87"/>
      <c r="M397" s="87"/>
      <c r="N397" s="87"/>
      <c r="O397" s="87"/>
      <c r="P397" s="87"/>
      <c r="Q397" s="84">
        <v>1</v>
      </c>
      <c r="R397" s="84">
        <v>2</v>
      </c>
      <c r="S397" s="87">
        <v>2</v>
      </c>
      <c r="T397" s="87">
        <v>1</v>
      </c>
      <c r="U397" s="87"/>
      <c r="V397" s="87"/>
      <c r="W397" s="87"/>
      <c r="X397" s="87"/>
    </row>
    <row r="398" spans="1:24" ht="12.95">
      <c r="A398" s="9" t="s">
        <v>59</v>
      </c>
      <c r="B398" s="16" t="s">
        <v>57</v>
      </c>
      <c r="C398" s="16" t="str" cm="1">
        <f t="array" ref="C398">IF(A398="", "", _xlfn._xlws.FILTER('Responsáveis pelas informações'!F:F, 'Responsáveis pelas informações'!A:A=A398))</f>
        <v>Juliana</v>
      </c>
      <c r="D398" s="16" t="s">
        <v>32</v>
      </c>
      <c r="E398" s="90" t="s">
        <v>414</v>
      </c>
      <c r="F398" s="90" t="s">
        <v>877</v>
      </c>
      <c r="G398" s="16"/>
      <c r="H398" s="87"/>
      <c r="I398" s="87"/>
      <c r="J398" s="87"/>
      <c r="K398" s="87"/>
      <c r="L398" s="87"/>
      <c r="M398" s="87"/>
      <c r="N398" s="87"/>
      <c r="O398" s="87"/>
      <c r="P398" s="87"/>
      <c r="Q398" s="84">
        <v>2</v>
      </c>
      <c r="R398" s="84">
        <v>2</v>
      </c>
      <c r="S398" s="87">
        <v>2</v>
      </c>
      <c r="T398" s="87">
        <v>0</v>
      </c>
      <c r="U398" s="87"/>
      <c r="V398" s="87"/>
      <c r="W398" s="87"/>
      <c r="X398" s="87"/>
    </row>
    <row r="399" spans="1:24" ht="12.95">
      <c r="A399" s="9" t="s">
        <v>59</v>
      </c>
      <c r="B399" s="16" t="s">
        <v>99</v>
      </c>
      <c r="C399" s="16" t="str" cm="1">
        <f t="array" ref="C399">IF(A399="", "", _xlfn._xlws.FILTER('Responsáveis pelas informações'!F:F, 'Responsáveis pelas informações'!A:A=A399))</f>
        <v>Juliana</v>
      </c>
      <c r="D399" s="16" t="s">
        <v>32</v>
      </c>
      <c r="E399" s="90" t="s">
        <v>414</v>
      </c>
      <c r="F399" s="90" t="s">
        <v>877</v>
      </c>
      <c r="G399" s="16"/>
      <c r="H399" s="87"/>
      <c r="I399" s="87"/>
      <c r="J399" s="87"/>
      <c r="K399" s="87"/>
      <c r="L399" s="87"/>
      <c r="M399" s="87"/>
      <c r="N399" s="87"/>
      <c r="O399" s="87"/>
      <c r="P399" s="87"/>
      <c r="Q399" s="84">
        <v>3</v>
      </c>
      <c r="R399" s="84">
        <v>3</v>
      </c>
      <c r="S399" s="87">
        <v>3</v>
      </c>
      <c r="T399" s="87">
        <v>3</v>
      </c>
      <c r="U399" s="87"/>
      <c r="V399" s="87"/>
      <c r="W399" s="87"/>
      <c r="X399" s="87"/>
    </row>
    <row r="400" spans="1:24" ht="26.1">
      <c r="A400" s="9" t="s">
        <v>59</v>
      </c>
      <c r="B400" s="16" t="s">
        <v>88</v>
      </c>
      <c r="C400" s="16" t="str" cm="1">
        <f t="array" ref="C400">IF(A400="", "", _xlfn._xlws.FILTER('Responsáveis pelas informações'!F:F, 'Responsáveis pelas informações'!A:A=A400))</f>
        <v>Juliana</v>
      </c>
      <c r="D400" s="16" t="s">
        <v>32</v>
      </c>
      <c r="E400" s="90" t="s">
        <v>414</v>
      </c>
      <c r="F400" s="90" t="s">
        <v>877</v>
      </c>
      <c r="G400" s="16"/>
      <c r="H400" s="87"/>
      <c r="I400" s="87"/>
      <c r="J400" s="87"/>
      <c r="K400" s="87"/>
      <c r="L400" s="87"/>
      <c r="M400" s="87"/>
      <c r="N400" s="87"/>
      <c r="O400" s="87"/>
      <c r="P400" s="87"/>
      <c r="Q400" s="84">
        <v>47</v>
      </c>
      <c r="R400" s="84">
        <v>47</v>
      </c>
      <c r="S400" s="84">
        <v>47</v>
      </c>
      <c r="T400" s="84">
        <v>47</v>
      </c>
      <c r="U400" s="87"/>
      <c r="V400" s="87"/>
      <c r="W400" s="87"/>
      <c r="X400" s="87"/>
    </row>
    <row r="401" spans="1:24" ht="12.95">
      <c r="A401" s="9" t="s">
        <v>59</v>
      </c>
      <c r="B401" s="16" t="s">
        <v>72</v>
      </c>
      <c r="C401" s="16" t="str" cm="1">
        <f t="array" ref="C401">IF(A401="", "", _xlfn._xlws.FILTER('Responsáveis pelas informações'!F:F, 'Responsáveis pelas informações'!A:A=A401))</f>
        <v>Juliana</v>
      </c>
      <c r="D401" s="16" t="s">
        <v>32</v>
      </c>
      <c r="E401" s="90" t="s">
        <v>414</v>
      </c>
      <c r="F401" s="90" t="s">
        <v>877</v>
      </c>
      <c r="G401" s="16"/>
      <c r="H401" s="87"/>
      <c r="I401" s="87"/>
      <c r="J401" s="87"/>
      <c r="K401" s="87"/>
      <c r="L401" s="87"/>
      <c r="M401" s="87"/>
      <c r="N401" s="87"/>
      <c r="O401" s="87"/>
      <c r="P401" s="87"/>
      <c r="Q401" s="84">
        <v>12</v>
      </c>
      <c r="R401" s="84">
        <v>12</v>
      </c>
      <c r="S401" s="87">
        <v>12</v>
      </c>
      <c r="T401" s="87">
        <v>12</v>
      </c>
      <c r="U401" s="87"/>
      <c r="V401" s="87"/>
      <c r="W401" s="87"/>
      <c r="X401" s="87"/>
    </row>
    <row r="402" spans="1:24" ht="26.1">
      <c r="A402" s="9" t="s">
        <v>59</v>
      </c>
      <c r="B402" s="16" t="s">
        <v>104</v>
      </c>
      <c r="C402" s="16" t="str" cm="1">
        <f t="array" ref="C402">IF(A402="", "", _xlfn._xlws.FILTER('Responsáveis pelas informações'!F:F, 'Responsáveis pelas informações'!A:A=A402))</f>
        <v>Juliana</v>
      </c>
      <c r="D402" s="16" t="s">
        <v>32</v>
      </c>
      <c r="E402" s="90" t="s">
        <v>414</v>
      </c>
      <c r="F402" s="90" t="s">
        <v>877</v>
      </c>
      <c r="G402" s="16"/>
      <c r="H402" s="87"/>
      <c r="I402" s="87"/>
      <c r="J402" s="87"/>
      <c r="K402" s="87"/>
      <c r="L402" s="87"/>
      <c r="M402" s="87"/>
      <c r="N402" s="87"/>
      <c r="O402" s="87"/>
      <c r="P402" s="87"/>
      <c r="Q402" s="84">
        <v>9</v>
      </c>
      <c r="R402" s="84">
        <v>9</v>
      </c>
      <c r="S402" s="87">
        <v>12</v>
      </c>
      <c r="T402" s="87">
        <v>7</v>
      </c>
      <c r="U402" s="87"/>
      <c r="V402" s="87"/>
      <c r="W402" s="87"/>
      <c r="X402" s="87"/>
    </row>
    <row r="403" spans="1:24" ht="26.1">
      <c r="A403" s="9" t="s">
        <v>59</v>
      </c>
      <c r="B403" s="16" t="s">
        <v>84</v>
      </c>
      <c r="C403" s="16" t="str" cm="1">
        <f t="array" ref="C403">IF(A403="", "", _xlfn._xlws.FILTER('Responsáveis pelas informações'!F:F, 'Responsáveis pelas informações'!A:A=A403))</f>
        <v>Juliana</v>
      </c>
      <c r="D403" s="16" t="s">
        <v>32</v>
      </c>
      <c r="E403" s="90" t="s">
        <v>414</v>
      </c>
      <c r="F403" s="90" t="s">
        <v>877</v>
      </c>
      <c r="G403" s="16"/>
      <c r="H403" s="87"/>
      <c r="I403" s="87"/>
      <c r="J403" s="87"/>
      <c r="K403" s="87"/>
      <c r="L403" s="87"/>
      <c r="M403" s="87"/>
      <c r="N403" s="87"/>
      <c r="O403" s="87"/>
      <c r="P403" s="87"/>
      <c r="Q403" s="84">
        <v>12</v>
      </c>
      <c r="R403" s="84">
        <v>12</v>
      </c>
      <c r="S403" s="87">
        <v>12</v>
      </c>
      <c r="T403" s="87">
        <v>4</v>
      </c>
      <c r="U403" s="87"/>
      <c r="V403" s="87"/>
      <c r="W403" s="87"/>
      <c r="X403" s="87"/>
    </row>
    <row r="404" spans="1:24" ht="12.95">
      <c r="A404" s="77" t="s">
        <v>60</v>
      </c>
      <c r="B404" s="47" t="s">
        <v>74</v>
      </c>
      <c r="C404" s="47" t="str" cm="1">
        <f t="array" ref="C404">IF(A404="", "", _xlfn._xlws.FILTER('Responsáveis pelas informações'!F:F, 'Responsáveis pelas informações'!A:A=A404))</f>
        <v>Bianca</v>
      </c>
      <c r="D404" s="47" t="s">
        <v>11</v>
      </c>
      <c r="E404" s="61" t="s">
        <v>877</v>
      </c>
      <c r="F404" s="61" t="s">
        <v>877</v>
      </c>
      <c r="G404" s="21"/>
      <c r="H404" s="108"/>
      <c r="I404" s="108"/>
      <c r="J404" s="108"/>
      <c r="K404" s="108"/>
      <c r="L404" s="108"/>
      <c r="M404" s="108"/>
      <c r="N404" s="108"/>
      <c r="O404" s="108"/>
      <c r="P404" s="108"/>
      <c r="Q404" s="83">
        <v>14</v>
      </c>
      <c r="R404" s="83">
        <v>84</v>
      </c>
      <c r="S404" s="108">
        <v>42</v>
      </c>
      <c r="T404" s="108">
        <v>0</v>
      </c>
      <c r="U404" s="108"/>
      <c r="V404" s="108"/>
      <c r="W404" s="108"/>
      <c r="X404" s="87"/>
    </row>
    <row r="405" spans="1:24" ht="12.95">
      <c r="A405" s="77" t="s">
        <v>60</v>
      </c>
      <c r="B405" s="47" t="s">
        <v>49</v>
      </c>
      <c r="C405" s="47" t="str" cm="1">
        <f t="array" ref="C405">IF(A405="", "", _xlfn._xlws.FILTER('Responsáveis pelas informações'!F:F, 'Responsáveis pelas informações'!A:A=A405))</f>
        <v>Bianca</v>
      </c>
      <c r="D405" s="47" t="s">
        <v>11</v>
      </c>
      <c r="E405" s="61" t="s">
        <v>877</v>
      </c>
      <c r="F405" s="61" t="s">
        <v>877</v>
      </c>
      <c r="G405" s="21"/>
      <c r="H405" s="108"/>
      <c r="I405" s="108"/>
      <c r="J405" s="108"/>
      <c r="K405" s="108"/>
      <c r="L405" s="108"/>
      <c r="M405" s="108"/>
      <c r="N405" s="108"/>
      <c r="O405" s="108"/>
      <c r="P405" s="108"/>
      <c r="Q405" s="83">
        <v>4</v>
      </c>
      <c r="R405" s="83">
        <v>24</v>
      </c>
      <c r="S405" s="108">
        <v>12</v>
      </c>
      <c r="T405" s="108">
        <v>0</v>
      </c>
      <c r="U405" s="108"/>
      <c r="V405" s="108"/>
      <c r="W405" s="108"/>
      <c r="X405" s="87"/>
    </row>
    <row r="406" spans="1:24" ht="12.95">
      <c r="A406" s="77" t="s">
        <v>60</v>
      </c>
      <c r="B406" s="47" t="s">
        <v>77</v>
      </c>
      <c r="C406" s="47" t="str" cm="1">
        <f t="array" ref="C406">IF(A406="", "", _xlfn._xlws.FILTER('Responsáveis pelas informações'!F:F, 'Responsáveis pelas informações'!A:A=A406))</f>
        <v>Bianca</v>
      </c>
      <c r="D406" s="47" t="s">
        <v>11</v>
      </c>
      <c r="E406" s="61" t="s">
        <v>877</v>
      </c>
      <c r="F406" s="61" t="s">
        <v>877</v>
      </c>
      <c r="G406" s="21"/>
      <c r="H406" s="108"/>
      <c r="I406" s="108"/>
      <c r="J406" s="108"/>
      <c r="K406" s="108"/>
      <c r="L406" s="108"/>
      <c r="M406" s="108"/>
      <c r="N406" s="108"/>
      <c r="O406" s="108"/>
      <c r="P406" s="108"/>
      <c r="Q406" s="83">
        <v>1</v>
      </c>
      <c r="R406" s="83">
        <v>6</v>
      </c>
      <c r="S406" s="108">
        <v>3</v>
      </c>
      <c r="T406" s="108">
        <v>0</v>
      </c>
      <c r="U406" s="108"/>
      <c r="V406" s="108"/>
      <c r="W406" s="108"/>
      <c r="X406" s="87"/>
    </row>
    <row r="407" spans="1:24" ht="12.95">
      <c r="A407" s="77" t="s">
        <v>60</v>
      </c>
      <c r="B407" s="47" t="s">
        <v>79</v>
      </c>
      <c r="C407" s="47" t="str" cm="1">
        <f t="array" ref="C407">IF(A407="", "", _xlfn._xlws.FILTER('Responsáveis pelas informações'!F:F, 'Responsáveis pelas informações'!A:A=A407))</f>
        <v>Bianca</v>
      </c>
      <c r="D407" s="47" t="s">
        <v>11</v>
      </c>
      <c r="E407" s="61" t="s">
        <v>877</v>
      </c>
      <c r="F407" s="61" t="s">
        <v>877</v>
      </c>
      <c r="G407" s="21"/>
      <c r="H407" s="108"/>
      <c r="I407" s="108"/>
      <c r="J407" s="108"/>
      <c r="K407" s="108"/>
      <c r="L407" s="108"/>
      <c r="M407" s="108"/>
      <c r="N407" s="108"/>
      <c r="O407" s="108"/>
      <c r="P407" s="108"/>
      <c r="Q407" s="83">
        <v>1</v>
      </c>
      <c r="R407" s="83">
        <v>5</v>
      </c>
      <c r="S407" s="108">
        <v>3</v>
      </c>
      <c r="T407" s="108">
        <v>0</v>
      </c>
      <c r="U407" s="108"/>
      <c r="V407" s="108"/>
      <c r="W407" s="108"/>
      <c r="X407" s="87"/>
    </row>
    <row r="408" spans="1:24" ht="26.1">
      <c r="A408" s="77" t="s">
        <v>60</v>
      </c>
      <c r="B408" s="47" t="s">
        <v>95</v>
      </c>
      <c r="C408" s="47" t="str" cm="1">
        <f t="array" ref="C408">IF(A408="", "", _xlfn._xlws.FILTER('Responsáveis pelas informações'!F:F, 'Responsáveis pelas informações'!A:A=A408))</f>
        <v>Bianca</v>
      </c>
      <c r="D408" s="47" t="s">
        <v>11</v>
      </c>
      <c r="E408" s="61" t="s">
        <v>877</v>
      </c>
      <c r="F408" s="61" t="s">
        <v>877</v>
      </c>
      <c r="G408" s="21"/>
      <c r="H408" s="108"/>
      <c r="I408" s="108"/>
      <c r="J408" s="108"/>
      <c r="K408" s="108"/>
      <c r="L408" s="108"/>
      <c r="M408" s="108"/>
      <c r="N408" s="108"/>
      <c r="O408" s="108"/>
      <c r="P408" s="108"/>
      <c r="Q408" s="83">
        <v>0</v>
      </c>
      <c r="R408" s="83">
        <v>1</v>
      </c>
      <c r="S408" s="108">
        <v>1</v>
      </c>
      <c r="T408" s="108">
        <v>0</v>
      </c>
      <c r="U408" s="108"/>
      <c r="V408" s="108"/>
      <c r="W408" s="108"/>
      <c r="X408" s="87"/>
    </row>
    <row r="409" spans="1:24" ht="12.95">
      <c r="A409" s="77" t="s">
        <v>60</v>
      </c>
      <c r="B409" s="47" t="s">
        <v>81</v>
      </c>
      <c r="C409" s="47" t="str" cm="1">
        <f t="array" ref="C409">IF(A409="", "", _xlfn._xlws.FILTER('Responsáveis pelas informações'!F:F, 'Responsáveis pelas informações'!A:A=A409))</f>
        <v>Bianca</v>
      </c>
      <c r="D409" s="47" t="s">
        <v>11</v>
      </c>
      <c r="E409" s="61" t="s">
        <v>877</v>
      </c>
      <c r="F409" s="61" t="s">
        <v>877</v>
      </c>
      <c r="G409" s="21"/>
      <c r="H409" s="108"/>
      <c r="I409" s="108"/>
      <c r="J409" s="108"/>
      <c r="K409" s="108"/>
      <c r="L409" s="108"/>
      <c r="M409" s="108"/>
      <c r="N409" s="108"/>
      <c r="O409" s="108"/>
      <c r="P409" s="108"/>
      <c r="Q409" s="83">
        <v>1</v>
      </c>
      <c r="R409" s="83">
        <v>3</v>
      </c>
      <c r="S409" s="108">
        <v>2</v>
      </c>
      <c r="T409" s="108">
        <v>0</v>
      </c>
      <c r="U409" s="108"/>
      <c r="V409" s="108"/>
      <c r="W409" s="108"/>
      <c r="X409" s="87"/>
    </row>
    <row r="410" spans="1:24" ht="12.95">
      <c r="A410" s="77" t="s">
        <v>60</v>
      </c>
      <c r="B410" s="47" t="s">
        <v>57</v>
      </c>
      <c r="C410" s="47" t="str" cm="1">
        <f t="array" ref="C410">IF(A410="", "", _xlfn._xlws.FILTER('Responsáveis pelas informações'!F:F, 'Responsáveis pelas informações'!A:A=A410))</f>
        <v>Bianca</v>
      </c>
      <c r="D410" s="47" t="s">
        <v>11</v>
      </c>
      <c r="E410" s="61" t="s">
        <v>877</v>
      </c>
      <c r="F410" s="61" t="s">
        <v>877</v>
      </c>
      <c r="G410" s="21"/>
      <c r="H410" s="108"/>
      <c r="I410" s="108"/>
      <c r="J410" s="108"/>
      <c r="K410" s="108"/>
      <c r="L410" s="108"/>
      <c r="M410" s="108"/>
      <c r="N410" s="108"/>
      <c r="O410" s="108"/>
      <c r="P410" s="108"/>
      <c r="Q410" s="83">
        <v>0</v>
      </c>
      <c r="R410" s="83">
        <v>2</v>
      </c>
      <c r="S410" s="108">
        <v>2</v>
      </c>
      <c r="T410" s="108">
        <v>1</v>
      </c>
      <c r="U410" s="108"/>
      <c r="V410" s="108"/>
      <c r="W410" s="108"/>
      <c r="X410" s="87"/>
    </row>
    <row r="411" spans="1:24" ht="12.95">
      <c r="A411" s="77" t="s">
        <v>60</v>
      </c>
      <c r="B411" s="47" t="s">
        <v>99</v>
      </c>
      <c r="C411" s="47" t="str" cm="1">
        <f t="array" ref="C411">IF(A411="", "", _xlfn._xlws.FILTER('Responsáveis pelas informações'!F:F, 'Responsáveis pelas informações'!A:A=A411))</f>
        <v>Bianca</v>
      </c>
      <c r="D411" s="47" t="s">
        <v>11</v>
      </c>
      <c r="E411" s="61" t="s">
        <v>877</v>
      </c>
      <c r="F411" s="61" t="s">
        <v>877</v>
      </c>
      <c r="G411" s="21"/>
      <c r="H411" s="108"/>
      <c r="I411" s="108"/>
      <c r="J411" s="108"/>
      <c r="K411" s="108"/>
      <c r="L411" s="108"/>
      <c r="M411" s="108"/>
      <c r="N411" s="108"/>
      <c r="O411" s="108"/>
      <c r="P411" s="108"/>
      <c r="Q411" s="83">
        <v>8</v>
      </c>
      <c r="R411" s="83">
        <v>8</v>
      </c>
      <c r="S411" s="108">
        <v>8</v>
      </c>
      <c r="T411" s="108">
        <v>8</v>
      </c>
      <c r="U411" s="108"/>
      <c r="V411" s="108"/>
      <c r="W411" s="108"/>
      <c r="X411" s="87"/>
    </row>
    <row r="412" spans="1:24" ht="26.1">
      <c r="A412" s="77" t="s">
        <v>60</v>
      </c>
      <c r="B412" s="47" t="s">
        <v>88</v>
      </c>
      <c r="C412" s="47" t="str" cm="1">
        <f t="array" ref="C412">IF(A412="", "", _xlfn._xlws.FILTER('Responsáveis pelas informações'!F:F, 'Responsáveis pelas informações'!A:A=A412))</f>
        <v>Bianca</v>
      </c>
      <c r="D412" s="47" t="s">
        <v>11</v>
      </c>
      <c r="E412" s="61" t="s">
        <v>877</v>
      </c>
      <c r="F412" s="61" t="s">
        <v>877</v>
      </c>
      <c r="G412" s="21"/>
      <c r="H412" s="108"/>
      <c r="I412" s="108"/>
      <c r="J412" s="108"/>
      <c r="K412" s="108"/>
      <c r="L412" s="108"/>
      <c r="M412" s="108"/>
      <c r="N412" s="108"/>
      <c r="O412" s="108"/>
      <c r="P412" s="108"/>
      <c r="Q412" s="83" t="s">
        <v>879</v>
      </c>
      <c r="R412" s="83" t="s">
        <v>879</v>
      </c>
      <c r="S412" s="83" t="s">
        <v>879</v>
      </c>
      <c r="T412" s="83" t="s">
        <v>879</v>
      </c>
      <c r="U412" s="108"/>
      <c r="V412" s="108"/>
      <c r="W412" s="108"/>
      <c r="X412" s="87"/>
    </row>
    <row r="413" spans="1:24" ht="12.95">
      <c r="A413" s="77" t="s">
        <v>60</v>
      </c>
      <c r="B413" s="47" t="s">
        <v>72</v>
      </c>
      <c r="C413" s="47" t="str" cm="1">
        <f t="array" ref="C413">IF(A413="", "", _xlfn._xlws.FILTER('Responsáveis pelas informações'!F:F, 'Responsáveis pelas informações'!A:A=A413))</f>
        <v>Bianca</v>
      </c>
      <c r="D413" s="47" t="s">
        <v>11</v>
      </c>
      <c r="E413" s="61" t="s">
        <v>877</v>
      </c>
      <c r="F413" s="61" t="s">
        <v>877</v>
      </c>
      <c r="G413" s="21"/>
      <c r="H413" s="108"/>
      <c r="I413" s="108"/>
      <c r="J413" s="108"/>
      <c r="K413" s="108"/>
      <c r="L413" s="108"/>
      <c r="M413" s="108"/>
      <c r="N413" s="108"/>
      <c r="O413" s="108"/>
      <c r="P413" s="108"/>
      <c r="Q413" s="83">
        <v>25</v>
      </c>
      <c r="R413" s="83">
        <v>25</v>
      </c>
      <c r="S413" s="108">
        <v>25</v>
      </c>
      <c r="T413" s="108">
        <v>25</v>
      </c>
      <c r="U413" s="108"/>
      <c r="V413" s="108"/>
      <c r="W413" s="108"/>
      <c r="X413" s="87"/>
    </row>
    <row r="414" spans="1:24" ht="26.1">
      <c r="A414" s="77" t="s">
        <v>60</v>
      </c>
      <c r="B414" s="47" t="s">
        <v>104</v>
      </c>
      <c r="C414" s="47" t="str" cm="1">
        <f t="array" ref="C414">IF(A414="", "", _xlfn._xlws.FILTER('Responsáveis pelas informações'!F:F, 'Responsáveis pelas informações'!A:A=A414))</f>
        <v>Bianca</v>
      </c>
      <c r="D414" s="47" t="s">
        <v>11</v>
      </c>
      <c r="E414" s="61" t="s">
        <v>877</v>
      </c>
      <c r="F414" s="61" t="s">
        <v>877</v>
      </c>
      <c r="G414" s="21"/>
      <c r="H414" s="108"/>
      <c r="I414" s="108"/>
      <c r="J414" s="108"/>
      <c r="K414" s="108"/>
      <c r="L414" s="108"/>
      <c r="M414" s="108"/>
      <c r="N414" s="108"/>
      <c r="O414" s="108"/>
      <c r="P414" s="108"/>
      <c r="Q414" s="83">
        <v>2</v>
      </c>
      <c r="R414" s="83">
        <v>12</v>
      </c>
      <c r="S414" s="108">
        <v>6</v>
      </c>
      <c r="T414" s="108">
        <v>0</v>
      </c>
      <c r="U414" s="108"/>
      <c r="V414" s="108"/>
      <c r="W414" s="108"/>
      <c r="X414" s="87"/>
    </row>
    <row r="415" spans="1:24" ht="26.1">
      <c r="A415" s="77" t="s">
        <v>60</v>
      </c>
      <c r="B415" s="47" t="s">
        <v>66</v>
      </c>
      <c r="C415" s="47" t="str" cm="1">
        <f t="array" ref="C415">IF(A415="", "", _xlfn._xlws.FILTER('Responsáveis pelas informações'!F:F, 'Responsáveis pelas informações'!A:A=A415))</f>
        <v>Bianca</v>
      </c>
      <c r="D415" s="47" t="s">
        <v>11</v>
      </c>
      <c r="E415" s="61" t="s">
        <v>877</v>
      </c>
      <c r="F415" s="61" t="s">
        <v>877</v>
      </c>
      <c r="G415" s="21"/>
      <c r="H415" s="108"/>
      <c r="I415" s="108"/>
      <c r="J415" s="108"/>
      <c r="K415" s="108"/>
      <c r="L415" s="108"/>
      <c r="M415" s="108"/>
      <c r="N415" s="108"/>
      <c r="O415" s="108"/>
      <c r="P415" s="108"/>
      <c r="Q415" s="83">
        <v>4</v>
      </c>
      <c r="R415" s="83">
        <v>24</v>
      </c>
      <c r="S415" s="108">
        <v>12</v>
      </c>
      <c r="T415" s="108">
        <v>0</v>
      </c>
      <c r="U415" s="108"/>
      <c r="V415" s="108"/>
      <c r="W415" s="108"/>
      <c r="X415" s="87"/>
    </row>
    <row r="416" spans="1:24" ht="12.95">
      <c r="A416" s="9" t="s">
        <v>61</v>
      </c>
      <c r="B416" s="16" t="s">
        <v>49</v>
      </c>
      <c r="C416" s="16" t="str" cm="1">
        <f t="array" ref="C416">IF(A416="", "", _xlfn._xlws.FILTER('Responsáveis pelas informações'!F:F, 'Responsáveis pelas informações'!A:A=A416))</f>
        <v>Juliana</v>
      </c>
      <c r="D416" s="16" t="s">
        <v>16</v>
      </c>
      <c r="E416" s="30" t="s">
        <v>877</v>
      </c>
      <c r="F416" s="30" t="s">
        <v>877</v>
      </c>
      <c r="G416" s="16"/>
      <c r="H416" s="87"/>
      <c r="I416" s="87"/>
      <c r="J416" s="87">
        <v>11</v>
      </c>
      <c r="K416" s="87">
        <v>21</v>
      </c>
      <c r="L416" s="87">
        <v>29</v>
      </c>
      <c r="M416" s="87">
        <v>29</v>
      </c>
      <c r="N416" s="87">
        <v>21</v>
      </c>
      <c r="O416" s="87">
        <v>14</v>
      </c>
      <c r="P416" s="87"/>
      <c r="Q416" s="84"/>
      <c r="R416" s="84"/>
      <c r="S416" s="87"/>
      <c r="T416" s="87"/>
      <c r="U416" s="87"/>
      <c r="V416" s="87"/>
      <c r="W416" s="87"/>
      <c r="X416" s="87"/>
    </row>
    <row r="417" spans="1:24" ht="12.95">
      <c r="A417" s="9" t="s">
        <v>61</v>
      </c>
      <c r="B417" s="16" t="s">
        <v>57</v>
      </c>
      <c r="C417" s="16" t="str" cm="1">
        <f t="array" ref="C417">IF(A417="", "", _xlfn._xlws.FILTER('Responsáveis pelas informações'!F:F, 'Responsáveis pelas informações'!A:A=A417))</f>
        <v>Juliana</v>
      </c>
      <c r="D417" s="16" t="s">
        <v>16</v>
      </c>
      <c r="E417" s="30" t="s">
        <v>877</v>
      </c>
      <c r="F417" s="30" t="s">
        <v>877</v>
      </c>
      <c r="G417" s="16"/>
      <c r="H417" s="87"/>
      <c r="I417" s="87"/>
      <c r="J417" s="87">
        <v>0</v>
      </c>
      <c r="K417" s="87">
        <v>20</v>
      </c>
      <c r="L417" s="87">
        <v>40</v>
      </c>
      <c r="M417" s="87">
        <v>60</v>
      </c>
      <c r="N417" s="87">
        <v>60</v>
      </c>
      <c r="O417" s="87">
        <v>60</v>
      </c>
      <c r="P417" s="87"/>
      <c r="Q417" s="84"/>
      <c r="R417" s="84"/>
      <c r="S417" s="87"/>
      <c r="T417" s="87"/>
      <c r="U417" s="87"/>
      <c r="V417" s="87"/>
      <c r="W417" s="87"/>
      <c r="X417" s="87"/>
    </row>
    <row r="418" spans="1:24" ht="12.95">
      <c r="A418" s="9" t="s">
        <v>61</v>
      </c>
      <c r="B418" s="16" t="s">
        <v>51</v>
      </c>
      <c r="C418" s="16" t="str" cm="1">
        <f t="array" ref="C418">IF(A418="", "", _xlfn._xlws.FILTER('Responsáveis pelas informações'!F:F, 'Responsáveis pelas informações'!A:A=A418))</f>
        <v>Juliana</v>
      </c>
      <c r="D418" s="16" t="s">
        <v>16</v>
      </c>
      <c r="E418" s="30" t="s">
        <v>877</v>
      </c>
      <c r="F418" s="30" t="s">
        <v>877</v>
      </c>
      <c r="G418" s="16"/>
      <c r="H418" s="87"/>
      <c r="I418" s="87"/>
      <c r="J418" s="87">
        <v>3</v>
      </c>
      <c r="K418" s="87">
        <v>6</v>
      </c>
      <c r="L418" s="87">
        <v>8</v>
      </c>
      <c r="M418" s="87">
        <v>8</v>
      </c>
      <c r="N418" s="87">
        <v>6</v>
      </c>
      <c r="O418" s="87">
        <v>4</v>
      </c>
      <c r="P418" s="87"/>
      <c r="Q418" s="84"/>
      <c r="R418" s="84"/>
      <c r="S418" s="87"/>
      <c r="T418" s="87"/>
      <c r="U418" s="87"/>
      <c r="V418" s="87"/>
      <c r="W418" s="87"/>
      <c r="X418" s="87"/>
    </row>
    <row r="419" spans="1:24" ht="12.95">
      <c r="A419" s="9" t="s">
        <v>61</v>
      </c>
      <c r="B419" s="16" t="s">
        <v>53</v>
      </c>
      <c r="C419" s="16" t="str" cm="1">
        <f t="array" ref="C419">IF(A419="", "", _xlfn._xlws.FILTER('Responsáveis pelas informações'!F:F, 'Responsáveis pelas informações'!A:A=A419))</f>
        <v>Juliana</v>
      </c>
      <c r="D419" s="16" t="s">
        <v>16</v>
      </c>
      <c r="E419" s="30" t="s">
        <v>877</v>
      </c>
      <c r="F419" s="30" t="s">
        <v>877</v>
      </c>
      <c r="G419" s="16"/>
      <c r="H419" s="87"/>
      <c r="I419" s="87"/>
      <c r="J419" s="87">
        <v>2</v>
      </c>
      <c r="K419" s="87">
        <v>4</v>
      </c>
      <c r="L419" s="87">
        <v>6</v>
      </c>
      <c r="M419" s="87">
        <v>7</v>
      </c>
      <c r="N419" s="87">
        <v>5</v>
      </c>
      <c r="O419" s="87">
        <v>4</v>
      </c>
      <c r="P419" s="87"/>
      <c r="Q419" s="84"/>
      <c r="R419" s="84"/>
      <c r="S419" s="87"/>
      <c r="T419" s="87"/>
      <c r="U419" s="87"/>
      <c r="V419" s="87"/>
      <c r="W419" s="87"/>
      <c r="X419" s="87"/>
    </row>
    <row r="420" spans="1:24" ht="12.95">
      <c r="A420" s="9" t="s">
        <v>61</v>
      </c>
      <c r="B420" s="16" t="s">
        <v>47</v>
      </c>
      <c r="C420" s="16" t="str" cm="1">
        <f t="array" ref="C420">IF(A420="", "", _xlfn._xlws.FILTER('Responsáveis pelas informações'!F:F, 'Responsáveis pelas informações'!A:A=A420))</f>
        <v>Juliana</v>
      </c>
      <c r="D420" s="16" t="s">
        <v>16</v>
      </c>
      <c r="E420" s="30" t="s">
        <v>877</v>
      </c>
      <c r="F420" s="30" t="s">
        <v>877</v>
      </c>
      <c r="G420" s="16"/>
      <c r="H420" s="87"/>
      <c r="I420" s="87"/>
      <c r="J420" s="87">
        <v>38</v>
      </c>
      <c r="K420" s="87">
        <v>77</v>
      </c>
      <c r="L420" s="87">
        <v>102</v>
      </c>
      <c r="M420" s="87">
        <v>102</v>
      </c>
      <c r="N420" s="87">
        <v>77</v>
      </c>
      <c r="O420" s="87">
        <v>51</v>
      </c>
      <c r="P420" s="87"/>
      <c r="Q420" s="87"/>
      <c r="R420" s="87"/>
      <c r="S420" s="87"/>
      <c r="T420" s="87"/>
      <c r="U420" s="87"/>
      <c r="V420" s="87"/>
      <c r="W420" s="87"/>
      <c r="X420" s="87"/>
    </row>
    <row r="421" spans="1:24" ht="12.95">
      <c r="A421" s="9" t="s">
        <v>61</v>
      </c>
      <c r="B421" s="16" t="s">
        <v>63</v>
      </c>
      <c r="C421" s="16" t="str" cm="1">
        <f t="array" ref="C421">IF(A421="", "", _xlfn._xlws.FILTER('Responsáveis pelas informações'!F:F, 'Responsáveis pelas informações'!A:A=A421))</f>
        <v>Juliana</v>
      </c>
      <c r="D421" s="16" t="s">
        <v>16</v>
      </c>
      <c r="E421" s="30" t="s">
        <v>877</v>
      </c>
      <c r="F421" s="30" t="s">
        <v>877</v>
      </c>
      <c r="G421" s="16"/>
      <c r="H421" s="87"/>
      <c r="I421" s="87"/>
      <c r="J421" s="87">
        <v>150</v>
      </c>
      <c r="K421" s="87">
        <v>200</v>
      </c>
      <c r="L421" s="87">
        <v>200</v>
      </c>
      <c r="M421" s="87">
        <v>200</v>
      </c>
      <c r="N421" s="87">
        <v>100</v>
      </c>
      <c r="O421" s="87">
        <v>100</v>
      </c>
      <c r="P421" s="87"/>
      <c r="Q421" s="84"/>
      <c r="R421" s="84"/>
      <c r="S421" s="87"/>
      <c r="T421" s="87"/>
      <c r="U421" s="87"/>
      <c r="V421" s="87"/>
      <c r="W421" s="87"/>
      <c r="X421" s="87"/>
    </row>
    <row r="422" spans="1:24" ht="12.95">
      <c r="A422" s="9" t="s">
        <v>61</v>
      </c>
      <c r="B422" s="16" t="s">
        <v>55</v>
      </c>
      <c r="C422" s="16" t="str" cm="1">
        <f t="array" ref="C422">IF(A422="", "", _xlfn._xlws.FILTER('Responsáveis pelas informações'!F:F, 'Responsáveis pelas informações'!A:A=A422))</f>
        <v>Juliana</v>
      </c>
      <c r="D422" s="16" t="s">
        <v>16</v>
      </c>
      <c r="E422" s="30" t="s">
        <v>877</v>
      </c>
      <c r="F422" s="30" t="s">
        <v>877</v>
      </c>
      <c r="G422" s="16"/>
      <c r="H422" s="87"/>
      <c r="I422" s="87"/>
      <c r="J422" s="87">
        <v>0</v>
      </c>
      <c r="K422" s="87">
        <v>100</v>
      </c>
      <c r="L422" s="87">
        <v>100</v>
      </c>
      <c r="M422" s="87">
        <v>100</v>
      </c>
      <c r="N422" s="87">
        <v>100</v>
      </c>
      <c r="O422" s="87">
        <v>100</v>
      </c>
      <c r="P422" s="87"/>
      <c r="Q422" s="84"/>
      <c r="R422" s="84"/>
      <c r="S422" s="87"/>
      <c r="T422" s="87"/>
      <c r="U422" s="87"/>
      <c r="V422" s="87"/>
      <c r="W422" s="87"/>
      <c r="X422" s="87"/>
    </row>
    <row r="423" spans="1:24" ht="12.95">
      <c r="A423" s="9" t="s">
        <v>61</v>
      </c>
      <c r="B423" s="16" t="s">
        <v>51</v>
      </c>
      <c r="C423" s="16" t="str" cm="1">
        <f t="array" ref="C423">IF(A423="", "", _xlfn._xlws.FILTER('Responsáveis pelas informações'!F:F, 'Responsáveis pelas informações'!A:A=A423))</f>
        <v>Juliana</v>
      </c>
      <c r="D423" s="16" t="s">
        <v>16</v>
      </c>
      <c r="E423" s="30" t="s">
        <v>389</v>
      </c>
      <c r="F423" s="30" t="s">
        <v>877</v>
      </c>
      <c r="G423" s="16"/>
      <c r="H423" s="87"/>
      <c r="I423" s="87"/>
      <c r="J423" s="87"/>
      <c r="K423" s="87"/>
      <c r="L423" s="87"/>
      <c r="M423" s="87"/>
      <c r="N423" s="87">
        <v>2</v>
      </c>
      <c r="O423" s="87">
        <v>1</v>
      </c>
      <c r="P423" s="87">
        <v>4</v>
      </c>
      <c r="Q423" s="84">
        <v>4</v>
      </c>
      <c r="R423" s="84">
        <v>4</v>
      </c>
      <c r="S423" s="87">
        <v>4</v>
      </c>
      <c r="T423" s="87">
        <v>3</v>
      </c>
      <c r="U423" s="87"/>
      <c r="V423" s="87"/>
      <c r="W423" s="87"/>
      <c r="X423" s="87"/>
    </row>
    <row r="424" spans="1:24" ht="12.95">
      <c r="A424" s="9" t="s">
        <v>61</v>
      </c>
      <c r="B424" s="16" t="s">
        <v>79</v>
      </c>
      <c r="C424" s="16" t="str" cm="1">
        <f t="array" ref="C424">IF(A424="", "", _xlfn._xlws.FILTER('Responsáveis pelas informações'!F:F, 'Responsáveis pelas informações'!A:A=A424))</f>
        <v>Juliana</v>
      </c>
      <c r="D424" s="16" t="s">
        <v>16</v>
      </c>
      <c r="E424" s="30" t="s">
        <v>389</v>
      </c>
      <c r="F424" s="30" t="s">
        <v>877</v>
      </c>
      <c r="G424" s="16"/>
      <c r="H424" s="87"/>
      <c r="I424" s="87"/>
      <c r="J424" s="87"/>
      <c r="K424" s="87"/>
      <c r="L424" s="87"/>
      <c r="M424" s="87"/>
      <c r="N424" s="87">
        <v>2</v>
      </c>
      <c r="O424" s="87">
        <v>1</v>
      </c>
      <c r="P424" s="87">
        <v>4</v>
      </c>
      <c r="Q424" s="84">
        <v>4</v>
      </c>
      <c r="R424" s="84">
        <v>4</v>
      </c>
      <c r="S424" s="87">
        <v>3</v>
      </c>
      <c r="T424" s="87">
        <v>2</v>
      </c>
      <c r="U424" s="87"/>
      <c r="V424" s="87"/>
      <c r="W424" s="87"/>
      <c r="X424" s="87"/>
    </row>
    <row r="425" spans="1:24" ht="26.1">
      <c r="A425" s="9" t="s">
        <v>61</v>
      </c>
      <c r="B425" s="16" t="s">
        <v>84</v>
      </c>
      <c r="C425" s="16" t="str" cm="1">
        <f t="array" ref="C425">IF(A425="", "", _xlfn._xlws.FILTER('Responsáveis pelas informações'!F:F, 'Responsáveis pelas informações'!A:A=A425))</f>
        <v>Juliana</v>
      </c>
      <c r="D425" s="16" t="s">
        <v>16</v>
      </c>
      <c r="E425" s="30" t="s">
        <v>389</v>
      </c>
      <c r="F425" s="30" t="s">
        <v>877</v>
      </c>
      <c r="G425" s="16"/>
      <c r="H425" s="87"/>
      <c r="I425" s="87"/>
      <c r="J425" s="87"/>
      <c r="K425" s="87"/>
      <c r="L425" s="87"/>
      <c r="M425" s="87"/>
      <c r="N425" s="87">
        <v>37</v>
      </c>
      <c r="O425" s="87">
        <v>21</v>
      </c>
      <c r="P425" s="87">
        <v>30</v>
      </c>
      <c r="Q425" s="84">
        <v>30</v>
      </c>
      <c r="R425" s="84">
        <v>30</v>
      </c>
      <c r="S425" s="87">
        <v>30</v>
      </c>
      <c r="T425" s="87">
        <v>15</v>
      </c>
      <c r="U425" s="87"/>
      <c r="V425" s="87"/>
      <c r="W425" s="87"/>
      <c r="X425" s="87"/>
    </row>
    <row r="426" spans="1:24" ht="12.95">
      <c r="A426" s="9" t="s">
        <v>61</v>
      </c>
      <c r="B426" s="16" t="s">
        <v>57</v>
      </c>
      <c r="C426" s="16" t="str" cm="1">
        <f t="array" ref="C426">IF(A426="", "", _xlfn._xlws.FILTER('Responsáveis pelas informações'!F:F, 'Responsáveis pelas informações'!A:A=A426))</f>
        <v>Juliana</v>
      </c>
      <c r="D426" s="16" t="s">
        <v>16</v>
      </c>
      <c r="E426" s="30" t="s">
        <v>389</v>
      </c>
      <c r="F426" s="30" t="s">
        <v>877</v>
      </c>
      <c r="G426" s="16"/>
      <c r="H426" s="87"/>
      <c r="I426" s="87"/>
      <c r="J426" s="87"/>
      <c r="K426" s="87"/>
      <c r="L426" s="87"/>
      <c r="M426" s="87"/>
      <c r="N426" s="87">
        <v>0</v>
      </c>
      <c r="O426" s="87">
        <v>0</v>
      </c>
      <c r="P426" s="87">
        <v>1</v>
      </c>
      <c r="Q426" s="84">
        <v>2</v>
      </c>
      <c r="R426" s="84">
        <v>2</v>
      </c>
      <c r="S426" s="87">
        <v>1</v>
      </c>
      <c r="T426" s="87">
        <v>1</v>
      </c>
      <c r="U426" s="87"/>
      <c r="V426" s="87"/>
      <c r="W426" s="87"/>
      <c r="X426" s="87"/>
    </row>
    <row r="427" spans="1:24" ht="12.95">
      <c r="A427" s="9" t="s">
        <v>61</v>
      </c>
      <c r="B427" s="16" t="s">
        <v>99</v>
      </c>
      <c r="C427" s="16" t="str" cm="1">
        <f t="array" ref="C427">IF(A427="", "", _xlfn._xlws.FILTER('Responsáveis pelas informações'!F:F, 'Responsáveis pelas informações'!A:A=A427))</f>
        <v>Juliana</v>
      </c>
      <c r="D427" s="16" t="s">
        <v>16</v>
      </c>
      <c r="E427" s="30" t="s">
        <v>389</v>
      </c>
      <c r="F427" s="30" t="s">
        <v>877</v>
      </c>
      <c r="G427" s="16"/>
      <c r="H427" s="87"/>
      <c r="I427" s="87"/>
      <c r="J427" s="87"/>
      <c r="K427" s="87"/>
      <c r="L427" s="87"/>
      <c r="M427" s="87"/>
      <c r="N427" s="87">
        <v>3.5</v>
      </c>
      <c r="O427" s="87">
        <v>3.5</v>
      </c>
      <c r="P427" s="87">
        <v>3.5</v>
      </c>
      <c r="Q427" s="84">
        <v>3.5</v>
      </c>
      <c r="R427" s="84">
        <v>3.5</v>
      </c>
      <c r="S427" s="87">
        <v>3.5</v>
      </c>
      <c r="T427" s="87">
        <v>3.5</v>
      </c>
      <c r="U427" s="87"/>
      <c r="V427" s="87"/>
      <c r="W427" s="87"/>
      <c r="X427" s="87"/>
    </row>
    <row r="428" spans="1:24" ht="26.1">
      <c r="A428" s="9" t="s">
        <v>61</v>
      </c>
      <c r="B428" s="16" t="s">
        <v>88</v>
      </c>
      <c r="C428" s="16" t="str" cm="1">
        <f t="array" ref="C428">IF(A428="", "", _xlfn._xlws.FILTER('Responsáveis pelas informações'!F:F, 'Responsáveis pelas informações'!A:A=A428))</f>
        <v>Juliana</v>
      </c>
      <c r="D428" s="16" t="s">
        <v>16</v>
      </c>
      <c r="E428" s="30" t="s">
        <v>389</v>
      </c>
      <c r="F428" s="30" t="s">
        <v>877</v>
      </c>
      <c r="G428" s="16"/>
      <c r="H428" s="87"/>
      <c r="I428" s="87"/>
      <c r="J428" s="87"/>
      <c r="K428" s="87"/>
      <c r="L428" s="87"/>
      <c r="M428" s="87"/>
      <c r="N428" s="87">
        <v>54.03</v>
      </c>
      <c r="O428" s="87">
        <v>54.03</v>
      </c>
      <c r="P428" s="87">
        <v>55</v>
      </c>
      <c r="Q428" s="87">
        <v>55</v>
      </c>
      <c r="R428" s="87">
        <v>55</v>
      </c>
      <c r="S428" s="87">
        <v>55</v>
      </c>
      <c r="T428" s="87">
        <v>55</v>
      </c>
      <c r="U428" s="87"/>
      <c r="V428" s="87"/>
      <c r="W428" s="87"/>
      <c r="X428" s="87"/>
    </row>
    <row r="429" spans="1:24" ht="12.95">
      <c r="A429" s="9" t="s">
        <v>61</v>
      </c>
      <c r="B429" s="16" t="s">
        <v>72</v>
      </c>
      <c r="C429" s="16" t="str" cm="1">
        <f t="array" ref="C429">IF(A429="", "", _xlfn._xlws.FILTER('Responsáveis pelas informações'!F:F, 'Responsáveis pelas informações'!A:A=A429))</f>
        <v>Juliana</v>
      </c>
      <c r="D429" s="16" t="s">
        <v>16</v>
      </c>
      <c r="E429" s="30" t="s">
        <v>389</v>
      </c>
      <c r="F429" s="30" t="s">
        <v>877</v>
      </c>
      <c r="G429" s="16"/>
      <c r="H429" s="87"/>
      <c r="I429" s="87"/>
      <c r="J429" s="87"/>
      <c r="K429" s="87"/>
      <c r="L429" s="87"/>
      <c r="M429" s="87"/>
      <c r="N429" s="87">
        <v>40</v>
      </c>
      <c r="O429" s="87">
        <v>21</v>
      </c>
      <c r="P429" s="87">
        <v>24</v>
      </c>
      <c r="Q429" s="84">
        <v>25</v>
      </c>
      <c r="R429" s="84">
        <v>25</v>
      </c>
      <c r="S429" s="87">
        <v>25</v>
      </c>
      <c r="T429" s="87">
        <v>26</v>
      </c>
      <c r="U429" s="87"/>
      <c r="V429" s="87"/>
      <c r="W429" s="87"/>
      <c r="X429" s="87"/>
    </row>
    <row r="430" spans="1:24" ht="12.95">
      <c r="A430" s="9" t="s">
        <v>61</v>
      </c>
      <c r="B430" s="16" t="s">
        <v>49</v>
      </c>
      <c r="C430" s="16" t="str" cm="1">
        <f t="array" ref="C430">IF(A430="", "", _xlfn._xlws.FILTER('Responsáveis pelas informações'!F:F, 'Responsáveis pelas informações'!A:A=A430))</f>
        <v>Juliana</v>
      </c>
      <c r="D430" s="16" t="s">
        <v>16</v>
      </c>
      <c r="E430" s="30" t="s">
        <v>389</v>
      </c>
      <c r="F430" s="30" t="s">
        <v>877</v>
      </c>
      <c r="G430" s="16"/>
      <c r="H430" s="87"/>
      <c r="I430" s="87"/>
      <c r="J430" s="87"/>
      <c r="K430" s="87"/>
      <c r="L430" s="87"/>
      <c r="M430" s="87"/>
      <c r="N430" s="87">
        <v>5</v>
      </c>
      <c r="O430" s="87">
        <v>9</v>
      </c>
      <c r="P430" s="87">
        <v>15</v>
      </c>
      <c r="Q430" s="84">
        <v>15</v>
      </c>
      <c r="R430" s="84">
        <v>15</v>
      </c>
      <c r="S430" s="87">
        <v>15</v>
      </c>
      <c r="T430" s="87">
        <v>10</v>
      </c>
      <c r="U430" s="87"/>
      <c r="V430" s="87"/>
      <c r="W430" s="87"/>
      <c r="X430" s="87"/>
    </row>
    <row r="431" spans="1:24" ht="12.95">
      <c r="A431" s="9" t="s">
        <v>61</v>
      </c>
      <c r="B431" s="16" t="s">
        <v>74</v>
      </c>
      <c r="C431" s="16" t="str" cm="1">
        <f t="array" ref="C431">IF(A431="", "", _xlfn._xlws.FILTER('Responsáveis pelas informações'!F:F, 'Responsáveis pelas informações'!A:A=A431))</f>
        <v>Juliana</v>
      </c>
      <c r="D431" s="16" t="s">
        <v>16</v>
      </c>
      <c r="E431" s="30" t="s">
        <v>389</v>
      </c>
      <c r="F431" s="30" t="s">
        <v>877</v>
      </c>
      <c r="G431" s="16"/>
      <c r="H431" s="87"/>
      <c r="I431" s="87"/>
      <c r="J431" s="87"/>
      <c r="K431" s="87"/>
      <c r="L431" s="87"/>
      <c r="M431" s="87"/>
      <c r="N431" s="87">
        <v>11</v>
      </c>
      <c r="O431" s="87">
        <v>25</v>
      </c>
      <c r="P431" s="87">
        <v>45</v>
      </c>
      <c r="Q431" s="84">
        <v>45</v>
      </c>
      <c r="R431" s="84">
        <v>45</v>
      </c>
      <c r="S431" s="87">
        <v>45</v>
      </c>
      <c r="T431" s="87">
        <v>30</v>
      </c>
      <c r="U431" s="87"/>
      <c r="V431" s="87"/>
      <c r="W431" s="87"/>
      <c r="X431" s="87"/>
    </row>
    <row r="432" spans="1:24" ht="12.95">
      <c r="A432" s="9" t="s">
        <v>61</v>
      </c>
      <c r="B432" s="16" t="s">
        <v>81</v>
      </c>
      <c r="C432" s="16" t="str" cm="1">
        <f t="array" ref="C432">IF(A432="", "", _xlfn._xlws.FILTER('Responsáveis pelas informações'!F:F, 'Responsáveis pelas informações'!A:A=A432))</f>
        <v>Juliana</v>
      </c>
      <c r="D432" s="16" t="s">
        <v>16</v>
      </c>
      <c r="E432" s="30" t="s">
        <v>389</v>
      </c>
      <c r="F432" s="30" t="s">
        <v>877</v>
      </c>
      <c r="G432" s="16"/>
      <c r="H432" s="87"/>
      <c r="I432" s="87"/>
      <c r="J432" s="87"/>
      <c r="K432" s="87"/>
      <c r="L432" s="87"/>
      <c r="M432" s="87"/>
      <c r="N432" s="87">
        <v>0</v>
      </c>
      <c r="O432" s="87">
        <v>0</v>
      </c>
      <c r="P432" s="87">
        <v>1</v>
      </c>
      <c r="Q432" s="84">
        <v>1</v>
      </c>
      <c r="R432" s="84">
        <v>1</v>
      </c>
      <c r="S432" s="87">
        <v>1</v>
      </c>
      <c r="T432" s="87">
        <v>0</v>
      </c>
      <c r="U432" s="87"/>
      <c r="V432" s="87"/>
      <c r="W432" s="87"/>
      <c r="X432" s="87"/>
    </row>
    <row r="433" spans="1:24" ht="12.95">
      <c r="A433" s="9" t="s">
        <v>64</v>
      </c>
      <c r="B433" s="16" t="s">
        <v>47</v>
      </c>
      <c r="C433" s="16" t="str" cm="1">
        <f t="array" ref="C433">IF(A433="", "", _xlfn._xlws.FILTER('Responsáveis pelas informações'!F:F, 'Responsáveis pelas informações'!A:A=A433))</f>
        <v>Juliana</v>
      </c>
      <c r="D433" s="16" t="s">
        <v>6</v>
      </c>
      <c r="E433" s="30" t="s">
        <v>877</v>
      </c>
      <c r="F433" s="30" t="s">
        <v>877</v>
      </c>
      <c r="G433" s="16"/>
      <c r="H433" s="87"/>
      <c r="I433" s="87"/>
      <c r="J433" s="87"/>
      <c r="K433" s="87"/>
      <c r="L433" s="87"/>
      <c r="M433" s="87"/>
      <c r="N433" s="87">
        <v>17</v>
      </c>
      <c r="O433" s="87">
        <v>67</v>
      </c>
      <c r="P433" s="87">
        <v>100</v>
      </c>
      <c r="Q433" s="84">
        <v>8</v>
      </c>
      <c r="R433" s="84"/>
      <c r="S433" s="87"/>
      <c r="T433" s="87"/>
      <c r="U433" s="87"/>
      <c r="V433" s="87"/>
      <c r="W433" s="87"/>
      <c r="X433" s="87"/>
    </row>
    <row r="434" spans="1:24" ht="12.95">
      <c r="A434" s="9" t="s">
        <v>64</v>
      </c>
      <c r="B434" s="16" t="s">
        <v>13</v>
      </c>
      <c r="C434" s="16" t="str" cm="1">
        <f t="array" ref="C434">IF(A434="", "", _xlfn._xlws.FILTER('Responsáveis pelas informações'!F:F, 'Responsáveis pelas informações'!A:A=A434))</f>
        <v>Juliana</v>
      </c>
      <c r="D434" s="16" t="s">
        <v>6</v>
      </c>
      <c r="E434" s="30" t="s">
        <v>877</v>
      </c>
      <c r="F434" s="30" t="s">
        <v>877</v>
      </c>
      <c r="G434" s="16"/>
      <c r="H434" s="87"/>
      <c r="I434" s="87"/>
      <c r="J434" s="87"/>
      <c r="K434" s="87"/>
      <c r="L434" s="87"/>
      <c r="M434" s="87"/>
      <c r="N434" s="87">
        <v>7</v>
      </c>
      <c r="O434" s="87">
        <v>27</v>
      </c>
      <c r="P434" s="87">
        <v>40</v>
      </c>
      <c r="Q434" s="84">
        <v>3</v>
      </c>
      <c r="R434" s="84"/>
      <c r="S434" s="87"/>
      <c r="T434" s="87"/>
      <c r="U434" s="87"/>
      <c r="V434" s="87"/>
      <c r="W434" s="87"/>
      <c r="X434" s="87"/>
    </row>
    <row r="435" spans="1:24" ht="12.95">
      <c r="A435" s="9" t="s">
        <v>64</v>
      </c>
      <c r="B435" s="16" t="s">
        <v>51</v>
      </c>
      <c r="C435" s="16" t="str" cm="1">
        <f t="array" ref="C435">IF(A435="", "", _xlfn._xlws.FILTER('Responsáveis pelas informações'!F:F, 'Responsáveis pelas informações'!A:A=A435))</f>
        <v>Juliana</v>
      </c>
      <c r="D435" s="16" t="s">
        <v>6</v>
      </c>
      <c r="E435" s="30" t="s">
        <v>877</v>
      </c>
      <c r="F435" s="30" t="s">
        <v>877</v>
      </c>
      <c r="G435" s="16"/>
      <c r="H435" s="87"/>
      <c r="I435" s="87"/>
      <c r="J435" s="87"/>
      <c r="K435" s="87"/>
      <c r="L435" s="87"/>
      <c r="M435" s="87"/>
      <c r="N435" s="87">
        <v>2</v>
      </c>
      <c r="O435" s="87">
        <v>8</v>
      </c>
      <c r="P435" s="87">
        <v>12</v>
      </c>
      <c r="Q435" s="84">
        <v>1</v>
      </c>
      <c r="R435" s="84"/>
      <c r="S435" s="87"/>
      <c r="T435" s="87"/>
      <c r="U435" s="87"/>
      <c r="V435" s="87"/>
      <c r="W435" s="87"/>
      <c r="X435" s="87"/>
    </row>
    <row r="436" spans="1:24" ht="12.95">
      <c r="A436" s="9" t="s">
        <v>64</v>
      </c>
      <c r="B436" s="16" t="s">
        <v>53</v>
      </c>
      <c r="C436" s="16" t="str" cm="1">
        <f t="array" ref="C436">IF(A436="", "", _xlfn._xlws.FILTER('Responsáveis pelas informações'!F:F, 'Responsáveis pelas informações'!A:A=A436))</f>
        <v>Juliana</v>
      </c>
      <c r="D436" s="16" t="s">
        <v>6</v>
      </c>
      <c r="E436" s="30" t="s">
        <v>877</v>
      </c>
      <c r="F436" s="30" t="s">
        <v>877</v>
      </c>
      <c r="G436" s="16"/>
      <c r="H436" s="87"/>
      <c r="I436" s="87"/>
      <c r="J436" s="87"/>
      <c r="K436" s="87"/>
      <c r="L436" s="87"/>
      <c r="M436" s="87"/>
      <c r="N436" s="87">
        <v>1</v>
      </c>
      <c r="O436" s="87">
        <v>6</v>
      </c>
      <c r="P436" s="87">
        <v>9</v>
      </c>
      <c r="Q436" s="84">
        <v>1</v>
      </c>
      <c r="R436" s="84"/>
      <c r="S436" s="87"/>
      <c r="T436" s="87"/>
      <c r="U436" s="87"/>
      <c r="V436" s="87"/>
      <c r="W436" s="87"/>
      <c r="X436" s="87"/>
    </row>
    <row r="437" spans="1:24" ht="12.95">
      <c r="A437" s="9" t="s">
        <v>64</v>
      </c>
      <c r="B437" s="16" t="s">
        <v>63</v>
      </c>
      <c r="C437" s="16" t="str" cm="1">
        <f t="array" ref="C437">IF(A437="", "", _xlfn._xlws.FILTER('Responsáveis pelas informações'!F:F, 'Responsáveis pelas informações'!A:A=A437))</f>
        <v>Juliana</v>
      </c>
      <c r="D437" s="16" t="s">
        <v>6</v>
      </c>
      <c r="E437" s="30" t="s">
        <v>877</v>
      </c>
      <c r="F437" s="30" t="s">
        <v>877</v>
      </c>
      <c r="G437" s="16"/>
      <c r="H437" s="87"/>
      <c r="I437" s="87"/>
      <c r="J437" s="87"/>
      <c r="K437" s="87"/>
      <c r="L437" s="87"/>
      <c r="M437" s="87"/>
      <c r="N437" s="87">
        <v>42</v>
      </c>
      <c r="O437" s="87">
        <v>167</v>
      </c>
      <c r="P437" s="87">
        <v>250</v>
      </c>
      <c r="Q437" s="84">
        <v>21</v>
      </c>
      <c r="R437" s="84"/>
      <c r="S437" s="87"/>
      <c r="T437" s="87"/>
      <c r="U437" s="87"/>
      <c r="V437" s="87"/>
      <c r="W437" s="87"/>
      <c r="X437" s="87"/>
    </row>
    <row r="438" spans="1:24" ht="12.95">
      <c r="A438" s="9" t="s">
        <v>64</v>
      </c>
      <c r="B438" s="16" t="s">
        <v>57</v>
      </c>
      <c r="C438" s="16" t="str" cm="1">
        <f t="array" ref="C438">IF(A438="", "", _xlfn._xlws.FILTER('Responsáveis pelas informações'!F:F, 'Responsáveis pelas informações'!A:A=A438))</f>
        <v>Juliana</v>
      </c>
      <c r="D438" s="16" t="s">
        <v>6</v>
      </c>
      <c r="E438" s="30" t="s">
        <v>877</v>
      </c>
      <c r="F438" s="30" t="s">
        <v>877</v>
      </c>
      <c r="G438" s="16"/>
      <c r="H438" s="87"/>
      <c r="I438" s="87"/>
      <c r="J438" s="87"/>
      <c r="K438" s="87"/>
      <c r="L438" s="87"/>
      <c r="M438" s="87"/>
      <c r="N438" s="87">
        <v>0</v>
      </c>
      <c r="O438" s="87">
        <v>4</v>
      </c>
      <c r="P438" s="87">
        <v>6</v>
      </c>
      <c r="Q438" s="84">
        <v>2</v>
      </c>
      <c r="R438" s="84"/>
      <c r="S438" s="87"/>
      <c r="T438" s="87"/>
      <c r="U438" s="87"/>
      <c r="V438" s="87"/>
      <c r="W438" s="87"/>
      <c r="X438" s="87"/>
    </row>
    <row r="439" spans="1:24" ht="26.1">
      <c r="A439" s="9" t="s">
        <v>64</v>
      </c>
      <c r="B439" s="16" t="s">
        <v>66</v>
      </c>
      <c r="C439" s="16" t="str" cm="1">
        <f t="array" ref="C439">IF(A439="", "", _xlfn._xlws.FILTER('Responsáveis pelas informações'!F:F, 'Responsáveis pelas informações'!A:A=A439))</f>
        <v>Juliana</v>
      </c>
      <c r="D439" s="16" t="s">
        <v>6</v>
      </c>
      <c r="E439" s="30" t="s">
        <v>877</v>
      </c>
      <c r="F439" s="30" t="s">
        <v>877</v>
      </c>
      <c r="G439" s="16"/>
      <c r="H439" s="87"/>
      <c r="I439" s="87"/>
      <c r="J439" s="87"/>
      <c r="K439" s="87"/>
      <c r="L439" s="87"/>
      <c r="M439" s="87"/>
      <c r="N439" s="87">
        <v>4</v>
      </c>
      <c r="O439" s="87">
        <v>16</v>
      </c>
      <c r="P439" s="87">
        <v>36</v>
      </c>
      <c r="Q439" s="84">
        <v>3</v>
      </c>
      <c r="R439" s="84"/>
      <c r="S439" s="87"/>
      <c r="T439" s="87"/>
      <c r="U439" s="87"/>
      <c r="V439" s="87"/>
      <c r="W439" s="87"/>
      <c r="X439" s="87"/>
    </row>
    <row r="440" spans="1:24" ht="12.95">
      <c r="A440" s="9" t="s">
        <v>64</v>
      </c>
      <c r="B440" s="16" t="s">
        <v>68</v>
      </c>
      <c r="C440" s="16" t="str" cm="1">
        <f t="array" ref="C440">IF(A440="", "", _xlfn._xlws.FILTER('Responsáveis pelas informações'!F:F, 'Responsáveis pelas informações'!A:A=A440))</f>
        <v>Juliana</v>
      </c>
      <c r="D440" s="16" t="s">
        <v>6</v>
      </c>
      <c r="E440" s="30" t="s">
        <v>877</v>
      </c>
      <c r="F440" s="30" t="s">
        <v>877</v>
      </c>
      <c r="G440" s="16"/>
      <c r="H440" s="87"/>
      <c r="I440" s="87"/>
      <c r="J440" s="87"/>
      <c r="K440" s="87"/>
      <c r="L440" s="87"/>
      <c r="M440" s="87"/>
      <c r="N440" s="87">
        <v>3</v>
      </c>
      <c r="O440" s="87">
        <v>3</v>
      </c>
      <c r="P440" s="87">
        <v>3</v>
      </c>
      <c r="Q440" s="84">
        <v>3</v>
      </c>
      <c r="R440" s="84"/>
      <c r="S440" s="87"/>
      <c r="T440" s="87"/>
      <c r="U440" s="87"/>
      <c r="V440" s="87"/>
      <c r="W440" s="87"/>
      <c r="X440" s="87"/>
    </row>
    <row r="441" spans="1:24" ht="26.1">
      <c r="A441" s="9" t="s">
        <v>64</v>
      </c>
      <c r="B441" s="16" t="s">
        <v>70</v>
      </c>
      <c r="C441" s="16" t="str" cm="1">
        <f t="array" ref="C441">IF(A441="", "", _xlfn._xlws.FILTER('Responsáveis pelas informações'!F:F, 'Responsáveis pelas informações'!A:A=A441))</f>
        <v>Juliana</v>
      </c>
      <c r="D441" s="16" t="s">
        <v>6</v>
      </c>
      <c r="E441" s="30" t="s">
        <v>877</v>
      </c>
      <c r="F441" s="30" t="s">
        <v>877</v>
      </c>
      <c r="G441" s="16"/>
      <c r="H441" s="87"/>
      <c r="I441" s="87"/>
      <c r="J441" s="87"/>
      <c r="K441" s="87"/>
      <c r="L441" s="87"/>
      <c r="M441" s="87"/>
      <c r="N441" s="87">
        <v>60</v>
      </c>
      <c r="O441" s="87">
        <v>60</v>
      </c>
      <c r="P441" s="87">
        <v>60</v>
      </c>
      <c r="Q441" s="84">
        <v>60</v>
      </c>
      <c r="R441" s="84"/>
      <c r="S441" s="87"/>
      <c r="T441" s="87"/>
      <c r="U441" s="87"/>
      <c r="V441" s="87"/>
      <c r="W441" s="87"/>
      <c r="X441" s="87"/>
    </row>
    <row r="442" spans="1:24" ht="12.95">
      <c r="A442" s="122" t="s">
        <v>64</v>
      </c>
      <c r="B442" s="16" t="s">
        <v>72</v>
      </c>
      <c r="C442" s="16" t="str" cm="1">
        <f t="array" ref="C442">IF(A442="", "", _xlfn._xlws.FILTER('Responsáveis pelas informações'!F:F, 'Responsáveis pelas informações'!A:A=A442))</f>
        <v>Juliana</v>
      </c>
      <c r="D442" s="16" t="s">
        <v>6</v>
      </c>
      <c r="E442" s="30" t="s">
        <v>877</v>
      </c>
      <c r="F442" s="30" t="s">
        <v>877</v>
      </c>
      <c r="G442" s="16"/>
      <c r="H442" s="87"/>
      <c r="I442" s="87"/>
      <c r="J442" s="87"/>
      <c r="K442" s="87"/>
      <c r="L442" s="87"/>
      <c r="M442" s="87"/>
      <c r="N442" s="87">
        <v>28</v>
      </c>
      <c r="O442" s="87">
        <v>29</v>
      </c>
      <c r="P442" s="87">
        <v>30</v>
      </c>
      <c r="Q442" s="84">
        <v>33</v>
      </c>
      <c r="R442" s="84"/>
      <c r="S442" s="87"/>
      <c r="T442" s="87"/>
      <c r="U442" s="87"/>
      <c r="V442" s="87"/>
      <c r="W442" s="87"/>
      <c r="X442" s="87"/>
    </row>
    <row r="443" spans="1:24" ht="26.1">
      <c r="A443" s="9" t="s">
        <v>64</v>
      </c>
      <c r="B443" s="16" t="s">
        <v>47</v>
      </c>
      <c r="C443" s="16" t="str" cm="1">
        <f t="array" ref="C443">IF(A443="", "", _xlfn._xlws.FILTER('Responsáveis pelas informações'!F:F, 'Responsáveis pelas informações'!A:A=A443))</f>
        <v>Juliana</v>
      </c>
      <c r="D443" s="16" t="s">
        <v>6</v>
      </c>
      <c r="E443" s="30" t="s">
        <v>389</v>
      </c>
      <c r="F443" s="30" t="s">
        <v>877</v>
      </c>
      <c r="G443" s="16" t="s">
        <v>910</v>
      </c>
      <c r="H443" s="87"/>
      <c r="I443" s="87"/>
      <c r="J443" s="87"/>
      <c r="K443" s="87"/>
      <c r="L443" s="87"/>
      <c r="M443" s="87"/>
      <c r="N443" s="87">
        <v>17</v>
      </c>
      <c r="O443" s="87">
        <v>67</v>
      </c>
      <c r="P443" s="87">
        <v>72</v>
      </c>
      <c r="Q443" s="84">
        <v>36</v>
      </c>
      <c r="R443" s="84"/>
      <c r="S443" s="87"/>
      <c r="T443" s="87"/>
      <c r="U443" s="87"/>
      <c r="V443" s="87"/>
      <c r="W443" s="87"/>
      <c r="X443" s="87"/>
    </row>
    <row r="444" spans="1:24" ht="26.1">
      <c r="A444" s="9" t="s">
        <v>64</v>
      </c>
      <c r="B444" s="16" t="s">
        <v>13</v>
      </c>
      <c r="C444" s="16" t="str" cm="1">
        <f t="array" ref="C444">IF(A444="", "", _xlfn._xlws.FILTER('Responsáveis pelas informações'!F:F, 'Responsáveis pelas informações'!A:A=A444))</f>
        <v>Juliana</v>
      </c>
      <c r="D444" s="16" t="s">
        <v>6</v>
      </c>
      <c r="E444" s="30" t="s">
        <v>389</v>
      </c>
      <c r="F444" s="30" t="s">
        <v>877</v>
      </c>
      <c r="G444" s="16" t="s">
        <v>910</v>
      </c>
      <c r="H444" s="87"/>
      <c r="I444" s="87"/>
      <c r="J444" s="87"/>
      <c r="K444" s="87"/>
      <c r="L444" s="87"/>
      <c r="M444" s="87"/>
      <c r="N444" s="87">
        <v>7</v>
      </c>
      <c r="O444" s="87">
        <v>27</v>
      </c>
      <c r="P444" s="87">
        <v>80</v>
      </c>
      <c r="Q444" s="84">
        <v>40</v>
      </c>
      <c r="R444" s="84"/>
      <c r="S444" s="87"/>
      <c r="T444" s="87"/>
      <c r="U444" s="87"/>
      <c r="V444" s="87"/>
      <c r="W444" s="87"/>
      <c r="X444" s="87"/>
    </row>
    <row r="445" spans="1:24" ht="26.1">
      <c r="A445" s="9" t="s">
        <v>64</v>
      </c>
      <c r="B445" s="16" t="s">
        <v>51</v>
      </c>
      <c r="C445" s="16" t="str" cm="1">
        <f t="array" ref="C445">IF(A445="", "", _xlfn._xlws.FILTER('Responsáveis pelas informações'!F:F, 'Responsáveis pelas informações'!A:A=A445))</f>
        <v>Juliana</v>
      </c>
      <c r="D445" s="16" t="s">
        <v>6</v>
      </c>
      <c r="E445" s="30" t="s">
        <v>389</v>
      </c>
      <c r="F445" s="30" t="s">
        <v>877</v>
      </c>
      <c r="G445" s="16" t="s">
        <v>910</v>
      </c>
      <c r="H445" s="87"/>
      <c r="I445" s="87"/>
      <c r="J445" s="87"/>
      <c r="K445" s="87"/>
      <c r="L445" s="87"/>
      <c r="M445" s="87"/>
      <c r="N445" s="87">
        <v>2</v>
      </c>
      <c r="O445" s="87">
        <v>8</v>
      </c>
      <c r="P445" s="87">
        <v>24</v>
      </c>
      <c r="Q445" s="84">
        <v>12</v>
      </c>
      <c r="R445" s="84"/>
      <c r="S445" s="87"/>
      <c r="T445" s="87"/>
      <c r="U445" s="87"/>
      <c r="V445" s="87"/>
      <c r="W445" s="87"/>
      <c r="X445" s="87"/>
    </row>
    <row r="446" spans="1:24" ht="26.1">
      <c r="A446" s="9" t="s">
        <v>64</v>
      </c>
      <c r="B446" s="16" t="s">
        <v>53</v>
      </c>
      <c r="C446" s="16" t="str" cm="1">
        <f t="array" ref="C446">IF(A446="", "", _xlfn._xlws.FILTER('Responsáveis pelas informações'!F:F, 'Responsáveis pelas informações'!A:A=A446))</f>
        <v>Juliana</v>
      </c>
      <c r="D446" s="16" t="s">
        <v>6</v>
      </c>
      <c r="E446" s="30" t="s">
        <v>389</v>
      </c>
      <c r="F446" s="30" t="s">
        <v>877</v>
      </c>
      <c r="G446" s="16" t="s">
        <v>910</v>
      </c>
      <c r="H446" s="87"/>
      <c r="I446" s="87"/>
      <c r="J446" s="87"/>
      <c r="K446" s="87"/>
      <c r="L446" s="87"/>
      <c r="M446" s="87"/>
      <c r="N446" s="87">
        <v>1</v>
      </c>
      <c r="O446" s="87">
        <v>6</v>
      </c>
      <c r="P446" s="87">
        <v>18</v>
      </c>
      <c r="Q446" s="84">
        <v>9</v>
      </c>
      <c r="R446" s="84"/>
      <c r="S446" s="87"/>
      <c r="T446" s="87"/>
      <c r="U446" s="87"/>
      <c r="V446" s="87"/>
      <c r="W446" s="87"/>
      <c r="X446" s="87"/>
    </row>
    <row r="447" spans="1:24" ht="26.1">
      <c r="A447" s="9" t="s">
        <v>64</v>
      </c>
      <c r="B447" s="16" t="s">
        <v>63</v>
      </c>
      <c r="C447" s="16" t="str" cm="1">
        <f t="array" ref="C447">IF(A447="", "", _xlfn._xlws.FILTER('Responsáveis pelas informações'!F:F, 'Responsáveis pelas informações'!A:A=A447))</f>
        <v>Juliana</v>
      </c>
      <c r="D447" s="16" t="s">
        <v>6</v>
      </c>
      <c r="E447" s="30" t="s">
        <v>389</v>
      </c>
      <c r="F447" s="30" t="s">
        <v>877</v>
      </c>
      <c r="G447" s="16" t="s">
        <v>910</v>
      </c>
      <c r="H447" s="87"/>
      <c r="I447" s="87"/>
      <c r="J447" s="87"/>
      <c r="K447" s="87"/>
      <c r="L447" s="87"/>
      <c r="M447" s="87"/>
      <c r="N447" s="87">
        <v>42</v>
      </c>
      <c r="O447" s="87">
        <v>167</v>
      </c>
      <c r="P447" s="87">
        <v>501</v>
      </c>
      <c r="Q447" s="84">
        <v>250</v>
      </c>
      <c r="R447" s="84"/>
      <c r="S447" s="87"/>
      <c r="T447" s="87"/>
      <c r="U447" s="87"/>
      <c r="V447" s="87"/>
      <c r="W447" s="87"/>
      <c r="X447" s="87"/>
    </row>
    <row r="448" spans="1:24" ht="26.1">
      <c r="A448" s="9" t="s">
        <v>64</v>
      </c>
      <c r="B448" s="16" t="s">
        <v>57</v>
      </c>
      <c r="C448" s="16" t="str" cm="1">
        <f t="array" ref="C448">IF(A448="", "", _xlfn._xlws.FILTER('Responsáveis pelas informações'!F:F, 'Responsáveis pelas informações'!A:A=A448))</f>
        <v>Juliana</v>
      </c>
      <c r="D448" s="16" t="s">
        <v>6</v>
      </c>
      <c r="E448" s="30" t="s">
        <v>389</v>
      </c>
      <c r="F448" s="30" t="s">
        <v>877</v>
      </c>
      <c r="G448" s="16" t="s">
        <v>910</v>
      </c>
      <c r="H448" s="87"/>
      <c r="I448" s="87"/>
      <c r="J448" s="87"/>
      <c r="K448" s="87"/>
      <c r="L448" s="87"/>
      <c r="M448" s="87"/>
      <c r="N448" s="87">
        <v>0</v>
      </c>
      <c r="O448" s="87">
        <v>4</v>
      </c>
      <c r="P448" s="87">
        <v>13</v>
      </c>
      <c r="Q448" s="84">
        <v>7</v>
      </c>
      <c r="R448" s="84"/>
      <c r="S448" s="87"/>
      <c r="T448" s="87"/>
      <c r="U448" s="87"/>
      <c r="V448" s="87"/>
      <c r="W448" s="87"/>
      <c r="X448" s="87"/>
    </row>
    <row r="449" spans="1:24" ht="26.1">
      <c r="A449" s="9" t="s">
        <v>64</v>
      </c>
      <c r="B449" s="16" t="s">
        <v>66</v>
      </c>
      <c r="C449" s="16" t="str" cm="1">
        <f t="array" ref="C449">IF(A449="", "", _xlfn._xlws.FILTER('Responsáveis pelas informações'!F:F, 'Responsáveis pelas informações'!A:A=A449))</f>
        <v>Juliana</v>
      </c>
      <c r="D449" s="16" t="s">
        <v>6</v>
      </c>
      <c r="E449" s="30" t="s">
        <v>389</v>
      </c>
      <c r="F449" s="30" t="s">
        <v>877</v>
      </c>
      <c r="G449" s="16" t="s">
        <v>910</v>
      </c>
      <c r="H449" s="87"/>
      <c r="I449" s="87"/>
      <c r="J449" s="87"/>
      <c r="K449" s="87"/>
      <c r="L449" s="87"/>
      <c r="M449" s="87"/>
      <c r="N449" s="87">
        <v>4</v>
      </c>
      <c r="O449" s="87">
        <v>16</v>
      </c>
      <c r="P449" s="87">
        <v>157</v>
      </c>
      <c r="Q449" s="84">
        <v>79</v>
      </c>
      <c r="R449" s="84"/>
      <c r="S449" s="87"/>
      <c r="T449" s="87"/>
      <c r="U449" s="87"/>
      <c r="V449" s="87"/>
      <c r="W449" s="87"/>
      <c r="X449" s="87"/>
    </row>
    <row r="450" spans="1:24" ht="26.1">
      <c r="A450" s="9" t="s">
        <v>64</v>
      </c>
      <c r="B450" s="16" t="s">
        <v>68</v>
      </c>
      <c r="C450" s="16" t="str" cm="1">
        <f t="array" ref="C450">IF(A450="", "", _xlfn._xlws.FILTER('Responsáveis pelas informações'!F:F, 'Responsáveis pelas informações'!A:A=A450))</f>
        <v>Juliana</v>
      </c>
      <c r="D450" s="16" t="s">
        <v>6</v>
      </c>
      <c r="E450" s="30" t="s">
        <v>389</v>
      </c>
      <c r="F450" s="30" t="s">
        <v>877</v>
      </c>
      <c r="G450" s="16" t="s">
        <v>910</v>
      </c>
      <c r="H450" s="87"/>
      <c r="I450" s="87"/>
      <c r="J450" s="87"/>
      <c r="K450" s="87"/>
      <c r="L450" s="87"/>
      <c r="M450" s="87"/>
      <c r="N450" s="87">
        <v>3</v>
      </c>
      <c r="O450" s="87">
        <v>3</v>
      </c>
      <c r="P450" s="87">
        <v>3</v>
      </c>
      <c r="Q450" s="84">
        <v>3</v>
      </c>
      <c r="R450" s="84"/>
      <c r="S450" s="87"/>
      <c r="T450" s="87"/>
      <c r="U450" s="87"/>
      <c r="V450" s="87"/>
      <c r="W450" s="87"/>
      <c r="X450" s="87"/>
    </row>
    <row r="451" spans="1:24" ht="26.1">
      <c r="A451" s="9" t="s">
        <v>64</v>
      </c>
      <c r="B451" s="16" t="s">
        <v>70</v>
      </c>
      <c r="C451" s="16" t="str" cm="1">
        <f t="array" ref="C451">IF(A451="", "", _xlfn._xlws.FILTER('Responsáveis pelas informações'!F:F, 'Responsáveis pelas informações'!A:A=A451))</f>
        <v>Juliana</v>
      </c>
      <c r="D451" s="16" t="s">
        <v>6</v>
      </c>
      <c r="E451" s="30" t="s">
        <v>389</v>
      </c>
      <c r="F451" s="30" t="s">
        <v>877</v>
      </c>
      <c r="G451" s="16" t="s">
        <v>910</v>
      </c>
      <c r="H451" s="87"/>
      <c r="I451" s="87"/>
      <c r="J451" s="87"/>
      <c r="K451" s="87"/>
      <c r="L451" s="87"/>
      <c r="M451" s="87"/>
      <c r="N451" s="87">
        <v>60</v>
      </c>
      <c r="O451" s="87">
        <v>60</v>
      </c>
      <c r="P451" s="87">
        <v>60</v>
      </c>
      <c r="Q451" s="87">
        <v>60</v>
      </c>
      <c r="R451" s="84"/>
      <c r="S451" s="87"/>
      <c r="T451" s="87"/>
      <c r="U451" s="87"/>
      <c r="V451" s="87"/>
      <c r="W451" s="87"/>
      <c r="X451" s="87"/>
    </row>
    <row r="452" spans="1:24" ht="26.1">
      <c r="A452" s="9" t="s">
        <v>64</v>
      </c>
      <c r="B452" s="16" t="s">
        <v>72</v>
      </c>
      <c r="C452" s="16" t="str" cm="1">
        <f t="array" ref="C452">IF(A452="", "", _xlfn._xlws.FILTER('Responsáveis pelas informações'!F:F, 'Responsáveis pelas informações'!A:A=A452))</f>
        <v>Juliana</v>
      </c>
      <c r="D452" s="16" t="s">
        <v>6</v>
      </c>
      <c r="E452" s="30" t="s">
        <v>389</v>
      </c>
      <c r="F452" s="30" t="s">
        <v>877</v>
      </c>
      <c r="G452" s="16" t="s">
        <v>910</v>
      </c>
      <c r="H452" s="87"/>
      <c r="I452" s="87"/>
      <c r="J452" s="87"/>
      <c r="K452" s="87"/>
      <c r="L452" s="87"/>
      <c r="M452" s="87"/>
      <c r="N452" s="87">
        <v>28</v>
      </c>
      <c r="O452" s="87">
        <v>29</v>
      </c>
      <c r="P452" s="87">
        <v>30</v>
      </c>
      <c r="Q452" s="84">
        <v>30</v>
      </c>
      <c r="R452" s="84"/>
      <c r="S452" s="87"/>
      <c r="T452" s="87"/>
      <c r="U452" s="87"/>
      <c r="V452" s="87"/>
      <c r="W452" s="87"/>
      <c r="X452" s="87"/>
    </row>
    <row r="453" spans="1:24" ht="12.95">
      <c r="A453" s="9" t="s">
        <v>64</v>
      </c>
      <c r="B453" s="16" t="s">
        <v>74</v>
      </c>
      <c r="C453" s="16" t="str" cm="1">
        <f t="array" ref="C453">IF(A453="", "", _xlfn._xlws.FILTER('Responsáveis pelas informações'!F:F, 'Responsáveis pelas informações'!A:A=A453))</f>
        <v>Juliana</v>
      </c>
      <c r="D453" s="16" t="s">
        <v>6</v>
      </c>
      <c r="E453" s="30" t="s">
        <v>414</v>
      </c>
      <c r="F453" s="30" t="s">
        <v>877</v>
      </c>
      <c r="G453" s="16"/>
      <c r="H453" s="87"/>
      <c r="I453" s="87"/>
      <c r="J453" s="87"/>
      <c r="K453" s="87"/>
      <c r="L453" s="87"/>
      <c r="M453" s="87"/>
      <c r="N453" s="87"/>
      <c r="O453" s="87"/>
      <c r="P453" s="87"/>
      <c r="Q453" s="84">
        <v>13</v>
      </c>
      <c r="R453" s="84">
        <v>20</v>
      </c>
      <c r="S453" s="87">
        <v>20</v>
      </c>
      <c r="T453" s="87">
        <v>2</v>
      </c>
      <c r="U453" s="87"/>
      <c r="V453" s="87"/>
      <c r="W453" s="87"/>
      <c r="X453" s="87"/>
    </row>
    <row r="454" spans="1:24" ht="12.95">
      <c r="A454" s="9" t="s">
        <v>64</v>
      </c>
      <c r="B454" s="16" t="s">
        <v>49</v>
      </c>
      <c r="C454" s="16" t="str" cm="1">
        <f t="array" ref="C454">IF(A454="", "", _xlfn._xlws.FILTER('Responsáveis pelas informações'!F:F, 'Responsáveis pelas informações'!A:A=A454))</f>
        <v>Juliana</v>
      </c>
      <c r="D454" s="16" t="s">
        <v>6</v>
      </c>
      <c r="E454" s="30" t="s">
        <v>414</v>
      </c>
      <c r="F454" s="30" t="s">
        <v>877</v>
      </c>
      <c r="G454" s="16"/>
      <c r="H454" s="87"/>
      <c r="I454" s="87"/>
      <c r="J454" s="87"/>
      <c r="K454" s="87"/>
      <c r="L454" s="87"/>
      <c r="M454" s="87"/>
      <c r="N454" s="87"/>
      <c r="O454" s="87"/>
      <c r="P454" s="87"/>
      <c r="Q454" s="84">
        <v>21</v>
      </c>
      <c r="R454" s="84">
        <v>33</v>
      </c>
      <c r="S454" s="87">
        <v>33</v>
      </c>
      <c r="T454" s="87">
        <v>3</v>
      </c>
      <c r="U454" s="87"/>
      <c r="V454" s="87"/>
      <c r="W454" s="87"/>
      <c r="X454" s="87"/>
    </row>
    <row r="455" spans="1:24" ht="12.95">
      <c r="A455" s="9" t="s">
        <v>64</v>
      </c>
      <c r="B455" s="16" t="s">
        <v>77</v>
      </c>
      <c r="C455" s="16" t="str" cm="1">
        <f t="array" ref="C455">IF(A455="", "", _xlfn._xlws.FILTER('Responsáveis pelas informações'!F:F, 'Responsáveis pelas informações'!A:A=A455))</f>
        <v>Juliana</v>
      </c>
      <c r="D455" s="16" t="s">
        <v>6</v>
      </c>
      <c r="E455" s="30" t="s">
        <v>414</v>
      </c>
      <c r="F455" s="30" t="s">
        <v>877</v>
      </c>
      <c r="G455" s="16"/>
      <c r="H455" s="87"/>
      <c r="I455" s="87"/>
      <c r="J455" s="87"/>
      <c r="K455" s="87"/>
      <c r="L455" s="87"/>
      <c r="M455" s="87"/>
      <c r="N455" s="87"/>
      <c r="O455" s="87"/>
      <c r="P455" s="87"/>
      <c r="Q455" s="84">
        <v>16</v>
      </c>
      <c r="R455" s="84">
        <v>25</v>
      </c>
      <c r="S455" s="87">
        <v>25</v>
      </c>
      <c r="T455" s="87">
        <v>2</v>
      </c>
      <c r="U455" s="87"/>
      <c r="V455" s="87"/>
      <c r="W455" s="87"/>
      <c r="X455" s="87"/>
    </row>
    <row r="456" spans="1:24" ht="12.95">
      <c r="A456" s="9" t="s">
        <v>64</v>
      </c>
      <c r="B456" s="16" t="s">
        <v>79</v>
      </c>
      <c r="C456" s="16" t="str" cm="1">
        <f t="array" ref="C456">IF(A456="", "", _xlfn._xlws.FILTER('Responsáveis pelas informações'!F:F, 'Responsáveis pelas informações'!A:A=A456))</f>
        <v>Juliana</v>
      </c>
      <c r="D456" s="16" t="s">
        <v>6</v>
      </c>
      <c r="E456" s="30" t="s">
        <v>414</v>
      </c>
      <c r="F456" s="30" t="s">
        <v>877</v>
      </c>
      <c r="G456" s="16"/>
      <c r="H456" s="87"/>
      <c r="I456" s="87"/>
      <c r="J456" s="87"/>
      <c r="K456" s="87"/>
      <c r="L456" s="87"/>
      <c r="M456" s="87"/>
      <c r="N456" s="87"/>
      <c r="O456" s="87"/>
      <c r="P456" s="87"/>
      <c r="Q456" s="84">
        <v>10</v>
      </c>
      <c r="R456" s="84">
        <v>15</v>
      </c>
      <c r="S456" s="87">
        <v>15</v>
      </c>
      <c r="T456" s="87">
        <v>2</v>
      </c>
      <c r="U456" s="87"/>
      <c r="V456" s="87"/>
      <c r="W456" s="87"/>
      <c r="X456" s="87"/>
    </row>
    <row r="457" spans="1:24" ht="26.1">
      <c r="A457" s="9" t="s">
        <v>64</v>
      </c>
      <c r="B457" s="16" t="s">
        <v>95</v>
      </c>
      <c r="C457" s="16" t="str" cm="1">
        <f t="array" ref="C457">IF(A457="", "", _xlfn._xlws.FILTER('Responsáveis pelas informações'!F:F, 'Responsáveis pelas informações'!A:A=A457))</f>
        <v>Juliana</v>
      </c>
      <c r="D457" s="16" t="s">
        <v>6</v>
      </c>
      <c r="E457" s="30" t="s">
        <v>414</v>
      </c>
      <c r="F457" s="30" t="s">
        <v>877</v>
      </c>
      <c r="G457" s="16"/>
      <c r="H457" s="87"/>
      <c r="I457" s="87"/>
      <c r="J457" s="87"/>
      <c r="K457" s="87"/>
      <c r="L457" s="87"/>
      <c r="M457" s="87"/>
      <c r="N457" s="87"/>
      <c r="O457" s="87"/>
      <c r="P457" s="87"/>
      <c r="Q457" s="84">
        <v>1</v>
      </c>
      <c r="R457" s="84">
        <v>2</v>
      </c>
      <c r="S457" s="87">
        <v>2</v>
      </c>
      <c r="T457" s="87">
        <v>0</v>
      </c>
      <c r="U457" s="87"/>
      <c r="V457" s="87"/>
      <c r="W457" s="87"/>
      <c r="X457" s="87"/>
    </row>
    <row r="458" spans="1:24" ht="12.95">
      <c r="A458" s="9" t="s">
        <v>64</v>
      </c>
      <c r="B458" s="16" t="s">
        <v>81</v>
      </c>
      <c r="C458" s="16" t="str" cm="1">
        <f t="array" ref="C458">IF(A458="", "", _xlfn._xlws.FILTER('Responsáveis pelas informações'!F:F, 'Responsáveis pelas informações'!A:A=A458))</f>
        <v>Juliana</v>
      </c>
      <c r="D458" s="16" t="s">
        <v>6</v>
      </c>
      <c r="E458" s="30" t="s">
        <v>414</v>
      </c>
      <c r="F458" s="30" t="s">
        <v>877</v>
      </c>
      <c r="G458" s="16"/>
      <c r="H458" s="87"/>
      <c r="I458" s="87"/>
      <c r="J458" s="87"/>
      <c r="K458" s="87"/>
      <c r="L458" s="87"/>
      <c r="M458" s="87"/>
      <c r="N458" s="87"/>
      <c r="O458" s="87"/>
      <c r="P458" s="87"/>
      <c r="Q458" s="84">
        <v>2</v>
      </c>
      <c r="R458" s="84">
        <v>4</v>
      </c>
      <c r="S458" s="87">
        <v>4</v>
      </c>
      <c r="T458" s="87">
        <v>0</v>
      </c>
      <c r="U458" s="87"/>
      <c r="V458" s="87"/>
      <c r="W458" s="87"/>
      <c r="X458" s="87"/>
    </row>
    <row r="459" spans="1:24" ht="12.95">
      <c r="A459" s="9" t="s">
        <v>64</v>
      </c>
      <c r="B459" s="16" t="s">
        <v>57</v>
      </c>
      <c r="C459" s="16" t="str" cm="1">
        <f t="array" ref="C459">IF(A459="", "", _xlfn._xlws.FILTER('Responsáveis pelas informações'!F:F, 'Responsáveis pelas informações'!A:A=A459))</f>
        <v>Juliana</v>
      </c>
      <c r="D459" s="16" t="s">
        <v>6</v>
      </c>
      <c r="E459" s="30" t="s">
        <v>414</v>
      </c>
      <c r="F459" s="30" t="s">
        <v>877</v>
      </c>
      <c r="G459" s="16"/>
      <c r="H459" s="87"/>
      <c r="I459" s="87"/>
      <c r="J459" s="87"/>
      <c r="K459" s="87"/>
      <c r="L459" s="87"/>
      <c r="M459" s="87"/>
      <c r="N459" s="87"/>
      <c r="O459" s="87"/>
      <c r="P459" s="87"/>
      <c r="Q459" s="84">
        <v>0</v>
      </c>
      <c r="R459" s="84">
        <v>12</v>
      </c>
      <c r="S459" s="87">
        <v>20</v>
      </c>
      <c r="T459" s="87">
        <v>20</v>
      </c>
      <c r="U459" s="87"/>
      <c r="V459" s="87"/>
      <c r="W459" s="87"/>
      <c r="X459" s="87"/>
    </row>
    <row r="460" spans="1:24" ht="12.95">
      <c r="A460" s="9" t="s">
        <v>64</v>
      </c>
      <c r="B460" s="16" t="s">
        <v>99</v>
      </c>
      <c r="C460" s="16" t="str" cm="1">
        <f t="array" ref="C460">IF(A460="", "", _xlfn._xlws.FILTER('Responsáveis pelas informações'!F:F, 'Responsáveis pelas informações'!A:A=A460))</f>
        <v>Juliana</v>
      </c>
      <c r="D460" s="16" t="s">
        <v>6</v>
      </c>
      <c r="E460" s="30" t="s">
        <v>414</v>
      </c>
      <c r="F460" s="30" t="s">
        <v>877</v>
      </c>
      <c r="G460" s="16"/>
      <c r="H460" s="87"/>
      <c r="I460" s="87"/>
      <c r="J460" s="87"/>
      <c r="K460" s="87"/>
      <c r="L460" s="87"/>
      <c r="M460" s="87"/>
      <c r="N460" s="87"/>
      <c r="O460" s="87"/>
      <c r="P460" s="87"/>
      <c r="Q460" s="84">
        <v>7</v>
      </c>
      <c r="R460" s="84">
        <v>7</v>
      </c>
      <c r="S460" s="87">
        <v>7</v>
      </c>
      <c r="T460" s="87">
        <v>7</v>
      </c>
      <c r="U460" s="87"/>
      <c r="V460" s="87"/>
      <c r="W460" s="87"/>
      <c r="X460" s="87"/>
    </row>
    <row r="461" spans="1:24" ht="26.1">
      <c r="A461" s="9" t="s">
        <v>64</v>
      </c>
      <c r="B461" s="16" t="s">
        <v>88</v>
      </c>
      <c r="C461" s="16" t="str" cm="1">
        <f t="array" ref="C461">IF(A461="", "", _xlfn._xlws.FILTER('Responsáveis pelas informações'!F:F, 'Responsáveis pelas informações'!A:A=A461))</f>
        <v>Juliana</v>
      </c>
      <c r="D461" s="16" t="s">
        <v>6</v>
      </c>
      <c r="E461" s="30" t="s">
        <v>414</v>
      </c>
      <c r="F461" s="30" t="s">
        <v>877</v>
      </c>
      <c r="G461" s="16"/>
      <c r="H461" s="87"/>
      <c r="I461" s="87"/>
      <c r="J461" s="87"/>
      <c r="K461" s="87"/>
      <c r="L461" s="87"/>
      <c r="M461" s="87"/>
      <c r="N461" s="87"/>
      <c r="O461" s="87"/>
      <c r="P461" s="87"/>
      <c r="Q461" s="84">
        <v>54</v>
      </c>
      <c r="R461" s="84">
        <v>48</v>
      </c>
      <c r="S461" s="87">
        <v>48</v>
      </c>
      <c r="T461" s="87">
        <v>58</v>
      </c>
      <c r="U461" s="87"/>
      <c r="V461" s="87"/>
      <c r="W461" s="87"/>
      <c r="X461" s="87"/>
    </row>
    <row r="462" spans="1:24" ht="12.95">
      <c r="A462" s="9" t="s">
        <v>64</v>
      </c>
      <c r="B462" s="16" t="s">
        <v>72</v>
      </c>
      <c r="C462" s="16" t="str" cm="1">
        <f t="array" ref="C462">IF(A462="", "", _xlfn._xlws.FILTER('Responsáveis pelas informações'!F:F, 'Responsáveis pelas informações'!A:A=A462))</f>
        <v>Juliana</v>
      </c>
      <c r="D462" s="16" t="s">
        <v>6</v>
      </c>
      <c r="E462" s="30" t="s">
        <v>414</v>
      </c>
      <c r="F462" s="30" t="s">
        <v>877</v>
      </c>
      <c r="G462" s="16"/>
      <c r="H462" s="87"/>
      <c r="I462" s="87"/>
      <c r="J462" s="87"/>
      <c r="K462" s="87"/>
      <c r="L462" s="87"/>
      <c r="M462" s="87"/>
      <c r="N462" s="87"/>
      <c r="O462" s="87"/>
      <c r="P462" s="87"/>
      <c r="Q462" s="84">
        <v>76</v>
      </c>
      <c r="R462" s="84">
        <v>76</v>
      </c>
      <c r="S462" s="87">
        <v>76</v>
      </c>
      <c r="T462" s="87">
        <v>67</v>
      </c>
      <c r="U462" s="87"/>
      <c r="V462" s="87"/>
      <c r="W462" s="87"/>
      <c r="X462" s="87"/>
    </row>
    <row r="463" spans="1:24" ht="26.1">
      <c r="A463" s="9" t="s">
        <v>64</v>
      </c>
      <c r="B463" s="16" t="s">
        <v>104</v>
      </c>
      <c r="C463" s="16" t="str" cm="1">
        <f t="array" ref="C463">IF(A463="", "", _xlfn._xlws.FILTER('Responsáveis pelas informações'!F:F, 'Responsáveis pelas informações'!A:A=A463))</f>
        <v>Juliana</v>
      </c>
      <c r="D463" s="16" t="s">
        <v>6</v>
      </c>
      <c r="E463" s="30" t="s">
        <v>414</v>
      </c>
      <c r="F463" s="30" t="s">
        <v>877</v>
      </c>
      <c r="G463" s="16"/>
      <c r="H463" s="87"/>
      <c r="I463" s="87"/>
      <c r="J463" s="87"/>
      <c r="K463" s="87"/>
      <c r="L463" s="87"/>
      <c r="M463" s="87"/>
      <c r="N463" s="87"/>
      <c r="O463" s="87"/>
      <c r="P463" s="87"/>
      <c r="Q463" s="84">
        <v>64</v>
      </c>
      <c r="R463" s="84">
        <v>100</v>
      </c>
      <c r="S463" s="87">
        <v>100</v>
      </c>
      <c r="T463" s="87">
        <v>8</v>
      </c>
      <c r="U463" s="87"/>
      <c r="V463" s="87"/>
      <c r="W463" s="87"/>
      <c r="X463" s="87"/>
    </row>
    <row r="464" spans="1:24" ht="26.1">
      <c r="A464" s="9" t="s">
        <v>64</v>
      </c>
      <c r="B464" s="16" t="s">
        <v>66</v>
      </c>
      <c r="C464" s="16" t="str" cm="1">
        <f t="array" ref="C464">IF(A464="", "", _xlfn._xlws.FILTER('Responsáveis pelas informações'!F:F, 'Responsáveis pelas informações'!A:A=A464))</f>
        <v>Juliana</v>
      </c>
      <c r="D464" s="16" t="s">
        <v>6</v>
      </c>
      <c r="E464" s="30" t="s">
        <v>414</v>
      </c>
      <c r="F464" s="30" t="s">
        <v>877</v>
      </c>
      <c r="G464" s="16"/>
      <c r="H464" s="87"/>
      <c r="I464" s="87"/>
      <c r="J464" s="87"/>
      <c r="K464" s="87"/>
      <c r="L464" s="87"/>
      <c r="M464" s="87"/>
      <c r="N464" s="87"/>
      <c r="O464" s="87"/>
      <c r="P464" s="87"/>
      <c r="Q464" s="84">
        <v>32</v>
      </c>
      <c r="R464" s="84">
        <v>50</v>
      </c>
      <c r="S464" s="87">
        <v>50</v>
      </c>
      <c r="T464" s="87">
        <v>4</v>
      </c>
      <c r="U464" s="87"/>
      <c r="V464" s="87"/>
      <c r="W464" s="87"/>
      <c r="X464" s="87"/>
    </row>
    <row r="465" spans="1:24" ht="12.95">
      <c r="A465" s="9" t="s">
        <v>65</v>
      </c>
      <c r="B465" s="16" t="s">
        <v>47</v>
      </c>
      <c r="C465" s="16" t="str" cm="1">
        <f t="array" ref="C465">IF(A465="", "", _xlfn._xlws.FILTER('Responsáveis pelas informações'!F:F, 'Responsáveis pelas informações'!A:A=A465))</f>
        <v>Juliana</v>
      </c>
      <c r="D465" s="16" t="s">
        <v>29</v>
      </c>
      <c r="E465" s="90" t="s">
        <v>408</v>
      </c>
      <c r="F465" s="90" t="s">
        <v>877</v>
      </c>
      <c r="G465" s="16"/>
      <c r="H465" s="87"/>
      <c r="I465" s="87"/>
      <c r="J465" s="87"/>
      <c r="K465" s="87"/>
      <c r="L465" s="87"/>
      <c r="M465" s="87"/>
      <c r="N465" s="87">
        <v>22</v>
      </c>
      <c r="O465" s="87">
        <v>40</v>
      </c>
      <c r="P465" s="87">
        <v>50</v>
      </c>
      <c r="Q465" s="84">
        <v>50</v>
      </c>
      <c r="R465" s="84">
        <v>60</v>
      </c>
      <c r="S465" s="87">
        <v>60</v>
      </c>
      <c r="T465" s="87">
        <v>20</v>
      </c>
      <c r="U465" s="87"/>
      <c r="V465" s="87"/>
      <c r="W465" s="87"/>
      <c r="X465" s="87"/>
    </row>
    <row r="466" spans="1:24" ht="12.95">
      <c r="A466" s="9" t="s">
        <v>65</v>
      </c>
      <c r="B466" s="16" t="s">
        <v>13</v>
      </c>
      <c r="C466" s="16" t="str" cm="1">
        <f t="array" ref="C466">IF(A466="", "", _xlfn._xlws.FILTER('Responsáveis pelas informações'!F:F, 'Responsáveis pelas informações'!A:A=A466))</f>
        <v>Juliana</v>
      </c>
      <c r="D466" s="16" t="s">
        <v>29</v>
      </c>
      <c r="E466" s="90" t="s">
        <v>408</v>
      </c>
      <c r="F466" s="90" t="s">
        <v>877</v>
      </c>
      <c r="G466" s="16"/>
      <c r="H466" s="87"/>
      <c r="I466" s="87"/>
      <c r="J466" s="87"/>
      <c r="K466" s="87"/>
      <c r="L466" s="87"/>
      <c r="M466" s="87"/>
      <c r="N466" s="87">
        <v>12</v>
      </c>
      <c r="O466" s="87">
        <v>18</v>
      </c>
      <c r="P466" s="87">
        <v>18</v>
      </c>
      <c r="Q466" s="84">
        <v>18</v>
      </c>
      <c r="R466" s="84">
        <v>18</v>
      </c>
      <c r="S466" s="87">
        <v>18</v>
      </c>
      <c r="T466" s="87">
        <v>6</v>
      </c>
      <c r="U466" s="87"/>
      <c r="V466" s="87"/>
      <c r="W466" s="87"/>
      <c r="X466" s="87"/>
    </row>
    <row r="467" spans="1:24" ht="12.95">
      <c r="A467" s="9" t="s">
        <v>65</v>
      </c>
      <c r="B467" s="16" t="s">
        <v>51</v>
      </c>
      <c r="C467" s="16" t="str" cm="1">
        <f t="array" ref="C467">IF(A467="", "", _xlfn._xlws.FILTER('Responsáveis pelas informações'!F:F, 'Responsáveis pelas informações'!A:A=A467))</f>
        <v>Juliana</v>
      </c>
      <c r="D467" s="16" t="s">
        <v>29</v>
      </c>
      <c r="E467" s="90" t="s">
        <v>408</v>
      </c>
      <c r="F467" s="90" t="s">
        <v>877</v>
      </c>
      <c r="G467" s="16"/>
      <c r="H467" s="87"/>
      <c r="I467" s="87"/>
      <c r="J467" s="87"/>
      <c r="K467" s="87"/>
      <c r="L467" s="87"/>
      <c r="M467" s="87"/>
      <c r="N467" s="87">
        <v>11</v>
      </c>
      <c r="O467" s="87">
        <v>12</v>
      </c>
      <c r="P467" s="87">
        <v>12</v>
      </c>
      <c r="Q467" s="84">
        <v>12</v>
      </c>
      <c r="R467" s="84">
        <v>12</v>
      </c>
      <c r="S467" s="87">
        <v>12</v>
      </c>
      <c r="T467" s="87">
        <v>4</v>
      </c>
      <c r="U467" s="87"/>
      <c r="V467" s="87"/>
      <c r="W467" s="87"/>
      <c r="X467" s="87"/>
    </row>
    <row r="468" spans="1:24" ht="12.95">
      <c r="A468" s="9" t="s">
        <v>65</v>
      </c>
      <c r="B468" s="16" t="s">
        <v>53</v>
      </c>
      <c r="C468" s="16" t="str" cm="1">
        <f t="array" ref="C468">IF(A468="", "", _xlfn._xlws.FILTER('Responsáveis pelas informações'!F:F, 'Responsáveis pelas informações'!A:A=A468))</f>
        <v>Juliana</v>
      </c>
      <c r="D468" s="16" t="s">
        <v>29</v>
      </c>
      <c r="E468" s="90" t="s">
        <v>408</v>
      </c>
      <c r="F468" s="90" t="s">
        <v>877</v>
      </c>
      <c r="G468" s="16"/>
      <c r="H468" s="87"/>
      <c r="I468" s="87"/>
      <c r="J468" s="87"/>
      <c r="K468" s="87"/>
      <c r="L468" s="87"/>
      <c r="M468" s="87"/>
      <c r="N468" s="87">
        <v>8</v>
      </c>
      <c r="O468" s="87">
        <v>8</v>
      </c>
      <c r="P468" s="87">
        <v>6</v>
      </c>
      <c r="Q468" s="84">
        <v>6</v>
      </c>
      <c r="R468" s="84">
        <v>5</v>
      </c>
      <c r="S468" s="87">
        <v>5</v>
      </c>
      <c r="T468" s="87">
        <v>1</v>
      </c>
      <c r="U468" s="87"/>
      <c r="V468" s="87"/>
      <c r="W468" s="87"/>
      <c r="X468" s="87"/>
    </row>
    <row r="469" spans="1:24" ht="12.95">
      <c r="A469" s="9" t="s">
        <v>65</v>
      </c>
      <c r="B469" s="16" t="s">
        <v>63</v>
      </c>
      <c r="C469" s="16" t="str" cm="1">
        <f t="array" ref="C469">IF(A469="", "", _xlfn._xlws.FILTER('Responsáveis pelas informações'!F:F, 'Responsáveis pelas informações'!A:A=A469))</f>
        <v>Juliana</v>
      </c>
      <c r="D469" s="16" t="s">
        <v>29</v>
      </c>
      <c r="E469" s="90" t="s">
        <v>408</v>
      </c>
      <c r="F469" s="90" t="s">
        <v>877</v>
      </c>
      <c r="G469" s="16"/>
      <c r="H469" s="87"/>
      <c r="I469" s="87"/>
      <c r="J469" s="87"/>
      <c r="K469" s="87"/>
      <c r="L469" s="87"/>
      <c r="M469" s="87"/>
      <c r="N469" s="87">
        <v>11</v>
      </c>
      <c r="O469" s="87">
        <v>11</v>
      </c>
      <c r="P469" s="87">
        <v>11</v>
      </c>
      <c r="Q469" s="84">
        <v>11</v>
      </c>
      <c r="R469" s="84">
        <v>11</v>
      </c>
      <c r="S469" s="87">
        <v>11</v>
      </c>
      <c r="T469" s="87">
        <v>3</v>
      </c>
      <c r="U469" s="87"/>
      <c r="V469" s="87"/>
      <c r="W469" s="87"/>
      <c r="X469" s="87"/>
    </row>
    <row r="470" spans="1:24" ht="12.95">
      <c r="A470" s="9" t="s">
        <v>65</v>
      </c>
      <c r="B470" s="16" t="s">
        <v>57</v>
      </c>
      <c r="C470" s="16" t="str" cm="1">
        <f t="array" ref="C470">IF(A470="", "", _xlfn._xlws.FILTER('Responsáveis pelas informações'!F:F, 'Responsáveis pelas informações'!A:A=A470))</f>
        <v>Juliana</v>
      </c>
      <c r="D470" s="16" t="s">
        <v>29</v>
      </c>
      <c r="E470" s="90" t="s">
        <v>408</v>
      </c>
      <c r="F470" s="90" t="s">
        <v>877</v>
      </c>
      <c r="G470" s="16" t="s">
        <v>911</v>
      </c>
      <c r="H470" s="87"/>
      <c r="I470" s="87"/>
      <c r="J470" s="87"/>
      <c r="K470" s="87"/>
      <c r="L470" s="87"/>
      <c r="M470" s="87"/>
      <c r="N470" s="87">
        <v>50</v>
      </c>
      <c r="O470" s="87">
        <v>50</v>
      </c>
      <c r="P470" s="87">
        <v>50</v>
      </c>
      <c r="Q470" s="87">
        <v>50</v>
      </c>
      <c r="R470" s="87">
        <v>50</v>
      </c>
      <c r="S470" s="87">
        <v>50</v>
      </c>
      <c r="T470" s="87">
        <v>50</v>
      </c>
      <c r="U470" s="87"/>
      <c r="V470" s="87"/>
      <c r="W470" s="87"/>
      <c r="X470" s="87"/>
    </row>
    <row r="471" spans="1:24" ht="12.95">
      <c r="A471" s="9" t="s">
        <v>65</v>
      </c>
      <c r="B471" s="16" t="s">
        <v>68</v>
      </c>
      <c r="C471" s="16" t="str" cm="1">
        <f t="array" ref="C471">IF(A471="", "", _xlfn._xlws.FILTER('Responsáveis pelas informações'!F:F, 'Responsáveis pelas informações'!A:A=A471))</f>
        <v>Juliana</v>
      </c>
      <c r="D471" s="16" t="s">
        <v>29</v>
      </c>
      <c r="E471" s="90" t="s">
        <v>408</v>
      </c>
      <c r="F471" s="90" t="s">
        <v>877</v>
      </c>
      <c r="G471" s="16"/>
      <c r="H471" s="87"/>
      <c r="I471" s="87"/>
      <c r="J471" s="87"/>
      <c r="K471" s="87"/>
      <c r="L471" s="87"/>
      <c r="M471" s="87"/>
      <c r="N471" s="87">
        <v>3</v>
      </c>
      <c r="O471" s="87">
        <v>3</v>
      </c>
      <c r="P471" s="87">
        <v>3</v>
      </c>
      <c r="Q471" s="84">
        <v>3</v>
      </c>
      <c r="R471" s="84">
        <v>3</v>
      </c>
      <c r="S471" s="87">
        <v>3</v>
      </c>
      <c r="T471" s="87">
        <v>3</v>
      </c>
      <c r="U471" s="87"/>
      <c r="V471" s="87"/>
      <c r="W471" s="87"/>
      <c r="X471" s="87"/>
    </row>
    <row r="472" spans="1:24" ht="26.1">
      <c r="A472" s="9" t="s">
        <v>65</v>
      </c>
      <c r="B472" s="16" t="s">
        <v>70</v>
      </c>
      <c r="C472" s="16" t="str" cm="1">
        <f t="array" ref="C472">IF(A472="", "", _xlfn._xlws.FILTER('Responsáveis pelas informações'!F:F, 'Responsáveis pelas informações'!A:A=A472))</f>
        <v>Juliana</v>
      </c>
      <c r="D472" s="16" t="s">
        <v>29</v>
      </c>
      <c r="E472" s="90" t="s">
        <v>408</v>
      </c>
      <c r="F472" s="90" t="s">
        <v>877</v>
      </c>
      <c r="G472" s="16"/>
      <c r="H472" s="87"/>
      <c r="I472" s="87"/>
      <c r="J472" s="87"/>
      <c r="K472" s="87"/>
      <c r="L472" s="87"/>
      <c r="M472" s="87"/>
      <c r="N472" s="87">
        <v>53</v>
      </c>
      <c r="O472" s="87">
        <v>46</v>
      </c>
      <c r="P472" s="87">
        <v>50</v>
      </c>
      <c r="Q472" s="84">
        <v>52</v>
      </c>
      <c r="R472" s="84">
        <v>53</v>
      </c>
      <c r="S472" s="87">
        <v>54</v>
      </c>
      <c r="T472" s="87">
        <v>54</v>
      </c>
      <c r="U472" s="87"/>
      <c r="V472" s="87"/>
      <c r="W472" s="87"/>
      <c r="X472" s="87"/>
    </row>
    <row r="473" spans="1:24" ht="12.95">
      <c r="A473" s="9" t="s">
        <v>65</v>
      </c>
      <c r="B473" s="16" t="s">
        <v>72</v>
      </c>
      <c r="C473" s="16" t="str" cm="1">
        <f t="array" ref="C473">IF(A473="", "", _xlfn._xlws.FILTER('Responsáveis pelas informações'!F:F, 'Responsáveis pelas informações'!A:A=A473))</f>
        <v>Juliana</v>
      </c>
      <c r="D473" s="16" t="s">
        <v>29</v>
      </c>
      <c r="E473" s="90" t="s">
        <v>408</v>
      </c>
      <c r="F473" s="90" t="s">
        <v>877</v>
      </c>
      <c r="G473" s="16"/>
      <c r="H473" s="87"/>
      <c r="I473" s="87"/>
      <c r="J473" s="87"/>
      <c r="K473" s="87"/>
      <c r="L473" s="87"/>
      <c r="M473" s="87"/>
      <c r="N473" s="87">
        <v>92</v>
      </c>
      <c r="O473" s="87">
        <v>77</v>
      </c>
      <c r="P473" s="87">
        <v>73</v>
      </c>
      <c r="Q473" s="84">
        <v>71</v>
      </c>
      <c r="R473" s="84">
        <v>70</v>
      </c>
      <c r="S473" s="87">
        <v>70</v>
      </c>
      <c r="T473" s="87">
        <v>69</v>
      </c>
      <c r="U473" s="87"/>
      <c r="V473" s="87"/>
      <c r="W473" s="87"/>
      <c r="X473" s="87"/>
    </row>
    <row r="474" spans="1:24" s="159" customFormat="1" ht="12.95">
      <c r="A474" s="122" t="s">
        <v>67</v>
      </c>
      <c r="B474" s="114" t="s">
        <v>49</v>
      </c>
      <c r="C474" s="114" t="str" cm="1">
        <f t="array" ref="C474">IF(A474="", "", _xlfn._xlws.FILTER('Responsáveis pelas informações'!F:F, 'Responsáveis pelas informações'!A:A=A474))</f>
        <v>Juliana</v>
      </c>
      <c r="D474" s="114" t="s">
        <v>44</v>
      </c>
      <c r="E474" s="133" t="s">
        <v>877</v>
      </c>
      <c r="F474" s="133" t="s">
        <v>877</v>
      </c>
      <c r="G474" s="114"/>
      <c r="H474" s="142"/>
      <c r="I474" s="142"/>
      <c r="J474" s="142">
        <v>5</v>
      </c>
      <c r="K474" s="142">
        <v>10</v>
      </c>
      <c r="L474" s="142">
        <v>15</v>
      </c>
      <c r="M474" s="142">
        <v>10</v>
      </c>
      <c r="N474" s="142">
        <v>0</v>
      </c>
      <c r="O474" s="142">
        <v>0</v>
      </c>
      <c r="P474" s="142"/>
      <c r="Q474" s="141"/>
      <c r="R474" s="141"/>
      <c r="S474" s="142"/>
      <c r="T474" s="142"/>
      <c r="U474" s="142"/>
      <c r="V474" s="142"/>
      <c r="W474" s="142"/>
      <c r="X474" s="142"/>
    </row>
    <row r="475" spans="1:24" s="159" customFormat="1" ht="12.95">
      <c r="A475" s="122" t="s">
        <v>67</v>
      </c>
      <c r="B475" s="114" t="s">
        <v>57</v>
      </c>
      <c r="C475" s="114" t="str" cm="1">
        <f t="array" ref="C475">IF(A475="", "", _xlfn._xlws.FILTER('Responsáveis pelas informações'!F:F, 'Responsáveis pelas informações'!A:A=A475))</f>
        <v>Juliana</v>
      </c>
      <c r="D475" s="114" t="s">
        <v>44</v>
      </c>
      <c r="E475" s="133" t="s">
        <v>877</v>
      </c>
      <c r="F475" s="133" t="s">
        <v>877</v>
      </c>
      <c r="G475" s="114" t="s">
        <v>912</v>
      </c>
      <c r="H475" s="142"/>
      <c r="I475" s="142"/>
      <c r="J475" s="141">
        <v>0</v>
      </c>
      <c r="K475" s="142">
        <v>0</v>
      </c>
      <c r="L475" s="142">
        <v>0</v>
      </c>
      <c r="M475" s="142">
        <v>25</v>
      </c>
      <c r="N475" s="142">
        <v>50</v>
      </c>
      <c r="O475" s="142">
        <v>100</v>
      </c>
      <c r="P475" s="142"/>
      <c r="Q475" s="141"/>
      <c r="R475" s="141"/>
      <c r="S475" s="142"/>
      <c r="T475" s="142"/>
      <c r="U475" s="142"/>
      <c r="V475" s="142"/>
      <c r="W475" s="142"/>
      <c r="X475" s="142"/>
    </row>
    <row r="476" spans="1:24" s="159" customFormat="1" ht="12.95">
      <c r="A476" s="122" t="s">
        <v>67</v>
      </c>
      <c r="B476" s="114" t="s">
        <v>51</v>
      </c>
      <c r="C476" s="114" t="str" cm="1">
        <f t="array" ref="C476">IF(A476="", "", _xlfn._xlws.FILTER('Responsáveis pelas informações'!F:F, 'Responsáveis pelas informações'!A:A=A476))</f>
        <v>Juliana</v>
      </c>
      <c r="D476" s="114" t="s">
        <v>44</v>
      </c>
      <c r="E476" s="133" t="s">
        <v>877</v>
      </c>
      <c r="F476" s="133" t="s">
        <v>877</v>
      </c>
      <c r="G476" s="114"/>
      <c r="H476" s="142"/>
      <c r="I476" s="142"/>
      <c r="J476" s="142">
        <v>1</v>
      </c>
      <c r="K476" s="142">
        <v>2</v>
      </c>
      <c r="L476" s="142">
        <v>3</v>
      </c>
      <c r="M476" s="142">
        <v>2</v>
      </c>
      <c r="N476" s="142">
        <v>0</v>
      </c>
      <c r="O476" s="142">
        <v>0</v>
      </c>
      <c r="P476" s="142"/>
      <c r="Q476" s="141"/>
      <c r="R476" s="141"/>
      <c r="S476" s="142"/>
      <c r="T476" s="142"/>
      <c r="U476" s="142"/>
      <c r="V476" s="142"/>
      <c r="W476" s="142"/>
      <c r="X476" s="142"/>
    </row>
    <row r="477" spans="1:24" s="159" customFormat="1" ht="12.95">
      <c r="A477" s="122" t="s">
        <v>67</v>
      </c>
      <c r="B477" s="114" t="s">
        <v>53</v>
      </c>
      <c r="C477" s="114" t="str" cm="1">
        <f t="array" ref="C477">IF(A477="", "", _xlfn._xlws.FILTER('Responsáveis pelas informações'!F:F, 'Responsáveis pelas informações'!A:A=A477))</f>
        <v>Juliana</v>
      </c>
      <c r="D477" s="114" t="s">
        <v>44</v>
      </c>
      <c r="E477" s="133" t="s">
        <v>877</v>
      </c>
      <c r="F477" s="133" t="s">
        <v>877</v>
      </c>
      <c r="G477" s="114"/>
      <c r="H477" s="142"/>
      <c r="I477" s="142"/>
      <c r="J477" s="142">
        <v>1</v>
      </c>
      <c r="K477" s="142">
        <v>2</v>
      </c>
      <c r="L477" s="142">
        <v>3</v>
      </c>
      <c r="M477" s="142">
        <v>2</v>
      </c>
      <c r="N477" s="142">
        <v>0</v>
      </c>
      <c r="O477" s="142">
        <v>0</v>
      </c>
      <c r="P477" s="142"/>
      <c r="Q477" s="141"/>
      <c r="R477" s="141"/>
      <c r="S477" s="142"/>
      <c r="T477" s="142"/>
      <c r="U477" s="142"/>
      <c r="V477" s="142"/>
      <c r="W477" s="142"/>
      <c r="X477" s="142"/>
    </row>
    <row r="478" spans="1:24" s="159" customFormat="1" ht="12.95">
      <c r="A478" s="122" t="s">
        <v>67</v>
      </c>
      <c r="B478" s="114" t="s">
        <v>47</v>
      </c>
      <c r="C478" s="114" t="str" cm="1">
        <f t="array" ref="C478">IF(A478="", "", _xlfn._xlws.FILTER('Responsáveis pelas informações'!F:F, 'Responsáveis pelas informações'!A:A=A478))</f>
        <v>Juliana</v>
      </c>
      <c r="D478" s="114" t="s">
        <v>44</v>
      </c>
      <c r="E478" s="133" t="s">
        <v>877</v>
      </c>
      <c r="F478" s="133" t="s">
        <v>877</v>
      </c>
      <c r="G478" s="114"/>
      <c r="H478" s="142"/>
      <c r="I478" s="142"/>
      <c r="J478" s="142">
        <v>18</v>
      </c>
      <c r="K478" s="142">
        <v>36</v>
      </c>
      <c r="L478" s="142">
        <v>54</v>
      </c>
      <c r="M478" s="142">
        <v>36</v>
      </c>
      <c r="N478" s="142">
        <v>0</v>
      </c>
      <c r="O478" s="142">
        <v>0</v>
      </c>
      <c r="P478" s="142"/>
      <c r="Q478" s="141"/>
      <c r="R478" s="141"/>
      <c r="S478" s="142"/>
      <c r="T478" s="142"/>
      <c r="U478" s="142"/>
      <c r="V478" s="142"/>
      <c r="W478" s="142"/>
      <c r="X478" s="142"/>
    </row>
    <row r="479" spans="1:24" s="159" customFormat="1" ht="12.95">
      <c r="A479" s="122" t="s">
        <v>67</v>
      </c>
      <c r="B479" s="114" t="s">
        <v>63</v>
      </c>
      <c r="C479" s="114" t="str" cm="1">
        <f t="array" ref="C479">IF(A479="", "", _xlfn._xlws.FILTER('Responsáveis pelas informações'!F:F, 'Responsáveis pelas informações'!A:A=A479))</f>
        <v>Juliana</v>
      </c>
      <c r="D479" s="114" t="s">
        <v>44</v>
      </c>
      <c r="E479" s="133" t="s">
        <v>877</v>
      </c>
      <c r="F479" s="133" t="s">
        <v>877</v>
      </c>
      <c r="G479" s="114"/>
      <c r="H479" s="142"/>
      <c r="I479" s="142"/>
      <c r="J479" s="142">
        <v>200</v>
      </c>
      <c r="K479" s="142">
        <v>200</v>
      </c>
      <c r="L479" s="142">
        <v>200</v>
      </c>
      <c r="M479" s="142">
        <v>200</v>
      </c>
      <c r="N479" s="142">
        <v>200</v>
      </c>
      <c r="O479" s="142">
        <v>200</v>
      </c>
      <c r="P479" s="142"/>
      <c r="Q479" s="141"/>
      <c r="R479" s="141"/>
      <c r="S479" s="142"/>
      <c r="T479" s="142"/>
      <c r="U479" s="142"/>
      <c r="V479" s="142"/>
      <c r="W479" s="142"/>
      <c r="X479" s="142"/>
    </row>
    <row r="480" spans="1:24" s="159" customFormat="1" ht="12.95">
      <c r="A480" s="122" t="s">
        <v>67</v>
      </c>
      <c r="B480" s="114" t="s">
        <v>55</v>
      </c>
      <c r="C480" s="114" t="str" cm="1">
        <f t="array" ref="C480">IF(A480="", "", _xlfn._xlws.FILTER('Responsáveis pelas informações'!F:F, 'Responsáveis pelas informações'!A:A=A480))</f>
        <v>Juliana</v>
      </c>
      <c r="D480" s="114" t="s">
        <v>44</v>
      </c>
      <c r="E480" s="133" t="s">
        <v>877</v>
      </c>
      <c r="F480" s="133" t="s">
        <v>877</v>
      </c>
      <c r="G480" s="114"/>
      <c r="H480" s="142"/>
      <c r="I480" s="142"/>
      <c r="J480" s="142">
        <v>0</v>
      </c>
      <c r="K480" s="142">
        <v>0</v>
      </c>
      <c r="L480" s="142">
        <v>0</v>
      </c>
      <c r="M480" s="142">
        <v>0</v>
      </c>
      <c r="N480" s="142">
        <v>100</v>
      </c>
      <c r="O480" s="142">
        <v>100</v>
      </c>
      <c r="P480" s="142"/>
      <c r="Q480" s="141"/>
      <c r="R480" s="141"/>
      <c r="S480" s="142"/>
      <c r="T480" s="142"/>
      <c r="U480" s="142"/>
      <c r="V480" s="142"/>
      <c r="W480" s="142"/>
      <c r="X480" s="142"/>
    </row>
    <row r="481" spans="1:24" s="159" customFormat="1" ht="26.1">
      <c r="A481" s="122" t="s">
        <v>67</v>
      </c>
      <c r="B481" s="114" t="s">
        <v>51</v>
      </c>
      <c r="C481" s="114" t="str" cm="1">
        <f t="array" ref="C481">IF(A481="", "", _xlfn._xlws.FILTER('Responsáveis pelas informações'!F:F, 'Responsáveis pelas informações'!A:A=A481))</f>
        <v>Juliana</v>
      </c>
      <c r="D481" s="114" t="s">
        <v>44</v>
      </c>
      <c r="E481" s="133" t="s">
        <v>389</v>
      </c>
      <c r="F481" s="133" t="s">
        <v>877</v>
      </c>
      <c r="G481" s="114" t="s">
        <v>913</v>
      </c>
      <c r="H481" s="142"/>
      <c r="I481" s="142"/>
      <c r="J481" s="142">
        <v>1</v>
      </c>
      <c r="K481" s="142">
        <v>2</v>
      </c>
      <c r="L481" s="142">
        <v>3</v>
      </c>
      <c r="M481" s="142">
        <v>2</v>
      </c>
      <c r="N481" s="142">
        <v>4</v>
      </c>
      <c r="O481" s="142">
        <v>0</v>
      </c>
      <c r="P481" s="142"/>
      <c r="Q481" s="141"/>
      <c r="R481" s="141"/>
      <c r="S481" s="142"/>
      <c r="T481" s="142"/>
      <c r="U481" s="142"/>
      <c r="V481" s="142"/>
      <c r="W481" s="142"/>
      <c r="X481" s="142"/>
    </row>
    <row r="482" spans="1:24" s="159" customFormat="1" ht="26.1">
      <c r="A482" s="122" t="s">
        <v>67</v>
      </c>
      <c r="B482" s="114" t="s">
        <v>18</v>
      </c>
      <c r="C482" s="114" t="str" cm="1">
        <f t="array" ref="C482">IF(A482="", "", _xlfn._xlws.FILTER('Responsáveis pelas informações'!F:F, 'Responsáveis pelas informações'!A:A=A482))</f>
        <v>Juliana</v>
      </c>
      <c r="D482" s="114" t="s">
        <v>44</v>
      </c>
      <c r="E482" s="133" t="s">
        <v>389</v>
      </c>
      <c r="F482" s="133" t="s">
        <v>877</v>
      </c>
      <c r="G482" s="163" t="s">
        <v>913</v>
      </c>
      <c r="H482" s="142"/>
      <c r="I482" s="142"/>
      <c r="J482" s="142">
        <v>1</v>
      </c>
      <c r="K482" s="142">
        <v>2</v>
      </c>
      <c r="L482" s="142">
        <v>3</v>
      </c>
      <c r="M482" s="142">
        <v>2</v>
      </c>
      <c r="N482" s="142">
        <v>4</v>
      </c>
      <c r="O482" s="142">
        <v>0</v>
      </c>
      <c r="P482" s="142"/>
      <c r="Q482" s="141"/>
      <c r="R482" s="141"/>
      <c r="S482" s="142"/>
      <c r="T482" s="142"/>
      <c r="U482" s="142"/>
      <c r="V482" s="142"/>
      <c r="W482" s="142"/>
      <c r="X482" s="142"/>
    </row>
    <row r="483" spans="1:24" s="159" customFormat="1" ht="26.1">
      <c r="A483" s="122" t="s">
        <v>67</v>
      </c>
      <c r="B483" s="114" t="s">
        <v>8</v>
      </c>
      <c r="C483" s="114" t="str" cm="1">
        <f t="array" ref="C483">IF(A483="", "", _xlfn._xlws.FILTER('Responsáveis pelas informações'!F:F, 'Responsáveis pelas informações'!A:A=A483))</f>
        <v>Juliana</v>
      </c>
      <c r="D483" s="114" t="s">
        <v>44</v>
      </c>
      <c r="E483" s="133" t="s">
        <v>389</v>
      </c>
      <c r="F483" s="133" t="s">
        <v>877</v>
      </c>
      <c r="G483" s="163" t="s">
        <v>913</v>
      </c>
      <c r="H483" s="142"/>
      <c r="I483" s="142"/>
      <c r="J483" s="142">
        <v>18</v>
      </c>
      <c r="K483" s="142">
        <v>36</v>
      </c>
      <c r="L483" s="142">
        <v>54</v>
      </c>
      <c r="M483" s="142">
        <v>36</v>
      </c>
      <c r="N483" s="142">
        <v>25</v>
      </c>
      <c r="O483" s="142">
        <v>0</v>
      </c>
      <c r="P483" s="142"/>
      <c r="Q483" s="141"/>
      <c r="R483" s="141"/>
      <c r="S483" s="142"/>
      <c r="T483" s="142"/>
      <c r="U483" s="142"/>
      <c r="V483" s="142"/>
      <c r="W483" s="142"/>
      <c r="X483" s="142"/>
    </row>
    <row r="484" spans="1:24" s="159" customFormat="1" ht="26.1">
      <c r="A484" s="122" t="s">
        <v>67</v>
      </c>
      <c r="B484" s="114" t="s">
        <v>13</v>
      </c>
      <c r="C484" s="114" t="str" cm="1">
        <f t="array" ref="C484">IF(A484="", "", _xlfn._xlws.FILTER('Responsáveis pelas informações'!F:F, 'Responsáveis pelas informações'!A:A=A484))</f>
        <v>Juliana</v>
      </c>
      <c r="D484" s="114" t="s">
        <v>44</v>
      </c>
      <c r="E484" s="133" t="s">
        <v>389</v>
      </c>
      <c r="F484" s="133" t="s">
        <v>877</v>
      </c>
      <c r="G484" s="163" t="s">
        <v>913</v>
      </c>
      <c r="H484" s="142"/>
      <c r="I484" s="142"/>
      <c r="J484" s="142">
        <v>5</v>
      </c>
      <c r="K484" s="142">
        <v>10</v>
      </c>
      <c r="L484" s="142">
        <v>15</v>
      </c>
      <c r="M484" s="142">
        <v>10</v>
      </c>
      <c r="N484" s="142">
        <v>4</v>
      </c>
      <c r="O484" s="142">
        <v>0</v>
      </c>
      <c r="P484" s="142"/>
      <c r="Q484" s="141"/>
      <c r="R484" s="141"/>
      <c r="S484" s="142"/>
      <c r="T484" s="142"/>
      <c r="U484" s="142"/>
      <c r="V484" s="142"/>
      <c r="W484" s="142"/>
      <c r="X484" s="142"/>
    </row>
    <row r="485" spans="1:24" s="159" customFormat="1" ht="26.1">
      <c r="A485" s="122" t="s">
        <v>67</v>
      </c>
      <c r="B485" s="114" t="s">
        <v>63</v>
      </c>
      <c r="C485" s="114" t="str" cm="1">
        <f t="array" ref="C485">IF(A485="", "", _xlfn._xlws.FILTER('Responsáveis pelas informações'!F:F, 'Responsáveis pelas informações'!A:A=A485))</f>
        <v>Juliana</v>
      </c>
      <c r="D485" s="114" t="s">
        <v>44</v>
      </c>
      <c r="E485" s="133" t="s">
        <v>389</v>
      </c>
      <c r="F485" s="133" t="s">
        <v>877</v>
      </c>
      <c r="G485" s="163" t="s">
        <v>913</v>
      </c>
      <c r="H485" s="142"/>
      <c r="I485" s="142"/>
      <c r="J485" s="142">
        <v>200</v>
      </c>
      <c r="K485" s="142">
        <v>200</v>
      </c>
      <c r="L485" s="142">
        <v>200</v>
      </c>
      <c r="M485" s="142">
        <v>200</v>
      </c>
      <c r="N485" s="142">
        <v>200</v>
      </c>
      <c r="O485" s="142">
        <v>200</v>
      </c>
      <c r="P485" s="142"/>
      <c r="Q485" s="141"/>
      <c r="R485" s="141"/>
      <c r="S485" s="142"/>
      <c r="T485" s="142"/>
      <c r="U485" s="142"/>
      <c r="V485" s="142"/>
      <c r="W485" s="142"/>
      <c r="X485" s="142"/>
    </row>
    <row r="486" spans="1:24" s="159" customFormat="1" ht="26.1">
      <c r="A486" s="122" t="s">
        <v>67</v>
      </c>
      <c r="B486" s="114" t="s">
        <v>57</v>
      </c>
      <c r="C486" s="114" t="str" cm="1">
        <f t="array" ref="C486">IF(A486="", "", _xlfn._xlws.FILTER('Responsáveis pelas informações'!F:F, 'Responsáveis pelas informações'!A:A=A486))</f>
        <v>Juliana</v>
      </c>
      <c r="D486" s="114" t="s">
        <v>44</v>
      </c>
      <c r="E486" s="133" t="s">
        <v>389</v>
      </c>
      <c r="F486" s="133" t="s">
        <v>877</v>
      </c>
      <c r="G486" s="163" t="s">
        <v>913</v>
      </c>
      <c r="H486" s="142"/>
      <c r="I486" s="142"/>
      <c r="J486" s="142">
        <v>0</v>
      </c>
      <c r="K486" s="142">
        <v>0</v>
      </c>
      <c r="L486" s="142">
        <v>0</v>
      </c>
      <c r="M486" s="142">
        <v>25</v>
      </c>
      <c r="N486" s="142">
        <v>50</v>
      </c>
      <c r="O486" s="142">
        <v>100</v>
      </c>
      <c r="P486" s="142"/>
      <c r="Q486" s="141"/>
      <c r="R486" s="141"/>
      <c r="S486" s="142"/>
      <c r="T486" s="142"/>
      <c r="U486" s="142"/>
      <c r="V486" s="142"/>
      <c r="W486" s="142"/>
      <c r="X486" s="142"/>
    </row>
    <row r="487" spans="1:24" s="159" customFormat="1" ht="26.1">
      <c r="A487" s="122" t="s">
        <v>67</v>
      </c>
      <c r="B487" s="114" t="s">
        <v>55</v>
      </c>
      <c r="C487" s="114" t="str" cm="1">
        <f t="array" ref="C487">IF(A487="", "", _xlfn._xlws.FILTER('Responsáveis pelas informações'!F:F, 'Responsáveis pelas informações'!A:A=A487))</f>
        <v>Juliana</v>
      </c>
      <c r="D487" s="114" t="s">
        <v>44</v>
      </c>
      <c r="E487" s="133" t="s">
        <v>389</v>
      </c>
      <c r="F487" s="133" t="s">
        <v>877</v>
      </c>
      <c r="G487" s="163" t="s">
        <v>913</v>
      </c>
      <c r="H487" s="142"/>
      <c r="I487" s="142"/>
      <c r="J487" s="142">
        <v>0</v>
      </c>
      <c r="K487" s="142">
        <v>0</v>
      </c>
      <c r="L487" s="142">
        <v>0</v>
      </c>
      <c r="M487" s="142">
        <v>0</v>
      </c>
      <c r="N487" s="142">
        <v>100</v>
      </c>
      <c r="O487" s="142">
        <v>100</v>
      </c>
      <c r="P487" s="142"/>
      <c r="Q487" s="141"/>
      <c r="R487" s="141"/>
      <c r="S487" s="142"/>
      <c r="T487" s="142"/>
      <c r="U487" s="142"/>
      <c r="V487" s="142"/>
      <c r="W487" s="142"/>
      <c r="X487" s="142"/>
    </row>
    <row r="488" spans="1:24" ht="12.95">
      <c r="A488" s="9" t="s">
        <v>67</v>
      </c>
      <c r="B488" s="16" t="s">
        <v>47</v>
      </c>
      <c r="C488" s="16" t="str" cm="1">
        <f t="array" ref="C488">IF(A488="", "", _xlfn._xlws.FILTER('Responsáveis pelas informações'!F:F, 'Responsáveis pelas informações'!A:A=A488))</f>
        <v>Juliana</v>
      </c>
      <c r="D488" s="16" t="s">
        <v>44</v>
      </c>
      <c r="E488" s="30" t="s">
        <v>408</v>
      </c>
      <c r="F488" s="30" t="s">
        <v>877</v>
      </c>
      <c r="G488" s="16"/>
      <c r="H488" s="87"/>
      <c r="I488" s="87"/>
      <c r="J488" s="87"/>
      <c r="K488" s="87"/>
      <c r="L488" s="87"/>
      <c r="M488" s="87"/>
      <c r="N488" s="87"/>
      <c r="O488" s="87">
        <v>20</v>
      </c>
      <c r="P488" s="87">
        <v>30</v>
      </c>
      <c r="Q488" s="84">
        <v>40</v>
      </c>
      <c r="R488" s="84">
        <v>30</v>
      </c>
      <c r="S488" s="87">
        <v>20</v>
      </c>
      <c r="T488" s="87">
        <v>0</v>
      </c>
      <c r="U488" s="87"/>
      <c r="V488" s="87"/>
      <c r="W488" s="87"/>
      <c r="X488" s="87"/>
    </row>
    <row r="489" spans="1:24" ht="12.95">
      <c r="A489" s="9" t="s">
        <v>67</v>
      </c>
      <c r="B489" s="16" t="s">
        <v>13</v>
      </c>
      <c r="C489" s="16" t="str" cm="1">
        <f t="array" ref="C489">IF(A489="", "", _xlfn._xlws.FILTER('Responsáveis pelas informações'!F:F, 'Responsáveis pelas informações'!A:A=A489))</f>
        <v>Juliana</v>
      </c>
      <c r="D489" s="16" t="s">
        <v>44</v>
      </c>
      <c r="E489" s="30" t="s">
        <v>408</v>
      </c>
      <c r="F489" s="30" t="s">
        <v>877</v>
      </c>
      <c r="G489" s="16"/>
      <c r="H489" s="87"/>
      <c r="I489" s="87"/>
      <c r="J489" s="87"/>
      <c r="K489" s="87"/>
      <c r="L489" s="87"/>
      <c r="M489" s="87"/>
      <c r="N489" s="87"/>
      <c r="O489" s="87">
        <v>8</v>
      </c>
      <c r="P489" s="87">
        <v>12</v>
      </c>
      <c r="Q489" s="84">
        <v>16</v>
      </c>
      <c r="R489" s="84">
        <v>12</v>
      </c>
      <c r="S489" s="87">
        <v>8</v>
      </c>
      <c r="T489" s="87">
        <v>0</v>
      </c>
      <c r="U489" s="87"/>
      <c r="V489" s="87"/>
      <c r="W489" s="87"/>
      <c r="X489" s="87"/>
    </row>
    <row r="490" spans="1:24" ht="12.95">
      <c r="A490" s="9" t="s">
        <v>67</v>
      </c>
      <c r="B490" s="16" t="s">
        <v>51</v>
      </c>
      <c r="C490" s="16" t="str" cm="1">
        <f t="array" ref="C490">IF(A490="", "", _xlfn._xlws.FILTER('Responsáveis pelas informações'!F:F, 'Responsáveis pelas informações'!A:A=A490))</f>
        <v>Juliana</v>
      </c>
      <c r="D490" s="16" t="s">
        <v>44</v>
      </c>
      <c r="E490" s="30" t="s">
        <v>408</v>
      </c>
      <c r="F490" s="30" t="s">
        <v>877</v>
      </c>
      <c r="G490" s="16"/>
      <c r="H490" s="87"/>
      <c r="I490" s="87"/>
      <c r="J490" s="87"/>
      <c r="K490" s="87"/>
      <c r="L490" s="87"/>
      <c r="M490" s="87"/>
      <c r="N490" s="87"/>
      <c r="O490" s="87">
        <v>2</v>
      </c>
      <c r="P490" s="87">
        <v>3</v>
      </c>
      <c r="Q490" s="84">
        <v>4</v>
      </c>
      <c r="R490" s="84">
        <v>3</v>
      </c>
      <c r="S490" s="87">
        <v>2</v>
      </c>
      <c r="T490" s="87">
        <v>0</v>
      </c>
      <c r="U490" s="87"/>
      <c r="V490" s="87"/>
      <c r="W490" s="87"/>
      <c r="X490" s="87"/>
    </row>
    <row r="491" spans="1:24" ht="12.95">
      <c r="A491" s="9" t="s">
        <v>67</v>
      </c>
      <c r="B491" s="16" t="s">
        <v>53</v>
      </c>
      <c r="C491" s="16" t="str" cm="1">
        <f t="array" ref="C491">IF(A491="", "", _xlfn._xlws.FILTER('Responsáveis pelas informações'!F:F, 'Responsáveis pelas informações'!A:A=A491))</f>
        <v>Juliana</v>
      </c>
      <c r="D491" s="16" t="s">
        <v>44</v>
      </c>
      <c r="E491" s="30" t="s">
        <v>408</v>
      </c>
      <c r="F491" s="30" t="s">
        <v>877</v>
      </c>
      <c r="G491" s="16"/>
      <c r="H491" s="87"/>
      <c r="I491" s="87"/>
      <c r="J491" s="87"/>
      <c r="K491" s="87"/>
      <c r="L491" s="87"/>
      <c r="M491" s="87"/>
      <c r="N491" s="87"/>
      <c r="O491" s="87">
        <v>2</v>
      </c>
      <c r="P491" s="87">
        <v>3</v>
      </c>
      <c r="Q491" s="84">
        <v>4</v>
      </c>
      <c r="R491" s="84">
        <v>3</v>
      </c>
      <c r="S491" s="87">
        <v>2</v>
      </c>
      <c r="T491" s="87">
        <v>0</v>
      </c>
      <c r="U491" s="87"/>
      <c r="V491" s="87"/>
      <c r="W491" s="87"/>
      <c r="X491" s="87"/>
    </row>
    <row r="492" spans="1:24" ht="12.95">
      <c r="A492" s="9" t="s">
        <v>67</v>
      </c>
      <c r="B492" s="16" t="s">
        <v>63</v>
      </c>
      <c r="C492" s="16" t="str" cm="1">
        <f t="array" ref="C492">IF(A492="", "", _xlfn._xlws.FILTER('Responsáveis pelas informações'!F:F, 'Responsáveis pelas informações'!A:A=A492))</f>
        <v>Juliana</v>
      </c>
      <c r="D492" s="16" t="s">
        <v>44</v>
      </c>
      <c r="E492" s="30" t="s">
        <v>408</v>
      </c>
      <c r="F492" s="30" t="s">
        <v>877</v>
      </c>
      <c r="G492" s="16"/>
      <c r="H492" s="87"/>
      <c r="I492" s="87"/>
      <c r="J492" s="87"/>
      <c r="K492" s="87"/>
      <c r="L492" s="87"/>
      <c r="M492" s="87"/>
      <c r="N492" s="87"/>
      <c r="O492" s="87">
        <v>200</v>
      </c>
      <c r="P492" s="87">
        <v>300</v>
      </c>
      <c r="Q492" s="84">
        <v>400</v>
      </c>
      <c r="R492" s="84">
        <v>300</v>
      </c>
      <c r="S492" s="87">
        <v>200</v>
      </c>
      <c r="T492" s="87">
        <v>0</v>
      </c>
      <c r="U492" s="87"/>
      <c r="V492" s="87"/>
      <c r="W492" s="87"/>
      <c r="X492" s="87"/>
    </row>
    <row r="493" spans="1:24" ht="12.95">
      <c r="A493" s="9" t="s">
        <v>67</v>
      </c>
      <c r="B493" s="16" t="s">
        <v>57</v>
      </c>
      <c r="C493" s="16" t="str" cm="1">
        <f t="array" ref="C493">IF(A493="", "", _xlfn._xlws.FILTER('Responsáveis pelas informações'!F:F, 'Responsáveis pelas informações'!A:A=A493))</f>
        <v>Juliana</v>
      </c>
      <c r="D493" s="16" t="s">
        <v>44</v>
      </c>
      <c r="E493" s="30" t="s">
        <v>408</v>
      </c>
      <c r="F493" s="30" t="s">
        <v>877</v>
      </c>
      <c r="G493" s="16"/>
      <c r="H493" s="87"/>
      <c r="I493" s="87"/>
      <c r="J493" s="87"/>
      <c r="K493" s="87"/>
      <c r="L493" s="87"/>
      <c r="M493" s="87"/>
      <c r="N493" s="87"/>
      <c r="O493" s="87">
        <v>1</v>
      </c>
      <c r="P493" s="87">
        <v>1</v>
      </c>
      <c r="Q493" s="84">
        <v>2</v>
      </c>
      <c r="R493" s="84">
        <v>1</v>
      </c>
      <c r="S493" s="87">
        <v>1</v>
      </c>
      <c r="T493" s="87">
        <v>0</v>
      </c>
      <c r="U493" s="87"/>
      <c r="V493" s="87"/>
      <c r="W493" s="87"/>
      <c r="X493" s="87"/>
    </row>
    <row r="494" spans="1:24" ht="12.95">
      <c r="A494" s="9" t="s">
        <v>67</v>
      </c>
      <c r="B494" s="16" t="s">
        <v>68</v>
      </c>
      <c r="C494" s="16" t="str" cm="1">
        <f t="array" ref="C494">IF(A494="", "", _xlfn._xlws.FILTER('Responsáveis pelas informações'!F:F, 'Responsáveis pelas informações'!A:A=A494))</f>
        <v>Juliana</v>
      </c>
      <c r="D494" s="16" t="s">
        <v>44</v>
      </c>
      <c r="E494" s="30" t="s">
        <v>408</v>
      </c>
      <c r="F494" s="30" t="s">
        <v>877</v>
      </c>
      <c r="G494" s="16"/>
      <c r="H494" s="87"/>
      <c r="I494" s="87"/>
      <c r="J494" s="87"/>
      <c r="K494" s="87"/>
      <c r="L494" s="87"/>
      <c r="M494" s="87"/>
      <c r="N494" s="87"/>
      <c r="O494" s="87">
        <v>80</v>
      </c>
      <c r="P494" s="87">
        <v>80</v>
      </c>
      <c r="Q494" s="84">
        <v>80</v>
      </c>
      <c r="R494" s="84">
        <v>80</v>
      </c>
      <c r="S494" s="87">
        <v>80</v>
      </c>
      <c r="T494" s="87">
        <v>0</v>
      </c>
      <c r="U494" s="87"/>
      <c r="V494" s="87"/>
      <c r="W494" s="87"/>
      <c r="X494" s="87"/>
    </row>
    <row r="495" spans="1:24" ht="26.1">
      <c r="A495" s="9" t="s">
        <v>67</v>
      </c>
      <c r="B495" s="16" t="s">
        <v>70</v>
      </c>
      <c r="C495" s="16" t="str" cm="1">
        <f t="array" ref="C495">IF(A495="", "", _xlfn._xlws.FILTER('Responsáveis pelas informações'!F:F, 'Responsáveis pelas informações'!A:A=A495))</f>
        <v>Juliana</v>
      </c>
      <c r="D495" s="16" t="s">
        <v>44</v>
      </c>
      <c r="E495" s="30" t="s">
        <v>408</v>
      </c>
      <c r="F495" s="30" t="s">
        <v>877</v>
      </c>
      <c r="G495" s="16"/>
      <c r="H495" s="87"/>
      <c r="I495" s="87"/>
      <c r="J495" s="87"/>
      <c r="K495" s="87"/>
      <c r="L495" s="87"/>
      <c r="M495" s="87"/>
      <c r="N495" s="87"/>
      <c r="O495" s="87">
        <v>33</v>
      </c>
      <c r="P495" s="87">
        <v>33</v>
      </c>
      <c r="Q495" s="84">
        <v>33</v>
      </c>
      <c r="R495" s="84">
        <v>33</v>
      </c>
      <c r="S495" s="87">
        <v>33</v>
      </c>
      <c r="T495" s="87">
        <v>0</v>
      </c>
      <c r="U495" s="87"/>
      <c r="V495" s="87"/>
      <c r="W495" s="87"/>
      <c r="X495" s="87"/>
    </row>
    <row r="496" spans="1:24" ht="12.95">
      <c r="A496" s="9" t="s">
        <v>67</v>
      </c>
      <c r="B496" s="16" t="s">
        <v>72</v>
      </c>
      <c r="C496" s="16" t="str" cm="1">
        <f t="array" ref="C496">IF(A496="", "", _xlfn._xlws.FILTER('Responsáveis pelas informações'!F:F, 'Responsáveis pelas informações'!A:A=A496))</f>
        <v>Juliana</v>
      </c>
      <c r="D496" s="16" t="s">
        <v>44</v>
      </c>
      <c r="E496" s="30" t="s">
        <v>408</v>
      </c>
      <c r="F496" s="30" t="s">
        <v>877</v>
      </c>
      <c r="G496" s="16"/>
      <c r="H496" s="87"/>
      <c r="I496" s="87"/>
      <c r="J496" s="87"/>
      <c r="K496" s="87"/>
      <c r="L496" s="87"/>
      <c r="M496" s="87"/>
      <c r="N496" s="87"/>
      <c r="O496" s="87">
        <v>25</v>
      </c>
      <c r="P496" s="87">
        <v>25</v>
      </c>
      <c r="Q496" s="84">
        <v>25</v>
      </c>
      <c r="R496" s="84">
        <v>25</v>
      </c>
      <c r="S496" s="87">
        <v>25</v>
      </c>
      <c r="T496" s="87">
        <v>0</v>
      </c>
      <c r="U496" s="87"/>
      <c r="V496" s="87"/>
      <c r="W496" s="87"/>
      <c r="X496" s="87"/>
    </row>
    <row r="497" spans="1:24" ht="12.95">
      <c r="A497" s="77" t="s">
        <v>69</v>
      </c>
      <c r="B497" s="47" t="s">
        <v>74</v>
      </c>
      <c r="C497" s="47" t="str" cm="1">
        <f t="array" ref="C497">IF(A497="", "", _xlfn._xlws.FILTER('Responsáveis pelas informações'!F:F, 'Responsáveis pelas informações'!A:A=A497))</f>
        <v>Bianca</v>
      </c>
      <c r="D497" s="47" t="s">
        <v>44</v>
      </c>
      <c r="E497" s="61" t="s">
        <v>877</v>
      </c>
      <c r="F497" s="61" t="s">
        <v>877</v>
      </c>
      <c r="G497" s="21"/>
      <c r="H497" s="108"/>
      <c r="I497" s="108"/>
      <c r="J497" s="108"/>
      <c r="K497" s="108"/>
      <c r="L497" s="108"/>
      <c r="M497" s="108"/>
      <c r="N497" s="108"/>
      <c r="O497" s="108"/>
      <c r="P497" s="108"/>
      <c r="Q497" s="83">
        <v>32</v>
      </c>
      <c r="R497" s="83">
        <v>56</v>
      </c>
      <c r="S497" s="108">
        <v>53</v>
      </c>
      <c r="T497" s="108">
        <v>60</v>
      </c>
      <c r="U497" s="108">
        <v>36</v>
      </c>
      <c r="V497" s="108">
        <v>0</v>
      </c>
      <c r="W497" s="108"/>
      <c r="X497" s="87"/>
    </row>
    <row r="498" spans="1:24" ht="12.95">
      <c r="A498" s="77" t="s">
        <v>69</v>
      </c>
      <c r="B498" s="47" t="s">
        <v>49</v>
      </c>
      <c r="C498" s="47" t="str" cm="1">
        <f t="array" ref="C498">IF(A498="", "", _xlfn._xlws.FILTER('Responsáveis pelas informações'!F:F, 'Responsáveis pelas informações'!A:A=A498))</f>
        <v>Bianca</v>
      </c>
      <c r="D498" s="47" t="s">
        <v>44</v>
      </c>
      <c r="E498" s="61" t="s">
        <v>877</v>
      </c>
      <c r="F498" s="61" t="s">
        <v>877</v>
      </c>
      <c r="G498" s="21"/>
      <c r="H498" s="108"/>
      <c r="I498" s="108"/>
      <c r="J498" s="108"/>
      <c r="K498" s="108"/>
      <c r="L498" s="108"/>
      <c r="M498" s="108"/>
      <c r="N498" s="108"/>
      <c r="O498" s="108"/>
      <c r="P498" s="108"/>
      <c r="Q498" s="83">
        <v>9</v>
      </c>
      <c r="R498" s="83">
        <v>16</v>
      </c>
      <c r="S498" s="108">
        <v>15</v>
      </c>
      <c r="T498" s="108">
        <v>17</v>
      </c>
      <c r="U498" s="108">
        <v>10</v>
      </c>
      <c r="V498" s="108">
        <v>0</v>
      </c>
      <c r="W498" s="108"/>
      <c r="X498" s="87"/>
    </row>
    <row r="499" spans="1:24" ht="12.95">
      <c r="A499" s="77" t="s">
        <v>69</v>
      </c>
      <c r="B499" s="47" t="s">
        <v>77</v>
      </c>
      <c r="C499" s="47" t="str" cm="1">
        <f t="array" ref="C499">IF(A499="", "", _xlfn._xlws.FILTER('Responsáveis pelas informações'!F:F, 'Responsáveis pelas informações'!A:A=A499))</f>
        <v>Bianca</v>
      </c>
      <c r="D499" s="47" t="s">
        <v>44</v>
      </c>
      <c r="E499" s="61" t="s">
        <v>877</v>
      </c>
      <c r="F499" s="61" t="s">
        <v>877</v>
      </c>
      <c r="G499" s="21"/>
      <c r="H499" s="108"/>
      <c r="I499" s="108"/>
      <c r="J499" s="108"/>
      <c r="K499" s="108"/>
      <c r="L499" s="108"/>
      <c r="M499" s="108"/>
      <c r="N499" s="108"/>
      <c r="O499" s="108"/>
      <c r="P499" s="108"/>
      <c r="Q499" s="83">
        <v>3</v>
      </c>
      <c r="R499" s="83">
        <v>5</v>
      </c>
      <c r="S499" s="108">
        <v>5</v>
      </c>
      <c r="T499" s="108">
        <v>6</v>
      </c>
      <c r="U499" s="108">
        <v>4</v>
      </c>
      <c r="V499" s="108">
        <v>0</v>
      </c>
      <c r="W499" s="108"/>
      <c r="X499" s="87"/>
    </row>
    <row r="500" spans="1:24" ht="12.95">
      <c r="A500" s="77" t="s">
        <v>69</v>
      </c>
      <c r="B500" s="47" t="s">
        <v>79</v>
      </c>
      <c r="C500" s="47" t="str" cm="1">
        <f t="array" ref="C500">IF(A500="", "", _xlfn._xlws.FILTER('Responsáveis pelas informações'!F:F, 'Responsáveis pelas informações'!A:A=A500))</f>
        <v>Bianca</v>
      </c>
      <c r="D500" s="47" t="s">
        <v>44</v>
      </c>
      <c r="E500" s="61" t="s">
        <v>877</v>
      </c>
      <c r="F500" s="61" t="s">
        <v>877</v>
      </c>
      <c r="G500" s="21"/>
      <c r="H500" s="108"/>
      <c r="I500" s="108"/>
      <c r="J500" s="108"/>
      <c r="K500" s="108"/>
      <c r="L500" s="108"/>
      <c r="M500" s="108"/>
      <c r="N500" s="108"/>
      <c r="O500" s="108"/>
      <c r="P500" s="108"/>
      <c r="Q500" s="83">
        <v>3</v>
      </c>
      <c r="R500" s="83">
        <v>5</v>
      </c>
      <c r="S500" s="108">
        <v>5</v>
      </c>
      <c r="T500" s="108">
        <v>6</v>
      </c>
      <c r="U500" s="108">
        <v>4</v>
      </c>
      <c r="V500" s="108">
        <v>0</v>
      </c>
      <c r="W500" s="108"/>
      <c r="X500" s="87"/>
    </row>
    <row r="501" spans="1:24" ht="26.1">
      <c r="A501" s="77" t="s">
        <v>69</v>
      </c>
      <c r="B501" s="47" t="s">
        <v>95</v>
      </c>
      <c r="C501" s="47" t="str" cm="1">
        <f t="array" ref="C501">IF(A501="", "", _xlfn._xlws.FILTER('Responsáveis pelas informações'!F:F, 'Responsáveis pelas informações'!A:A=A501))</f>
        <v>Bianca</v>
      </c>
      <c r="D501" s="47" t="s">
        <v>44</v>
      </c>
      <c r="E501" s="61" t="s">
        <v>877</v>
      </c>
      <c r="F501" s="61" t="s">
        <v>877</v>
      </c>
      <c r="G501" s="21"/>
      <c r="H501" s="108"/>
      <c r="I501" s="108"/>
      <c r="J501" s="108"/>
      <c r="K501" s="108"/>
      <c r="L501" s="108"/>
      <c r="M501" s="108"/>
      <c r="N501" s="108"/>
      <c r="O501" s="108"/>
      <c r="P501" s="108"/>
      <c r="Q501" s="83">
        <v>1</v>
      </c>
      <c r="R501" s="83">
        <v>1</v>
      </c>
      <c r="S501" s="108">
        <v>1</v>
      </c>
      <c r="T501" s="108">
        <v>1</v>
      </c>
      <c r="U501" s="108">
        <v>0</v>
      </c>
      <c r="V501" s="108">
        <v>0</v>
      </c>
      <c r="W501" s="108"/>
      <c r="X501" s="87"/>
    </row>
    <row r="502" spans="1:24" ht="12.95">
      <c r="A502" s="77" t="s">
        <v>69</v>
      </c>
      <c r="B502" s="47" t="s">
        <v>81</v>
      </c>
      <c r="C502" s="47" t="str" cm="1">
        <f t="array" ref="C502">IF(A502="", "", _xlfn._xlws.FILTER('Responsáveis pelas informações'!F:F, 'Responsáveis pelas informações'!A:A=A502))</f>
        <v>Bianca</v>
      </c>
      <c r="D502" s="47" t="s">
        <v>44</v>
      </c>
      <c r="E502" s="61" t="s">
        <v>877</v>
      </c>
      <c r="F502" s="61" t="s">
        <v>877</v>
      </c>
      <c r="G502" s="21"/>
      <c r="H502" s="108"/>
      <c r="I502" s="108"/>
      <c r="J502" s="108"/>
      <c r="K502" s="108"/>
      <c r="L502" s="108"/>
      <c r="M502" s="108"/>
      <c r="N502" s="108"/>
      <c r="O502" s="108"/>
      <c r="P502" s="108"/>
      <c r="Q502" s="83">
        <v>1</v>
      </c>
      <c r="R502" s="83">
        <v>1</v>
      </c>
      <c r="S502" s="108">
        <v>1</v>
      </c>
      <c r="T502" s="108">
        <v>1</v>
      </c>
      <c r="U502" s="108">
        <v>1</v>
      </c>
      <c r="V502" s="108">
        <v>0</v>
      </c>
      <c r="W502" s="108"/>
      <c r="X502" s="87"/>
    </row>
    <row r="503" spans="1:24" ht="12.95">
      <c r="A503" s="77" t="s">
        <v>69</v>
      </c>
      <c r="B503" s="47" t="s">
        <v>57</v>
      </c>
      <c r="C503" s="47" t="str" cm="1">
        <f t="array" ref="C503">IF(A503="", "", _xlfn._xlws.FILTER('Responsáveis pelas informações'!F:F, 'Responsáveis pelas informações'!A:A=A503))</f>
        <v>Bianca</v>
      </c>
      <c r="D503" s="47" t="s">
        <v>44</v>
      </c>
      <c r="E503" s="61" t="s">
        <v>877</v>
      </c>
      <c r="F503" s="61" t="s">
        <v>877</v>
      </c>
      <c r="G503" s="21"/>
      <c r="H503" s="108"/>
      <c r="I503" s="108"/>
      <c r="J503" s="108"/>
      <c r="K503" s="108"/>
      <c r="L503" s="108"/>
      <c r="M503" s="108"/>
      <c r="N503" s="108"/>
      <c r="O503" s="108"/>
      <c r="P503" s="108"/>
      <c r="Q503" s="83">
        <v>0</v>
      </c>
      <c r="R503" s="83">
        <v>1</v>
      </c>
      <c r="S503" s="108">
        <v>2</v>
      </c>
      <c r="T503" s="108">
        <v>3</v>
      </c>
      <c r="U503" s="108">
        <v>2</v>
      </c>
      <c r="V503" s="108">
        <v>1</v>
      </c>
      <c r="W503" s="108"/>
      <c r="X503" s="87"/>
    </row>
    <row r="504" spans="1:24" ht="12.95">
      <c r="A504" s="77" t="s">
        <v>69</v>
      </c>
      <c r="B504" s="47" t="s">
        <v>99</v>
      </c>
      <c r="C504" s="47" t="str" cm="1">
        <f t="array" ref="C504">IF(A504="", "", _xlfn._xlws.FILTER('Responsáveis pelas informações'!F:F, 'Responsáveis pelas informações'!A:A=A504))</f>
        <v>Bianca</v>
      </c>
      <c r="D504" s="47" t="s">
        <v>44</v>
      </c>
      <c r="E504" s="61" t="s">
        <v>877</v>
      </c>
      <c r="F504" s="61" t="s">
        <v>877</v>
      </c>
      <c r="G504" s="21"/>
      <c r="H504" s="108"/>
      <c r="I504" s="108"/>
      <c r="J504" s="108"/>
      <c r="K504" s="108"/>
      <c r="L504" s="108"/>
      <c r="M504" s="108"/>
      <c r="N504" s="108"/>
      <c r="O504" s="108"/>
      <c r="P504" s="108"/>
      <c r="Q504" s="83">
        <v>8</v>
      </c>
      <c r="R504" s="83">
        <v>8</v>
      </c>
      <c r="S504" s="108">
        <v>9</v>
      </c>
      <c r="T504" s="108">
        <v>9</v>
      </c>
      <c r="U504" s="108">
        <v>10</v>
      </c>
      <c r="V504" s="108">
        <v>10</v>
      </c>
      <c r="W504" s="108"/>
      <c r="X504" s="87"/>
    </row>
    <row r="505" spans="1:24" ht="26.1">
      <c r="A505" s="77" t="s">
        <v>69</v>
      </c>
      <c r="B505" s="47" t="s">
        <v>88</v>
      </c>
      <c r="C505" s="47" t="str" cm="1">
        <f t="array" ref="C505">IF(A505="", "", _xlfn._xlws.FILTER('Responsáveis pelas informações'!F:F, 'Responsáveis pelas informações'!A:A=A505))</f>
        <v>Bianca</v>
      </c>
      <c r="D505" s="47" t="s">
        <v>44</v>
      </c>
      <c r="E505" s="61" t="s">
        <v>877</v>
      </c>
      <c r="F505" s="61" t="s">
        <v>877</v>
      </c>
      <c r="G505" s="21"/>
      <c r="H505" s="108"/>
      <c r="I505" s="108"/>
      <c r="J505" s="108"/>
      <c r="K505" s="108"/>
      <c r="L505" s="108"/>
      <c r="M505" s="108"/>
      <c r="N505" s="108"/>
      <c r="O505" s="108"/>
      <c r="P505" s="108"/>
      <c r="Q505" s="83">
        <v>33</v>
      </c>
      <c r="R505" s="83">
        <v>35</v>
      </c>
      <c r="S505" s="108">
        <v>36</v>
      </c>
      <c r="T505" s="108">
        <v>36</v>
      </c>
      <c r="U505" s="108">
        <v>40</v>
      </c>
      <c r="V505" s="108">
        <v>46</v>
      </c>
      <c r="W505" s="108"/>
      <c r="X505" s="87"/>
    </row>
    <row r="506" spans="1:24" ht="12.95">
      <c r="A506" s="77" t="s">
        <v>69</v>
      </c>
      <c r="B506" s="47" t="s">
        <v>72</v>
      </c>
      <c r="C506" s="47" t="str" cm="1">
        <f t="array" ref="C506">IF(A506="", "", _xlfn._xlws.FILTER('Responsáveis pelas informações'!F:F, 'Responsáveis pelas informações'!A:A=A506))</f>
        <v>Bianca</v>
      </c>
      <c r="D506" s="47" t="s">
        <v>44</v>
      </c>
      <c r="E506" s="61" t="s">
        <v>877</v>
      </c>
      <c r="F506" s="61" t="s">
        <v>877</v>
      </c>
      <c r="G506" s="21"/>
      <c r="H506" s="108"/>
      <c r="I506" s="108"/>
      <c r="J506" s="108"/>
      <c r="K506" s="108"/>
      <c r="L506" s="108"/>
      <c r="M506" s="108"/>
      <c r="N506" s="108"/>
      <c r="O506" s="108"/>
      <c r="P506" s="108"/>
      <c r="Q506" s="83">
        <v>33</v>
      </c>
      <c r="R506" s="83">
        <v>32</v>
      </c>
      <c r="S506" s="108">
        <v>33</v>
      </c>
      <c r="T506" s="108">
        <v>33</v>
      </c>
      <c r="U506" s="108">
        <v>34</v>
      </c>
      <c r="V506" s="108">
        <v>34</v>
      </c>
      <c r="W506" s="108"/>
      <c r="X506" s="87"/>
    </row>
    <row r="507" spans="1:24" ht="26.1">
      <c r="A507" s="77" t="s">
        <v>69</v>
      </c>
      <c r="B507" s="47" t="s">
        <v>104</v>
      </c>
      <c r="C507" s="47" t="str" cm="1">
        <f t="array" ref="C507">IF(A507="", "", _xlfn._xlws.FILTER('Responsáveis pelas informações'!F:F, 'Responsáveis pelas informações'!A:A=A507))</f>
        <v>Bianca</v>
      </c>
      <c r="D507" s="47" t="s">
        <v>44</v>
      </c>
      <c r="E507" s="61" t="s">
        <v>877</v>
      </c>
      <c r="F507" s="61" t="s">
        <v>877</v>
      </c>
      <c r="G507" s="21"/>
      <c r="H507" s="108"/>
      <c r="I507" s="108"/>
      <c r="J507" s="108"/>
      <c r="K507" s="108"/>
      <c r="L507" s="108"/>
      <c r="M507" s="108"/>
      <c r="N507" s="108"/>
      <c r="O507" s="108"/>
      <c r="P507" s="108"/>
      <c r="Q507" s="83">
        <v>32</v>
      </c>
      <c r="R507" s="83">
        <v>50</v>
      </c>
      <c r="S507" s="108">
        <v>65</v>
      </c>
      <c r="T507" s="108">
        <v>70</v>
      </c>
      <c r="U507" s="108">
        <v>70</v>
      </c>
      <c r="V507" s="108">
        <v>50</v>
      </c>
      <c r="W507" s="108"/>
      <c r="X507" s="87"/>
    </row>
    <row r="508" spans="1:24" ht="12.95">
      <c r="A508" s="77" t="s">
        <v>62</v>
      </c>
      <c r="B508" s="47" t="s">
        <v>74</v>
      </c>
      <c r="C508" s="47" t="str" cm="1">
        <f t="array" ref="C508">IF(A508="", "", _xlfn._xlws.FILTER('Responsáveis pelas informações'!F:F, 'Responsáveis pelas informações'!A:A=A508))</f>
        <v>Bianca</v>
      </c>
      <c r="D508" s="47" t="s">
        <v>29</v>
      </c>
      <c r="E508" s="82" t="s">
        <v>877</v>
      </c>
      <c r="F508" s="82" t="s">
        <v>877</v>
      </c>
      <c r="G508" s="21"/>
      <c r="H508" s="108"/>
      <c r="I508" s="108"/>
      <c r="J508" s="108"/>
      <c r="K508" s="108"/>
      <c r="L508" s="108"/>
      <c r="M508" s="108"/>
      <c r="N508" s="108"/>
      <c r="O508" s="108"/>
      <c r="P508" s="108"/>
      <c r="Q508" s="83">
        <v>40</v>
      </c>
      <c r="R508" s="83">
        <v>55</v>
      </c>
      <c r="S508" s="108">
        <v>55</v>
      </c>
      <c r="T508" s="108">
        <v>55</v>
      </c>
      <c r="U508" s="108">
        <v>55</v>
      </c>
      <c r="V508" s="108">
        <v>55</v>
      </c>
      <c r="W508" s="108"/>
      <c r="X508" s="87"/>
    </row>
    <row r="509" spans="1:24" ht="12.95">
      <c r="A509" s="77" t="s">
        <v>62</v>
      </c>
      <c r="B509" s="47" t="s">
        <v>49</v>
      </c>
      <c r="C509" s="47" t="str" cm="1">
        <f t="array" ref="C509">IF(A509="", "", _xlfn._xlws.FILTER('Responsáveis pelas informações'!F:F, 'Responsáveis pelas informações'!A:A=A509))</f>
        <v>Bianca</v>
      </c>
      <c r="D509" s="47" t="s">
        <v>29</v>
      </c>
      <c r="E509" s="82" t="s">
        <v>877</v>
      </c>
      <c r="F509" s="82" t="s">
        <v>877</v>
      </c>
      <c r="G509" s="21"/>
      <c r="H509" s="108"/>
      <c r="I509" s="108"/>
      <c r="J509" s="108"/>
      <c r="K509" s="108"/>
      <c r="L509" s="108"/>
      <c r="M509" s="108"/>
      <c r="N509" s="108"/>
      <c r="O509" s="108"/>
      <c r="P509" s="108"/>
      <c r="Q509" s="83">
        <v>12</v>
      </c>
      <c r="R509" s="83">
        <v>15</v>
      </c>
      <c r="S509" s="108">
        <v>15</v>
      </c>
      <c r="T509" s="108">
        <v>15</v>
      </c>
      <c r="U509" s="108">
        <v>15</v>
      </c>
      <c r="V509" s="108">
        <v>15</v>
      </c>
      <c r="W509" s="108"/>
      <c r="X509" s="87"/>
    </row>
    <row r="510" spans="1:24" ht="12.95">
      <c r="A510" s="77" t="s">
        <v>62</v>
      </c>
      <c r="B510" s="47" t="s">
        <v>77</v>
      </c>
      <c r="C510" s="47" t="str" cm="1">
        <f t="array" ref="C510">IF(A510="", "", _xlfn._xlws.FILTER('Responsáveis pelas informações'!F:F, 'Responsáveis pelas informações'!A:A=A510))</f>
        <v>Bianca</v>
      </c>
      <c r="D510" s="47" t="s">
        <v>29</v>
      </c>
      <c r="E510" s="82" t="s">
        <v>877</v>
      </c>
      <c r="F510" s="82" t="s">
        <v>877</v>
      </c>
      <c r="G510" s="21"/>
      <c r="H510" s="108"/>
      <c r="I510" s="108"/>
      <c r="J510" s="108"/>
      <c r="K510" s="108"/>
      <c r="L510" s="108"/>
      <c r="M510" s="108"/>
      <c r="N510" s="108"/>
      <c r="O510" s="108"/>
      <c r="P510" s="108"/>
      <c r="Q510" s="83">
        <v>3</v>
      </c>
      <c r="R510" s="83">
        <v>5</v>
      </c>
      <c r="S510" s="108">
        <v>5</v>
      </c>
      <c r="T510" s="108">
        <v>5</v>
      </c>
      <c r="U510" s="108">
        <v>5</v>
      </c>
      <c r="V510" s="108">
        <v>5</v>
      </c>
      <c r="W510" s="108"/>
      <c r="X510" s="87"/>
    </row>
    <row r="511" spans="1:24" ht="12.95">
      <c r="A511" s="77" t="s">
        <v>62</v>
      </c>
      <c r="B511" s="47" t="s">
        <v>79</v>
      </c>
      <c r="C511" s="47" t="str" cm="1">
        <f t="array" ref="C511">IF(A511="", "", _xlfn._xlws.FILTER('Responsáveis pelas informações'!F:F, 'Responsáveis pelas informações'!A:A=A511))</f>
        <v>Bianca</v>
      </c>
      <c r="D511" s="47" t="s">
        <v>29</v>
      </c>
      <c r="E511" s="82" t="s">
        <v>877</v>
      </c>
      <c r="F511" s="82" t="s">
        <v>877</v>
      </c>
      <c r="G511" s="21"/>
      <c r="H511" s="108"/>
      <c r="I511" s="108"/>
      <c r="J511" s="108"/>
      <c r="K511" s="108"/>
      <c r="L511" s="108"/>
      <c r="M511" s="108"/>
      <c r="N511" s="108"/>
      <c r="O511" s="108"/>
      <c r="P511" s="108"/>
      <c r="Q511" s="83">
        <v>3</v>
      </c>
      <c r="R511" s="83">
        <v>4</v>
      </c>
      <c r="S511" s="108">
        <v>4</v>
      </c>
      <c r="T511" s="108">
        <v>4</v>
      </c>
      <c r="U511" s="108">
        <v>4</v>
      </c>
      <c r="V511" s="108">
        <v>4</v>
      </c>
      <c r="W511" s="108"/>
      <c r="X511" s="87"/>
    </row>
    <row r="512" spans="1:24" ht="26.1">
      <c r="A512" s="77" t="s">
        <v>62</v>
      </c>
      <c r="B512" s="47" t="s">
        <v>95</v>
      </c>
      <c r="C512" s="47" t="str" cm="1">
        <f t="array" ref="C512">IF(A512="", "", _xlfn._xlws.FILTER('Responsáveis pelas informações'!F:F, 'Responsáveis pelas informações'!A:A=A512))</f>
        <v>Bianca</v>
      </c>
      <c r="D512" s="47" t="s">
        <v>29</v>
      </c>
      <c r="E512" s="82" t="s">
        <v>877</v>
      </c>
      <c r="F512" s="82" t="s">
        <v>877</v>
      </c>
      <c r="G512" s="21"/>
      <c r="H512" s="108"/>
      <c r="I512" s="108"/>
      <c r="J512" s="108"/>
      <c r="K512" s="108"/>
      <c r="L512" s="108"/>
      <c r="M512" s="108"/>
      <c r="N512" s="108"/>
      <c r="O512" s="108"/>
      <c r="P512" s="108"/>
      <c r="Q512" s="83">
        <v>1</v>
      </c>
      <c r="R512" s="83">
        <v>1</v>
      </c>
      <c r="S512" s="108">
        <v>1</v>
      </c>
      <c r="T512" s="108">
        <v>1</v>
      </c>
      <c r="U512" s="108">
        <v>1</v>
      </c>
      <c r="V512" s="108">
        <v>1</v>
      </c>
      <c r="W512" s="108"/>
      <c r="X512" s="87"/>
    </row>
    <row r="513" spans="1:24" ht="12.95">
      <c r="A513" s="77" t="s">
        <v>62</v>
      </c>
      <c r="B513" s="47" t="s">
        <v>81</v>
      </c>
      <c r="C513" s="47" t="str" cm="1">
        <f t="array" ref="C513">IF(A513="", "", _xlfn._xlws.FILTER('Responsáveis pelas informações'!F:F, 'Responsáveis pelas informações'!A:A=A513))</f>
        <v>Bianca</v>
      </c>
      <c r="D513" s="47" t="s">
        <v>29</v>
      </c>
      <c r="E513" s="82" t="s">
        <v>877</v>
      </c>
      <c r="F513" s="82" t="s">
        <v>877</v>
      </c>
      <c r="G513" s="21"/>
      <c r="H513" s="108"/>
      <c r="I513" s="108"/>
      <c r="J513" s="108"/>
      <c r="K513" s="108"/>
      <c r="L513" s="108"/>
      <c r="M513" s="108"/>
      <c r="N513" s="108"/>
      <c r="O513" s="108"/>
      <c r="P513" s="108"/>
      <c r="Q513" s="83">
        <v>2</v>
      </c>
      <c r="R513" s="83">
        <v>2</v>
      </c>
      <c r="S513" s="108">
        <v>2</v>
      </c>
      <c r="T513" s="108">
        <v>2</v>
      </c>
      <c r="U513" s="108">
        <v>2</v>
      </c>
      <c r="V513" s="108">
        <v>2</v>
      </c>
      <c r="W513" s="108"/>
      <c r="X513" s="87"/>
    </row>
    <row r="514" spans="1:24" ht="12.95">
      <c r="A514" s="77" t="s">
        <v>62</v>
      </c>
      <c r="B514" s="47" t="s">
        <v>57</v>
      </c>
      <c r="C514" s="47" t="str" cm="1">
        <f t="array" ref="C514">IF(A514="", "", _xlfn._xlws.FILTER('Responsáveis pelas informações'!F:F, 'Responsáveis pelas informações'!A:A=A514))</f>
        <v>Bianca</v>
      </c>
      <c r="D514" s="47" t="s">
        <v>29</v>
      </c>
      <c r="E514" s="82" t="s">
        <v>877</v>
      </c>
      <c r="F514" s="82" t="s">
        <v>877</v>
      </c>
      <c r="G514" s="21"/>
      <c r="H514" s="108"/>
      <c r="I514" s="108"/>
      <c r="J514" s="108"/>
      <c r="K514" s="108"/>
      <c r="L514" s="108"/>
      <c r="M514" s="108"/>
      <c r="N514" s="108"/>
      <c r="O514" s="108"/>
      <c r="P514" s="108"/>
      <c r="Q514" s="83">
        <v>0</v>
      </c>
      <c r="R514" s="83">
        <v>1</v>
      </c>
      <c r="S514" s="108">
        <v>2</v>
      </c>
      <c r="T514" s="108">
        <v>2</v>
      </c>
      <c r="U514" s="108">
        <v>2</v>
      </c>
      <c r="V514" s="108">
        <v>2</v>
      </c>
      <c r="W514" s="108"/>
      <c r="X514" s="87"/>
    </row>
    <row r="515" spans="1:24" ht="12.95">
      <c r="A515" s="77" t="s">
        <v>62</v>
      </c>
      <c r="B515" s="47" t="s">
        <v>99</v>
      </c>
      <c r="C515" s="47" t="str" cm="1">
        <f t="array" ref="C515">IF(A515="", "", _xlfn._xlws.FILTER('Responsáveis pelas informações'!F:F, 'Responsáveis pelas informações'!A:A=A515))</f>
        <v>Bianca</v>
      </c>
      <c r="D515" s="47" t="s">
        <v>29</v>
      </c>
      <c r="E515" s="82" t="s">
        <v>877</v>
      </c>
      <c r="F515" s="82" t="s">
        <v>877</v>
      </c>
      <c r="G515" s="21"/>
      <c r="H515" s="108"/>
      <c r="I515" s="108"/>
      <c r="J515" s="108"/>
      <c r="K515" s="108"/>
      <c r="L515" s="108"/>
      <c r="M515" s="108"/>
      <c r="N515" s="108"/>
      <c r="O515" s="108"/>
      <c r="P515" s="108"/>
      <c r="Q515" s="83">
        <v>8</v>
      </c>
      <c r="R515" s="83">
        <v>8</v>
      </c>
      <c r="S515" s="108">
        <v>8</v>
      </c>
      <c r="T515" s="108">
        <v>8</v>
      </c>
      <c r="U515" s="108">
        <v>8</v>
      </c>
      <c r="V515" s="108">
        <v>8</v>
      </c>
      <c r="W515" s="108"/>
      <c r="X515" s="87"/>
    </row>
    <row r="516" spans="1:24" ht="26.1">
      <c r="A516" s="77" t="s">
        <v>62</v>
      </c>
      <c r="B516" s="47" t="s">
        <v>88</v>
      </c>
      <c r="C516" s="47" t="str" cm="1">
        <f t="array" ref="C516">IF(A516="", "", _xlfn._xlws.FILTER('Responsáveis pelas informações'!F:F, 'Responsáveis pelas informações'!A:A=A516))</f>
        <v>Bianca</v>
      </c>
      <c r="D516" s="47" t="s">
        <v>29</v>
      </c>
      <c r="E516" s="82" t="s">
        <v>877</v>
      </c>
      <c r="F516" s="82" t="s">
        <v>877</v>
      </c>
      <c r="G516" s="21"/>
      <c r="H516" s="108"/>
      <c r="I516" s="108"/>
      <c r="J516" s="108"/>
      <c r="K516" s="108"/>
      <c r="L516" s="108"/>
      <c r="M516" s="108"/>
      <c r="N516" s="108"/>
      <c r="O516" s="108"/>
      <c r="P516" s="108"/>
      <c r="Q516" s="83" t="s">
        <v>914</v>
      </c>
      <c r="R516" s="83" t="s">
        <v>915</v>
      </c>
      <c r="S516" s="108" t="s">
        <v>916</v>
      </c>
      <c r="T516" s="108" t="s">
        <v>917</v>
      </c>
      <c r="U516" s="108" t="s">
        <v>918</v>
      </c>
      <c r="V516" s="108" t="s">
        <v>918</v>
      </c>
      <c r="W516" s="108"/>
      <c r="X516" s="87"/>
    </row>
    <row r="517" spans="1:24" ht="12.95">
      <c r="A517" s="77" t="s">
        <v>62</v>
      </c>
      <c r="B517" s="47" t="s">
        <v>72</v>
      </c>
      <c r="C517" s="47" t="str" cm="1">
        <f t="array" ref="C517">IF(A517="", "", _xlfn._xlws.FILTER('Responsáveis pelas informações'!F:F, 'Responsáveis pelas informações'!A:A=A517))</f>
        <v>Bianca</v>
      </c>
      <c r="D517" s="47" t="s">
        <v>29</v>
      </c>
      <c r="E517" s="82" t="s">
        <v>877</v>
      </c>
      <c r="F517" s="82" t="s">
        <v>877</v>
      </c>
      <c r="G517" s="21"/>
      <c r="H517" s="108"/>
      <c r="I517" s="108"/>
      <c r="J517" s="108"/>
      <c r="K517" s="108"/>
      <c r="L517" s="108"/>
      <c r="M517" s="108"/>
      <c r="N517" s="108"/>
      <c r="O517" s="108"/>
      <c r="P517" s="108"/>
      <c r="Q517" s="83">
        <v>25</v>
      </c>
      <c r="R517" s="83" t="s">
        <v>919</v>
      </c>
      <c r="S517" s="108">
        <v>31</v>
      </c>
      <c r="T517" s="108" t="s">
        <v>920</v>
      </c>
      <c r="U517" s="108" t="s">
        <v>921</v>
      </c>
      <c r="V517" s="108" t="s">
        <v>922</v>
      </c>
      <c r="W517" s="108"/>
      <c r="X517" s="87"/>
    </row>
    <row r="518" spans="1:24" ht="26.1">
      <c r="A518" s="77" t="s">
        <v>62</v>
      </c>
      <c r="B518" s="47" t="s">
        <v>104</v>
      </c>
      <c r="C518" s="47" t="str" cm="1">
        <f t="array" ref="C518">IF(A518="", "", _xlfn._xlws.FILTER('Responsáveis pelas informações'!F:F, 'Responsáveis pelas informações'!A:A=A518))</f>
        <v>Bianca</v>
      </c>
      <c r="D518" s="47" t="s">
        <v>29</v>
      </c>
      <c r="E518" s="82" t="s">
        <v>877</v>
      </c>
      <c r="F518" s="82" t="s">
        <v>877</v>
      </c>
      <c r="G518" s="21"/>
      <c r="H518" s="108"/>
      <c r="I518" s="108"/>
      <c r="J518" s="108"/>
      <c r="K518" s="108"/>
      <c r="L518" s="108"/>
      <c r="M518" s="108"/>
      <c r="N518" s="108"/>
      <c r="O518" s="108"/>
      <c r="P518" s="108"/>
      <c r="Q518" s="83">
        <v>0</v>
      </c>
      <c r="R518" s="83">
        <v>8</v>
      </c>
      <c r="S518" s="108">
        <v>12</v>
      </c>
      <c r="T518" s="108">
        <v>12</v>
      </c>
      <c r="U518" s="108">
        <v>12</v>
      </c>
      <c r="V518" s="108">
        <v>12</v>
      </c>
      <c r="W518" s="108"/>
      <c r="X518" s="87"/>
    </row>
    <row r="519" spans="1:24" ht="12.95">
      <c r="A519" s="9" t="s">
        <v>71</v>
      </c>
      <c r="B519" s="16" t="s">
        <v>74</v>
      </c>
      <c r="C519" s="16" t="str" cm="1">
        <f t="array" ref="C519">IF(A519="", "", _xlfn._xlws.FILTER('Responsáveis pelas informações'!F:F, 'Responsáveis pelas informações'!A:A=A519))</f>
        <v>Juliana</v>
      </c>
      <c r="D519" s="16" t="s">
        <v>26</v>
      </c>
      <c r="E519" s="90" t="s">
        <v>408</v>
      </c>
      <c r="F519" s="90" t="s">
        <v>877</v>
      </c>
      <c r="G519" s="16"/>
      <c r="H519" s="87"/>
      <c r="I519" s="87"/>
      <c r="J519" s="87"/>
      <c r="K519" s="87"/>
      <c r="L519" s="87"/>
      <c r="M519" s="87"/>
      <c r="N519" s="87"/>
      <c r="O519" s="87"/>
      <c r="P519" s="87"/>
      <c r="Q519" s="84">
        <v>24</v>
      </c>
      <c r="R519" s="84">
        <v>22</v>
      </c>
      <c r="S519" s="87">
        <v>21</v>
      </c>
      <c r="T519" s="87">
        <v>18</v>
      </c>
      <c r="U519" s="87">
        <v>12</v>
      </c>
      <c r="V519" s="87"/>
      <c r="W519" s="87"/>
      <c r="X519" s="87"/>
    </row>
    <row r="520" spans="1:24" ht="12.95">
      <c r="A520" s="9" t="s">
        <v>71</v>
      </c>
      <c r="B520" s="16" t="s">
        <v>49</v>
      </c>
      <c r="C520" s="16" t="str" cm="1">
        <f t="array" ref="C520">IF(A520="", "", _xlfn._xlws.FILTER('Responsáveis pelas informações'!F:F, 'Responsáveis pelas informações'!A:A=A520))</f>
        <v>Juliana</v>
      </c>
      <c r="D520" s="16" t="s">
        <v>26</v>
      </c>
      <c r="E520" s="90" t="s">
        <v>408</v>
      </c>
      <c r="F520" s="90" t="s">
        <v>877</v>
      </c>
      <c r="G520" s="16"/>
      <c r="H520" s="87"/>
      <c r="I520" s="87"/>
      <c r="J520" s="87"/>
      <c r="K520" s="87"/>
      <c r="L520" s="87"/>
      <c r="M520" s="87"/>
      <c r="N520" s="87"/>
      <c r="O520" s="87"/>
      <c r="P520" s="87"/>
      <c r="Q520" s="84">
        <v>20</v>
      </c>
      <c r="R520" s="84">
        <v>18</v>
      </c>
      <c r="S520" s="87">
        <v>18</v>
      </c>
      <c r="T520" s="87">
        <v>15</v>
      </c>
      <c r="U520" s="87">
        <v>9</v>
      </c>
      <c r="V520" s="87"/>
      <c r="W520" s="87"/>
      <c r="X520" s="87"/>
    </row>
    <row r="521" spans="1:24" ht="12.95">
      <c r="A521" s="9" t="s">
        <v>71</v>
      </c>
      <c r="B521" s="16" t="s">
        <v>77</v>
      </c>
      <c r="C521" s="16" t="str" cm="1">
        <f t="array" ref="C521">IF(A521="", "", _xlfn._xlws.FILTER('Responsáveis pelas informações'!F:F, 'Responsáveis pelas informações'!A:A=A521))</f>
        <v>Juliana</v>
      </c>
      <c r="D521" s="16" t="s">
        <v>26</v>
      </c>
      <c r="E521" s="90" t="s">
        <v>408</v>
      </c>
      <c r="F521" s="90" t="s">
        <v>877</v>
      </c>
      <c r="G521" s="16"/>
      <c r="H521" s="87"/>
      <c r="I521" s="87"/>
      <c r="J521" s="87"/>
      <c r="K521" s="87"/>
      <c r="L521" s="87"/>
      <c r="M521" s="87"/>
      <c r="N521" s="87"/>
      <c r="O521" s="87"/>
      <c r="P521" s="87"/>
      <c r="Q521" s="84">
        <v>15</v>
      </c>
      <c r="R521" s="84">
        <v>10</v>
      </c>
      <c r="S521" s="87">
        <v>8</v>
      </c>
      <c r="T521" s="87">
        <v>7</v>
      </c>
      <c r="U521" s="87">
        <v>4</v>
      </c>
      <c r="V521" s="87"/>
      <c r="W521" s="87"/>
      <c r="X521" s="87"/>
    </row>
    <row r="522" spans="1:24" ht="12.95">
      <c r="A522" s="9" t="s">
        <v>71</v>
      </c>
      <c r="B522" s="16" t="s">
        <v>79</v>
      </c>
      <c r="C522" s="16" t="str" cm="1">
        <f t="array" ref="C522">IF(A522="", "", _xlfn._xlws.FILTER('Responsáveis pelas informações'!F:F, 'Responsáveis pelas informações'!A:A=A522))</f>
        <v>Juliana</v>
      </c>
      <c r="D522" s="16" t="s">
        <v>26</v>
      </c>
      <c r="E522" s="90" t="s">
        <v>408</v>
      </c>
      <c r="F522" s="90" t="s">
        <v>877</v>
      </c>
      <c r="G522" s="16"/>
      <c r="H522" s="87"/>
      <c r="I522" s="87"/>
      <c r="J522" s="87"/>
      <c r="K522" s="87"/>
      <c r="L522" s="87"/>
      <c r="M522" s="87"/>
      <c r="N522" s="87"/>
      <c r="O522" s="87"/>
      <c r="P522" s="87"/>
      <c r="Q522" s="84">
        <v>10</v>
      </c>
      <c r="R522" s="84">
        <v>9</v>
      </c>
      <c r="S522" s="87">
        <v>8</v>
      </c>
      <c r="T522" s="87">
        <v>7</v>
      </c>
      <c r="U522" s="87">
        <v>4</v>
      </c>
      <c r="V522" s="87"/>
      <c r="W522" s="87"/>
      <c r="X522" s="87"/>
    </row>
    <row r="523" spans="1:24" ht="26.1">
      <c r="A523" s="9" t="s">
        <v>71</v>
      </c>
      <c r="B523" s="16" t="s">
        <v>95</v>
      </c>
      <c r="C523" s="16" t="str" cm="1">
        <f t="array" ref="C523">IF(A523="", "", _xlfn._xlws.FILTER('Responsáveis pelas informações'!F:F, 'Responsáveis pelas informações'!A:A=A523))</f>
        <v>Juliana</v>
      </c>
      <c r="D523" s="16" t="s">
        <v>26</v>
      </c>
      <c r="E523" s="90" t="s">
        <v>408</v>
      </c>
      <c r="F523" s="90" t="s">
        <v>877</v>
      </c>
      <c r="G523" s="16"/>
      <c r="H523" s="87"/>
      <c r="I523" s="87"/>
      <c r="J523" s="87"/>
      <c r="K523" s="87"/>
      <c r="L523" s="87"/>
      <c r="M523" s="87"/>
      <c r="N523" s="87"/>
      <c r="O523" s="87"/>
      <c r="P523" s="87"/>
      <c r="Q523" s="84">
        <v>3</v>
      </c>
      <c r="R523" s="84">
        <v>4</v>
      </c>
      <c r="S523" s="87">
        <v>3</v>
      </c>
      <c r="T523" s="87">
        <v>2</v>
      </c>
      <c r="U523" s="87">
        <v>1</v>
      </c>
      <c r="V523" s="87"/>
      <c r="W523" s="87"/>
      <c r="X523" s="87"/>
    </row>
    <row r="524" spans="1:24" ht="12.95">
      <c r="A524" s="9" t="s">
        <v>71</v>
      </c>
      <c r="B524" s="16" t="s">
        <v>81</v>
      </c>
      <c r="C524" s="16" t="str" cm="1">
        <f t="array" ref="C524">IF(A524="", "", _xlfn._xlws.FILTER('Responsáveis pelas informações'!F:F, 'Responsáveis pelas informações'!A:A=A524))</f>
        <v>Juliana</v>
      </c>
      <c r="D524" s="16" t="s">
        <v>26</v>
      </c>
      <c r="E524" s="90" t="s">
        <v>408</v>
      </c>
      <c r="F524" s="90" t="s">
        <v>877</v>
      </c>
      <c r="G524" s="16"/>
      <c r="H524" s="87"/>
      <c r="I524" s="87"/>
      <c r="J524" s="87"/>
      <c r="K524" s="87"/>
      <c r="L524" s="87"/>
      <c r="M524" s="87"/>
      <c r="N524" s="87"/>
      <c r="O524" s="87"/>
      <c r="P524" s="87"/>
      <c r="Q524" s="84">
        <v>2</v>
      </c>
      <c r="R524" s="84">
        <v>1</v>
      </c>
      <c r="S524" s="87">
        <v>2</v>
      </c>
      <c r="T524" s="87">
        <v>1</v>
      </c>
      <c r="U524" s="87">
        <v>1</v>
      </c>
      <c r="V524" s="87"/>
      <c r="W524" s="87"/>
      <c r="X524" s="87"/>
    </row>
    <row r="525" spans="1:24" ht="12.95">
      <c r="A525" s="9" t="s">
        <v>71</v>
      </c>
      <c r="B525" s="16" t="s">
        <v>57</v>
      </c>
      <c r="C525" s="16" t="str" cm="1">
        <f t="array" ref="C525">IF(A525="", "", _xlfn._xlws.FILTER('Responsáveis pelas informações'!F:F, 'Responsáveis pelas informações'!A:A=A525))</f>
        <v>Juliana</v>
      </c>
      <c r="D525" s="16" t="s">
        <v>26</v>
      </c>
      <c r="E525" s="90" t="s">
        <v>408</v>
      </c>
      <c r="F525" s="90" t="s">
        <v>877</v>
      </c>
      <c r="G525" s="16"/>
      <c r="H525" s="87"/>
      <c r="I525" s="87"/>
      <c r="J525" s="87"/>
      <c r="K525" s="87"/>
      <c r="L525" s="87"/>
      <c r="M525" s="87"/>
      <c r="N525" s="87"/>
      <c r="O525" s="87"/>
      <c r="P525" s="87"/>
      <c r="Q525" s="84">
        <v>5</v>
      </c>
      <c r="R525" s="84">
        <v>2</v>
      </c>
      <c r="S525" s="87">
        <v>2</v>
      </c>
      <c r="T525" s="87">
        <v>3</v>
      </c>
      <c r="U525" s="87">
        <v>1</v>
      </c>
      <c r="V525" s="87"/>
      <c r="W525" s="87"/>
      <c r="X525" s="87"/>
    </row>
    <row r="526" spans="1:24" ht="12.95">
      <c r="A526" s="9" t="s">
        <v>71</v>
      </c>
      <c r="B526" s="16" t="s">
        <v>99</v>
      </c>
      <c r="C526" s="16" t="str" cm="1">
        <f t="array" ref="C526">IF(A526="", "", _xlfn._xlws.FILTER('Responsáveis pelas informações'!F:F, 'Responsáveis pelas informações'!A:A=A526))</f>
        <v>Juliana</v>
      </c>
      <c r="D526" s="16" t="s">
        <v>26</v>
      </c>
      <c r="E526" s="90" t="s">
        <v>408</v>
      </c>
      <c r="F526" s="90" t="s">
        <v>877</v>
      </c>
      <c r="G526" s="16"/>
      <c r="H526" s="87"/>
      <c r="I526" s="87"/>
      <c r="J526" s="87"/>
      <c r="K526" s="87"/>
      <c r="L526" s="87"/>
      <c r="M526" s="87"/>
      <c r="N526" s="87"/>
      <c r="O526" s="87"/>
      <c r="P526" s="87"/>
      <c r="Q526" s="84">
        <v>8</v>
      </c>
      <c r="R526" s="84">
        <v>8</v>
      </c>
      <c r="S526" s="87">
        <v>8</v>
      </c>
      <c r="T526" s="87">
        <v>8</v>
      </c>
      <c r="U526" s="87">
        <v>8</v>
      </c>
      <c r="V526" s="87"/>
      <c r="W526" s="87"/>
      <c r="X526" s="87"/>
    </row>
    <row r="527" spans="1:24" ht="26.1">
      <c r="A527" s="9" t="s">
        <v>71</v>
      </c>
      <c r="B527" s="16" t="s">
        <v>88</v>
      </c>
      <c r="C527" s="16" t="str" cm="1">
        <f t="array" ref="C527">IF(A527="", "", _xlfn._xlws.FILTER('Responsáveis pelas informações'!F:F, 'Responsáveis pelas informações'!A:A=A527))</f>
        <v>Juliana</v>
      </c>
      <c r="D527" s="16" t="s">
        <v>26</v>
      </c>
      <c r="E527" s="90" t="s">
        <v>408</v>
      </c>
      <c r="F527" s="90" t="s">
        <v>877</v>
      </c>
      <c r="G527" s="16"/>
      <c r="H527" s="87"/>
      <c r="I527" s="87"/>
      <c r="J527" s="87"/>
      <c r="K527" s="87"/>
      <c r="L527" s="87"/>
      <c r="M527" s="87"/>
      <c r="N527" s="87"/>
      <c r="O527" s="87"/>
      <c r="P527" s="87"/>
      <c r="Q527" s="84">
        <v>47</v>
      </c>
      <c r="R527" s="84">
        <v>47</v>
      </c>
      <c r="S527" s="87">
        <v>47</v>
      </c>
      <c r="T527" s="87">
        <v>47</v>
      </c>
      <c r="U527" s="87">
        <v>47</v>
      </c>
      <c r="V527" s="87"/>
      <c r="W527" s="87"/>
      <c r="X527" s="87"/>
    </row>
    <row r="528" spans="1:24" ht="12.95">
      <c r="A528" s="9" t="s">
        <v>71</v>
      </c>
      <c r="B528" s="16" t="s">
        <v>72</v>
      </c>
      <c r="C528" s="16" t="str" cm="1">
        <f t="array" ref="C528">IF(A528="", "", _xlfn._xlws.FILTER('Responsáveis pelas informações'!F:F, 'Responsáveis pelas informações'!A:A=A528))</f>
        <v>Juliana</v>
      </c>
      <c r="D528" s="16" t="s">
        <v>26</v>
      </c>
      <c r="E528" s="90" t="s">
        <v>408</v>
      </c>
      <c r="F528" s="90" t="s">
        <v>877</v>
      </c>
      <c r="G528" s="16"/>
      <c r="H528" s="87"/>
      <c r="I528" s="87"/>
      <c r="J528" s="87"/>
      <c r="K528" s="87"/>
      <c r="L528" s="87"/>
      <c r="M528" s="87"/>
      <c r="N528" s="87"/>
      <c r="O528" s="87"/>
      <c r="P528" s="87"/>
      <c r="Q528" s="84">
        <v>75</v>
      </c>
      <c r="R528" s="84" t="s">
        <v>923</v>
      </c>
      <c r="S528" s="87" t="s">
        <v>924</v>
      </c>
      <c r="T528" s="87" t="s">
        <v>925</v>
      </c>
      <c r="U528" s="87" t="s">
        <v>924</v>
      </c>
      <c r="V528" s="87"/>
      <c r="W528" s="87"/>
      <c r="X528" s="87"/>
    </row>
    <row r="529" spans="1:24" ht="26.1">
      <c r="A529" s="9" t="s">
        <v>71</v>
      </c>
      <c r="B529" s="16" t="s">
        <v>104</v>
      </c>
      <c r="C529" s="16" t="str" cm="1">
        <f t="array" ref="C529">IF(A529="", "", _xlfn._xlws.FILTER('Responsáveis pelas informações'!F:F, 'Responsáveis pelas informações'!A:A=A529))</f>
        <v>Juliana</v>
      </c>
      <c r="D529" s="16" t="s">
        <v>26</v>
      </c>
      <c r="E529" s="90" t="s">
        <v>408</v>
      </c>
      <c r="F529" s="90" t="s">
        <v>877</v>
      </c>
      <c r="G529" s="16"/>
      <c r="H529" s="87"/>
      <c r="I529" s="87"/>
      <c r="J529" s="87"/>
      <c r="K529" s="87"/>
      <c r="L529" s="87"/>
      <c r="M529" s="87"/>
      <c r="N529" s="87"/>
      <c r="O529" s="87"/>
      <c r="P529" s="87"/>
      <c r="Q529" s="84">
        <v>80</v>
      </c>
      <c r="R529" s="84">
        <v>82</v>
      </c>
      <c r="S529" s="87">
        <v>84</v>
      </c>
      <c r="T529" s="87">
        <v>84</v>
      </c>
      <c r="U529" s="87">
        <v>84</v>
      </c>
      <c r="V529" s="87"/>
      <c r="W529" s="87"/>
      <c r="X529" s="87"/>
    </row>
    <row r="530" spans="1:24" ht="26.1">
      <c r="A530" s="9" t="s">
        <v>71</v>
      </c>
      <c r="B530" s="16" t="s">
        <v>84</v>
      </c>
      <c r="C530" s="16" t="str" cm="1">
        <f t="array" ref="C530">IF(A530="", "", _xlfn._xlws.FILTER('Responsáveis pelas informações'!F:F, 'Responsáveis pelas informações'!A:A=A530))</f>
        <v>Juliana</v>
      </c>
      <c r="D530" s="16" t="s">
        <v>26</v>
      </c>
      <c r="E530" s="90" t="s">
        <v>408</v>
      </c>
      <c r="F530" s="90" t="s">
        <v>877</v>
      </c>
      <c r="G530" s="16"/>
      <c r="H530" s="87"/>
      <c r="I530" s="87"/>
      <c r="J530" s="87"/>
      <c r="K530" s="87"/>
      <c r="L530" s="87"/>
      <c r="M530" s="87"/>
      <c r="N530" s="87"/>
      <c r="O530" s="87"/>
      <c r="P530" s="87"/>
      <c r="Q530" s="84" t="s">
        <v>391</v>
      </c>
      <c r="R530" s="84" t="s">
        <v>391</v>
      </c>
      <c r="S530" s="84" t="s">
        <v>391</v>
      </c>
      <c r="T530" s="84" t="s">
        <v>391</v>
      </c>
      <c r="U530" s="84" t="s">
        <v>391</v>
      </c>
      <c r="V530" s="87"/>
      <c r="W530" s="87"/>
      <c r="X530" s="87"/>
    </row>
    <row r="531" spans="1:24" ht="12.95">
      <c r="A531" s="9" t="s">
        <v>73</v>
      </c>
      <c r="B531" s="16" t="s">
        <v>47</v>
      </c>
      <c r="C531" s="16" t="str" cm="1">
        <f t="array" ref="C531">IF(A531="", "", _xlfn._xlws.FILTER('Responsáveis pelas informações'!F:F, 'Responsáveis pelas informações'!A:A=A531))</f>
        <v>Juliana</v>
      </c>
      <c r="D531" s="16" t="s">
        <v>32</v>
      </c>
      <c r="E531" s="90" t="s">
        <v>877</v>
      </c>
      <c r="F531" s="90" t="s">
        <v>877</v>
      </c>
      <c r="G531" s="16"/>
      <c r="H531" s="87"/>
      <c r="I531" s="87"/>
      <c r="J531" s="87"/>
      <c r="K531" s="87"/>
      <c r="L531" s="87"/>
      <c r="M531" s="87"/>
      <c r="N531" s="87"/>
      <c r="O531" s="87">
        <v>0</v>
      </c>
      <c r="P531" s="87">
        <v>39</v>
      </c>
      <c r="Q531" s="84">
        <v>39</v>
      </c>
      <c r="R531" s="84">
        <v>39</v>
      </c>
      <c r="S531" s="87"/>
      <c r="T531" s="87"/>
      <c r="U531" s="87"/>
      <c r="V531" s="87"/>
      <c r="W531" s="87"/>
      <c r="X531" s="87"/>
    </row>
    <row r="532" spans="1:24" ht="12.95">
      <c r="A532" s="9" t="s">
        <v>73</v>
      </c>
      <c r="B532" s="16" t="s">
        <v>13</v>
      </c>
      <c r="C532" s="16" t="str" cm="1">
        <f t="array" ref="C532">IF(A532="", "", _xlfn._xlws.FILTER('Responsáveis pelas informações'!F:F, 'Responsáveis pelas informações'!A:A=A532))</f>
        <v>Juliana</v>
      </c>
      <c r="D532" s="16" t="s">
        <v>32</v>
      </c>
      <c r="E532" s="90" t="s">
        <v>877</v>
      </c>
      <c r="F532" s="90" t="s">
        <v>877</v>
      </c>
      <c r="G532" s="16"/>
      <c r="H532" s="87"/>
      <c r="I532" s="87"/>
      <c r="J532" s="87"/>
      <c r="K532" s="87"/>
      <c r="L532" s="87"/>
      <c r="M532" s="87"/>
      <c r="N532" s="87"/>
      <c r="O532" s="87">
        <v>0</v>
      </c>
      <c r="P532" s="87">
        <v>12</v>
      </c>
      <c r="Q532" s="84">
        <v>12</v>
      </c>
      <c r="R532" s="84">
        <v>12</v>
      </c>
      <c r="S532" s="87"/>
      <c r="T532" s="87"/>
      <c r="U532" s="87"/>
      <c r="V532" s="87"/>
      <c r="W532" s="87"/>
      <c r="X532" s="87"/>
    </row>
    <row r="533" spans="1:24" ht="12.95">
      <c r="A533" s="9" t="s">
        <v>73</v>
      </c>
      <c r="B533" s="16" t="s">
        <v>51</v>
      </c>
      <c r="C533" s="16" t="str" cm="1">
        <f t="array" ref="C533">IF(A533="", "", _xlfn._xlws.FILTER('Responsáveis pelas informações'!F:F, 'Responsáveis pelas informações'!A:A=A533))</f>
        <v>Juliana</v>
      </c>
      <c r="D533" s="16" t="s">
        <v>32</v>
      </c>
      <c r="E533" s="90" t="s">
        <v>877</v>
      </c>
      <c r="F533" s="90" t="s">
        <v>877</v>
      </c>
      <c r="G533" s="16"/>
      <c r="H533" s="87"/>
      <c r="I533" s="87"/>
      <c r="J533" s="87"/>
      <c r="K533" s="87"/>
      <c r="L533" s="87"/>
      <c r="M533" s="87"/>
      <c r="N533" s="87"/>
      <c r="O533" s="87">
        <v>0</v>
      </c>
      <c r="P533" s="87">
        <v>3</v>
      </c>
      <c r="Q533" s="84">
        <v>3</v>
      </c>
      <c r="R533" s="84">
        <v>3</v>
      </c>
      <c r="S533" s="87"/>
      <c r="T533" s="87"/>
      <c r="U533" s="87"/>
      <c r="V533" s="87"/>
      <c r="W533" s="87"/>
      <c r="X533" s="87"/>
    </row>
    <row r="534" spans="1:24" ht="12.95">
      <c r="A534" s="9" t="s">
        <v>73</v>
      </c>
      <c r="B534" s="16" t="s">
        <v>53</v>
      </c>
      <c r="C534" s="16" t="str" cm="1">
        <f t="array" ref="C534">IF(A534="", "", _xlfn._xlws.FILTER('Responsáveis pelas informações'!F:F, 'Responsáveis pelas informações'!A:A=A534))</f>
        <v>Juliana</v>
      </c>
      <c r="D534" s="16" t="s">
        <v>32</v>
      </c>
      <c r="E534" s="90" t="s">
        <v>877</v>
      </c>
      <c r="F534" s="90" t="s">
        <v>877</v>
      </c>
      <c r="G534" s="16"/>
      <c r="H534" s="87"/>
      <c r="I534" s="87"/>
      <c r="J534" s="87"/>
      <c r="K534" s="87"/>
      <c r="L534" s="87"/>
      <c r="M534" s="87"/>
      <c r="N534" s="87"/>
      <c r="O534" s="87">
        <v>0</v>
      </c>
      <c r="P534" s="87">
        <v>2</v>
      </c>
      <c r="Q534" s="84">
        <v>3</v>
      </c>
      <c r="R534" s="84">
        <v>3</v>
      </c>
      <c r="S534" s="87"/>
      <c r="T534" s="87"/>
      <c r="U534" s="87"/>
      <c r="V534" s="87"/>
      <c r="W534" s="87"/>
      <c r="X534" s="87"/>
    </row>
    <row r="535" spans="1:24" ht="12.95">
      <c r="A535" s="9" t="s">
        <v>73</v>
      </c>
      <c r="B535" s="16" t="s">
        <v>63</v>
      </c>
      <c r="C535" s="16" t="str" cm="1">
        <f t="array" ref="C535">IF(A535="", "", _xlfn._xlws.FILTER('Responsáveis pelas informações'!F:F, 'Responsáveis pelas informações'!A:A=A535))</f>
        <v>Juliana</v>
      </c>
      <c r="D535" s="16" t="s">
        <v>32</v>
      </c>
      <c r="E535" s="90" t="s">
        <v>877</v>
      </c>
      <c r="F535" s="90" t="s">
        <v>877</v>
      </c>
      <c r="G535" s="16"/>
      <c r="H535" s="87"/>
      <c r="I535" s="87"/>
      <c r="J535" s="87"/>
      <c r="K535" s="87"/>
      <c r="L535" s="87"/>
      <c r="M535" s="87"/>
      <c r="N535" s="87"/>
      <c r="O535" s="87">
        <v>35</v>
      </c>
      <c r="P535" s="87">
        <v>45</v>
      </c>
      <c r="Q535" s="84">
        <v>45</v>
      </c>
      <c r="R535" s="84">
        <v>45</v>
      </c>
      <c r="S535" s="87"/>
      <c r="T535" s="87"/>
      <c r="U535" s="87"/>
      <c r="V535" s="87"/>
      <c r="W535" s="87"/>
      <c r="X535" s="87"/>
    </row>
    <row r="536" spans="1:24" ht="12.95">
      <c r="A536" s="9" t="s">
        <v>73</v>
      </c>
      <c r="B536" s="16" t="s">
        <v>57</v>
      </c>
      <c r="C536" s="16" t="str" cm="1">
        <f t="array" ref="C536">IF(A536="", "", _xlfn._xlws.FILTER('Responsáveis pelas informações'!F:F, 'Responsáveis pelas informações'!A:A=A536))</f>
        <v>Juliana</v>
      </c>
      <c r="D536" s="16" t="s">
        <v>32</v>
      </c>
      <c r="E536" s="90" t="s">
        <v>877</v>
      </c>
      <c r="F536" s="90" t="s">
        <v>877</v>
      </c>
      <c r="G536" s="16"/>
      <c r="H536" s="87"/>
      <c r="I536" s="87"/>
      <c r="J536" s="87"/>
      <c r="K536" s="87"/>
      <c r="L536" s="87"/>
      <c r="M536" s="87"/>
      <c r="N536" s="87"/>
      <c r="O536" s="87">
        <v>0</v>
      </c>
      <c r="P536" s="87">
        <v>1</v>
      </c>
      <c r="Q536" s="84">
        <v>2</v>
      </c>
      <c r="R536" s="84">
        <v>2</v>
      </c>
      <c r="S536" s="87"/>
      <c r="T536" s="87"/>
      <c r="U536" s="87"/>
      <c r="V536" s="87"/>
      <c r="W536" s="87"/>
      <c r="X536" s="87"/>
    </row>
    <row r="537" spans="1:24" ht="26.1">
      <c r="A537" s="9" t="s">
        <v>73</v>
      </c>
      <c r="B537" s="16" t="s">
        <v>84</v>
      </c>
      <c r="C537" s="16" t="str" cm="1">
        <f t="array" ref="C537">IF(A537="", "", _xlfn._xlws.FILTER('Responsáveis pelas informações'!F:F, 'Responsáveis pelas informações'!A:A=A537))</f>
        <v>Juliana</v>
      </c>
      <c r="D537" s="16" t="s">
        <v>32</v>
      </c>
      <c r="E537" s="90" t="s">
        <v>877</v>
      </c>
      <c r="F537" s="90" t="s">
        <v>877</v>
      </c>
      <c r="G537" s="16"/>
      <c r="H537" s="87"/>
      <c r="I537" s="87"/>
      <c r="J537" s="87"/>
      <c r="K537" s="87"/>
      <c r="L537" s="87"/>
      <c r="M537" s="87"/>
      <c r="N537" s="87"/>
      <c r="O537" s="87">
        <v>0</v>
      </c>
      <c r="P537" s="87">
        <v>12</v>
      </c>
      <c r="Q537" s="84">
        <v>12</v>
      </c>
      <c r="R537" s="84">
        <v>12</v>
      </c>
      <c r="S537" s="87"/>
      <c r="T537" s="87"/>
      <c r="U537" s="87"/>
      <c r="V537" s="87"/>
      <c r="W537" s="87"/>
      <c r="X537" s="87"/>
    </row>
    <row r="538" spans="1:24" ht="12.95">
      <c r="A538" s="9" t="s">
        <v>73</v>
      </c>
      <c r="B538" s="16" t="s">
        <v>68</v>
      </c>
      <c r="C538" s="16" t="str" cm="1">
        <f t="array" ref="C538">IF(A538="", "", _xlfn._xlws.FILTER('Responsáveis pelas informações'!F:F, 'Responsáveis pelas informações'!A:A=A538))</f>
        <v>Juliana</v>
      </c>
      <c r="D538" s="16" t="s">
        <v>32</v>
      </c>
      <c r="E538" s="90" t="s">
        <v>877</v>
      </c>
      <c r="F538" s="90" t="s">
        <v>877</v>
      </c>
      <c r="G538" s="16"/>
      <c r="H538" s="87"/>
      <c r="I538" s="87"/>
      <c r="J538" s="87"/>
      <c r="K538" s="87"/>
      <c r="L538" s="87"/>
      <c r="M538" s="87"/>
      <c r="N538" s="87"/>
      <c r="O538" s="87"/>
      <c r="P538" s="87">
        <v>3</v>
      </c>
      <c r="Q538" s="84">
        <v>3</v>
      </c>
      <c r="R538" s="84">
        <v>3</v>
      </c>
      <c r="S538" s="87"/>
      <c r="T538" s="87"/>
      <c r="U538" s="87"/>
      <c r="V538" s="87"/>
      <c r="W538" s="87"/>
      <c r="X538" s="87"/>
    </row>
    <row r="539" spans="1:24" ht="26.1">
      <c r="A539" s="9" t="s">
        <v>73</v>
      </c>
      <c r="B539" s="16" t="s">
        <v>70</v>
      </c>
      <c r="C539" s="16" t="str" cm="1">
        <f t="array" ref="C539">IF(A539="", "", _xlfn._xlws.FILTER('Responsáveis pelas informações'!F:F, 'Responsáveis pelas informações'!A:A=A539))</f>
        <v>Juliana</v>
      </c>
      <c r="D539" s="16" t="s">
        <v>32</v>
      </c>
      <c r="E539" s="90" t="s">
        <v>877</v>
      </c>
      <c r="F539" s="90" t="s">
        <v>877</v>
      </c>
      <c r="G539" s="16"/>
      <c r="H539" s="87"/>
      <c r="I539" s="87"/>
      <c r="J539" s="87"/>
      <c r="K539" s="87"/>
      <c r="L539" s="87"/>
      <c r="M539" s="87"/>
      <c r="N539" s="87"/>
      <c r="O539" s="87"/>
      <c r="P539" s="87">
        <v>50</v>
      </c>
      <c r="Q539" s="84">
        <v>50</v>
      </c>
      <c r="R539" s="84">
        <v>50</v>
      </c>
      <c r="S539" s="87"/>
      <c r="T539" s="87"/>
      <c r="U539" s="87"/>
      <c r="V539" s="87"/>
      <c r="W539" s="87"/>
      <c r="X539" s="87"/>
    </row>
    <row r="540" spans="1:24" ht="12.95">
      <c r="A540" s="9" t="s">
        <v>73</v>
      </c>
      <c r="B540" s="16" t="s">
        <v>72</v>
      </c>
      <c r="C540" s="16" t="str" cm="1">
        <f t="array" ref="C540">IF(A540="", "", _xlfn._xlws.FILTER('Responsáveis pelas informações'!F:F, 'Responsáveis pelas informações'!A:A=A540))</f>
        <v>Juliana</v>
      </c>
      <c r="D540" s="16" t="s">
        <v>32</v>
      </c>
      <c r="E540" s="90" t="s">
        <v>877</v>
      </c>
      <c r="F540" s="90" t="s">
        <v>877</v>
      </c>
      <c r="G540" s="16"/>
      <c r="H540" s="87"/>
      <c r="I540" s="87"/>
      <c r="J540" s="87"/>
      <c r="K540" s="87"/>
      <c r="L540" s="87"/>
      <c r="M540" s="87"/>
      <c r="N540" s="87"/>
      <c r="O540" s="87"/>
      <c r="P540" s="87">
        <v>25</v>
      </c>
      <c r="Q540" s="84">
        <v>25</v>
      </c>
      <c r="R540" s="84">
        <v>25</v>
      </c>
      <c r="S540" s="87"/>
      <c r="T540" s="87"/>
      <c r="U540" s="87"/>
      <c r="V540" s="87"/>
      <c r="W540" s="87"/>
      <c r="X540" s="87"/>
    </row>
    <row r="541" spans="1:24" s="154" customFormat="1" ht="12.95">
      <c r="A541" s="122" t="s">
        <v>75</v>
      </c>
      <c r="B541" s="114" t="s">
        <v>49</v>
      </c>
      <c r="C541" s="114" t="str" cm="1">
        <f t="array" ref="C541">IF(A541="", "", _xlfn._xlws.FILTER('Responsáveis pelas informações'!F:F, 'Responsáveis pelas informações'!A:A=A541))</f>
        <v>Juliana</v>
      </c>
      <c r="D541" s="114" t="s">
        <v>21</v>
      </c>
      <c r="E541" s="146" t="s">
        <v>877</v>
      </c>
      <c r="F541" s="146" t="s">
        <v>877</v>
      </c>
      <c r="G541" s="114"/>
      <c r="H541" s="142"/>
      <c r="I541" s="142"/>
      <c r="J541" s="142">
        <v>10</v>
      </c>
      <c r="K541" s="142">
        <v>20</v>
      </c>
      <c r="L541" s="142">
        <v>25</v>
      </c>
      <c r="M541" s="142">
        <v>30</v>
      </c>
      <c r="N541" s="142">
        <v>20</v>
      </c>
      <c r="O541" s="142">
        <v>0</v>
      </c>
      <c r="P541" s="142"/>
      <c r="Q541" s="141"/>
      <c r="R541" s="141"/>
      <c r="S541" s="142"/>
      <c r="T541" s="142"/>
      <c r="U541" s="142"/>
      <c r="V541" s="142"/>
      <c r="W541" s="142"/>
      <c r="X541" s="142"/>
    </row>
    <row r="542" spans="1:24" s="154" customFormat="1" ht="12.95">
      <c r="A542" s="122" t="s">
        <v>75</v>
      </c>
      <c r="B542" s="114" t="s">
        <v>57</v>
      </c>
      <c r="C542" s="114" t="str" cm="1">
        <f t="array" ref="C542">IF(A542="", "", _xlfn._xlws.FILTER('Responsáveis pelas informações'!F:F, 'Responsáveis pelas informações'!A:A=A542))</f>
        <v>Juliana</v>
      </c>
      <c r="D542" s="114" t="s">
        <v>21</v>
      </c>
      <c r="E542" s="146" t="s">
        <v>877</v>
      </c>
      <c r="F542" s="146" t="s">
        <v>877</v>
      </c>
      <c r="G542" s="114"/>
      <c r="H542" s="142"/>
      <c r="I542" s="142"/>
      <c r="J542" s="142">
        <v>0</v>
      </c>
      <c r="K542" s="142">
        <v>33</v>
      </c>
      <c r="L542" s="142">
        <v>38</v>
      </c>
      <c r="M542" s="142">
        <v>33</v>
      </c>
      <c r="N542" s="142">
        <v>33</v>
      </c>
      <c r="O542" s="142">
        <v>50</v>
      </c>
      <c r="P542" s="142"/>
      <c r="Q542" s="141"/>
      <c r="R542" s="141"/>
      <c r="S542" s="142"/>
      <c r="T542" s="142"/>
      <c r="U542" s="142"/>
      <c r="V542" s="142"/>
      <c r="W542" s="142"/>
      <c r="X542" s="142"/>
    </row>
    <row r="543" spans="1:24" s="154" customFormat="1" ht="12.95">
      <c r="A543" s="122" t="s">
        <v>75</v>
      </c>
      <c r="B543" s="114" t="s">
        <v>51</v>
      </c>
      <c r="C543" s="114" t="str" cm="1">
        <f t="array" ref="C543">IF(A543="", "", _xlfn._xlws.FILTER('Responsáveis pelas informações'!F:F, 'Responsáveis pelas informações'!A:A=A543))</f>
        <v>Juliana</v>
      </c>
      <c r="D543" s="114" t="s">
        <v>21</v>
      </c>
      <c r="E543" s="146" t="s">
        <v>877</v>
      </c>
      <c r="F543" s="146" t="s">
        <v>877</v>
      </c>
      <c r="G543" s="114"/>
      <c r="H543" s="142"/>
      <c r="I543" s="142"/>
      <c r="J543" s="142">
        <v>2</v>
      </c>
      <c r="K543" s="142">
        <v>4</v>
      </c>
      <c r="L543" s="142">
        <v>5</v>
      </c>
      <c r="M543" s="142">
        <v>6</v>
      </c>
      <c r="N543" s="142">
        <v>4</v>
      </c>
      <c r="O543" s="142">
        <v>0</v>
      </c>
      <c r="P543" s="142"/>
      <c r="Q543" s="141"/>
      <c r="R543" s="141"/>
      <c r="S543" s="142"/>
      <c r="T543" s="142"/>
      <c r="U543" s="142"/>
      <c r="V543" s="142"/>
      <c r="W543" s="142"/>
      <c r="X543" s="142"/>
    </row>
    <row r="544" spans="1:24" s="154" customFormat="1" ht="12.95">
      <c r="A544" s="122" t="s">
        <v>75</v>
      </c>
      <c r="B544" s="114" t="s">
        <v>53</v>
      </c>
      <c r="C544" s="114" t="str" cm="1">
        <f t="array" ref="C544">IF(A544="", "", _xlfn._xlws.FILTER('Responsáveis pelas informações'!F:F, 'Responsáveis pelas informações'!A:A=A544))</f>
        <v>Juliana</v>
      </c>
      <c r="D544" s="114" t="s">
        <v>21</v>
      </c>
      <c r="E544" s="146" t="s">
        <v>877</v>
      </c>
      <c r="F544" s="146" t="s">
        <v>877</v>
      </c>
      <c r="G544" s="114"/>
      <c r="H544" s="142"/>
      <c r="I544" s="142"/>
      <c r="J544" s="142">
        <v>2</v>
      </c>
      <c r="K544" s="142">
        <v>2</v>
      </c>
      <c r="L544" s="142">
        <v>3</v>
      </c>
      <c r="M544" s="142">
        <v>4</v>
      </c>
      <c r="N544" s="142">
        <v>2</v>
      </c>
      <c r="O544" s="142">
        <v>0</v>
      </c>
      <c r="P544" s="142"/>
      <c r="Q544" s="141"/>
      <c r="R544" s="141"/>
      <c r="S544" s="142"/>
      <c r="T544" s="142"/>
      <c r="U544" s="142"/>
      <c r="V544" s="142"/>
      <c r="W544" s="142"/>
      <c r="X544" s="142"/>
    </row>
    <row r="545" spans="1:24" s="154" customFormat="1" ht="12.95">
      <c r="A545" s="122" t="s">
        <v>75</v>
      </c>
      <c r="B545" s="114" t="s">
        <v>47</v>
      </c>
      <c r="C545" s="114" t="str" cm="1">
        <f t="array" ref="C545">IF(A545="", "", _xlfn._xlws.FILTER('Responsáveis pelas informações'!F:F, 'Responsáveis pelas informações'!A:A=A545))</f>
        <v>Juliana</v>
      </c>
      <c r="D545" s="114" t="s">
        <v>21</v>
      </c>
      <c r="E545" s="146" t="s">
        <v>877</v>
      </c>
      <c r="F545" s="146" t="s">
        <v>877</v>
      </c>
      <c r="G545" s="114"/>
      <c r="H545" s="142"/>
      <c r="I545" s="142"/>
      <c r="J545" s="142">
        <v>50</v>
      </c>
      <c r="K545" s="142">
        <v>90</v>
      </c>
      <c r="L545" s="142">
        <v>100</v>
      </c>
      <c r="M545" s="142">
        <v>120</v>
      </c>
      <c r="N545" s="142">
        <v>90</v>
      </c>
      <c r="O545" s="142">
        <v>0</v>
      </c>
      <c r="P545" s="142"/>
      <c r="Q545" s="141"/>
      <c r="R545" s="141"/>
      <c r="S545" s="142"/>
      <c r="T545" s="142"/>
      <c r="U545" s="142"/>
      <c r="V545" s="142"/>
      <c r="W545" s="142"/>
      <c r="X545" s="142"/>
    </row>
    <row r="546" spans="1:24" s="154" customFormat="1" ht="12.95">
      <c r="A546" s="122" t="s">
        <v>75</v>
      </c>
      <c r="B546" s="114" t="s">
        <v>63</v>
      </c>
      <c r="C546" s="114" t="str" cm="1">
        <f t="array" ref="C546">IF(A546="", "", _xlfn._xlws.FILTER('Responsáveis pelas informações'!F:F, 'Responsáveis pelas informações'!A:A=A546))</f>
        <v>Juliana</v>
      </c>
      <c r="D546" s="114" t="s">
        <v>21</v>
      </c>
      <c r="E546" s="146" t="s">
        <v>877</v>
      </c>
      <c r="F546" s="146" t="s">
        <v>877</v>
      </c>
      <c r="G546" s="114"/>
      <c r="H546" s="142"/>
      <c r="I546" s="142"/>
      <c r="J546" s="142">
        <v>250</v>
      </c>
      <c r="K546" s="142">
        <v>300</v>
      </c>
      <c r="L546" s="142">
        <v>500</v>
      </c>
      <c r="M546" s="142">
        <v>500</v>
      </c>
      <c r="N546" s="142">
        <v>300</v>
      </c>
      <c r="O546" s="142">
        <v>0</v>
      </c>
      <c r="P546" s="142"/>
      <c r="Q546" s="141"/>
      <c r="R546" s="141"/>
      <c r="S546" s="142"/>
      <c r="T546" s="142"/>
      <c r="U546" s="142"/>
      <c r="V546" s="142"/>
      <c r="W546" s="142"/>
      <c r="X546" s="142"/>
    </row>
    <row r="547" spans="1:24" s="154" customFormat="1" ht="12.95">
      <c r="A547" s="122" t="s">
        <v>75</v>
      </c>
      <c r="B547" s="114" t="s">
        <v>55</v>
      </c>
      <c r="C547" s="114" t="str" cm="1">
        <f t="array" ref="C547">IF(A547="", "", _xlfn._xlws.FILTER('Responsáveis pelas informações'!F:F, 'Responsáveis pelas informações'!A:A=A547))</f>
        <v>Juliana</v>
      </c>
      <c r="D547" s="114" t="s">
        <v>21</v>
      </c>
      <c r="E547" s="146" t="s">
        <v>877</v>
      </c>
      <c r="F547" s="146" t="s">
        <v>877</v>
      </c>
      <c r="G547" s="114"/>
      <c r="H547" s="142"/>
      <c r="I547" s="142"/>
      <c r="J547" s="142">
        <v>0</v>
      </c>
      <c r="K547" s="142">
        <v>100</v>
      </c>
      <c r="L547" s="142">
        <v>100</v>
      </c>
      <c r="M547" s="142">
        <v>100</v>
      </c>
      <c r="N547" s="142">
        <v>100</v>
      </c>
      <c r="O547" s="142">
        <v>100</v>
      </c>
      <c r="P547" s="142"/>
      <c r="Q547" s="141"/>
      <c r="R547" s="141"/>
      <c r="S547" s="141"/>
      <c r="T547" s="141"/>
      <c r="U547" s="142"/>
      <c r="V547" s="142"/>
      <c r="W547" s="142"/>
      <c r="X547" s="142"/>
    </row>
    <row r="548" spans="1:24" ht="12.95">
      <c r="A548" s="9" t="s">
        <v>75</v>
      </c>
      <c r="B548" s="16" t="s">
        <v>47</v>
      </c>
      <c r="C548" s="16" t="str" cm="1">
        <f t="array" ref="C548">IF(A548="", "", _xlfn._xlws.FILTER('Responsáveis pelas informações'!F:F, 'Responsáveis pelas informações'!A:A=A548))</f>
        <v>Juliana</v>
      </c>
      <c r="D548" s="16" t="s">
        <v>21</v>
      </c>
      <c r="E548" s="90" t="s">
        <v>408</v>
      </c>
      <c r="F548" s="90" t="s">
        <v>877</v>
      </c>
      <c r="G548" s="16"/>
      <c r="H548" s="87"/>
      <c r="I548" s="87"/>
      <c r="J548" s="87"/>
      <c r="K548" s="87"/>
      <c r="L548" s="87"/>
      <c r="M548" s="87"/>
      <c r="N548" s="87"/>
      <c r="O548" s="87">
        <v>66</v>
      </c>
      <c r="P548" s="87">
        <v>79</v>
      </c>
      <c r="Q548" s="84">
        <v>66</v>
      </c>
      <c r="R548" s="84">
        <v>66</v>
      </c>
      <c r="S548" s="87">
        <v>26</v>
      </c>
      <c r="T548" s="87">
        <v>0</v>
      </c>
      <c r="U548" s="87"/>
      <c r="V548" s="87"/>
      <c r="W548" s="87"/>
      <c r="X548" s="87"/>
    </row>
    <row r="549" spans="1:24" ht="12.95">
      <c r="A549" s="9" t="s">
        <v>75</v>
      </c>
      <c r="B549" s="16" t="s">
        <v>13</v>
      </c>
      <c r="C549" s="16" t="str" cm="1">
        <f t="array" ref="C549">IF(A549="", "", _xlfn._xlws.FILTER('Responsáveis pelas informações'!F:F, 'Responsáveis pelas informações'!A:A=A549))</f>
        <v>Juliana</v>
      </c>
      <c r="D549" s="16" t="s">
        <v>21</v>
      </c>
      <c r="E549" s="90" t="s">
        <v>408</v>
      </c>
      <c r="F549" s="90" t="s">
        <v>877</v>
      </c>
      <c r="G549" s="16"/>
      <c r="H549" s="87"/>
      <c r="I549" s="87"/>
      <c r="J549" s="87"/>
      <c r="K549" s="87"/>
      <c r="L549" s="87"/>
      <c r="M549" s="87"/>
      <c r="N549" s="87"/>
      <c r="O549" s="87">
        <v>17</v>
      </c>
      <c r="P549" s="87">
        <v>20</v>
      </c>
      <c r="Q549" s="84">
        <v>17</v>
      </c>
      <c r="R549" s="84">
        <v>17</v>
      </c>
      <c r="S549" s="84">
        <v>7</v>
      </c>
      <c r="T549" s="84">
        <v>0</v>
      </c>
      <c r="U549" s="87"/>
      <c r="V549" s="87"/>
      <c r="W549" s="87"/>
      <c r="X549" s="87"/>
    </row>
    <row r="550" spans="1:24" ht="12.95">
      <c r="A550" s="9" t="s">
        <v>75</v>
      </c>
      <c r="B550" s="16" t="s">
        <v>51</v>
      </c>
      <c r="C550" s="16" t="str" cm="1">
        <f t="array" ref="C550">IF(A550="", "", _xlfn._xlws.FILTER('Responsáveis pelas informações'!F:F, 'Responsáveis pelas informações'!A:A=A550))</f>
        <v>Juliana</v>
      </c>
      <c r="D550" s="16" t="s">
        <v>21</v>
      </c>
      <c r="E550" s="90" t="s">
        <v>408</v>
      </c>
      <c r="F550" s="90" t="s">
        <v>877</v>
      </c>
      <c r="G550" s="16"/>
      <c r="H550" s="87"/>
      <c r="I550" s="87"/>
      <c r="J550" s="87"/>
      <c r="K550" s="87"/>
      <c r="L550" s="87"/>
      <c r="M550" s="87"/>
      <c r="N550" s="87"/>
      <c r="O550" s="87">
        <v>5</v>
      </c>
      <c r="P550" s="87">
        <v>5</v>
      </c>
      <c r="Q550" s="84">
        <v>6</v>
      </c>
      <c r="R550" s="84">
        <v>5</v>
      </c>
      <c r="S550" s="87">
        <v>5</v>
      </c>
      <c r="T550" s="87">
        <v>0</v>
      </c>
      <c r="U550" s="87"/>
      <c r="V550" s="87"/>
      <c r="W550" s="87"/>
      <c r="X550" s="87"/>
    </row>
    <row r="551" spans="1:24" ht="12.95">
      <c r="A551" s="9" t="s">
        <v>75</v>
      </c>
      <c r="B551" s="16" t="s">
        <v>53</v>
      </c>
      <c r="C551" s="16" t="str" cm="1">
        <f t="array" ref="C551">IF(A551="", "", _xlfn._xlws.FILTER('Responsáveis pelas informações'!F:F, 'Responsáveis pelas informações'!A:A=A551))</f>
        <v>Juliana</v>
      </c>
      <c r="D551" s="16" t="s">
        <v>21</v>
      </c>
      <c r="E551" s="90" t="s">
        <v>408</v>
      </c>
      <c r="F551" s="90" t="s">
        <v>877</v>
      </c>
      <c r="G551" s="16"/>
      <c r="H551" s="87"/>
      <c r="I551" s="87"/>
      <c r="J551" s="87"/>
      <c r="K551" s="87"/>
      <c r="L551" s="87"/>
      <c r="M551" s="87"/>
      <c r="N551" s="87"/>
      <c r="O551" s="87">
        <v>4</v>
      </c>
      <c r="P551" s="87">
        <v>4</v>
      </c>
      <c r="Q551" s="84">
        <v>4</v>
      </c>
      <c r="R551" s="84">
        <v>3</v>
      </c>
      <c r="S551" s="87">
        <v>3</v>
      </c>
      <c r="T551" s="87">
        <v>0</v>
      </c>
      <c r="U551" s="87"/>
      <c r="V551" s="87"/>
      <c r="W551" s="87"/>
      <c r="X551" s="87"/>
    </row>
    <row r="552" spans="1:24" ht="12.95">
      <c r="A552" s="9" t="s">
        <v>75</v>
      </c>
      <c r="B552" s="16" t="s">
        <v>63</v>
      </c>
      <c r="C552" s="16" t="str" cm="1">
        <f t="array" ref="C552">IF(A552="", "", _xlfn._xlws.FILTER('Responsáveis pelas informações'!F:F, 'Responsáveis pelas informações'!A:A=A552))</f>
        <v>Juliana</v>
      </c>
      <c r="D552" s="16" t="s">
        <v>21</v>
      </c>
      <c r="E552" s="90" t="s">
        <v>408</v>
      </c>
      <c r="F552" s="90" t="s">
        <v>877</v>
      </c>
      <c r="G552" s="16"/>
      <c r="H552" s="87"/>
      <c r="I552" s="87"/>
      <c r="J552" s="87"/>
      <c r="K552" s="87"/>
      <c r="L552" s="87"/>
      <c r="M552" s="87"/>
      <c r="N552" s="87"/>
      <c r="O552" s="87">
        <v>200</v>
      </c>
      <c r="P552" s="87">
        <v>250</v>
      </c>
      <c r="Q552" s="84">
        <v>250</v>
      </c>
      <c r="R552" s="84">
        <v>200</v>
      </c>
      <c r="S552" s="87">
        <v>100</v>
      </c>
      <c r="T552" s="87">
        <v>0</v>
      </c>
      <c r="U552" s="87"/>
      <c r="V552" s="87"/>
      <c r="W552" s="87"/>
      <c r="X552" s="87"/>
    </row>
    <row r="553" spans="1:24" ht="12.95">
      <c r="A553" s="9" t="s">
        <v>75</v>
      </c>
      <c r="B553" s="16" t="s">
        <v>57</v>
      </c>
      <c r="C553" s="16" t="str" cm="1">
        <f t="array" ref="C553">IF(A553="", "", _xlfn._xlws.FILTER('Responsáveis pelas informações'!F:F, 'Responsáveis pelas informações'!A:A=A553))</f>
        <v>Juliana</v>
      </c>
      <c r="D553" s="16" t="s">
        <v>21</v>
      </c>
      <c r="E553" s="90" t="s">
        <v>408</v>
      </c>
      <c r="F553" s="90" t="s">
        <v>877</v>
      </c>
      <c r="G553" s="16"/>
      <c r="H553" s="87"/>
      <c r="I553" s="87"/>
      <c r="J553" s="87"/>
      <c r="K553" s="87"/>
      <c r="L553" s="87"/>
      <c r="M553" s="87"/>
      <c r="N553" s="87"/>
      <c r="O553" s="87">
        <v>2</v>
      </c>
      <c r="P553" s="87">
        <v>4</v>
      </c>
      <c r="Q553" s="84">
        <v>4</v>
      </c>
      <c r="R553" s="84">
        <v>4</v>
      </c>
      <c r="S553" s="87">
        <v>4</v>
      </c>
      <c r="T553" s="87">
        <v>4</v>
      </c>
      <c r="U553" s="87"/>
      <c r="V553" s="87"/>
      <c r="W553" s="87"/>
      <c r="X553" s="87"/>
    </row>
    <row r="554" spans="1:24" ht="12.95">
      <c r="A554" s="9" t="s">
        <v>75</v>
      </c>
      <c r="B554" s="16" t="s">
        <v>68</v>
      </c>
      <c r="C554" s="16" t="str" cm="1">
        <f t="array" ref="C554">IF(A554="", "", _xlfn._xlws.FILTER('Responsáveis pelas informações'!F:F, 'Responsáveis pelas informações'!A:A=A554))</f>
        <v>Juliana</v>
      </c>
      <c r="D554" s="16" t="s">
        <v>21</v>
      </c>
      <c r="E554" s="90" t="s">
        <v>408</v>
      </c>
      <c r="F554" s="90" t="s">
        <v>877</v>
      </c>
      <c r="G554" s="16"/>
      <c r="H554" s="87"/>
      <c r="I554" s="87"/>
      <c r="J554" s="87"/>
      <c r="K554" s="87"/>
      <c r="L554" s="87"/>
      <c r="M554" s="87"/>
      <c r="N554" s="87"/>
      <c r="O554" s="87">
        <v>3.2</v>
      </c>
      <c r="P554" s="87">
        <v>3.2</v>
      </c>
      <c r="Q554" s="84">
        <v>3.5</v>
      </c>
      <c r="R554" s="84">
        <v>3.5</v>
      </c>
      <c r="S554" s="87">
        <v>3.5</v>
      </c>
      <c r="T554" s="87">
        <v>3.5</v>
      </c>
      <c r="U554" s="87"/>
      <c r="V554" s="87"/>
      <c r="W554" s="87"/>
      <c r="X554" s="87"/>
    </row>
    <row r="555" spans="1:24" ht="26.1">
      <c r="A555" s="9" t="s">
        <v>75</v>
      </c>
      <c r="B555" s="16" t="s">
        <v>70</v>
      </c>
      <c r="C555" s="16" t="str" cm="1">
        <f t="array" ref="C555">IF(A555="", "", _xlfn._xlws.FILTER('Responsáveis pelas informações'!F:F, 'Responsáveis pelas informações'!A:A=A555))</f>
        <v>Juliana</v>
      </c>
      <c r="D555" s="16" t="s">
        <v>21</v>
      </c>
      <c r="E555" s="90" t="s">
        <v>408</v>
      </c>
      <c r="F555" s="90" t="s">
        <v>877</v>
      </c>
      <c r="G555" s="16"/>
      <c r="H555" s="87"/>
      <c r="I555" s="87"/>
      <c r="J555" s="87"/>
      <c r="K555" s="87"/>
      <c r="L555" s="87"/>
      <c r="M555" s="87"/>
      <c r="N555" s="87"/>
      <c r="O555" s="87">
        <v>54.3</v>
      </c>
      <c r="P555" s="87">
        <v>49.9</v>
      </c>
      <c r="Q555" s="84">
        <v>51</v>
      </c>
      <c r="R555" s="84">
        <v>49.2</v>
      </c>
      <c r="S555" s="87">
        <v>50.1</v>
      </c>
      <c r="T555" s="87">
        <v>0</v>
      </c>
      <c r="U555" s="87"/>
      <c r="V555" s="87"/>
      <c r="W555" s="87"/>
      <c r="X555" s="87"/>
    </row>
    <row r="556" spans="1:24" ht="12.95">
      <c r="A556" s="9" t="s">
        <v>75</v>
      </c>
      <c r="B556" s="16" t="s">
        <v>72</v>
      </c>
      <c r="C556" s="16" t="str" cm="1">
        <f t="array" ref="C556">IF(A556="", "", _xlfn._xlws.FILTER('Responsáveis pelas informações'!F:F, 'Responsáveis pelas informações'!A:A=A556))</f>
        <v>Juliana</v>
      </c>
      <c r="D556" s="16" t="s">
        <v>21</v>
      </c>
      <c r="E556" s="90" t="s">
        <v>408</v>
      </c>
      <c r="F556" s="90" t="s">
        <v>877</v>
      </c>
      <c r="G556" s="16"/>
      <c r="H556" s="87"/>
      <c r="I556" s="87"/>
      <c r="J556" s="87"/>
      <c r="K556" s="87"/>
      <c r="L556" s="87"/>
      <c r="M556" s="87"/>
      <c r="N556" s="87"/>
      <c r="O556" s="87">
        <v>30.3</v>
      </c>
      <c r="P556" s="87">
        <v>27.5</v>
      </c>
      <c r="Q556" s="84">
        <v>30.3</v>
      </c>
      <c r="R556" s="84">
        <v>30.3</v>
      </c>
      <c r="S556" s="84">
        <v>34.299999999999997</v>
      </c>
      <c r="T556" s="84">
        <v>0</v>
      </c>
      <c r="U556" s="87"/>
      <c r="V556" s="87"/>
      <c r="W556" s="87"/>
      <c r="X556" s="87"/>
    </row>
    <row r="557" spans="1:24" ht="12.95">
      <c r="A557" s="9" t="s">
        <v>75</v>
      </c>
      <c r="B557" s="16" t="s">
        <v>53</v>
      </c>
      <c r="C557" s="16" t="str" cm="1">
        <f t="array" ref="C557">IF(A557="", "", _xlfn._xlws.FILTER('Responsáveis pelas informações'!F:F, 'Responsáveis pelas informações'!A:A=A557))</f>
        <v>Juliana</v>
      </c>
      <c r="D557" s="16" t="s">
        <v>21</v>
      </c>
      <c r="E557" s="90" t="s">
        <v>414</v>
      </c>
      <c r="F557" s="90" t="s">
        <v>877</v>
      </c>
      <c r="G557" s="16"/>
      <c r="H557" s="87"/>
      <c r="I557" s="87"/>
      <c r="J557" s="87"/>
      <c r="K557" s="87"/>
      <c r="L557" s="87"/>
      <c r="M557" s="87"/>
      <c r="N557" s="87"/>
      <c r="O557" s="87"/>
      <c r="P557" s="87"/>
      <c r="Q557" s="84">
        <v>11</v>
      </c>
      <c r="R557" s="84">
        <v>9</v>
      </c>
      <c r="S557" s="84">
        <v>8</v>
      </c>
      <c r="T557" s="84"/>
      <c r="U557" s="87"/>
      <c r="V557" s="87"/>
      <c r="W557" s="87"/>
      <c r="X557" s="87"/>
    </row>
    <row r="558" spans="1:24" ht="12.95">
      <c r="A558" s="9" t="s">
        <v>75</v>
      </c>
      <c r="B558" s="16" t="s">
        <v>51</v>
      </c>
      <c r="C558" s="16" t="str" cm="1">
        <f t="array" ref="C558">IF(A558="", "", _xlfn._xlws.FILTER('Responsáveis pelas informações'!F:F, 'Responsáveis pelas informações'!A:A=A558))</f>
        <v>Juliana</v>
      </c>
      <c r="D558" s="16" t="s">
        <v>21</v>
      </c>
      <c r="E558" s="90" t="s">
        <v>414</v>
      </c>
      <c r="F558" s="90" t="s">
        <v>877</v>
      </c>
      <c r="G558" s="16"/>
      <c r="H558" s="87"/>
      <c r="I558" s="87"/>
      <c r="J558" s="87"/>
      <c r="K558" s="87"/>
      <c r="L558" s="87"/>
      <c r="M558" s="87"/>
      <c r="N558" s="87"/>
      <c r="O558" s="87"/>
      <c r="P558" s="87"/>
      <c r="Q558" s="84">
        <v>14</v>
      </c>
      <c r="R558" s="84">
        <v>12</v>
      </c>
      <c r="S558" s="87">
        <v>11</v>
      </c>
      <c r="T558" s="87"/>
      <c r="U558" s="87"/>
      <c r="V558" s="87"/>
      <c r="W558" s="87"/>
      <c r="X558" s="87"/>
    </row>
    <row r="559" spans="1:24" ht="12.95">
      <c r="A559" s="9" t="s">
        <v>75</v>
      </c>
      <c r="B559" s="16" t="s">
        <v>13</v>
      </c>
      <c r="C559" s="16" t="str" cm="1">
        <f t="array" ref="C559">IF(A559="", "", _xlfn._xlws.FILTER('Responsáveis pelas informações'!F:F, 'Responsáveis pelas informações'!A:A=A559))</f>
        <v>Juliana</v>
      </c>
      <c r="D559" s="16" t="s">
        <v>21</v>
      </c>
      <c r="E559" s="90" t="s">
        <v>414</v>
      </c>
      <c r="F559" s="90" t="s">
        <v>877</v>
      </c>
      <c r="G559" s="16"/>
      <c r="H559" s="87"/>
      <c r="I559" s="87"/>
      <c r="J559" s="87"/>
      <c r="K559" s="87"/>
      <c r="L559" s="87"/>
      <c r="M559" s="87"/>
      <c r="N559" s="87"/>
      <c r="O559" s="87"/>
      <c r="P559" s="87"/>
      <c r="Q559" s="84">
        <v>21</v>
      </c>
      <c r="R559" s="84">
        <v>24</v>
      </c>
      <c r="S559" s="84">
        <v>22</v>
      </c>
      <c r="T559" s="84"/>
      <c r="U559" s="87"/>
      <c r="V559" s="87"/>
      <c r="W559" s="87"/>
      <c r="X559" s="87"/>
    </row>
    <row r="560" spans="1:24" ht="12.95">
      <c r="A560" s="9" t="s">
        <v>75</v>
      </c>
      <c r="B560" s="16" t="s">
        <v>63</v>
      </c>
      <c r="C560" s="16" t="str" cm="1">
        <f t="array" ref="C560">IF(A560="", "", _xlfn._xlws.FILTER('Responsáveis pelas informações'!F:F, 'Responsáveis pelas informações'!A:A=A560))</f>
        <v>Juliana</v>
      </c>
      <c r="D560" s="16" t="s">
        <v>21</v>
      </c>
      <c r="E560" s="90" t="s">
        <v>414</v>
      </c>
      <c r="F560" s="90" t="s">
        <v>877</v>
      </c>
      <c r="G560" s="16"/>
      <c r="H560" s="87"/>
      <c r="I560" s="87"/>
      <c r="J560" s="87"/>
      <c r="K560" s="87"/>
      <c r="L560" s="87"/>
      <c r="M560" s="87"/>
      <c r="N560" s="87"/>
      <c r="O560" s="87"/>
      <c r="P560" s="87"/>
      <c r="Q560" s="84">
        <v>250</v>
      </c>
      <c r="R560" s="84">
        <v>200</v>
      </c>
      <c r="S560" s="87">
        <v>100</v>
      </c>
      <c r="T560" s="87"/>
      <c r="U560" s="87"/>
      <c r="V560" s="87"/>
      <c r="W560" s="87"/>
      <c r="X560" s="87"/>
    </row>
    <row r="561" spans="1:24" ht="26.1">
      <c r="A561" s="9" t="s">
        <v>75</v>
      </c>
      <c r="B561" s="16" t="s">
        <v>70</v>
      </c>
      <c r="C561" s="16" t="str" cm="1">
        <f t="array" ref="C561">IF(A561="", "", _xlfn._xlws.FILTER('Responsáveis pelas informações'!F:F, 'Responsáveis pelas informações'!A:A=A561))</f>
        <v>Juliana</v>
      </c>
      <c r="D561" s="16" t="s">
        <v>21</v>
      </c>
      <c r="E561" s="90" t="s">
        <v>414</v>
      </c>
      <c r="F561" s="90" t="s">
        <v>877</v>
      </c>
      <c r="G561" s="16"/>
      <c r="H561" s="87"/>
      <c r="I561" s="87"/>
      <c r="J561" s="87"/>
      <c r="K561" s="87"/>
      <c r="L561" s="87"/>
      <c r="M561" s="87"/>
      <c r="N561" s="87"/>
      <c r="O561" s="87"/>
      <c r="P561" s="87"/>
      <c r="Q561" s="84">
        <v>0.67</v>
      </c>
      <c r="R561" s="84">
        <v>0.48</v>
      </c>
      <c r="S561" s="84">
        <v>0.46</v>
      </c>
      <c r="T561" s="84"/>
      <c r="U561" s="87"/>
      <c r="V561" s="87"/>
      <c r="W561" s="87"/>
      <c r="X561" s="87"/>
    </row>
    <row r="562" spans="1:24" ht="12.95">
      <c r="A562" s="9" t="s">
        <v>75</v>
      </c>
      <c r="B562" s="16" t="s">
        <v>57</v>
      </c>
      <c r="C562" s="16" t="str" cm="1">
        <f t="array" ref="C562">IF(A562="", "", _xlfn._xlws.FILTER('Responsáveis pelas informações'!F:F, 'Responsáveis pelas informações'!A:A=A562))</f>
        <v>Juliana</v>
      </c>
      <c r="D562" s="16" t="s">
        <v>21</v>
      </c>
      <c r="E562" s="90" t="s">
        <v>414</v>
      </c>
      <c r="F562" s="90" t="s">
        <v>877</v>
      </c>
      <c r="G562" s="16"/>
      <c r="H562" s="87"/>
      <c r="I562" s="87"/>
      <c r="J562" s="87"/>
      <c r="K562" s="87"/>
      <c r="L562" s="87"/>
      <c r="M562" s="87"/>
      <c r="N562" s="87"/>
      <c r="O562" s="87"/>
      <c r="P562" s="87"/>
      <c r="Q562" s="84">
        <v>4</v>
      </c>
      <c r="R562" s="84">
        <v>8</v>
      </c>
      <c r="S562" s="87">
        <v>7</v>
      </c>
      <c r="T562" s="87">
        <v>6</v>
      </c>
      <c r="U562" s="87"/>
      <c r="V562" s="87"/>
      <c r="W562" s="87"/>
      <c r="X562" s="87"/>
    </row>
    <row r="563" spans="1:24" ht="12.95">
      <c r="A563" s="9" t="s">
        <v>75</v>
      </c>
      <c r="B563" s="16" t="s">
        <v>47</v>
      </c>
      <c r="C563" s="16" t="str" cm="1">
        <f t="array" ref="C563">IF(A563="", "", _xlfn._xlws.FILTER('Responsáveis pelas informações'!F:F, 'Responsáveis pelas informações'!A:A=A563))</f>
        <v>Juliana</v>
      </c>
      <c r="D563" s="16" t="s">
        <v>21</v>
      </c>
      <c r="E563" s="90" t="s">
        <v>414</v>
      </c>
      <c r="F563" s="90" t="s">
        <v>877</v>
      </c>
      <c r="G563" s="16"/>
      <c r="H563" s="87"/>
      <c r="I563" s="87"/>
      <c r="J563" s="87"/>
      <c r="K563" s="87"/>
      <c r="L563" s="87"/>
      <c r="M563" s="87"/>
      <c r="N563" s="87"/>
      <c r="O563" s="87"/>
      <c r="P563" s="87"/>
      <c r="Q563" s="84">
        <v>63</v>
      </c>
      <c r="R563" s="84">
        <v>72</v>
      </c>
      <c r="S563" s="84">
        <v>66</v>
      </c>
      <c r="T563" s="84"/>
      <c r="U563" s="87"/>
      <c r="V563" s="87"/>
      <c r="W563" s="87"/>
      <c r="X563" s="87"/>
    </row>
    <row r="564" spans="1:24" ht="12.95">
      <c r="A564" s="9" t="s">
        <v>76</v>
      </c>
      <c r="B564" s="16" t="s">
        <v>74</v>
      </c>
      <c r="C564" s="47" t="str" cm="1">
        <f t="array" ref="C564">IF(A564="", "", _xlfn._xlws.FILTER('Responsáveis pelas informações'!F:F, 'Responsáveis pelas informações'!A:A=A564))</f>
        <v>Bianca</v>
      </c>
      <c r="D564" s="47" t="s">
        <v>6</v>
      </c>
      <c r="E564" s="61" t="s">
        <v>877</v>
      </c>
      <c r="F564" s="61" t="s">
        <v>877</v>
      </c>
      <c r="G564" s="16"/>
      <c r="H564" s="87"/>
      <c r="I564" s="87"/>
      <c r="J564" s="87"/>
      <c r="K564" s="87"/>
      <c r="L564" s="87"/>
      <c r="M564" s="87"/>
      <c r="N564" s="87"/>
      <c r="O564" s="87"/>
      <c r="P564" s="87"/>
      <c r="Q564" s="84">
        <v>24</v>
      </c>
      <c r="R564" s="84">
        <v>30</v>
      </c>
      <c r="S564" s="87">
        <v>45</v>
      </c>
      <c r="T564" s="87">
        <v>24</v>
      </c>
      <c r="U564" s="87">
        <v>36</v>
      </c>
      <c r="V564" s="87">
        <v>9</v>
      </c>
      <c r="W564" s="87"/>
      <c r="X564" s="87"/>
    </row>
    <row r="565" spans="1:24" ht="12.95">
      <c r="A565" s="9" t="s">
        <v>76</v>
      </c>
      <c r="B565" s="16" t="s">
        <v>49</v>
      </c>
      <c r="C565" s="47" t="str" cm="1">
        <f t="array" ref="C565">IF(A565="", "", _xlfn._xlws.FILTER('Responsáveis pelas informações'!F:F, 'Responsáveis pelas informações'!A:A=A565))</f>
        <v>Bianca</v>
      </c>
      <c r="D565" s="47" t="s">
        <v>6</v>
      </c>
      <c r="E565" s="61" t="s">
        <v>877</v>
      </c>
      <c r="F565" s="61" t="s">
        <v>877</v>
      </c>
      <c r="G565" s="16"/>
      <c r="H565" s="87"/>
      <c r="I565" s="87"/>
      <c r="J565" s="87"/>
      <c r="K565" s="87"/>
      <c r="L565" s="87"/>
      <c r="M565" s="87"/>
      <c r="N565" s="87"/>
      <c r="O565" s="87"/>
      <c r="P565" s="87"/>
      <c r="Q565" s="84">
        <v>4</v>
      </c>
      <c r="R565" s="84">
        <v>6</v>
      </c>
      <c r="S565" s="87">
        <v>9</v>
      </c>
      <c r="T565" s="87">
        <v>6</v>
      </c>
      <c r="U565" s="87">
        <v>9</v>
      </c>
      <c r="V565" s="87">
        <v>3</v>
      </c>
      <c r="W565" s="87"/>
      <c r="X565" s="87"/>
    </row>
    <row r="566" spans="1:24" ht="12.95">
      <c r="A566" s="9" t="s">
        <v>76</v>
      </c>
      <c r="B566" s="16" t="s">
        <v>77</v>
      </c>
      <c r="C566" s="47" t="str" cm="1">
        <f t="array" ref="C566">IF(A566="", "", _xlfn._xlws.FILTER('Responsáveis pelas informações'!F:F, 'Responsáveis pelas informações'!A:A=A566))</f>
        <v>Bianca</v>
      </c>
      <c r="D566" s="47" t="s">
        <v>6</v>
      </c>
      <c r="E566" s="61" t="s">
        <v>877</v>
      </c>
      <c r="F566" s="61" t="s">
        <v>877</v>
      </c>
      <c r="G566" s="16"/>
      <c r="H566" s="87"/>
      <c r="I566" s="87"/>
      <c r="J566" s="87"/>
      <c r="K566" s="87"/>
      <c r="L566" s="87"/>
      <c r="M566" s="87"/>
      <c r="N566" s="87"/>
      <c r="O566" s="87"/>
      <c r="P566" s="87"/>
      <c r="Q566" s="84">
        <v>1</v>
      </c>
      <c r="R566" s="84">
        <v>2</v>
      </c>
      <c r="S566" s="87">
        <v>3</v>
      </c>
      <c r="T566" s="87">
        <v>2</v>
      </c>
      <c r="U566" s="87">
        <v>3</v>
      </c>
      <c r="V566" s="87">
        <v>1</v>
      </c>
      <c r="W566" s="87"/>
      <c r="X566" s="87"/>
    </row>
    <row r="567" spans="1:24" ht="12.95">
      <c r="A567" s="9" t="s">
        <v>76</v>
      </c>
      <c r="B567" s="16" t="s">
        <v>79</v>
      </c>
      <c r="C567" s="47" t="str" cm="1">
        <f t="array" ref="C567">IF(A567="", "", _xlfn._xlws.FILTER('Responsáveis pelas informações'!F:F, 'Responsáveis pelas informações'!A:A=A567))</f>
        <v>Bianca</v>
      </c>
      <c r="D567" s="47" t="s">
        <v>6</v>
      </c>
      <c r="E567" s="61" t="s">
        <v>877</v>
      </c>
      <c r="F567" s="61" t="s">
        <v>877</v>
      </c>
      <c r="G567" s="16"/>
      <c r="H567" s="87"/>
      <c r="I567" s="87"/>
      <c r="J567" s="87"/>
      <c r="K567" s="87"/>
      <c r="L567" s="87"/>
      <c r="M567" s="87"/>
      <c r="N567" s="87"/>
      <c r="O567" s="87"/>
      <c r="P567" s="87"/>
      <c r="Q567" s="84">
        <v>1</v>
      </c>
      <c r="R567" s="84">
        <v>2</v>
      </c>
      <c r="S567" s="87">
        <v>2</v>
      </c>
      <c r="T567" s="87">
        <v>2</v>
      </c>
      <c r="U567" s="87">
        <v>3</v>
      </c>
      <c r="V567" s="87">
        <v>1</v>
      </c>
      <c r="W567" s="87"/>
      <c r="X567" s="87"/>
    </row>
    <row r="568" spans="1:24" ht="26.1">
      <c r="A568" s="9" t="s">
        <v>76</v>
      </c>
      <c r="B568" s="16" t="s">
        <v>95</v>
      </c>
      <c r="C568" s="47" t="str" cm="1">
        <f t="array" ref="C568">IF(A568="", "", _xlfn._xlws.FILTER('Responsáveis pelas informações'!F:F, 'Responsáveis pelas informações'!A:A=A568))</f>
        <v>Bianca</v>
      </c>
      <c r="D568" s="47" t="s">
        <v>6</v>
      </c>
      <c r="E568" s="61" t="s">
        <v>877</v>
      </c>
      <c r="F568" s="61" t="s">
        <v>877</v>
      </c>
      <c r="G568" s="16"/>
      <c r="H568" s="87"/>
      <c r="I568" s="87"/>
      <c r="J568" s="87"/>
      <c r="K568" s="87"/>
      <c r="L568" s="87"/>
      <c r="M568" s="87"/>
      <c r="N568" s="87"/>
      <c r="O568" s="87"/>
      <c r="P568" s="87"/>
      <c r="Q568" s="84">
        <v>0</v>
      </c>
      <c r="R568" s="84">
        <v>1</v>
      </c>
      <c r="S568" s="87">
        <v>1</v>
      </c>
      <c r="T568" s="87">
        <v>0</v>
      </c>
      <c r="U568" s="87">
        <v>1</v>
      </c>
      <c r="V568" s="87">
        <v>0</v>
      </c>
      <c r="W568" s="87"/>
      <c r="X568" s="87"/>
    </row>
    <row r="569" spans="1:24" ht="12.95">
      <c r="A569" s="9" t="s">
        <v>76</v>
      </c>
      <c r="B569" s="16" t="s">
        <v>81</v>
      </c>
      <c r="C569" s="47" t="str" cm="1">
        <f t="array" ref="C569">IF(A569="", "", _xlfn._xlws.FILTER('Responsáveis pelas informações'!F:F, 'Responsáveis pelas informações'!A:A=A569))</f>
        <v>Bianca</v>
      </c>
      <c r="D569" s="47" t="s">
        <v>6</v>
      </c>
      <c r="E569" s="61" t="s">
        <v>877</v>
      </c>
      <c r="F569" s="61" t="s">
        <v>877</v>
      </c>
      <c r="G569" s="16"/>
      <c r="H569" s="87"/>
      <c r="I569" s="87"/>
      <c r="J569" s="87"/>
      <c r="K569" s="87"/>
      <c r="L569" s="87"/>
      <c r="M569" s="87"/>
      <c r="N569" s="87"/>
      <c r="O569" s="87"/>
      <c r="P569" s="87"/>
      <c r="Q569" s="84">
        <v>2</v>
      </c>
      <c r="R569" s="84">
        <v>3</v>
      </c>
      <c r="S569" s="87">
        <v>4</v>
      </c>
      <c r="T569" s="87">
        <v>3</v>
      </c>
      <c r="U569" s="87">
        <v>3</v>
      </c>
      <c r="V569" s="87">
        <v>2</v>
      </c>
      <c r="W569" s="87"/>
      <c r="X569" s="87"/>
    </row>
    <row r="570" spans="1:24" ht="12.95">
      <c r="A570" s="9" t="s">
        <v>76</v>
      </c>
      <c r="B570" s="16" t="s">
        <v>57</v>
      </c>
      <c r="C570" s="47" t="str" cm="1">
        <f t="array" ref="C570">IF(A570="", "", _xlfn._xlws.FILTER('Responsáveis pelas informações'!F:F, 'Responsáveis pelas informações'!A:A=A570))</f>
        <v>Bianca</v>
      </c>
      <c r="D570" s="47" t="s">
        <v>6</v>
      </c>
      <c r="E570" s="61" t="s">
        <v>877</v>
      </c>
      <c r="F570" s="61" t="s">
        <v>877</v>
      </c>
      <c r="G570" s="16"/>
      <c r="H570" s="87"/>
      <c r="I570" s="87"/>
      <c r="J570" s="87"/>
      <c r="K570" s="87"/>
      <c r="L570" s="87"/>
      <c r="M570" s="87"/>
      <c r="N570" s="87"/>
      <c r="O570" s="87"/>
      <c r="P570" s="87"/>
      <c r="Q570" s="84">
        <v>1</v>
      </c>
      <c r="R570" s="84">
        <v>1</v>
      </c>
      <c r="S570" s="87">
        <v>2</v>
      </c>
      <c r="T570" s="87">
        <v>2</v>
      </c>
      <c r="U570" s="87">
        <v>2</v>
      </c>
      <c r="V570" s="87">
        <v>2</v>
      </c>
      <c r="W570" s="87"/>
      <c r="X570" s="87"/>
    </row>
    <row r="571" spans="1:24" ht="12.95">
      <c r="A571" s="9" t="s">
        <v>76</v>
      </c>
      <c r="B571" s="16" t="s">
        <v>99</v>
      </c>
      <c r="C571" s="47" t="str" cm="1">
        <f t="array" ref="C571">IF(A571="", "", _xlfn._xlws.FILTER('Responsáveis pelas informações'!F:F, 'Responsáveis pelas informações'!A:A=A571))</f>
        <v>Bianca</v>
      </c>
      <c r="D571" s="47" t="s">
        <v>6</v>
      </c>
      <c r="E571" s="61" t="s">
        <v>877</v>
      </c>
      <c r="F571" s="61" t="s">
        <v>877</v>
      </c>
      <c r="G571" s="16"/>
      <c r="H571" s="87"/>
      <c r="I571" s="87"/>
      <c r="J571" s="87"/>
      <c r="K571" s="87"/>
      <c r="L571" s="87"/>
      <c r="M571" s="87"/>
      <c r="N571" s="87"/>
      <c r="O571" s="87"/>
      <c r="P571" s="87"/>
      <c r="Q571" s="84" t="s">
        <v>926</v>
      </c>
      <c r="R571" s="84" t="s">
        <v>927</v>
      </c>
      <c r="S571" s="87" t="s">
        <v>928</v>
      </c>
      <c r="T571" s="87" t="s">
        <v>927</v>
      </c>
      <c r="U571" s="87" t="s">
        <v>929</v>
      </c>
      <c r="V571" s="87" t="s">
        <v>927</v>
      </c>
      <c r="W571" s="87"/>
      <c r="X571" s="87"/>
    </row>
    <row r="572" spans="1:24" ht="26.1">
      <c r="A572" s="9" t="s">
        <v>76</v>
      </c>
      <c r="B572" s="16" t="s">
        <v>88</v>
      </c>
      <c r="C572" s="47" t="str" cm="1">
        <f t="array" ref="C572">IF(A572="", "", _xlfn._xlws.FILTER('Responsáveis pelas informações'!F:F, 'Responsáveis pelas informações'!A:A=A572))</f>
        <v>Bianca</v>
      </c>
      <c r="D572" s="47" t="s">
        <v>6</v>
      </c>
      <c r="E572" s="61" t="s">
        <v>877</v>
      </c>
      <c r="F572" s="61" t="s">
        <v>877</v>
      </c>
      <c r="G572" s="16"/>
      <c r="H572" s="87"/>
      <c r="I572" s="87"/>
      <c r="J572" s="87"/>
      <c r="K572" s="87"/>
      <c r="L572" s="87"/>
      <c r="M572" s="87"/>
      <c r="N572" s="87"/>
      <c r="O572" s="87"/>
      <c r="P572" s="87"/>
      <c r="Q572" s="84">
        <v>57</v>
      </c>
      <c r="R572" s="84">
        <v>48</v>
      </c>
      <c r="S572" s="87">
        <v>54</v>
      </c>
      <c r="T572" s="87">
        <v>57</v>
      </c>
      <c r="U572" s="87">
        <v>46</v>
      </c>
      <c r="V572" s="87">
        <v>57</v>
      </c>
      <c r="W572" s="87"/>
      <c r="X572" s="87"/>
    </row>
    <row r="573" spans="1:24" ht="12.95">
      <c r="A573" s="9" t="s">
        <v>76</v>
      </c>
      <c r="B573" s="16" t="s">
        <v>72</v>
      </c>
      <c r="C573" s="47" t="str" cm="1">
        <f t="array" ref="C573">IF(A573="", "", _xlfn._xlws.FILTER('Responsáveis pelas informações'!F:F, 'Responsáveis pelas informações'!A:A=A573))</f>
        <v>Bianca</v>
      </c>
      <c r="D573" s="47" t="s">
        <v>6</v>
      </c>
      <c r="E573" s="61" t="s">
        <v>877</v>
      </c>
      <c r="F573" s="61" t="s">
        <v>877</v>
      </c>
      <c r="G573" s="16"/>
      <c r="H573" s="87"/>
      <c r="I573" s="87"/>
      <c r="J573" s="87"/>
      <c r="K573" s="87"/>
      <c r="L573" s="87"/>
      <c r="M573" s="87"/>
      <c r="N573" s="87"/>
      <c r="O573" s="87"/>
      <c r="P573" s="87"/>
      <c r="Q573" s="84">
        <v>25</v>
      </c>
      <c r="R573" s="84">
        <v>30</v>
      </c>
      <c r="S573" s="87">
        <v>32</v>
      </c>
      <c r="T573" s="87">
        <v>32</v>
      </c>
      <c r="U573" s="87">
        <v>32</v>
      </c>
      <c r="V573" s="87">
        <v>32</v>
      </c>
      <c r="W573" s="87"/>
      <c r="X573" s="87"/>
    </row>
    <row r="574" spans="1:24" ht="26.1">
      <c r="A574" s="9" t="s">
        <v>76</v>
      </c>
      <c r="B574" s="16" t="s">
        <v>104</v>
      </c>
      <c r="C574" s="47" t="str" cm="1">
        <f t="array" ref="C574">IF(A574="", "", _xlfn._xlws.FILTER('Responsáveis pelas informações'!F:F, 'Responsáveis pelas informações'!A:A=A574))</f>
        <v>Bianca</v>
      </c>
      <c r="D574" s="47" t="s">
        <v>6</v>
      </c>
      <c r="E574" s="61" t="s">
        <v>877</v>
      </c>
      <c r="F574" s="61" t="s">
        <v>877</v>
      </c>
      <c r="G574" s="16"/>
      <c r="H574" s="87"/>
      <c r="I574" s="87"/>
      <c r="J574" s="87"/>
      <c r="K574" s="87"/>
      <c r="L574" s="87"/>
      <c r="M574" s="87"/>
      <c r="N574" s="87"/>
      <c r="O574" s="87"/>
      <c r="P574" s="87"/>
      <c r="Q574" s="84">
        <v>8</v>
      </c>
      <c r="R574" s="84">
        <v>12</v>
      </c>
      <c r="S574" s="87">
        <v>19</v>
      </c>
      <c r="T574" s="87">
        <v>15</v>
      </c>
      <c r="U574" s="87">
        <v>15</v>
      </c>
      <c r="V574" s="87">
        <v>8</v>
      </c>
      <c r="W574" s="87"/>
      <c r="X574" s="87"/>
    </row>
    <row r="575" spans="1:24" ht="12.95">
      <c r="A575" s="9" t="s">
        <v>76</v>
      </c>
      <c r="B575" s="16" t="s">
        <v>74</v>
      </c>
      <c r="C575" s="47" t="str" cm="1">
        <f t="array" ref="C575">IF(A575="", "", _xlfn._xlws.FILTER('Responsáveis pelas informações'!F:F, 'Responsáveis pelas informações'!A:A=A575))</f>
        <v>Bianca</v>
      </c>
      <c r="D575" s="47" t="s">
        <v>6</v>
      </c>
      <c r="E575" s="61" t="s">
        <v>877</v>
      </c>
      <c r="F575" s="61" t="s">
        <v>389</v>
      </c>
      <c r="G575" s="16"/>
      <c r="H575" s="87"/>
      <c r="I575" s="87"/>
      <c r="J575" s="87"/>
      <c r="K575" s="87"/>
      <c r="L575" s="87"/>
      <c r="M575" s="87"/>
      <c r="N575" s="87"/>
      <c r="O575" s="87"/>
      <c r="P575" s="87"/>
      <c r="Q575" s="84">
        <v>14</v>
      </c>
      <c r="R575" s="84">
        <v>40</v>
      </c>
      <c r="S575" s="84">
        <v>40</v>
      </c>
      <c r="T575" s="84">
        <v>45</v>
      </c>
      <c r="U575" s="84">
        <v>29</v>
      </c>
      <c r="V575" s="84">
        <v>0</v>
      </c>
      <c r="W575" s="87"/>
      <c r="X575" s="87"/>
    </row>
    <row r="576" spans="1:24" ht="12.95">
      <c r="A576" s="9" t="s">
        <v>76</v>
      </c>
      <c r="B576" s="16" t="s">
        <v>49</v>
      </c>
      <c r="C576" s="47" t="str" cm="1">
        <f t="array" ref="C576">IF(A576="", "", _xlfn._xlws.FILTER('Responsáveis pelas informações'!F:F, 'Responsáveis pelas informações'!A:A=A576))</f>
        <v>Bianca</v>
      </c>
      <c r="D576" s="47" t="s">
        <v>6</v>
      </c>
      <c r="E576" s="61" t="s">
        <v>877</v>
      </c>
      <c r="F576" s="61" t="s">
        <v>389</v>
      </c>
      <c r="G576" s="16"/>
      <c r="H576" s="87"/>
      <c r="I576" s="87"/>
      <c r="J576" s="87"/>
      <c r="K576" s="87"/>
      <c r="L576" s="87"/>
      <c r="M576" s="87"/>
      <c r="N576" s="87"/>
      <c r="O576" s="87"/>
      <c r="P576" s="87"/>
      <c r="Q576" s="84">
        <v>2</v>
      </c>
      <c r="R576" s="84">
        <v>8</v>
      </c>
      <c r="S576" s="84">
        <v>10</v>
      </c>
      <c r="T576" s="84">
        <v>10</v>
      </c>
      <c r="U576" s="84">
        <v>7</v>
      </c>
      <c r="V576" s="84">
        <v>0</v>
      </c>
      <c r="W576" s="87"/>
      <c r="X576" s="87"/>
    </row>
    <row r="577" spans="1:24" ht="12.95">
      <c r="A577" s="9" t="s">
        <v>76</v>
      </c>
      <c r="B577" s="16" t="s">
        <v>77</v>
      </c>
      <c r="C577" s="47" t="str" cm="1">
        <f t="array" ref="C577">IF(A577="", "", _xlfn._xlws.FILTER('Responsáveis pelas informações'!F:F, 'Responsáveis pelas informações'!A:A=A577))</f>
        <v>Bianca</v>
      </c>
      <c r="D577" s="47" t="s">
        <v>6</v>
      </c>
      <c r="E577" s="61" t="s">
        <v>877</v>
      </c>
      <c r="F577" s="61" t="s">
        <v>389</v>
      </c>
      <c r="G577" s="16"/>
      <c r="H577" s="87"/>
      <c r="I577" s="87"/>
      <c r="J577" s="87"/>
      <c r="K577" s="87"/>
      <c r="L577" s="87"/>
      <c r="M577" s="87"/>
      <c r="N577" s="87"/>
      <c r="O577" s="87"/>
      <c r="P577" s="87"/>
      <c r="Q577" s="84">
        <v>1</v>
      </c>
      <c r="R577" s="84">
        <v>3</v>
      </c>
      <c r="S577" s="84">
        <v>3</v>
      </c>
      <c r="T577" s="84">
        <v>3</v>
      </c>
      <c r="U577" s="84">
        <v>2</v>
      </c>
      <c r="V577" s="84">
        <v>0</v>
      </c>
      <c r="W577" s="87"/>
      <c r="X577" s="87"/>
    </row>
    <row r="578" spans="1:24" ht="12.95">
      <c r="A578" s="9" t="s">
        <v>76</v>
      </c>
      <c r="B578" s="16" t="s">
        <v>79</v>
      </c>
      <c r="C578" s="47" t="str" cm="1">
        <f t="array" ref="C578">IF(A578="", "", _xlfn._xlws.FILTER('Responsáveis pelas informações'!F:F, 'Responsáveis pelas informações'!A:A=A578))</f>
        <v>Bianca</v>
      </c>
      <c r="D578" s="47" t="s">
        <v>6</v>
      </c>
      <c r="E578" s="61" t="s">
        <v>877</v>
      </c>
      <c r="F578" s="61" t="s">
        <v>389</v>
      </c>
      <c r="G578" s="16"/>
      <c r="H578" s="87"/>
      <c r="I578" s="87"/>
      <c r="J578" s="87"/>
      <c r="K578" s="87"/>
      <c r="L578" s="87"/>
      <c r="M578" s="87"/>
      <c r="N578" s="87"/>
      <c r="O578" s="87"/>
      <c r="P578" s="87"/>
      <c r="Q578" s="84">
        <v>1</v>
      </c>
      <c r="R578" s="84">
        <v>3</v>
      </c>
      <c r="S578" s="84">
        <v>2</v>
      </c>
      <c r="T578" s="84">
        <v>3</v>
      </c>
      <c r="U578" s="84">
        <v>2</v>
      </c>
      <c r="V578" s="84">
        <v>0</v>
      </c>
      <c r="W578" s="87"/>
      <c r="X578" s="87"/>
    </row>
    <row r="579" spans="1:24" ht="26.1">
      <c r="A579" s="9" t="s">
        <v>76</v>
      </c>
      <c r="B579" s="16" t="s">
        <v>95</v>
      </c>
      <c r="C579" s="47" t="str" cm="1">
        <f t="array" ref="C579">IF(A579="", "", _xlfn._xlws.FILTER('Responsáveis pelas informações'!F:F, 'Responsáveis pelas informações'!A:A=A579))</f>
        <v>Bianca</v>
      </c>
      <c r="D579" s="47" t="s">
        <v>6</v>
      </c>
      <c r="E579" s="61" t="s">
        <v>877</v>
      </c>
      <c r="F579" s="61" t="s">
        <v>389</v>
      </c>
      <c r="G579" s="16"/>
      <c r="H579" s="87"/>
      <c r="I579" s="87"/>
      <c r="J579" s="87"/>
      <c r="K579" s="87"/>
      <c r="L579" s="87"/>
      <c r="M579" s="87"/>
      <c r="N579" s="87"/>
      <c r="O579" s="87"/>
      <c r="P579" s="87"/>
      <c r="Q579" s="84">
        <v>0</v>
      </c>
      <c r="R579" s="84">
        <v>0</v>
      </c>
      <c r="S579" s="84">
        <v>1</v>
      </c>
      <c r="T579" s="84">
        <v>1</v>
      </c>
      <c r="U579" s="84">
        <v>1</v>
      </c>
      <c r="V579" s="84">
        <v>0</v>
      </c>
      <c r="W579" s="87"/>
      <c r="X579" s="87"/>
    </row>
    <row r="580" spans="1:24" ht="12.95">
      <c r="A580" s="9" t="s">
        <v>76</v>
      </c>
      <c r="B580" s="16" t="s">
        <v>81</v>
      </c>
      <c r="C580" s="47" t="str" cm="1">
        <f t="array" ref="C580">IF(A580="", "", _xlfn._xlws.FILTER('Responsáveis pelas informações'!F:F, 'Responsáveis pelas informações'!A:A=A580))</f>
        <v>Bianca</v>
      </c>
      <c r="D580" s="47" t="s">
        <v>6</v>
      </c>
      <c r="E580" s="61" t="s">
        <v>877</v>
      </c>
      <c r="F580" s="61" t="s">
        <v>389</v>
      </c>
      <c r="G580" s="16"/>
      <c r="H580" s="87"/>
      <c r="I580" s="87"/>
      <c r="J580" s="87"/>
      <c r="K580" s="87"/>
      <c r="L580" s="87"/>
      <c r="M580" s="87"/>
      <c r="N580" s="87"/>
      <c r="O580" s="87"/>
      <c r="P580" s="87"/>
      <c r="Q580" s="84">
        <v>1</v>
      </c>
      <c r="R580" s="84">
        <v>4</v>
      </c>
      <c r="S580" s="84">
        <v>5</v>
      </c>
      <c r="T580" s="84">
        <v>3</v>
      </c>
      <c r="U580" s="84">
        <v>4</v>
      </c>
      <c r="V580" s="84">
        <v>0</v>
      </c>
      <c r="W580" s="87"/>
      <c r="X580" s="87"/>
    </row>
    <row r="581" spans="1:24" ht="12.95">
      <c r="A581" s="9" t="s">
        <v>76</v>
      </c>
      <c r="B581" s="16" t="s">
        <v>57</v>
      </c>
      <c r="C581" s="47" t="str" cm="1">
        <f t="array" ref="C581">IF(A581="", "", _xlfn._xlws.FILTER('Responsáveis pelas informações'!F:F, 'Responsáveis pelas informações'!A:A=A581))</f>
        <v>Bianca</v>
      </c>
      <c r="D581" s="47" t="s">
        <v>6</v>
      </c>
      <c r="E581" s="61" t="s">
        <v>877</v>
      </c>
      <c r="F581" s="61" t="s">
        <v>389</v>
      </c>
      <c r="G581" s="16"/>
      <c r="H581" s="87"/>
      <c r="I581" s="87"/>
      <c r="J581" s="87"/>
      <c r="K581" s="87"/>
      <c r="L581" s="87"/>
      <c r="M581" s="87"/>
      <c r="N581" s="87"/>
      <c r="O581" s="87"/>
      <c r="P581" s="87"/>
      <c r="Q581" s="84">
        <v>1</v>
      </c>
      <c r="R581" s="84">
        <v>2</v>
      </c>
      <c r="S581" s="84">
        <v>2</v>
      </c>
      <c r="T581" s="84">
        <v>3</v>
      </c>
      <c r="U581" s="84">
        <v>2</v>
      </c>
      <c r="V581" s="84">
        <v>0</v>
      </c>
      <c r="W581" s="87"/>
      <c r="X581" s="87"/>
    </row>
    <row r="582" spans="1:24" ht="12.95">
      <c r="A582" s="9" t="s">
        <v>76</v>
      </c>
      <c r="B582" s="16" t="s">
        <v>99</v>
      </c>
      <c r="C582" s="47" t="str" cm="1">
        <f t="array" ref="C582">IF(A582="", "", _xlfn._xlws.FILTER('Responsáveis pelas informações'!F:F, 'Responsáveis pelas informações'!A:A=A582))</f>
        <v>Bianca</v>
      </c>
      <c r="D582" s="47" t="s">
        <v>6</v>
      </c>
      <c r="E582" s="61" t="s">
        <v>877</v>
      </c>
      <c r="F582" s="61" t="s">
        <v>389</v>
      </c>
      <c r="G582" s="16"/>
      <c r="H582" s="87"/>
      <c r="I582" s="87"/>
      <c r="J582" s="87"/>
      <c r="K582" s="87"/>
      <c r="L582" s="87"/>
      <c r="M582" s="87"/>
      <c r="N582" s="87"/>
      <c r="O582" s="87"/>
      <c r="P582" s="87"/>
      <c r="Q582" s="84">
        <v>7.9</v>
      </c>
      <c r="R582" s="84">
        <v>7.8</v>
      </c>
      <c r="S582" s="84">
        <v>7.7</v>
      </c>
      <c r="T582" s="84">
        <v>7.8</v>
      </c>
      <c r="U582" s="84">
        <v>7.6</v>
      </c>
      <c r="V582" s="84">
        <v>0</v>
      </c>
      <c r="W582" s="87"/>
      <c r="X582" s="87"/>
    </row>
    <row r="583" spans="1:24" ht="26.1">
      <c r="A583" s="9" t="s">
        <v>76</v>
      </c>
      <c r="B583" s="16" t="s">
        <v>88</v>
      </c>
      <c r="C583" s="47" t="str" cm="1">
        <f t="array" ref="C583">IF(A583="", "", _xlfn._xlws.FILTER('Responsáveis pelas informações'!F:F, 'Responsáveis pelas informações'!A:A=A583))</f>
        <v>Bianca</v>
      </c>
      <c r="D583" s="47" t="s">
        <v>6</v>
      </c>
      <c r="E583" s="61" t="s">
        <v>877</v>
      </c>
      <c r="F583" s="61" t="s">
        <v>389</v>
      </c>
      <c r="G583" s="16"/>
      <c r="H583" s="87"/>
      <c r="I583" s="87"/>
      <c r="J583" s="87"/>
      <c r="K583" s="87"/>
      <c r="L583" s="87"/>
      <c r="M583" s="87"/>
      <c r="N583" s="87"/>
      <c r="O583" s="87"/>
      <c r="P583" s="87"/>
      <c r="Q583" s="177">
        <v>57</v>
      </c>
      <c r="R583" s="177">
        <v>50</v>
      </c>
      <c r="S583" s="177">
        <v>54</v>
      </c>
      <c r="T583" s="177">
        <v>57</v>
      </c>
      <c r="U583" s="177">
        <v>46</v>
      </c>
      <c r="V583" s="177">
        <v>0</v>
      </c>
      <c r="W583" s="87"/>
      <c r="X583" s="87"/>
    </row>
    <row r="584" spans="1:24" ht="12.95">
      <c r="A584" s="9" t="s">
        <v>76</v>
      </c>
      <c r="B584" s="16" t="s">
        <v>72</v>
      </c>
      <c r="C584" s="47" t="str" cm="1">
        <f t="array" ref="C584">IF(A584="", "", _xlfn._xlws.FILTER('Responsáveis pelas informações'!F:F, 'Responsáveis pelas informações'!A:A=A584))</f>
        <v>Bianca</v>
      </c>
      <c r="D584" s="47" t="s">
        <v>6</v>
      </c>
      <c r="E584" s="61" t="s">
        <v>877</v>
      </c>
      <c r="F584" s="61" t="s">
        <v>389</v>
      </c>
      <c r="G584" s="16"/>
      <c r="H584" s="87"/>
      <c r="I584" s="87"/>
      <c r="J584" s="87"/>
      <c r="K584" s="87"/>
      <c r="L584" s="87"/>
      <c r="M584" s="87"/>
      <c r="N584" s="87"/>
      <c r="O584" s="87"/>
      <c r="P584" s="87"/>
      <c r="Q584" s="177">
        <v>50</v>
      </c>
      <c r="R584" s="177">
        <v>37</v>
      </c>
      <c r="S584" s="177">
        <v>30</v>
      </c>
      <c r="T584" s="177">
        <v>30</v>
      </c>
      <c r="U584" s="177">
        <v>28</v>
      </c>
      <c r="V584" s="177">
        <v>0</v>
      </c>
      <c r="W584" s="87"/>
      <c r="X584" s="87"/>
    </row>
    <row r="585" spans="1:24" ht="26.1">
      <c r="A585" s="9" t="s">
        <v>76</v>
      </c>
      <c r="B585" s="16" t="s">
        <v>104</v>
      </c>
      <c r="C585" s="47" t="str" cm="1">
        <f t="array" ref="C585">IF(A585="", "", _xlfn._xlws.FILTER('Responsáveis pelas informações'!F:F, 'Responsáveis pelas informações'!A:A=A585))</f>
        <v>Bianca</v>
      </c>
      <c r="D585" s="47" t="s">
        <v>6</v>
      </c>
      <c r="E585" s="61" t="s">
        <v>877</v>
      </c>
      <c r="F585" s="61" t="s">
        <v>389</v>
      </c>
      <c r="G585" s="16"/>
      <c r="H585" s="87"/>
      <c r="I585" s="87"/>
      <c r="J585" s="87"/>
      <c r="K585" s="87"/>
      <c r="L585" s="87"/>
      <c r="M585" s="87"/>
      <c r="N585" s="87"/>
      <c r="O585" s="87"/>
      <c r="P585" s="87"/>
      <c r="Q585" s="84">
        <v>5</v>
      </c>
      <c r="R585" s="84">
        <v>12</v>
      </c>
      <c r="S585" s="87">
        <v>20</v>
      </c>
      <c r="T585" s="87">
        <v>20</v>
      </c>
      <c r="U585" s="84">
        <v>20</v>
      </c>
      <c r="V585" s="84">
        <v>0</v>
      </c>
      <c r="W585" s="87"/>
      <c r="X585" s="87"/>
    </row>
    <row r="586" spans="1:24" ht="26.1">
      <c r="A586" s="9" t="s">
        <v>76</v>
      </c>
      <c r="B586" s="16" t="s">
        <v>66</v>
      </c>
      <c r="C586" s="47" t="str" cm="1">
        <f t="array" ref="C586">IF(A586="", "", _xlfn._xlws.FILTER('Responsáveis pelas informações'!F:F, 'Responsáveis pelas informações'!A:A=A586))</f>
        <v>Bianca</v>
      </c>
      <c r="D586" s="47" t="s">
        <v>6</v>
      </c>
      <c r="E586" s="61" t="s">
        <v>877</v>
      </c>
      <c r="F586" s="61" t="s">
        <v>389</v>
      </c>
      <c r="G586" s="16"/>
      <c r="H586" s="87"/>
      <c r="I586" s="87"/>
      <c r="J586" s="87"/>
      <c r="K586" s="87"/>
      <c r="L586" s="87"/>
      <c r="M586" s="87"/>
      <c r="N586" s="87"/>
      <c r="O586" s="87"/>
      <c r="P586" s="87"/>
      <c r="Q586" s="84" t="s">
        <v>391</v>
      </c>
      <c r="R586" s="84" t="s">
        <v>391</v>
      </c>
      <c r="S586" s="84" t="s">
        <v>391</v>
      </c>
      <c r="T586" s="84" t="s">
        <v>391</v>
      </c>
      <c r="U586" s="84" t="s">
        <v>391</v>
      </c>
      <c r="V586" s="84" t="s">
        <v>391</v>
      </c>
      <c r="W586" s="87"/>
      <c r="X586" s="87"/>
    </row>
    <row r="587" spans="1:24" ht="12.95">
      <c r="A587" s="9" t="s">
        <v>78</v>
      </c>
      <c r="B587" s="16" t="s">
        <v>74</v>
      </c>
      <c r="C587" s="47" t="str" cm="1">
        <f t="array" ref="C587">IF(A587="", "", _xlfn._xlws.FILTER('Responsáveis pelas informações'!F:F, 'Responsáveis pelas informações'!A:A=A587))</f>
        <v>Bianca</v>
      </c>
      <c r="D587" s="47" t="s">
        <v>44</v>
      </c>
      <c r="E587" s="61" t="s">
        <v>877</v>
      </c>
      <c r="F587" s="61" t="s">
        <v>877</v>
      </c>
      <c r="G587" s="16"/>
      <c r="H587" s="87"/>
      <c r="I587" s="87"/>
      <c r="J587" s="87"/>
      <c r="K587" s="87"/>
      <c r="L587" s="87"/>
      <c r="M587" s="87"/>
      <c r="N587" s="87"/>
      <c r="O587" s="87"/>
      <c r="P587" s="87"/>
      <c r="Q587" s="84">
        <v>41</v>
      </c>
      <c r="R587" s="84">
        <v>58</v>
      </c>
      <c r="S587" s="87">
        <v>24</v>
      </c>
      <c r="T587" s="87">
        <v>14</v>
      </c>
      <c r="U587" s="84"/>
      <c r="V587" s="84"/>
      <c r="W587" s="87"/>
      <c r="X587" s="87"/>
    </row>
    <row r="588" spans="1:24" ht="12.95">
      <c r="A588" s="9" t="s">
        <v>78</v>
      </c>
      <c r="B588" s="16" t="s">
        <v>49</v>
      </c>
      <c r="C588" s="47" t="str" cm="1">
        <f t="array" ref="C588">IF(A588="", "", _xlfn._xlws.FILTER('Responsáveis pelas informações'!F:F, 'Responsáveis pelas informações'!A:A=A588))</f>
        <v>Bianca</v>
      </c>
      <c r="D588" s="47" t="s">
        <v>44</v>
      </c>
      <c r="E588" s="61" t="s">
        <v>877</v>
      </c>
      <c r="F588" s="61" t="s">
        <v>877</v>
      </c>
      <c r="G588" s="16"/>
      <c r="H588" s="87"/>
      <c r="I588" s="87"/>
      <c r="J588" s="87"/>
      <c r="K588" s="87"/>
      <c r="L588" s="87"/>
      <c r="M588" s="87"/>
      <c r="N588" s="87"/>
      <c r="O588" s="87"/>
      <c r="P588" s="87"/>
      <c r="Q588" s="84">
        <v>18</v>
      </c>
      <c r="R588" s="84">
        <v>36</v>
      </c>
      <c r="S588" s="87">
        <v>18</v>
      </c>
      <c r="T588" s="87">
        <v>6</v>
      </c>
      <c r="U588" s="87"/>
      <c r="V588" s="87"/>
      <c r="W588" s="87"/>
      <c r="X588" s="87"/>
    </row>
    <row r="589" spans="1:24" ht="12.95">
      <c r="A589" s="9" t="s">
        <v>78</v>
      </c>
      <c r="B589" s="16" t="s">
        <v>77</v>
      </c>
      <c r="C589" s="47" t="str" cm="1">
        <f t="array" ref="C589">IF(A589="", "", _xlfn._xlws.FILTER('Responsáveis pelas informações'!F:F, 'Responsáveis pelas informações'!A:A=A589))</f>
        <v>Bianca</v>
      </c>
      <c r="D589" s="47" t="s">
        <v>44</v>
      </c>
      <c r="E589" s="61" t="s">
        <v>877</v>
      </c>
      <c r="F589" s="61" t="s">
        <v>877</v>
      </c>
      <c r="G589" s="16"/>
      <c r="H589" s="87"/>
      <c r="I589" s="87"/>
      <c r="J589" s="87"/>
      <c r="K589" s="87"/>
      <c r="L589" s="87"/>
      <c r="M589" s="87"/>
      <c r="N589" s="87"/>
      <c r="O589" s="87"/>
      <c r="P589" s="87"/>
      <c r="Q589" s="84">
        <v>7</v>
      </c>
      <c r="R589" s="84">
        <v>12</v>
      </c>
      <c r="S589" s="87">
        <v>5</v>
      </c>
      <c r="T589" s="87">
        <v>0</v>
      </c>
      <c r="U589" s="87"/>
      <c r="V589" s="87"/>
      <c r="W589" s="87"/>
      <c r="X589" s="87"/>
    </row>
    <row r="590" spans="1:24" ht="12.95">
      <c r="A590" s="9" t="s">
        <v>78</v>
      </c>
      <c r="B590" s="16" t="s">
        <v>79</v>
      </c>
      <c r="C590" s="47" t="str" cm="1">
        <f t="array" ref="C590">IF(A590="", "", _xlfn._xlws.FILTER('Responsáveis pelas informações'!F:F, 'Responsáveis pelas informações'!A:A=A590))</f>
        <v>Bianca</v>
      </c>
      <c r="D590" s="47" t="s">
        <v>44</v>
      </c>
      <c r="E590" s="61" t="s">
        <v>877</v>
      </c>
      <c r="F590" s="61" t="s">
        <v>877</v>
      </c>
      <c r="G590" s="16"/>
      <c r="H590" s="87"/>
      <c r="I590" s="87"/>
      <c r="J590" s="87"/>
      <c r="K590" s="87"/>
      <c r="L590" s="87"/>
      <c r="M590" s="87"/>
      <c r="N590" s="87"/>
      <c r="O590" s="87"/>
      <c r="P590" s="87"/>
      <c r="Q590" s="84">
        <v>7</v>
      </c>
      <c r="R590" s="84">
        <v>12</v>
      </c>
      <c r="S590" s="87">
        <v>2</v>
      </c>
      <c r="T590" s="87">
        <v>0</v>
      </c>
      <c r="U590" s="87"/>
      <c r="V590" s="87"/>
      <c r="W590" s="87"/>
      <c r="X590" s="87"/>
    </row>
    <row r="591" spans="1:24" ht="26.1">
      <c r="A591" s="9" t="s">
        <v>78</v>
      </c>
      <c r="B591" s="16" t="s">
        <v>95</v>
      </c>
      <c r="C591" s="47" t="str" cm="1">
        <f t="array" ref="C591">IF(A591="", "", _xlfn._xlws.FILTER('Responsáveis pelas informações'!F:F, 'Responsáveis pelas informações'!A:A=A591))</f>
        <v>Bianca</v>
      </c>
      <c r="D591" s="47" t="s">
        <v>44</v>
      </c>
      <c r="E591" s="61" t="s">
        <v>877</v>
      </c>
      <c r="F591" s="61" t="s">
        <v>877</v>
      </c>
      <c r="G591" s="16"/>
      <c r="H591" s="87"/>
      <c r="I591" s="87"/>
      <c r="J591" s="87"/>
      <c r="K591" s="87"/>
      <c r="L591" s="87"/>
      <c r="M591" s="87"/>
      <c r="N591" s="87"/>
      <c r="O591" s="87"/>
      <c r="P591" s="87"/>
      <c r="Q591" s="84">
        <v>1</v>
      </c>
      <c r="R591" s="84">
        <v>2</v>
      </c>
      <c r="S591" s="87">
        <v>3</v>
      </c>
      <c r="T591" s="87">
        <v>0</v>
      </c>
      <c r="U591" s="87"/>
      <c r="V591" s="87"/>
      <c r="W591" s="87"/>
      <c r="X591" s="87"/>
    </row>
    <row r="592" spans="1:24" ht="12.95">
      <c r="A592" s="9" t="s">
        <v>78</v>
      </c>
      <c r="B592" s="16" t="s">
        <v>81</v>
      </c>
      <c r="C592" s="47" t="str" cm="1">
        <f t="array" ref="C592">IF(A592="", "", _xlfn._xlws.FILTER('Responsáveis pelas informações'!F:F, 'Responsáveis pelas informações'!A:A=A592))</f>
        <v>Bianca</v>
      </c>
      <c r="D592" s="47" t="s">
        <v>44</v>
      </c>
      <c r="E592" s="61" t="s">
        <v>877</v>
      </c>
      <c r="F592" s="61" t="s">
        <v>877</v>
      </c>
      <c r="G592" s="16"/>
      <c r="H592" s="87"/>
      <c r="I592" s="87"/>
      <c r="J592" s="87"/>
      <c r="K592" s="87"/>
      <c r="L592" s="87"/>
      <c r="M592" s="87"/>
      <c r="N592" s="87"/>
      <c r="O592" s="87"/>
      <c r="P592" s="87"/>
      <c r="Q592" s="84">
        <v>5</v>
      </c>
      <c r="R592" s="84">
        <v>4</v>
      </c>
      <c r="S592" s="87">
        <v>4</v>
      </c>
      <c r="T592" s="87">
        <v>0</v>
      </c>
      <c r="U592" s="87"/>
      <c r="V592" s="87"/>
      <c r="W592" s="87"/>
      <c r="X592" s="87"/>
    </row>
    <row r="593" spans="1:24" ht="12.95">
      <c r="A593" s="9" t="s">
        <v>78</v>
      </c>
      <c r="B593" s="16" t="s">
        <v>57</v>
      </c>
      <c r="C593" s="47" t="str" cm="1">
        <f t="array" ref="C593">IF(A593="", "", _xlfn._xlws.FILTER('Responsáveis pelas informações'!F:F, 'Responsáveis pelas informações'!A:A=A593))</f>
        <v>Bianca</v>
      </c>
      <c r="D593" s="47" t="s">
        <v>44</v>
      </c>
      <c r="E593" s="61" t="s">
        <v>877</v>
      </c>
      <c r="F593" s="61" t="s">
        <v>877</v>
      </c>
      <c r="G593" s="16"/>
      <c r="H593" s="87"/>
      <c r="I593" s="87"/>
      <c r="J593" s="87"/>
      <c r="K593" s="87"/>
      <c r="L593" s="87"/>
      <c r="M593" s="87"/>
      <c r="N593" s="87"/>
      <c r="O593" s="87"/>
      <c r="P593" s="87"/>
      <c r="Q593" s="84">
        <v>2</v>
      </c>
      <c r="R593" s="84">
        <v>3</v>
      </c>
      <c r="S593" s="87">
        <v>2</v>
      </c>
      <c r="T593" s="87">
        <v>0</v>
      </c>
      <c r="U593" s="87"/>
      <c r="V593" s="87"/>
      <c r="W593" s="87"/>
      <c r="X593" s="87"/>
    </row>
    <row r="594" spans="1:24" ht="12.95">
      <c r="A594" s="9" t="s">
        <v>78</v>
      </c>
      <c r="B594" s="16" t="s">
        <v>99</v>
      </c>
      <c r="C594" s="47" t="str" cm="1">
        <f t="array" ref="C594">IF(A594="", "", _xlfn._xlws.FILTER('Responsáveis pelas informações'!F:F, 'Responsáveis pelas informações'!A:A=A594))</f>
        <v>Bianca</v>
      </c>
      <c r="D594" s="47" t="s">
        <v>44</v>
      </c>
      <c r="E594" s="61" t="s">
        <v>877</v>
      </c>
      <c r="F594" s="61" t="s">
        <v>877</v>
      </c>
      <c r="G594" s="16"/>
      <c r="H594" s="87"/>
      <c r="I594" s="87"/>
      <c r="J594" s="87"/>
      <c r="K594" s="87"/>
      <c r="L594" s="87"/>
      <c r="M594" s="87"/>
      <c r="N594" s="87"/>
      <c r="O594" s="87"/>
      <c r="P594" s="87"/>
      <c r="Q594" s="84">
        <v>7</v>
      </c>
      <c r="R594" s="84">
        <v>7</v>
      </c>
      <c r="S594" s="87">
        <v>8</v>
      </c>
      <c r="T594" s="87">
        <v>8</v>
      </c>
      <c r="U594" s="87"/>
      <c r="V594" s="87"/>
      <c r="W594" s="87"/>
      <c r="X594" s="87"/>
    </row>
    <row r="595" spans="1:24" ht="26.1">
      <c r="A595" s="9" t="s">
        <v>78</v>
      </c>
      <c r="B595" s="16" t="s">
        <v>88</v>
      </c>
      <c r="C595" s="47" t="str" cm="1">
        <f t="array" ref="C595">IF(A595="", "", _xlfn._xlws.FILTER('Responsáveis pelas informações'!F:F, 'Responsáveis pelas informações'!A:A=A595))</f>
        <v>Bianca</v>
      </c>
      <c r="D595" s="47" t="s">
        <v>44</v>
      </c>
      <c r="E595" s="61" t="s">
        <v>877</v>
      </c>
      <c r="F595" s="61" t="s">
        <v>877</v>
      </c>
      <c r="G595" s="16"/>
      <c r="H595" s="87"/>
      <c r="I595" s="87"/>
      <c r="J595" s="87"/>
      <c r="K595" s="87"/>
      <c r="L595" s="87"/>
      <c r="M595" s="87"/>
      <c r="N595" s="87"/>
      <c r="O595" s="87"/>
      <c r="P595" s="87"/>
      <c r="Q595" s="84" t="s">
        <v>930</v>
      </c>
      <c r="R595" s="84" t="s">
        <v>931</v>
      </c>
      <c r="S595" s="87" t="s">
        <v>932</v>
      </c>
      <c r="T595" s="87">
        <v>0</v>
      </c>
      <c r="U595" s="87"/>
      <c r="V595" s="87"/>
      <c r="W595" s="87"/>
      <c r="X595" s="87"/>
    </row>
    <row r="596" spans="1:24" ht="12.95">
      <c r="A596" s="9" t="s">
        <v>78</v>
      </c>
      <c r="B596" s="16" t="s">
        <v>72</v>
      </c>
      <c r="C596" s="47" t="str" cm="1">
        <f t="array" ref="C596">IF(A596="", "", _xlfn._xlws.FILTER('Responsáveis pelas informações'!F:F, 'Responsáveis pelas informações'!A:A=A596))</f>
        <v>Bianca</v>
      </c>
      <c r="D596" s="47" t="s">
        <v>44</v>
      </c>
      <c r="E596" s="61" t="s">
        <v>877</v>
      </c>
      <c r="F596" s="61" t="s">
        <v>877</v>
      </c>
      <c r="G596" s="16"/>
      <c r="H596" s="87"/>
      <c r="I596" s="87"/>
      <c r="J596" s="87"/>
      <c r="K596" s="87"/>
      <c r="L596" s="87"/>
      <c r="M596" s="87"/>
      <c r="N596" s="87"/>
      <c r="O596" s="87"/>
      <c r="P596" s="87"/>
      <c r="Q596" s="84" t="s">
        <v>933</v>
      </c>
      <c r="R596" s="84" t="s">
        <v>879</v>
      </c>
      <c r="S596" s="87" t="s">
        <v>934</v>
      </c>
      <c r="T596" s="87">
        <v>0</v>
      </c>
      <c r="U596" s="87"/>
      <c r="V596" s="87"/>
      <c r="W596" s="87"/>
      <c r="X596" s="87"/>
    </row>
    <row r="597" spans="1:24" ht="26.1">
      <c r="A597" s="9" t="s">
        <v>78</v>
      </c>
      <c r="B597" s="16" t="s">
        <v>104</v>
      </c>
      <c r="C597" s="47" t="str" cm="1">
        <f t="array" ref="C597">IF(A597="", "", _xlfn._xlws.FILTER('Responsáveis pelas informações'!F:F, 'Responsáveis pelas informações'!A:A=A597))</f>
        <v>Bianca</v>
      </c>
      <c r="D597" s="47" t="s">
        <v>44</v>
      </c>
      <c r="E597" s="61" t="s">
        <v>877</v>
      </c>
      <c r="F597" s="61" t="s">
        <v>877</v>
      </c>
      <c r="G597" s="16"/>
      <c r="H597" s="87"/>
      <c r="I597" s="87"/>
      <c r="J597" s="87"/>
      <c r="K597" s="87"/>
      <c r="L597" s="87"/>
      <c r="M597" s="87"/>
      <c r="N597" s="87"/>
      <c r="O597" s="87"/>
      <c r="P597" s="87"/>
      <c r="Q597" s="84">
        <v>25</v>
      </c>
      <c r="R597" s="84">
        <v>28</v>
      </c>
      <c r="S597" s="87">
        <v>22</v>
      </c>
      <c r="T597" s="87">
        <v>0</v>
      </c>
      <c r="U597" s="87"/>
      <c r="V597" s="87"/>
      <c r="W597" s="87"/>
      <c r="X597" s="87"/>
    </row>
    <row r="598" spans="1:24" ht="26.1">
      <c r="A598" s="9" t="s">
        <v>78</v>
      </c>
      <c r="B598" s="16" t="s">
        <v>84</v>
      </c>
      <c r="C598" s="47" t="str" cm="1">
        <f t="array" ref="C598">IF(A598="", "", _xlfn._xlws.FILTER('Responsáveis pelas informações'!F:F, 'Responsáveis pelas informações'!A:A=A598))</f>
        <v>Bianca</v>
      </c>
      <c r="D598" s="47" t="s">
        <v>44</v>
      </c>
      <c r="E598" s="61" t="s">
        <v>877</v>
      </c>
      <c r="F598" s="61" t="s">
        <v>877</v>
      </c>
      <c r="G598" s="16"/>
      <c r="H598" s="87"/>
      <c r="I598" s="87"/>
      <c r="J598" s="87"/>
      <c r="K598" s="87"/>
      <c r="L598" s="87"/>
      <c r="M598" s="87"/>
      <c r="N598" s="87"/>
      <c r="O598" s="87"/>
      <c r="P598" s="87"/>
      <c r="Q598" s="84" t="s">
        <v>391</v>
      </c>
      <c r="R598" s="84" t="s">
        <v>391</v>
      </c>
      <c r="S598" s="84" t="s">
        <v>391</v>
      </c>
      <c r="T598" s="84" t="s">
        <v>391</v>
      </c>
      <c r="U598" s="87"/>
      <c r="V598" s="87"/>
      <c r="W598" s="87"/>
      <c r="X598" s="87"/>
    </row>
    <row r="599" spans="1:24" ht="12.95">
      <c r="A599" s="77" t="s">
        <v>80</v>
      </c>
      <c r="B599" s="47" t="s">
        <v>74</v>
      </c>
      <c r="C599" s="47" t="str" cm="1">
        <f t="array" ref="C599">IF(A599="", "", _xlfn._xlws.FILTER('Responsáveis pelas informações'!F:F, 'Responsáveis pelas informações'!A:A=A599))</f>
        <v>Bianca</v>
      </c>
      <c r="D599" s="47" t="s">
        <v>35</v>
      </c>
      <c r="E599" s="47">
        <v>0</v>
      </c>
      <c r="F599" s="47">
        <v>0</v>
      </c>
      <c r="G599" s="16"/>
      <c r="H599" s="87"/>
      <c r="I599" s="87"/>
      <c r="J599" s="87"/>
      <c r="K599" s="87"/>
      <c r="L599" s="87"/>
      <c r="M599" s="87"/>
      <c r="N599" s="108"/>
      <c r="O599" s="108"/>
      <c r="P599" s="108">
        <v>35</v>
      </c>
      <c r="Q599" s="83">
        <v>42</v>
      </c>
      <c r="R599" s="83">
        <v>39</v>
      </c>
      <c r="S599" s="108">
        <v>38</v>
      </c>
      <c r="T599" s="108">
        <v>24</v>
      </c>
      <c r="U599" s="108">
        <v>12</v>
      </c>
      <c r="V599" s="108"/>
      <c r="W599" s="108"/>
      <c r="X599" s="87"/>
    </row>
    <row r="600" spans="1:24" ht="12.95">
      <c r="A600" s="77" t="s">
        <v>80</v>
      </c>
      <c r="B600" s="47" t="s">
        <v>49</v>
      </c>
      <c r="C600" s="47" t="str" cm="1">
        <f t="array" ref="C600">IF(A600="", "", _xlfn._xlws.FILTER('Responsáveis pelas informações'!F:F, 'Responsáveis pelas informações'!A:A=A600))</f>
        <v>Bianca</v>
      </c>
      <c r="D600" s="47" t="s">
        <v>35</v>
      </c>
      <c r="E600" s="47">
        <v>0</v>
      </c>
      <c r="F600" s="47">
        <v>0</v>
      </c>
      <c r="G600" s="16"/>
      <c r="H600" s="87"/>
      <c r="I600" s="87"/>
      <c r="J600" s="87"/>
      <c r="K600" s="87"/>
      <c r="L600" s="87"/>
      <c r="M600" s="87"/>
      <c r="N600" s="108"/>
      <c r="O600" s="108"/>
      <c r="P600" s="108">
        <v>12</v>
      </c>
      <c r="Q600" s="83">
        <v>13</v>
      </c>
      <c r="R600" s="83">
        <v>13</v>
      </c>
      <c r="S600" s="108">
        <v>13</v>
      </c>
      <c r="T600" s="108">
        <v>8</v>
      </c>
      <c r="U600" s="108">
        <v>5</v>
      </c>
      <c r="V600" s="108"/>
      <c r="W600" s="108"/>
      <c r="X600" s="87"/>
    </row>
    <row r="601" spans="1:24" ht="12.95">
      <c r="A601" s="77" t="s">
        <v>80</v>
      </c>
      <c r="B601" s="47" t="s">
        <v>77</v>
      </c>
      <c r="C601" s="47" t="str" cm="1">
        <f t="array" ref="C601">IF(A601="", "", _xlfn._xlws.FILTER('Responsáveis pelas informações'!F:F, 'Responsáveis pelas informações'!A:A=A601))</f>
        <v>Bianca</v>
      </c>
      <c r="D601" s="47" t="s">
        <v>35</v>
      </c>
      <c r="E601" s="47">
        <v>0</v>
      </c>
      <c r="F601" s="47">
        <v>0</v>
      </c>
      <c r="G601" s="16"/>
      <c r="H601" s="87"/>
      <c r="I601" s="87"/>
      <c r="J601" s="87"/>
      <c r="K601" s="87"/>
      <c r="L601" s="87"/>
      <c r="M601" s="87"/>
      <c r="N601" s="108"/>
      <c r="O601" s="108"/>
      <c r="P601" s="108">
        <v>1</v>
      </c>
      <c r="Q601" s="83">
        <v>4</v>
      </c>
      <c r="R601" s="83">
        <v>4</v>
      </c>
      <c r="S601" s="108">
        <v>3</v>
      </c>
      <c r="T601" s="108">
        <v>3</v>
      </c>
      <c r="U601" s="108">
        <v>1</v>
      </c>
      <c r="V601" s="108"/>
      <c r="W601" s="108"/>
      <c r="X601" s="87"/>
    </row>
    <row r="602" spans="1:24" ht="12.95">
      <c r="A602" s="77" t="s">
        <v>80</v>
      </c>
      <c r="B602" s="47" t="s">
        <v>79</v>
      </c>
      <c r="C602" s="47" t="str" cm="1">
        <f t="array" ref="C602">IF(A602="", "", _xlfn._xlws.FILTER('Responsáveis pelas informações'!F:F, 'Responsáveis pelas informações'!A:A=A602))</f>
        <v>Bianca</v>
      </c>
      <c r="D602" s="47" t="s">
        <v>35</v>
      </c>
      <c r="E602" s="47">
        <v>0</v>
      </c>
      <c r="F602" s="47">
        <v>0</v>
      </c>
      <c r="G602" s="16"/>
      <c r="H602" s="87"/>
      <c r="I602" s="87"/>
      <c r="J602" s="87"/>
      <c r="K602" s="87"/>
      <c r="L602" s="87"/>
      <c r="M602" s="87"/>
      <c r="N602" s="108"/>
      <c r="O602" s="108"/>
      <c r="P602" s="108">
        <v>1</v>
      </c>
      <c r="Q602" s="83">
        <v>4</v>
      </c>
      <c r="R602" s="83">
        <v>4</v>
      </c>
      <c r="S602" s="108">
        <v>3</v>
      </c>
      <c r="T602" s="108">
        <v>3</v>
      </c>
      <c r="U602" s="108">
        <v>1</v>
      </c>
      <c r="V602" s="108"/>
      <c r="W602" s="108"/>
      <c r="X602" s="87"/>
    </row>
    <row r="603" spans="1:24" ht="12.95">
      <c r="A603" s="77" t="s">
        <v>80</v>
      </c>
      <c r="B603" s="47" t="s">
        <v>81</v>
      </c>
      <c r="C603" s="47" t="str" cm="1">
        <f t="array" ref="C603">IF(A603="", "", _xlfn._xlws.FILTER('Responsáveis pelas informações'!F:F, 'Responsáveis pelas informações'!A:A=A603))</f>
        <v>Bianca</v>
      </c>
      <c r="D603" s="47" t="s">
        <v>35</v>
      </c>
      <c r="E603" s="47">
        <v>0</v>
      </c>
      <c r="F603" s="47">
        <v>0</v>
      </c>
      <c r="G603" s="16"/>
      <c r="H603" s="87"/>
      <c r="I603" s="87"/>
      <c r="J603" s="87"/>
      <c r="K603" s="87"/>
      <c r="L603" s="87"/>
      <c r="M603" s="87"/>
      <c r="N603" s="108"/>
      <c r="O603" s="108"/>
      <c r="P603" s="108">
        <v>1</v>
      </c>
      <c r="Q603" s="83">
        <v>2</v>
      </c>
      <c r="R603" s="83">
        <v>2</v>
      </c>
      <c r="S603" s="108">
        <v>2</v>
      </c>
      <c r="T603" s="108">
        <v>2</v>
      </c>
      <c r="U603" s="108">
        <v>1</v>
      </c>
      <c r="V603" s="108"/>
      <c r="W603" s="108"/>
      <c r="X603" s="87"/>
    </row>
    <row r="604" spans="1:24" ht="12.95">
      <c r="A604" s="77" t="s">
        <v>80</v>
      </c>
      <c r="B604" s="47" t="s">
        <v>57</v>
      </c>
      <c r="C604" s="47" t="str" cm="1">
        <f t="array" ref="C604">IF(A604="", "", _xlfn._xlws.FILTER('Responsáveis pelas informações'!F:F, 'Responsáveis pelas informações'!A:A=A604))</f>
        <v>Bianca</v>
      </c>
      <c r="D604" s="47" t="s">
        <v>35</v>
      </c>
      <c r="E604" s="47">
        <v>0</v>
      </c>
      <c r="F604" s="47">
        <v>0</v>
      </c>
      <c r="G604" s="16"/>
      <c r="H604" s="87"/>
      <c r="I604" s="87"/>
      <c r="J604" s="87"/>
      <c r="K604" s="87"/>
      <c r="L604" s="87"/>
      <c r="M604" s="87"/>
      <c r="N604" s="108"/>
      <c r="O604" s="108"/>
      <c r="P604" s="108">
        <v>0</v>
      </c>
      <c r="Q604" s="83">
        <v>0</v>
      </c>
      <c r="R604" s="83">
        <v>2</v>
      </c>
      <c r="S604" s="108">
        <v>2</v>
      </c>
      <c r="T604" s="108">
        <v>2</v>
      </c>
      <c r="U604" s="108">
        <v>2</v>
      </c>
      <c r="V604" s="108"/>
      <c r="W604" s="108"/>
      <c r="X604" s="87"/>
    </row>
    <row r="605" spans="1:24" ht="12.95">
      <c r="A605" s="77" t="s">
        <v>80</v>
      </c>
      <c r="B605" s="47" t="s">
        <v>86</v>
      </c>
      <c r="C605" s="47" t="str" cm="1">
        <f t="array" ref="C605">IF(A605="", "", _xlfn._xlws.FILTER('Responsáveis pelas informações'!F:F, 'Responsáveis pelas informações'!A:A=A605))</f>
        <v>Bianca</v>
      </c>
      <c r="D605" s="47" t="s">
        <v>35</v>
      </c>
      <c r="E605" s="47">
        <v>0</v>
      </c>
      <c r="F605" s="47">
        <v>0</v>
      </c>
      <c r="G605" s="16"/>
      <c r="H605" s="87"/>
      <c r="I605" s="87"/>
      <c r="J605" s="87"/>
      <c r="K605" s="87"/>
      <c r="L605" s="87"/>
      <c r="M605" s="87"/>
      <c r="N605" s="108"/>
      <c r="O605" s="108"/>
      <c r="P605" s="108">
        <v>3</v>
      </c>
      <c r="Q605" s="83">
        <v>3</v>
      </c>
      <c r="R605" s="83">
        <v>3</v>
      </c>
      <c r="S605" s="108">
        <v>3</v>
      </c>
      <c r="T605" s="108">
        <v>3</v>
      </c>
      <c r="U605" s="108">
        <v>3</v>
      </c>
      <c r="V605" s="108"/>
      <c r="W605" s="108"/>
      <c r="X605" s="87"/>
    </row>
    <row r="606" spans="1:24" ht="26.1">
      <c r="A606" s="77" t="s">
        <v>80</v>
      </c>
      <c r="B606" s="47" t="s">
        <v>88</v>
      </c>
      <c r="C606" s="47" t="str" cm="1">
        <f t="array" ref="C606">IF(A606="", "", _xlfn._xlws.FILTER('Responsáveis pelas informações'!F:F, 'Responsáveis pelas informações'!A:A=A606))</f>
        <v>Bianca</v>
      </c>
      <c r="D606" s="47" t="s">
        <v>35</v>
      </c>
      <c r="E606" s="47">
        <v>0</v>
      </c>
      <c r="F606" s="47">
        <v>0</v>
      </c>
      <c r="G606" s="16"/>
      <c r="H606" s="87"/>
      <c r="I606" s="87"/>
      <c r="J606" s="87"/>
      <c r="K606" s="87"/>
      <c r="L606" s="87"/>
      <c r="M606" s="87"/>
      <c r="N606" s="108"/>
      <c r="O606" s="108"/>
      <c r="P606" s="108" t="s">
        <v>935</v>
      </c>
      <c r="Q606" s="108" t="s">
        <v>936</v>
      </c>
      <c r="R606" s="108" t="s">
        <v>936</v>
      </c>
      <c r="S606" s="108" t="s">
        <v>936</v>
      </c>
      <c r="T606" s="108" t="s">
        <v>936</v>
      </c>
      <c r="U606" s="108" t="s">
        <v>936</v>
      </c>
      <c r="V606" s="108"/>
      <c r="W606" s="108"/>
      <c r="X606" s="87"/>
    </row>
    <row r="607" spans="1:24" ht="12.95">
      <c r="A607" s="77" t="s">
        <v>80</v>
      </c>
      <c r="B607" s="47" t="s">
        <v>72</v>
      </c>
      <c r="C607" s="47" t="str" cm="1">
        <f t="array" ref="C607">IF(A607="", "", _xlfn._xlws.FILTER('Responsáveis pelas informações'!F:F, 'Responsáveis pelas informações'!A:A=A607))</f>
        <v>Bianca</v>
      </c>
      <c r="D607" s="47" t="s">
        <v>35</v>
      </c>
      <c r="E607" s="47">
        <v>0</v>
      </c>
      <c r="F607" s="47">
        <v>0</v>
      </c>
      <c r="G607" s="16"/>
      <c r="H607" s="87"/>
      <c r="I607" s="87"/>
      <c r="J607" s="87"/>
      <c r="K607" s="87"/>
      <c r="L607" s="87"/>
      <c r="P607" s="108" t="s">
        <v>937</v>
      </c>
      <c r="Q607" s="83">
        <v>20</v>
      </c>
      <c r="R607" s="83" t="s">
        <v>938</v>
      </c>
      <c r="S607" s="108" t="s">
        <v>938</v>
      </c>
      <c r="T607" s="108" t="s">
        <v>939</v>
      </c>
      <c r="U607" s="108">
        <v>25</v>
      </c>
      <c r="V607" s="108"/>
      <c r="W607" s="108"/>
      <c r="X607" s="87"/>
    </row>
    <row r="608" spans="1:24" ht="12.95">
      <c r="A608" s="77" t="s">
        <v>82</v>
      </c>
      <c r="B608" s="47" t="s">
        <v>74</v>
      </c>
      <c r="C608" s="47" t="str" cm="1">
        <f t="array" ref="C608">IF(A608="", "", _xlfn._xlws.FILTER('Responsáveis pelas informações'!F:F, 'Responsáveis pelas informações'!A:A=A608))</f>
        <v>Bianca</v>
      </c>
      <c r="D608" s="47" t="s">
        <v>44</v>
      </c>
      <c r="E608" s="61" t="s">
        <v>877</v>
      </c>
      <c r="F608" s="61" t="s">
        <v>877</v>
      </c>
      <c r="G608" s="21"/>
      <c r="H608" s="108"/>
      <c r="I608" s="108"/>
      <c r="J608" s="108"/>
      <c r="K608" s="108"/>
      <c r="L608" s="108"/>
      <c r="M608" s="108"/>
      <c r="N608" s="108"/>
      <c r="O608" s="108"/>
      <c r="P608" s="108"/>
      <c r="R608" s="83">
        <v>40</v>
      </c>
      <c r="S608" s="108">
        <v>60</v>
      </c>
      <c r="T608" s="108">
        <v>80</v>
      </c>
      <c r="U608" s="108">
        <v>0</v>
      </c>
      <c r="V608" s="108"/>
      <c r="W608" s="108"/>
      <c r="X608" s="87"/>
    </row>
    <row r="609" spans="1:24" ht="12.95">
      <c r="A609" s="77" t="s">
        <v>82</v>
      </c>
      <c r="B609" s="47" t="s">
        <v>49</v>
      </c>
      <c r="C609" s="47" t="str" cm="1">
        <f t="array" ref="C609">IF(A609="", "", _xlfn._xlws.FILTER('Responsáveis pelas informações'!F:F, 'Responsáveis pelas informações'!A:A=A609))</f>
        <v>Bianca</v>
      </c>
      <c r="D609" s="47" t="s">
        <v>44</v>
      </c>
      <c r="E609" s="61" t="s">
        <v>877</v>
      </c>
      <c r="F609" s="61" t="s">
        <v>877</v>
      </c>
      <c r="G609" s="21"/>
      <c r="H609" s="108"/>
      <c r="I609" s="108"/>
      <c r="J609" s="108"/>
      <c r="K609" s="108"/>
      <c r="L609" s="108"/>
      <c r="M609" s="108"/>
      <c r="N609" s="108"/>
      <c r="O609" s="108"/>
      <c r="P609" s="108"/>
      <c r="R609" s="83">
        <v>10</v>
      </c>
      <c r="S609" s="108">
        <v>15</v>
      </c>
      <c r="T609" s="108">
        <v>25</v>
      </c>
      <c r="U609" s="108">
        <v>0</v>
      </c>
      <c r="V609" s="108"/>
      <c r="W609" s="108"/>
      <c r="X609" s="87"/>
    </row>
    <row r="610" spans="1:24" ht="12.95">
      <c r="A610" s="77" t="s">
        <v>82</v>
      </c>
      <c r="B610" s="47" t="s">
        <v>77</v>
      </c>
      <c r="C610" s="47" t="str" cm="1">
        <f t="array" ref="C610">IF(A610="", "", _xlfn._xlws.FILTER('Responsáveis pelas informações'!F:F, 'Responsáveis pelas informações'!A:A=A610))</f>
        <v>Bianca</v>
      </c>
      <c r="D610" s="47" t="s">
        <v>44</v>
      </c>
      <c r="E610" s="61" t="s">
        <v>877</v>
      </c>
      <c r="F610" s="61" t="s">
        <v>877</v>
      </c>
      <c r="G610" s="21"/>
      <c r="H610" s="108"/>
      <c r="I610" s="108"/>
      <c r="J610" s="108"/>
      <c r="K610" s="108"/>
      <c r="L610" s="108"/>
      <c r="M610" s="108"/>
      <c r="N610" s="108"/>
      <c r="O610" s="108"/>
      <c r="P610" s="108"/>
      <c r="R610" s="83">
        <v>3</v>
      </c>
      <c r="S610" s="108">
        <v>5</v>
      </c>
      <c r="T610" s="108">
        <v>6</v>
      </c>
      <c r="U610" s="108">
        <v>0</v>
      </c>
      <c r="V610" s="108"/>
      <c r="W610" s="108"/>
      <c r="X610" s="87"/>
    </row>
    <row r="611" spans="1:24" ht="12.95">
      <c r="A611" s="77" t="s">
        <v>82</v>
      </c>
      <c r="B611" s="47" t="s">
        <v>79</v>
      </c>
      <c r="C611" s="47" t="str" cm="1">
        <f t="array" ref="C611">IF(A611="", "", _xlfn._xlws.FILTER('Responsáveis pelas informações'!F:F, 'Responsáveis pelas informações'!A:A=A611))</f>
        <v>Bianca</v>
      </c>
      <c r="D611" s="47" t="s">
        <v>44</v>
      </c>
      <c r="E611" s="61" t="s">
        <v>877</v>
      </c>
      <c r="F611" s="61" t="s">
        <v>877</v>
      </c>
      <c r="G611" s="21"/>
      <c r="H611" s="108"/>
      <c r="I611" s="108"/>
      <c r="J611" s="108"/>
      <c r="K611" s="108"/>
      <c r="L611" s="108"/>
      <c r="M611" s="108"/>
      <c r="N611" s="108"/>
      <c r="O611" s="108"/>
      <c r="P611" s="108"/>
      <c r="R611" s="83">
        <v>3</v>
      </c>
      <c r="S611" s="108">
        <v>5</v>
      </c>
      <c r="T611" s="108">
        <v>6</v>
      </c>
      <c r="U611" s="108">
        <v>0</v>
      </c>
      <c r="V611" s="108"/>
      <c r="W611" s="108"/>
      <c r="X611" s="87"/>
    </row>
    <row r="612" spans="1:24" ht="26.1">
      <c r="A612" s="77" t="s">
        <v>82</v>
      </c>
      <c r="B612" s="47" t="s">
        <v>95</v>
      </c>
      <c r="C612" s="47" t="str" cm="1">
        <f t="array" ref="C612">IF(A612="", "", _xlfn._xlws.FILTER('Responsáveis pelas informações'!F:F, 'Responsáveis pelas informações'!A:A=A612))</f>
        <v>Bianca</v>
      </c>
      <c r="D612" s="47" t="s">
        <v>44</v>
      </c>
      <c r="E612" s="61" t="s">
        <v>877</v>
      </c>
      <c r="F612" s="61" t="s">
        <v>877</v>
      </c>
      <c r="G612" s="21"/>
      <c r="H612" s="108"/>
      <c r="I612" s="108"/>
      <c r="J612" s="108"/>
      <c r="K612" s="108"/>
      <c r="L612" s="108"/>
      <c r="M612" s="108"/>
      <c r="N612" s="108"/>
      <c r="O612" s="108"/>
      <c r="P612" s="108"/>
      <c r="R612" s="83">
        <v>2</v>
      </c>
      <c r="S612" s="108">
        <v>4</v>
      </c>
      <c r="T612" s="108">
        <v>4</v>
      </c>
      <c r="U612" s="108">
        <v>0</v>
      </c>
      <c r="V612" s="108"/>
      <c r="W612" s="108"/>
      <c r="X612" s="87"/>
    </row>
    <row r="613" spans="1:24" ht="12.95">
      <c r="A613" s="77" t="s">
        <v>82</v>
      </c>
      <c r="B613" s="47" t="s">
        <v>81</v>
      </c>
      <c r="C613" s="47" t="str" cm="1">
        <f t="array" ref="C613">IF(A613="", "", _xlfn._xlws.FILTER('Responsáveis pelas informações'!F:F, 'Responsáveis pelas informações'!A:A=A613))</f>
        <v>Bianca</v>
      </c>
      <c r="D613" s="47" t="s">
        <v>44</v>
      </c>
      <c r="E613" s="61" t="s">
        <v>877</v>
      </c>
      <c r="F613" s="61" t="s">
        <v>877</v>
      </c>
      <c r="G613" s="21"/>
      <c r="H613" s="108"/>
      <c r="I613" s="108"/>
      <c r="J613" s="108"/>
      <c r="K613" s="108"/>
      <c r="L613" s="108"/>
      <c r="M613" s="108"/>
      <c r="N613" s="108"/>
      <c r="O613" s="108"/>
      <c r="P613" s="108"/>
      <c r="R613" s="83">
        <v>4</v>
      </c>
      <c r="S613" s="108">
        <v>4</v>
      </c>
      <c r="T613" s="108">
        <v>4</v>
      </c>
      <c r="U613" s="108">
        <v>0</v>
      </c>
      <c r="V613" s="108"/>
      <c r="W613" s="108"/>
      <c r="X613" s="87"/>
    </row>
    <row r="614" spans="1:24" ht="12.95">
      <c r="A614" s="77" t="s">
        <v>82</v>
      </c>
      <c r="B614" s="47" t="s">
        <v>57</v>
      </c>
      <c r="C614" s="47" t="str" cm="1">
        <f t="array" ref="C614">IF(A614="", "", _xlfn._xlws.FILTER('Responsáveis pelas informações'!F:F, 'Responsáveis pelas informações'!A:A=A614))</f>
        <v>Bianca</v>
      </c>
      <c r="D614" s="47" t="s">
        <v>44</v>
      </c>
      <c r="E614" s="61" t="s">
        <v>877</v>
      </c>
      <c r="F614" s="61" t="s">
        <v>877</v>
      </c>
      <c r="G614" s="21"/>
      <c r="H614" s="108"/>
      <c r="I614" s="108"/>
      <c r="J614" s="108"/>
      <c r="K614" s="108"/>
      <c r="L614" s="108"/>
      <c r="M614" s="108"/>
      <c r="N614" s="108"/>
      <c r="O614" s="108"/>
      <c r="P614" s="108"/>
      <c r="R614" s="83">
        <v>2</v>
      </c>
      <c r="S614" s="108">
        <v>2</v>
      </c>
      <c r="T614" s="108">
        <v>2</v>
      </c>
      <c r="U614" s="108">
        <v>0</v>
      </c>
      <c r="V614" s="108"/>
      <c r="W614" s="108"/>
      <c r="X614" s="87"/>
    </row>
    <row r="615" spans="1:24" ht="12.95">
      <c r="A615" s="77" t="s">
        <v>82</v>
      </c>
      <c r="B615" s="47" t="s">
        <v>99</v>
      </c>
      <c r="C615" s="47" t="str" cm="1">
        <f t="array" ref="C615">IF(A615="", "", _xlfn._xlws.FILTER('Responsáveis pelas informações'!F:F, 'Responsáveis pelas informações'!A:A=A615))</f>
        <v>Bianca</v>
      </c>
      <c r="D615" s="47" t="s">
        <v>44</v>
      </c>
      <c r="E615" s="61" t="s">
        <v>877</v>
      </c>
      <c r="F615" s="61" t="s">
        <v>877</v>
      </c>
      <c r="G615" s="21"/>
      <c r="H615" s="108"/>
      <c r="I615" s="108"/>
      <c r="J615" s="108"/>
      <c r="K615" s="108"/>
      <c r="L615" s="108"/>
      <c r="M615" s="108"/>
      <c r="N615" s="108"/>
      <c r="O615" s="108"/>
      <c r="P615" s="108"/>
      <c r="R615" s="83">
        <v>8</v>
      </c>
      <c r="S615" s="108">
        <v>8</v>
      </c>
      <c r="T615" s="108">
        <v>8</v>
      </c>
      <c r="U615" s="108">
        <v>0</v>
      </c>
      <c r="V615" s="108"/>
      <c r="W615" s="108"/>
      <c r="X615" s="87"/>
    </row>
    <row r="616" spans="1:24" ht="26.1">
      <c r="A616" s="77" t="s">
        <v>82</v>
      </c>
      <c r="B616" s="47" t="s">
        <v>88</v>
      </c>
      <c r="C616" s="47" t="str" cm="1">
        <f t="array" ref="C616">IF(A616="", "", _xlfn._xlws.FILTER('Responsáveis pelas informações'!F:F, 'Responsáveis pelas informações'!A:A=A616))</f>
        <v>Bianca</v>
      </c>
      <c r="D616" s="47" t="s">
        <v>44</v>
      </c>
      <c r="E616" s="61" t="s">
        <v>877</v>
      </c>
      <c r="F616" s="61" t="s">
        <v>877</v>
      </c>
      <c r="G616" s="21"/>
      <c r="H616" s="108"/>
      <c r="I616" s="108"/>
      <c r="J616" s="108"/>
      <c r="K616" s="108"/>
      <c r="L616" s="108"/>
      <c r="M616" s="108"/>
      <c r="N616" s="108"/>
      <c r="O616" s="108"/>
      <c r="P616" s="108"/>
      <c r="R616" s="83">
        <v>33</v>
      </c>
      <c r="S616" s="108">
        <v>33</v>
      </c>
      <c r="T616" s="108">
        <v>33</v>
      </c>
      <c r="U616" s="108">
        <v>0</v>
      </c>
      <c r="V616" s="108"/>
      <c r="W616" s="108"/>
      <c r="X616" s="87"/>
    </row>
    <row r="617" spans="1:24" ht="12.95">
      <c r="A617" s="77" t="s">
        <v>82</v>
      </c>
      <c r="B617" s="47" t="s">
        <v>72</v>
      </c>
      <c r="C617" s="47" t="str" cm="1">
        <f t="array" ref="C617">IF(A617="", "", _xlfn._xlws.FILTER('Responsáveis pelas informações'!F:F, 'Responsáveis pelas informações'!A:A=A617))</f>
        <v>Bianca</v>
      </c>
      <c r="D617" s="47" t="s">
        <v>44</v>
      </c>
      <c r="E617" s="61" t="s">
        <v>877</v>
      </c>
      <c r="F617" s="61" t="s">
        <v>877</v>
      </c>
      <c r="G617" s="21"/>
      <c r="H617" s="108"/>
      <c r="I617" s="108"/>
      <c r="J617" s="108"/>
      <c r="K617" s="108"/>
      <c r="L617" s="108"/>
      <c r="M617" s="108"/>
      <c r="N617" s="108"/>
      <c r="O617" s="108"/>
      <c r="P617" s="108"/>
      <c r="R617" s="83">
        <v>30</v>
      </c>
      <c r="S617" s="108">
        <v>32</v>
      </c>
      <c r="T617" s="108">
        <v>28</v>
      </c>
      <c r="U617" s="108">
        <v>0</v>
      </c>
      <c r="V617" s="108"/>
      <c r="W617" s="108"/>
      <c r="X617" s="87"/>
    </row>
    <row r="618" spans="1:24" ht="26.1">
      <c r="A618" s="77" t="s">
        <v>82</v>
      </c>
      <c r="B618" s="47" t="s">
        <v>104</v>
      </c>
      <c r="C618" s="47" t="str" cm="1">
        <f t="array" ref="C618">IF(A618="", "", _xlfn._xlws.FILTER('Responsáveis pelas informações'!F:F, 'Responsáveis pelas informações'!A:A=A618))</f>
        <v>Bianca</v>
      </c>
      <c r="D618" s="47" t="s">
        <v>44</v>
      </c>
      <c r="E618" s="61" t="s">
        <v>877</v>
      </c>
      <c r="F618" s="61" t="s">
        <v>877</v>
      </c>
      <c r="G618" s="21"/>
      <c r="H618" s="108"/>
      <c r="I618" s="108"/>
      <c r="J618" s="108"/>
      <c r="K618" s="108"/>
      <c r="L618" s="108"/>
      <c r="M618" s="108"/>
      <c r="N618" s="108"/>
      <c r="O618" s="108"/>
      <c r="P618" s="108"/>
      <c r="R618" s="83">
        <v>10</v>
      </c>
      <c r="S618" s="108">
        <v>15</v>
      </c>
      <c r="T618" s="108">
        <v>18</v>
      </c>
      <c r="U618" s="108">
        <v>0</v>
      </c>
      <c r="V618" s="108"/>
      <c r="W618" s="108"/>
      <c r="X618" s="87"/>
    </row>
    <row r="619" spans="1:24" ht="26.1">
      <c r="A619" s="77" t="s">
        <v>82</v>
      </c>
      <c r="B619" s="47" t="s">
        <v>84</v>
      </c>
      <c r="C619" s="47" t="str" cm="1">
        <f t="array" ref="C619">IF(A619="", "", _xlfn._xlws.FILTER('Responsáveis pelas informações'!F:F, 'Responsáveis pelas informações'!A:A=A619))</f>
        <v>Bianca</v>
      </c>
      <c r="D619" s="47" t="s">
        <v>44</v>
      </c>
      <c r="E619" s="61" t="s">
        <v>877</v>
      </c>
      <c r="F619" s="61" t="s">
        <v>877</v>
      </c>
      <c r="G619" s="21"/>
      <c r="H619" s="108"/>
      <c r="I619" s="108"/>
      <c r="J619" s="108"/>
      <c r="K619" s="108"/>
      <c r="L619" s="108"/>
      <c r="M619" s="108"/>
      <c r="N619" s="108"/>
      <c r="O619" s="108"/>
      <c r="P619" s="108"/>
      <c r="R619" s="83">
        <v>0</v>
      </c>
      <c r="S619" s="108">
        <v>0</v>
      </c>
      <c r="T619" s="108">
        <v>0</v>
      </c>
      <c r="U619" s="108">
        <v>0</v>
      </c>
      <c r="V619" s="108"/>
      <c r="W619" s="108"/>
      <c r="X619" s="87"/>
    </row>
    <row r="620" spans="1:24" ht="12.95">
      <c r="A620" s="9" t="s">
        <v>83</v>
      </c>
      <c r="B620" s="16" t="s">
        <v>74</v>
      </c>
      <c r="C620" s="16" t="str" cm="1">
        <f t="array" ref="C620">IF(A620="", "", _xlfn._xlws.FILTER('Responsáveis pelas informações'!F:F, 'Responsáveis pelas informações'!A:A=A620))</f>
        <v>Juliana</v>
      </c>
      <c r="D620" s="16" t="s">
        <v>32</v>
      </c>
      <c r="E620" s="90" t="s">
        <v>389</v>
      </c>
      <c r="F620" s="90" t="s">
        <v>877</v>
      </c>
      <c r="G620" s="16"/>
      <c r="H620" s="87"/>
      <c r="I620" s="87"/>
      <c r="J620" s="87"/>
      <c r="K620" s="87"/>
      <c r="L620" s="87"/>
      <c r="M620" s="87"/>
      <c r="N620" s="87"/>
      <c r="O620" s="87"/>
      <c r="P620" s="87"/>
      <c r="Q620" s="84"/>
      <c r="R620" s="84">
        <v>20</v>
      </c>
      <c r="S620" s="87">
        <v>30</v>
      </c>
      <c r="T620" s="87">
        <v>30</v>
      </c>
      <c r="U620" s="87"/>
      <c r="V620" s="87"/>
      <c r="W620" s="87"/>
      <c r="X620" s="87"/>
    </row>
    <row r="621" spans="1:24" ht="12.95">
      <c r="A621" s="9" t="s">
        <v>83</v>
      </c>
      <c r="B621" s="16" t="s">
        <v>49</v>
      </c>
      <c r="C621" s="16" t="str" cm="1">
        <f t="array" ref="C621">IF(A621="", "", _xlfn._xlws.FILTER('Responsáveis pelas informações'!F:F, 'Responsáveis pelas informações'!A:A=A621))</f>
        <v>Juliana</v>
      </c>
      <c r="D621" s="16" t="s">
        <v>32</v>
      </c>
      <c r="E621" s="90" t="s">
        <v>389</v>
      </c>
      <c r="F621" s="90" t="s">
        <v>877</v>
      </c>
      <c r="G621" s="16"/>
      <c r="H621" s="87"/>
      <c r="I621" s="87"/>
      <c r="J621" s="87"/>
      <c r="K621" s="87"/>
      <c r="L621" s="87"/>
      <c r="M621" s="87"/>
      <c r="N621" s="87"/>
      <c r="O621" s="87"/>
      <c r="P621" s="87"/>
      <c r="Q621" s="84"/>
      <c r="R621" s="84">
        <v>6</v>
      </c>
      <c r="S621" s="87">
        <v>12</v>
      </c>
      <c r="T621" s="87">
        <v>15</v>
      </c>
      <c r="U621" s="87"/>
      <c r="V621" s="87"/>
      <c r="W621" s="87"/>
      <c r="X621" s="87"/>
    </row>
    <row r="622" spans="1:24" ht="12.95">
      <c r="A622" s="9" t="s">
        <v>83</v>
      </c>
      <c r="B622" s="16" t="s">
        <v>77</v>
      </c>
      <c r="C622" s="16" t="str" cm="1">
        <f t="array" ref="C622">IF(A622="", "", _xlfn._xlws.FILTER('Responsáveis pelas informações'!F:F, 'Responsáveis pelas informações'!A:A=A622))</f>
        <v>Juliana</v>
      </c>
      <c r="D622" s="16" t="s">
        <v>32</v>
      </c>
      <c r="E622" s="90" t="s">
        <v>389</v>
      </c>
      <c r="F622" s="90" t="s">
        <v>877</v>
      </c>
      <c r="G622" s="16"/>
      <c r="H622" s="87"/>
      <c r="I622" s="87"/>
      <c r="J622" s="87"/>
      <c r="K622" s="87"/>
      <c r="L622" s="87"/>
      <c r="M622" s="87"/>
      <c r="N622" s="87"/>
      <c r="O622" s="87"/>
      <c r="P622" s="87"/>
      <c r="Q622" s="84"/>
      <c r="R622" s="84">
        <v>2</v>
      </c>
      <c r="S622" s="87">
        <v>4</v>
      </c>
      <c r="T622" s="87">
        <v>5</v>
      </c>
      <c r="U622" s="87"/>
      <c r="V622" s="87"/>
      <c r="W622" s="87"/>
      <c r="X622" s="87"/>
    </row>
    <row r="623" spans="1:24" ht="12.95">
      <c r="A623" s="9" t="s">
        <v>83</v>
      </c>
      <c r="B623" s="16" t="s">
        <v>79</v>
      </c>
      <c r="C623" s="16" t="str" cm="1">
        <f t="array" ref="C623">IF(A623="", "", _xlfn._xlws.FILTER('Responsáveis pelas informações'!F:F, 'Responsáveis pelas informações'!A:A=A623))</f>
        <v>Juliana</v>
      </c>
      <c r="D623" s="16" t="s">
        <v>32</v>
      </c>
      <c r="E623" s="90" t="s">
        <v>389</v>
      </c>
      <c r="F623" s="90" t="s">
        <v>877</v>
      </c>
      <c r="G623" s="16"/>
      <c r="H623" s="87"/>
      <c r="I623" s="87"/>
      <c r="J623" s="87"/>
      <c r="K623" s="87"/>
      <c r="L623" s="87"/>
      <c r="M623" s="87"/>
      <c r="N623" s="87"/>
      <c r="O623" s="87"/>
      <c r="P623" s="87"/>
      <c r="Q623" s="84"/>
      <c r="R623" s="84">
        <v>3</v>
      </c>
      <c r="S623" s="87">
        <v>4</v>
      </c>
      <c r="T623" s="87">
        <v>4</v>
      </c>
      <c r="U623" s="87"/>
      <c r="V623" s="87"/>
      <c r="W623" s="87"/>
      <c r="X623" s="87"/>
    </row>
    <row r="624" spans="1:24" ht="26.1">
      <c r="A624" s="9" t="s">
        <v>83</v>
      </c>
      <c r="B624" s="16" t="s">
        <v>95</v>
      </c>
      <c r="C624" s="16" t="str" cm="1">
        <f t="array" ref="C624">IF(A624="", "", _xlfn._xlws.FILTER('Responsáveis pelas informações'!F:F, 'Responsáveis pelas informações'!A:A=A624))</f>
        <v>Juliana</v>
      </c>
      <c r="D624" s="16" t="s">
        <v>32</v>
      </c>
      <c r="E624" s="90" t="s">
        <v>389</v>
      </c>
      <c r="F624" s="90" t="s">
        <v>877</v>
      </c>
      <c r="G624" s="16"/>
      <c r="H624" s="87"/>
      <c r="I624" s="87"/>
      <c r="J624" s="87"/>
      <c r="K624" s="87"/>
      <c r="L624" s="87"/>
      <c r="M624" s="87"/>
      <c r="N624" s="87"/>
      <c r="O624" s="87"/>
      <c r="P624" s="87"/>
      <c r="Q624" s="84"/>
      <c r="R624" s="84">
        <v>1</v>
      </c>
      <c r="S624" s="87">
        <v>2</v>
      </c>
      <c r="T624" s="87">
        <v>2</v>
      </c>
      <c r="U624" s="87"/>
      <c r="V624" s="87"/>
      <c r="W624" s="87"/>
      <c r="X624" s="87"/>
    </row>
    <row r="625" spans="1:24" ht="12.95">
      <c r="A625" s="9" t="s">
        <v>83</v>
      </c>
      <c r="B625" s="16" t="s">
        <v>81</v>
      </c>
      <c r="C625" s="16" t="str" cm="1">
        <f t="array" ref="C625">IF(A625="", "", _xlfn._xlws.FILTER('Responsáveis pelas informações'!F:F, 'Responsáveis pelas informações'!A:A=A625))</f>
        <v>Juliana</v>
      </c>
      <c r="D625" s="16" t="s">
        <v>32</v>
      </c>
      <c r="E625" s="90" t="s">
        <v>389</v>
      </c>
      <c r="F625" s="90" t="s">
        <v>877</v>
      </c>
      <c r="G625" s="16"/>
      <c r="H625" s="87"/>
      <c r="I625" s="87"/>
      <c r="J625" s="87"/>
      <c r="K625" s="87"/>
      <c r="L625" s="87"/>
      <c r="M625" s="87"/>
      <c r="N625" s="87"/>
      <c r="O625" s="87"/>
      <c r="P625" s="87"/>
      <c r="Q625" s="84"/>
      <c r="R625" s="84">
        <v>2</v>
      </c>
      <c r="S625" s="87">
        <v>3</v>
      </c>
      <c r="T625" s="87">
        <v>3</v>
      </c>
      <c r="U625" s="87"/>
      <c r="V625" s="87"/>
      <c r="W625" s="87"/>
      <c r="X625" s="87"/>
    </row>
    <row r="626" spans="1:24" ht="12.95">
      <c r="A626" s="9" t="s">
        <v>83</v>
      </c>
      <c r="B626" s="16" t="s">
        <v>57</v>
      </c>
      <c r="C626" s="16" t="str" cm="1">
        <f t="array" ref="C626">IF(A626="", "", _xlfn._xlws.FILTER('Responsáveis pelas informações'!F:F, 'Responsáveis pelas informações'!A:A=A626))</f>
        <v>Juliana</v>
      </c>
      <c r="D626" s="16" t="s">
        <v>32</v>
      </c>
      <c r="E626" s="90" t="s">
        <v>389</v>
      </c>
      <c r="F626" s="90" t="s">
        <v>877</v>
      </c>
      <c r="G626" s="16"/>
      <c r="H626" s="87"/>
      <c r="I626" s="87"/>
      <c r="J626" s="87"/>
      <c r="K626" s="87"/>
      <c r="L626" s="87"/>
      <c r="M626" s="87"/>
      <c r="N626" s="87"/>
      <c r="O626" s="87"/>
      <c r="P626" s="87"/>
      <c r="Q626" s="84"/>
      <c r="R626" s="84">
        <v>1</v>
      </c>
      <c r="S626" s="87">
        <v>2</v>
      </c>
      <c r="T626" s="87">
        <v>3</v>
      </c>
      <c r="U626" s="87"/>
      <c r="V626" s="87"/>
      <c r="W626" s="87"/>
      <c r="X626" s="87"/>
    </row>
    <row r="627" spans="1:24" ht="12.95">
      <c r="A627" s="9" t="s">
        <v>83</v>
      </c>
      <c r="B627" s="16" t="s">
        <v>99</v>
      </c>
      <c r="C627" s="16" t="str" cm="1">
        <f t="array" ref="C627">IF(A627="", "", _xlfn._xlws.FILTER('Responsáveis pelas informações'!F:F, 'Responsáveis pelas informações'!A:A=A627))</f>
        <v>Juliana</v>
      </c>
      <c r="D627" s="16" t="s">
        <v>32</v>
      </c>
      <c r="E627" s="90" t="s">
        <v>389</v>
      </c>
      <c r="F627" s="90" t="s">
        <v>877</v>
      </c>
      <c r="G627" s="16"/>
      <c r="H627" s="87"/>
      <c r="I627" s="87"/>
      <c r="J627" s="87"/>
      <c r="K627" s="87"/>
      <c r="L627" s="87"/>
      <c r="M627" s="87"/>
      <c r="N627" s="87"/>
      <c r="O627" s="87"/>
      <c r="P627" s="87"/>
      <c r="Q627" s="84"/>
      <c r="R627" s="84" t="s">
        <v>880</v>
      </c>
      <c r="S627" s="87" t="s">
        <v>880</v>
      </c>
      <c r="T627" s="87" t="s">
        <v>880</v>
      </c>
      <c r="U627" s="87"/>
      <c r="V627" s="87"/>
      <c r="W627" s="87"/>
      <c r="X627" s="87"/>
    </row>
    <row r="628" spans="1:24" ht="26.1">
      <c r="A628" s="9" t="s">
        <v>83</v>
      </c>
      <c r="B628" s="16" t="s">
        <v>88</v>
      </c>
      <c r="C628" s="16" t="str" cm="1">
        <f t="array" ref="C628">IF(A628="", "", _xlfn._xlws.FILTER('Responsáveis pelas informações'!F:F, 'Responsáveis pelas informações'!A:A=A628))</f>
        <v>Juliana</v>
      </c>
      <c r="D628" s="16" t="s">
        <v>32</v>
      </c>
      <c r="E628" s="90" t="s">
        <v>389</v>
      </c>
      <c r="F628" s="90" t="s">
        <v>877</v>
      </c>
      <c r="G628" s="16"/>
      <c r="H628" s="87"/>
      <c r="I628" s="87"/>
      <c r="J628" s="87"/>
      <c r="K628" s="87"/>
      <c r="L628" s="87"/>
      <c r="M628" s="87"/>
      <c r="N628" s="87"/>
      <c r="O628" s="87"/>
      <c r="P628" s="87"/>
      <c r="Q628" s="84"/>
      <c r="R628" s="84" t="s">
        <v>940</v>
      </c>
      <c r="S628" s="87" t="s">
        <v>935</v>
      </c>
      <c r="T628" s="87" t="s">
        <v>941</v>
      </c>
      <c r="U628" s="87"/>
      <c r="V628" s="87"/>
      <c r="W628" s="87"/>
      <c r="X628" s="87"/>
    </row>
    <row r="629" spans="1:24" ht="12.95">
      <c r="A629" s="9" t="s">
        <v>83</v>
      </c>
      <c r="B629" s="16" t="s">
        <v>72</v>
      </c>
      <c r="C629" s="16" t="str" cm="1">
        <f t="array" ref="C629">IF(A629="", "", _xlfn._xlws.FILTER('Responsáveis pelas informações'!F:F, 'Responsáveis pelas informações'!A:A=A629))</f>
        <v>Juliana</v>
      </c>
      <c r="D629" s="16" t="s">
        <v>32</v>
      </c>
      <c r="E629" s="90" t="s">
        <v>389</v>
      </c>
      <c r="F629" s="90" t="s">
        <v>877</v>
      </c>
      <c r="G629" s="16"/>
      <c r="H629" s="87"/>
      <c r="I629" s="87"/>
      <c r="J629" s="87"/>
      <c r="K629" s="87"/>
      <c r="L629" s="87"/>
      <c r="M629" s="87"/>
      <c r="N629" s="87"/>
      <c r="O629" s="87"/>
      <c r="P629" s="87"/>
      <c r="Q629" s="84"/>
      <c r="R629" s="84">
        <v>33</v>
      </c>
      <c r="S629" s="87">
        <v>33</v>
      </c>
      <c r="T629" s="87">
        <v>33</v>
      </c>
      <c r="U629" s="87"/>
      <c r="V629" s="87"/>
      <c r="W629" s="87"/>
      <c r="X629" s="87"/>
    </row>
    <row r="630" spans="1:24" ht="26.1">
      <c r="A630" s="9" t="s">
        <v>83</v>
      </c>
      <c r="B630" s="16" t="s">
        <v>104</v>
      </c>
      <c r="C630" s="16" t="str" cm="1">
        <f t="array" ref="C630">IF(A630="", "", _xlfn._xlws.FILTER('Responsáveis pelas informações'!F:F, 'Responsáveis pelas informações'!A:A=A630))</f>
        <v>Juliana</v>
      </c>
      <c r="D630" s="16" t="s">
        <v>32</v>
      </c>
      <c r="E630" s="90" t="s">
        <v>389</v>
      </c>
      <c r="F630" s="90" t="s">
        <v>877</v>
      </c>
      <c r="G630" s="16"/>
      <c r="H630" s="87"/>
      <c r="I630" s="87"/>
      <c r="J630" s="87"/>
      <c r="K630" s="87"/>
      <c r="L630" s="87"/>
      <c r="M630" s="87"/>
      <c r="N630" s="87"/>
      <c r="O630" s="87"/>
      <c r="P630" s="87"/>
      <c r="Q630" s="84"/>
      <c r="R630" s="84">
        <v>4</v>
      </c>
      <c r="S630" s="87">
        <v>5</v>
      </c>
      <c r="T630" s="87">
        <v>7</v>
      </c>
      <c r="U630" s="87"/>
      <c r="V630" s="87"/>
      <c r="W630" s="87"/>
      <c r="X630" s="87"/>
    </row>
    <row r="631" spans="1:24" ht="26.1">
      <c r="A631" s="9" t="s">
        <v>83</v>
      </c>
      <c r="B631" s="16" t="s">
        <v>84</v>
      </c>
      <c r="C631" s="16" t="str" cm="1">
        <f t="array" ref="C631">IF(A631="", "", _xlfn._xlws.FILTER('Responsáveis pelas informações'!F:F, 'Responsáveis pelas informações'!A:A=A631))</f>
        <v>Juliana</v>
      </c>
      <c r="D631" s="16" t="s">
        <v>32</v>
      </c>
      <c r="E631" s="90" t="s">
        <v>389</v>
      </c>
      <c r="F631" s="90" t="s">
        <v>877</v>
      </c>
      <c r="G631" s="16"/>
      <c r="H631" s="87"/>
      <c r="I631" s="87"/>
      <c r="J631" s="87"/>
      <c r="K631" s="87"/>
      <c r="L631" s="87"/>
      <c r="M631" s="87"/>
      <c r="N631" s="87"/>
      <c r="O631" s="87"/>
      <c r="P631" s="87"/>
      <c r="Q631" s="84"/>
      <c r="R631" s="84">
        <v>0</v>
      </c>
      <c r="S631" s="87">
        <v>0</v>
      </c>
      <c r="T631" s="87">
        <v>0</v>
      </c>
      <c r="U631" s="87"/>
      <c r="V631" s="87"/>
      <c r="W631" s="87"/>
      <c r="X631" s="87"/>
    </row>
    <row r="632" spans="1:24" ht="12.95">
      <c r="A632" s="9" t="s">
        <v>85</v>
      </c>
      <c r="B632" s="16" t="s">
        <v>107</v>
      </c>
      <c r="C632" s="16" t="str" cm="1">
        <f t="array" ref="C632">IF(A632="", "", _xlfn._xlws.FILTER('Responsáveis pelas informações'!F:F, 'Responsáveis pelas informações'!A:A=A632))</f>
        <v>Juliana</v>
      </c>
      <c r="D632" s="16" t="s">
        <v>38</v>
      </c>
      <c r="E632" s="90" t="s">
        <v>877</v>
      </c>
      <c r="F632" s="90" t="s">
        <v>877</v>
      </c>
      <c r="G632" s="16"/>
      <c r="H632" s="87"/>
      <c r="I632" s="87"/>
      <c r="J632" s="87"/>
      <c r="K632" s="87"/>
      <c r="L632" s="87"/>
      <c r="M632" s="87"/>
      <c r="N632" s="87">
        <v>2</v>
      </c>
      <c r="O632" s="87">
        <v>0</v>
      </c>
      <c r="P632" s="87"/>
      <c r="Q632" s="84"/>
      <c r="R632" s="84"/>
      <c r="S632" s="87"/>
      <c r="T632" s="87"/>
      <c r="U632" s="87"/>
      <c r="V632" s="87"/>
      <c r="W632" s="87"/>
      <c r="X632" s="87"/>
    </row>
    <row r="633" spans="1:24" ht="12.95">
      <c r="A633" s="9" t="s">
        <v>85</v>
      </c>
      <c r="B633" s="16" t="s">
        <v>109</v>
      </c>
      <c r="C633" s="16" t="str" cm="1">
        <f t="array" ref="C633">IF(A633="", "", _xlfn._xlws.FILTER('Responsáveis pelas informações'!F:F, 'Responsáveis pelas informações'!A:A=A633))</f>
        <v>Juliana</v>
      </c>
      <c r="D633" s="16" t="s">
        <v>38</v>
      </c>
      <c r="E633" s="90" t="s">
        <v>877</v>
      </c>
      <c r="F633" s="90" t="s">
        <v>877</v>
      </c>
      <c r="G633" s="16"/>
      <c r="H633" s="87"/>
      <c r="I633" s="87"/>
      <c r="J633" s="87"/>
      <c r="K633" s="87"/>
      <c r="L633" s="87"/>
      <c r="M633" s="87"/>
      <c r="N633" s="87">
        <v>1</v>
      </c>
      <c r="O633" s="87">
        <v>0</v>
      </c>
      <c r="P633" s="87"/>
      <c r="Q633" s="84"/>
      <c r="R633" s="84"/>
      <c r="S633" s="87"/>
      <c r="T633" s="87"/>
      <c r="U633" s="87"/>
      <c r="V633" s="87"/>
      <c r="W633" s="87"/>
      <c r="X633" s="87"/>
    </row>
    <row r="634" spans="1:24" ht="12.95">
      <c r="A634" s="9" t="s">
        <v>85</v>
      </c>
      <c r="B634" s="16" t="s">
        <v>57</v>
      </c>
      <c r="C634" s="16" t="str" cm="1">
        <f t="array" ref="C634">IF(A634="", "", _xlfn._xlws.FILTER('Responsáveis pelas informações'!F:F, 'Responsáveis pelas informações'!A:A=A634))</f>
        <v>Juliana</v>
      </c>
      <c r="D634" s="16" t="s">
        <v>38</v>
      </c>
      <c r="E634" s="90" t="s">
        <v>877</v>
      </c>
      <c r="F634" s="90" t="s">
        <v>877</v>
      </c>
      <c r="G634" s="16"/>
      <c r="H634" s="87"/>
      <c r="I634" s="87"/>
      <c r="J634" s="87"/>
      <c r="K634" s="87"/>
      <c r="L634" s="87"/>
      <c r="M634" s="87"/>
      <c r="N634" s="87">
        <v>0</v>
      </c>
      <c r="O634" s="87">
        <v>0</v>
      </c>
      <c r="P634" s="87"/>
      <c r="Q634" s="84"/>
      <c r="R634" s="84"/>
      <c r="S634" s="87"/>
      <c r="T634" s="87"/>
      <c r="U634" s="87"/>
      <c r="V634" s="87"/>
      <c r="W634" s="87"/>
      <c r="X634" s="87"/>
    </row>
    <row r="635" spans="1:24" ht="12.95">
      <c r="A635" s="9" t="s">
        <v>87</v>
      </c>
      <c r="B635" s="16" t="s">
        <v>74</v>
      </c>
      <c r="C635" s="47" t="str" cm="1">
        <f t="array" ref="C635">IF(A635="", "", _xlfn._xlws.FILTER('Responsáveis pelas informações'!F:F, 'Responsáveis pelas informações'!A:A=A635))</f>
        <v>Bianca</v>
      </c>
      <c r="D635" s="47" t="s">
        <v>21</v>
      </c>
      <c r="E635" s="61" t="s">
        <v>877</v>
      </c>
      <c r="F635" s="61" t="s">
        <v>877</v>
      </c>
      <c r="G635" s="16"/>
      <c r="H635" s="87"/>
      <c r="I635" s="87"/>
      <c r="J635" s="87"/>
      <c r="K635" s="87"/>
      <c r="L635" s="87"/>
      <c r="M635" s="87"/>
      <c r="N635" s="87"/>
      <c r="O635" s="87"/>
      <c r="P635" s="87"/>
      <c r="Q635" s="84">
        <v>10</v>
      </c>
      <c r="R635" s="84">
        <v>15</v>
      </c>
      <c r="S635" s="87">
        <v>18</v>
      </c>
      <c r="T635" s="87">
        <v>22</v>
      </c>
      <c r="U635" s="87">
        <v>25</v>
      </c>
      <c r="V635" s="87">
        <v>15</v>
      </c>
      <c r="W635" s="87"/>
      <c r="X635" s="87"/>
    </row>
    <row r="636" spans="1:24" ht="12.95">
      <c r="A636" s="9" t="s">
        <v>87</v>
      </c>
      <c r="B636" s="16" t="s">
        <v>49</v>
      </c>
      <c r="C636" s="47" t="str" cm="1">
        <f t="array" ref="C636">IF(A636="", "", _xlfn._xlws.FILTER('Responsáveis pelas informações'!F:F, 'Responsáveis pelas informações'!A:A=A636))</f>
        <v>Bianca</v>
      </c>
      <c r="D636" s="47" t="s">
        <v>21</v>
      </c>
      <c r="E636" s="61" t="s">
        <v>877</v>
      </c>
      <c r="F636" s="61" t="s">
        <v>877</v>
      </c>
      <c r="G636" s="16"/>
      <c r="H636" s="87"/>
      <c r="I636" s="87"/>
      <c r="J636" s="87"/>
      <c r="K636" s="87"/>
      <c r="L636" s="87"/>
      <c r="M636" s="87"/>
      <c r="N636" s="87"/>
      <c r="O636" s="87"/>
      <c r="P636" s="87"/>
      <c r="Q636" s="84">
        <v>10</v>
      </c>
      <c r="R636" s="84">
        <v>18</v>
      </c>
      <c r="S636" s="87">
        <v>18</v>
      </c>
      <c r="T636" s="87">
        <v>19</v>
      </c>
      <c r="U636" s="87">
        <v>10</v>
      </c>
      <c r="V636" s="87">
        <v>12</v>
      </c>
      <c r="W636" s="87"/>
      <c r="X636" s="87"/>
    </row>
    <row r="637" spans="1:24" ht="12.95">
      <c r="A637" s="9" t="s">
        <v>87</v>
      </c>
      <c r="B637" s="16" t="s">
        <v>77</v>
      </c>
      <c r="C637" s="47" t="str" cm="1">
        <f t="array" ref="C637">IF(A637="", "", _xlfn._xlws.FILTER('Responsáveis pelas informações'!F:F, 'Responsáveis pelas informações'!A:A=A637))</f>
        <v>Bianca</v>
      </c>
      <c r="D637" s="47" t="s">
        <v>21</v>
      </c>
      <c r="E637" s="61" t="s">
        <v>877</v>
      </c>
      <c r="F637" s="61" t="s">
        <v>877</v>
      </c>
      <c r="G637" s="16"/>
      <c r="H637" s="87"/>
      <c r="I637" s="87"/>
      <c r="J637" s="87"/>
      <c r="K637" s="87"/>
      <c r="L637" s="87"/>
      <c r="M637" s="87"/>
      <c r="N637" s="87"/>
      <c r="O637" s="87"/>
      <c r="P637" s="87"/>
      <c r="Q637" s="84">
        <v>3</v>
      </c>
      <c r="R637" s="84">
        <v>5</v>
      </c>
      <c r="S637" s="87">
        <v>6</v>
      </c>
      <c r="T637" s="87">
        <v>7</v>
      </c>
      <c r="U637" s="87">
        <v>8</v>
      </c>
      <c r="V637" s="87">
        <v>5</v>
      </c>
      <c r="W637" s="87"/>
      <c r="X637" s="87"/>
    </row>
    <row r="638" spans="1:24" ht="12.95">
      <c r="A638" s="9" t="s">
        <v>87</v>
      </c>
      <c r="B638" s="16" t="s">
        <v>79</v>
      </c>
      <c r="C638" s="47" t="str" cm="1">
        <f t="array" ref="C638">IF(A638="", "", _xlfn._xlws.FILTER('Responsáveis pelas informações'!F:F, 'Responsáveis pelas informações'!A:A=A638))</f>
        <v>Bianca</v>
      </c>
      <c r="D638" s="47" t="s">
        <v>21</v>
      </c>
      <c r="E638" s="61" t="s">
        <v>877</v>
      </c>
      <c r="F638" s="61" t="s">
        <v>877</v>
      </c>
      <c r="G638" s="16"/>
      <c r="H638" s="87"/>
      <c r="I638" s="87"/>
      <c r="J638" s="87"/>
      <c r="K638" s="87"/>
      <c r="L638" s="87"/>
      <c r="M638" s="87"/>
      <c r="N638" s="87"/>
      <c r="O638" s="87"/>
      <c r="P638" s="87"/>
      <c r="Q638" s="84">
        <v>2</v>
      </c>
      <c r="R638" s="84">
        <v>3</v>
      </c>
      <c r="S638" s="87">
        <v>3</v>
      </c>
      <c r="T638" s="87">
        <v>4</v>
      </c>
      <c r="U638" s="87">
        <v>4</v>
      </c>
      <c r="V638" s="87">
        <v>3</v>
      </c>
      <c r="W638" s="87"/>
      <c r="X638" s="87"/>
    </row>
    <row r="639" spans="1:24" ht="26.1">
      <c r="A639" s="9" t="s">
        <v>87</v>
      </c>
      <c r="B639" s="16" t="s">
        <v>95</v>
      </c>
      <c r="C639" s="47" t="str" cm="1">
        <f t="array" ref="C639">IF(A639="", "", _xlfn._xlws.FILTER('Responsáveis pelas informações'!F:F, 'Responsáveis pelas informações'!A:A=A639))</f>
        <v>Bianca</v>
      </c>
      <c r="D639" s="47" t="s">
        <v>21</v>
      </c>
      <c r="E639" s="61" t="s">
        <v>877</v>
      </c>
      <c r="F639" s="61" t="s">
        <v>877</v>
      </c>
      <c r="G639" s="16"/>
      <c r="H639" s="87"/>
      <c r="I639" s="87"/>
      <c r="J639" s="87"/>
      <c r="K639" s="87"/>
      <c r="L639" s="87"/>
      <c r="M639" s="87"/>
      <c r="N639" s="87"/>
      <c r="O639" s="87"/>
      <c r="P639" s="87"/>
      <c r="Q639" s="84">
        <v>0</v>
      </c>
      <c r="R639" s="84">
        <v>1</v>
      </c>
      <c r="S639" s="87">
        <v>0</v>
      </c>
      <c r="T639" s="87">
        <v>1</v>
      </c>
      <c r="U639" s="87">
        <v>2</v>
      </c>
      <c r="V639" s="87">
        <v>1</v>
      </c>
      <c r="W639" s="87"/>
      <c r="X639" s="87"/>
    </row>
    <row r="640" spans="1:24" ht="12.95">
      <c r="A640" s="9" t="s">
        <v>87</v>
      </c>
      <c r="B640" s="16" t="s">
        <v>81</v>
      </c>
      <c r="C640" s="47" t="str" cm="1">
        <f t="array" ref="C640">IF(A640="", "", _xlfn._xlws.FILTER('Responsáveis pelas informações'!F:F, 'Responsáveis pelas informações'!A:A=A640))</f>
        <v>Bianca</v>
      </c>
      <c r="D640" s="47" t="s">
        <v>21</v>
      </c>
      <c r="E640" s="61" t="s">
        <v>877</v>
      </c>
      <c r="F640" s="61" t="s">
        <v>877</v>
      </c>
      <c r="G640" s="16"/>
      <c r="H640" s="87"/>
      <c r="I640" s="87"/>
      <c r="J640" s="87"/>
      <c r="K640" s="87"/>
      <c r="L640" s="87"/>
      <c r="M640" s="87"/>
      <c r="N640" s="87"/>
      <c r="O640" s="87"/>
      <c r="P640" s="87"/>
      <c r="Q640" s="84">
        <v>1</v>
      </c>
      <c r="R640" s="84">
        <v>2</v>
      </c>
      <c r="S640" s="87">
        <v>2</v>
      </c>
      <c r="T640" s="87">
        <v>2</v>
      </c>
      <c r="U640" s="87">
        <v>2</v>
      </c>
      <c r="V640" s="87">
        <v>2</v>
      </c>
      <c r="W640" s="87"/>
      <c r="X640" s="87"/>
    </row>
    <row r="641" spans="1:24" ht="12.95">
      <c r="A641" s="9" t="s">
        <v>87</v>
      </c>
      <c r="B641" s="16" t="s">
        <v>57</v>
      </c>
      <c r="C641" s="47" t="str" cm="1">
        <f t="array" ref="C641">IF(A641="", "", _xlfn._xlws.FILTER('Responsáveis pelas informações'!F:F, 'Responsáveis pelas informações'!A:A=A641))</f>
        <v>Bianca</v>
      </c>
      <c r="D641" s="47" t="s">
        <v>21</v>
      </c>
      <c r="E641" s="61" t="s">
        <v>877</v>
      </c>
      <c r="F641" s="61" t="s">
        <v>877</v>
      </c>
      <c r="G641" s="16"/>
      <c r="H641" s="87"/>
      <c r="I641" s="87"/>
      <c r="J641" s="87"/>
      <c r="K641" s="87"/>
      <c r="L641" s="87"/>
      <c r="M641" s="87"/>
      <c r="N641" s="87"/>
      <c r="O641" s="87"/>
      <c r="P641" s="87"/>
      <c r="Q641" s="84">
        <v>0</v>
      </c>
      <c r="R641" s="84">
        <v>1</v>
      </c>
      <c r="S641" s="87">
        <v>2</v>
      </c>
      <c r="T641" s="87">
        <v>2</v>
      </c>
      <c r="U641" s="87">
        <v>1</v>
      </c>
      <c r="V641" s="87">
        <v>0</v>
      </c>
      <c r="W641" s="87"/>
      <c r="X641" s="87"/>
    </row>
    <row r="642" spans="1:24" ht="12.95">
      <c r="A642" s="9" t="s">
        <v>87</v>
      </c>
      <c r="B642" s="16" t="s">
        <v>99</v>
      </c>
      <c r="C642" s="47" t="str" cm="1">
        <f t="array" ref="C642">IF(A642="", "", _xlfn._xlws.FILTER('Responsáveis pelas informações'!F:F, 'Responsáveis pelas informações'!A:A=A642))</f>
        <v>Bianca</v>
      </c>
      <c r="D642" s="47" t="s">
        <v>21</v>
      </c>
      <c r="E642" s="61" t="s">
        <v>877</v>
      </c>
      <c r="F642" s="61" t="s">
        <v>877</v>
      </c>
      <c r="G642" s="16"/>
      <c r="H642" s="87"/>
      <c r="I642" s="87"/>
      <c r="J642" s="87"/>
      <c r="K642" s="87"/>
      <c r="L642" s="87"/>
      <c r="M642" s="87"/>
      <c r="N642" s="87"/>
      <c r="O642" s="87"/>
      <c r="P642" s="87"/>
      <c r="Q642" s="84">
        <v>7</v>
      </c>
      <c r="R642" s="84" t="s">
        <v>942</v>
      </c>
      <c r="S642" s="87">
        <v>8</v>
      </c>
      <c r="T642" s="87" t="s">
        <v>880</v>
      </c>
      <c r="U642" s="87" t="s">
        <v>880</v>
      </c>
      <c r="V642" s="87">
        <v>9</v>
      </c>
      <c r="W642" s="87"/>
      <c r="X642" s="87"/>
    </row>
    <row r="643" spans="1:24" ht="26.1">
      <c r="A643" s="9" t="s">
        <v>87</v>
      </c>
      <c r="B643" s="16" t="s">
        <v>88</v>
      </c>
      <c r="C643" s="47" t="str" cm="1">
        <f t="array" ref="C643">IF(A643="", "", _xlfn._xlws.FILTER('Responsáveis pelas informações'!F:F, 'Responsáveis pelas informações'!A:A=A643))</f>
        <v>Bianca</v>
      </c>
      <c r="D643" s="47" t="s">
        <v>21</v>
      </c>
      <c r="E643" s="61" t="s">
        <v>877</v>
      </c>
      <c r="F643" s="61" t="s">
        <v>877</v>
      </c>
      <c r="G643" s="16"/>
      <c r="H643" s="87"/>
      <c r="I643" s="87"/>
      <c r="J643" s="87"/>
      <c r="K643" s="87"/>
      <c r="L643" s="87"/>
      <c r="M643" s="87"/>
      <c r="N643" s="87"/>
      <c r="O643" s="87"/>
      <c r="P643" s="87"/>
      <c r="Q643" s="84" t="s">
        <v>943</v>
      </c>
      <c r="R643" s="84" t="s">
        <v>943</v>
      </c>
      <c r="S643" s="84" t="s">
        <v>943</v>
      </c>
      <c r="T643" s="84" t="s">
        <v>943</v>
      </c>
      <c r="U643" s="84" t="s">
        <v>943</v>
      </c>
      <c r="V643" s="84" t="s">
        <v>943</v>
      </c>
      <c r="W643" s="87"/>
      <c r="X643" s="87"/>
    </row>
    <row r="644" spans="1:24" ht="12.95">
      <c r="A644" s="9" t="s">
        <v>87</v>
      </c>
      <c r="B644" s="16" t="s">
        <v>72</v>
      </c>
      <c r="C644" s="47" t="str" cm="1">
        <f t="array" ref="C644">IF(A644="", "", _xlfn._xlws.FILTER('Responsáveis pelas informações'!F:F, 'Responsáveis pelas informações'!A:A=A644))</f>
        <v>Bianca</v>
      </c>
      <c r="D644" s="47" t="s">
        <v>21</v>
      </c>
      <c r="E644" s="61" t="s">
        <v>877</v>
      </c>
      <c r="F644" s="61" t="s">
        <v>877</v>
      </c>
      <c r="G644" s="16"/>
      <c r="H644" s="87"/>
      <c r="I644" s="87"/>
      <c r="J644" s="87"/>
      <c r="K644" s="87"/>
      <c r="L644" s="87"/>
      <c r="M644" s="87"/>
      <c r="N644" s="87"/>
      <c r="O644" s="87"/>
      <c r="P644" s="87"/>
      <c r="Q644" s="84">
        <v>30</v>
      </c>
      <c r="R644" s="84" t="s">
        <v>944</v>
      </c>
      <c r="S644" s="87" t="s">
        <v>945</v>
      </c>
      <c r="T644" s="87" t="s">
        <v>946</v>
      </c>
      <c r="U644" s="87" t="s">
        <v>947</v>
      </c>
      <c r="V644" s="87" t="s">
        <v>948</v>
      </c>
      <c r="W644" s="87"/>
      <c r="X644" s="87"/>
    </row>
    <row r="645" spans="1:24" ht="26.1">
      <c r="A645" s="9" t="s">
        <v>87</v>
      </c>
      <c r="B645" s="16" t="s">
        <v>104</v>
      </c>
      <c r="C645" s="47" t="str" cm="1">
        <f t="array" ref="C645">IF(A645="", "", _xlfn._xlws.FILTER('Responsáveis pelas informações'!F:F, 'Responsáveis pelas informações'!A:A=A645))</f>
        <v>Bianca</v>
      </c>
      <c r="D645" s="47" t="s">
        <v>21</v>
      </c>
      <c r="E645" s="61" t="s">
        <v>877</v>
      </c>
      <c r="F645" s="61" t="s">
        <v>877</v>
      </c>
      <c r="G645" s="16"/>
      <c r="H645" s="87"/>
      <c r="I645" s="87"/>
      <c r="J645" s="87"/>
      <c r="K645" s="87"/>
      <c r="L645" s="87"/>
      <c r="M645" s="87"/>
      <c r="N645" s="87"/>
      <c r="O645" s="87"/>
      <c r="P645" s="87"/>
      <c r="Q645" s="84">
        <v>94</v>
      </c>
      <c r="R645" s="84">
        <v>104</v>
      </c>
      <c r="S645" s="84">
        <v>104</v>
      </c>
      <c r="T645" s="84">
        <v>104</v>
      </c>
      <c r="U645" s="84">
        <v>104</v>
      </c>
      <c r="V645" s="84">
        <v>104</v>
      </c>
      <c r="W645" s="87"/>
      <c r="X645" s="87"/>
    </row>
    <row r="646" spans="1:24" s="145" customFormat="1" ht="12.95">
      <c r="A646" s="187" t="s">
        <v>89</v>
      </c>
      <c r="B646" s="150" t="s">
        <v>74</v>
      </c>
      <c r="C646" s="150" t="str" cm="1">
        <f t="array" ref="C646">IF(A646="", "", _xlfn._xlws.FILTER('Responsáveis pelas informações'!F:F, 'Responsáveis pelas informações'!A:A=A646))</f>
        <v>Bianca</v>
      </c>
      <c r="D646" s="150" t="s">
        <v>35</v>
      </c>
      <c r="E646" s="150">
        <v>0</v>
      </c>
      <c r="F646" s="150">
        <v>0</v>
      </c>
      <c r="G646" s="115"/>
      <c r="H646" s="189"/>
      <c r="I646" s="189"/>
      <c r="J646" s="189"/>
      <c r="K646" s="189"/>
      <c r="L646" s="189"/>
      <c r="M646" s="189"/>
      <c r="N646" s="189"/>
      <c r="O646" s="189"/>
      <c r="P646" s="189">
        <v>12</v>
      </c>
      <c r="Q646" s="189">
        <v>12</v>
      </c>
      <c r="R646" s="189">
        <v>12</v>
      </c>
      <c r="S646" s="189">
        <v>12</v>
      </c>
      <c r="T646" s="189">
        <v>12</v>
      </c>
      <c r="U646" s="189">
        <v>12</v>
      </c>
      <c r="V646" s="189"/>
      <c r="W646" s="189"/>
      <c r="X646" s="144"/>
    </row>
    <row r="647" spans="1:24" s="145" customFormat="1" ht="12.95">
      <c r="A647" s="187" t="s">
        <v>89</v>
      </c>
      <c r="B647" s="150" t="s">
        <v>49</v>
      </c>
      <c r="C647" s="150" t="str" cm="1">
        <f t="array" ref="C647">IF(A647="", "", _xlfn._xlws.FILTER('Responsáveis pelas informações'!F:F, 'Responsáveis pelas informações'!A:A=A647))</f>
        <v>Bianca</v>
      </c>
      <c r="D647" s="150" t="s">
        <v>35</v>
      </c>
      <c r="E647" s="150">
        <v>0</v>
      </c>
      <c r="F647" s="150">
        <v>0</v>
      </c>
      <c r="G647" s="115"/>
      <c r="H647" s="189"/>
      <c r="I647" s="189"/>
      <c r="J647" s="189"/>
      <c r="K647" s="189"/>
      <c r="L647" s="189"/>
      <c r="M647" s="189"/>
      <c r="N647" s="189"/>
      <c r="O647" s="189"/>
      <c r="P647" s="189">
        <v>6</v>
      </c>
      <c r="Q647" s="189">
        <v>6</v>
      </c>
      <c r="R647" s="189">
        <v>6</v>
      </c>
      <c r="S647" s="189">
        <v>6</v>
      </c>
      <c r="T647" s="189">
        <v>6</v>
      </c>
      <c r="U647" s="189">
        <v>6</v>
      </c>
      <c r="V647" s="189"/>
      <c r="W647" s="189"/>
      <c r="X647" s="144"/>
    </row>
    <row r="648" spans="1:24" s="145" customFormat="1" ht="12.95">
      <c r="A648" s="187" t="s">
        <v>89</v>
      </c>
      <c r="B648" s="150" t="s">
        <v>77</v>
      </c>
      <c r="C648" s="150" t="str" cm="1">
        <f t="array" ref="C648">IF(A648="", "", _xlfn._xlws.FILTER('Responsáveis pelas informações'!F:F, 'Responsáveis pelas informações'!A:A=A648))</f>
        <v>Bianca</v>
      </c>
      <c r="D648" s="150" t="s">
        <v>35</v>
      </c>
      <c r="E648" s="150">
        <v>0</v>
      </c>
      <c r="F648" s="150">
        <v>0</v>
      </c>
      <c r="G648" s="115"/>
      <c r="H648" s="189"/>
      <c r="I648" s="189"/>
      <c r="J648" s="189"/>
      <c r="K648" s="189"/>
      <c r="L648" s="189"/>
      <c r="M648" s="189"/>
      <c r="N648" s="189"/>
      <c r="O648" s="189"/>
      <c r="P648" s="189">
        <v>1</v>
      </c>
      <c r="Q648" s="159">
        <v>1</v>
      </c>
      <c r="R648" s="159">
        <v>1</v>
      </c>
      <c r="S648" s="189">
        <v>1</v>
      </c>
      <c r="T648" s="189">
        <v>2</v>
      </c>
      <c r="U648" s="189">
        <v>2</v>
      </c>
      <c r="V648" s="189"/>
      <c r="W648" s="189"/>
      <c r="X648" s="144"/>
    </row>
    <row r="649" spans="1:24" s="145" customFormat="1" ht="12.95">
      <c r="A649" s="187" t="s">
        <v>89</v>
      </c>
      <c r="B649" s="150" t="s">
        <v>79</v>
      </c>
      <c r="C649" s="150" t="str" cm="1">
        <f t="array" ref="C649">IF(A649="", "", _xlfn._xlws.FILTER('Responsáveis pelas informações'!F:F, 'Responsáveis pelas informações'!A:A=A649))</f>
        <v>Bianca</v>
      </c>
      <c r="D649" s="150" t="s">
        <v>35</v>
      </c>
      <c r="E649" s="150">
        <v>0</v>
      </c>
      <c r="F649" s="150">
        <v>0</v>
      </c>
      <c r="G649" s="115"/>
      <c r="H649" s="189"/>
      <c r="I649" s="189"/>
      <c r="J649" s="189"/>
      <c r="K649" s="189"/>
      <c r="L649" s="189"/>
      <c r="M649" s="189"/>
      <c r="N649" s="189"/>
      <c r="O649" s="189"/>
      <c r="P649" s="189">
        <v>1</v>
      </c>
      <c r="Q649" s="159">
        <v>1</v>
      </c>
      <c r="R649" s="159">
        <v>1</v>
      </c>
      <c r="S649" s="189">
        <v>1</v>
      </c>
      <c r="T649" s="189">
        <v>1</v>
      </c>
      <c r="U649" s="189">
        <v>1</v>
      </c>
      <c r="V649" s="189"/>
      <c r="W649" s="189"/>
      <c r="X649" s="144"/>
    </row>
    <row r="650" spans="1:24" s="145" customFormat="1" ht="12.95">
      <c r="A650" s="187" t="s">
        <v>89</v>
      </c>
      <c r="B650" s="150" t="s">
        <v>81</v>
      </c>
      <c r="C650" s="150" t="str" cm="1">
        <f t="array" ref="C650">IF(A650="", "", _xlfn._xlws.FILTER('Responsáveis pelas informações'!F:F, 'Responsáveis pelas informações'!A:A=A650))</f>
        <v>Bianca</v>
      </c>
      <c r="D650" s="150" t="s">
        <v>35</v>
      </c>
      <c r="E650" s="150">
        <v>0</v>
      </c>
      <c r="F650" s="150">
        <v>0</v>
      </c>
      <c r="G650" s="115"/>
      <c r="H650" s="189"/>
      <c r="I650" s="189"/>
      <c r="J650" s="189"/>
      <c r="K650" s="189"/>
      <c r="L650" s="189"/>
      <c r="M650" s="189"/>
      <c r="N650" s="189"/>
      <c r="O650" s="189"/>
      <c r="P650" s="189">
        <v>1</v>
      </c>
      <c r="Q650" s="159">
        <v>1</v>
      </c>
      <c r="R650" s="159">
        <v>1</v>
      </c>
      <c r="S650" s="189">
        <v>1</v>
      </c>
      <c r="T650" s="189">
        <v>1</v>
      </c>
      <c r="U650" s="189">
        <v>1</v>
      </c>
      <c r="V650" s="189"/>
      <c r="W650" s="189"/>
      <c r="X650" s="144"/>
    </row>
    <row r="651" spans="1:24" s="145" customFormat="1" ht="12.95">
      <c r="A651" s="187" t="s">
        <v>89</v>
      </c>
      <c r="B651" s="150" t="s">
        <v>57</v>
      </c>
      <c r="C651" s="150" t="str" cm="1">
        <f t="array" ref="C651">IF(A651="", "", _xlfn._xlws.FILTER('Responsáveis pelas informações'!F:F, 'Responsáveis pelas informações'!A:A=A651))</f>
        <v>Bianca</v>
      </c>
      <c r="D651" s="150" t="s">
        <v>35</v>
      </c>
      <c r="E651" s="150">
        <v>0</v>
      </c>
      <c r="F651" s="150">
        <v>0</v>
      </c>
      <c r="G651" s="115"/>
      <c r="H651" s="189"/>
      <c r="I651" s="189"/>
      <c r="J651" s="189"/>
      <c r="K651" s="189"/>
      <c r="L651" s="189"/>
      <c r="M651" s="189"/>
      <c r="N651" s="189"/>
      <c r="O651" s="189"/>
      <c r="P651" s="189">
        <v>0</v>
      </c>
      <c r="Q651" s="159">
        <v>1</v>
      </c>
      <c r="R651" s="159">
        <v>1</v>
      </c>
      <c r="S651" s="189">
        <v>1</v>
      </c>
      <c r="T651" s="189">
        <v>1</v>
      </c>
      <c r="U651" s="189">
        <v>2</v>
      </c>
      <c r="V651" s="189"/>
      <c r="W651" s="189"/>
      <c r="X651" s="144"/>
    </row>
    <row r="652" spans="1:24" s="145" customFormat="1" ht="12.95">
      <c r="A652" s="187" t="s">
        <v>89</v>
      </c>
      <c r="B652" s="150" t="s">
        <v>86</v>
      </c>
      <c r="C652" s="150" t="str" cm="1">
        <f t="array" ref="C652">IF(A652="", "", _xlfn._xlws.FILTER('Responsáveis pelas informações'!F:F, 'Responsáveis pelas informações'!A:A=A652))</f>
        <v>Bianca</v>
      </c>
      <c r="D652" s="150" t="s">
        <v>35</v>
      </c>
      <c r="E652" s="150">
        <v>0</v>
      </c>
      <c r="F652" s="150">
        <v>0</v>
      </c>
      <c r="G652" s="115"/>
      <c r="H652" s="189"/>
      <c r="I652" s="189"/>
      <c r="J652" s="189"/>
      <c r="K652" s="189"/>
      <c r="L652" s="189"/>
      <c r="M652" s="189"/>
      <c r="N652" s="189"/>
      <c r="O652" s="189"/>
      <c r="P652" s="189">
        <v>3</v>
      </c>
      <c r="Q652" s="159">
        <v>3</v>
      </c>
      <c r="R652" s="159">
        <v>3</v>
      </c>
      <c r="S652" s="189">
        <v>3</v>
      </c>
      <c r="T652" s="189">
        <v>3</v>
      </c>
      <c r="U652" s="189">
        <v>3</v>
      </c>
      <c r="V652" s="189"/>
      <c r="W652" s="189"/>
      <c r="X652" s="144"/>
    </row>
    <row r="653" spans="1:24" s="145" customFormat="1" ht="26.1">
      <c r="A653" s="187" t="s">
        <v>89</v>
      </c>
      <c r="B653" s="150" t="s">
        <v>88</v>
      </c>
      <c r="C653" s="150" t="str" cm="1">
        <f t="array" ref="C653">IF(A653="", "", _xlfn._xlws.FILTER('Responsáveis pelas informações'!F:F, 'Responsáveis pelas informações'!A:A=A653))</f>
        <v>Bianca</v>
      </c>
      <c r="D653" s="150" t="s">
        <v>35</v>
      </c>
      <c r="E653" s="150">
        <v>0</v>
      </c>
      <c r="F653" s="150">
        <v>0</v>
      </c>
      <c r="G653" s="115"/>
      <c r="H653" s="189"/>
      <c r="I653" s="189"/>
      <c r="J653" s="189"/>
      <c r="K653" s="189"/>
      <c r="L653" s="189"/>
      <c r="M653" s="189"/>
      <c r="N653" s="189"/>
      <c r="O653" s="189"/>
      <c r="P653" s="189">
        <v>50</v>
      </c>
      <c r="Q653" s="189">
        <v>50</v>
      </c>
      <c r="R653" s="189">
        <v>50</v>
      </c>
      <c r="S653" s="189">
        <v>50</v>
      </c>
      <c r="T653" s="189">
        <v>50</v>
      </c>
      <c r="U653" s="189">
        <v>50</v>
      </c>
      <c r="V653" s="189"/>
      <c r="W653" s="189"/>
      <c r="X653" s="144"/>
    </row>
    <row r="654" spans="1:24" s="145" customFormat="1" ht="12.95">
      <c r="A654" s="187" t="s">
        <v>89</v>
      </c>
      <c r="B654" s="150" t="s">
        <v>72</v>
      </c>
      <c r="C654" s="150" t="str" cm="1">
        <f t="array" ref="C654">IF(A654="", "", _xlfn._xlws.FILTER('Responsáveis pelas informações'!F:F, 'Responsáveis pelas informações'!A:A=A654))</f>
        <v>Bianca</v>
      </c>
      <c r="D654" s="150" t="s">
        <v>35</v>
      </c>
      <c r="E654" s="150">
        <v>0</v>
      </c>
      <c r="F654" s="150">
        <v>0</v>
      </c>
      <c r="G654" s="115"/>
      <c r="H654" s="189"/>
      <c r="I654" s="189"/>
      <c r="J654" s="189"/>
      <c r="K654" s="189"/>
      <c r="L654" s="189"/>
      <c r="M654" s="189"/>
      <c r="N654" s="189"/>
      <c r="O654" s="189"/>
      <c r="P654" s="189" t="s">
        <v>949</v>
      </c>
      <c r="Q654" s="189" t="s">
        <v>949</v>
      </c>
      <c r="R654" s="189" t="s">
        <v>949</v>
      </c>
      <c r="S654" s="189" t="s">
        <v>949</v>
      </c>
      <c r="T654" s="189">
        <v>20</v>
      </c>
      <c r="U654" s="189" t="s">
        <v>950</v>
      </c>
      <c r="V654" s="189"/>
      <c r="W654" s="189"/>
      <c r="X654" s="144"/>
    </row>
    <row r="655" spans="1:24" s="162" customFormat="1" ht="12.95">
      <c r="A655" s="187" t="s">
        <v>90</v>
      </c>
      <c r="B655" s="150" t="s">
        <v>47</v>
      </c>
      <c r="C655" s="150" t="str" cm="1">
        <f t="array" ref="C655">IF(A655="", "", _xlfn._xlws.FILTER('Responsáveis pelas informações'!F:F, 'Responsáveis pelas informações'!A:A=A655))</f>
        <v>Bianca</v>
      </c>
      <c r="D655" s="150" t="s">
        <v>21</v>
      </c>
      <c r="E655" s="191" t="s">
        <v>877</v>
      </c>
      <c r="F655" s="191" t="s">
        <v>877</v>
      </c>
      <c r="G655" s="115"/>
      <c r="H655" s="189"/>
      <c r="I655" s="189"/>
      <c r="J655" s="189"/>
      <c r="K655" s="189"/>
      <c r="L655" s="189"/>
      <c r="M655" s="189"/>
      <c r="N655" s="189">
        <v>16</v>
      </c>
      <c r="O655" s="189">
        <v>92</v>
      </c>
      <c r="P655" s="189">
        <v>0</v>
      </c>
      <c r="Q655" s="159">
        <v>12</v>
      </c>
      <c r="R655" s="159"/>
      <c r="S655" s="159"/>
      <c r="T655" s="159"/>
      <c r="U655" s="159"/>
      <c r="V655" s="159"/>
      <c r="W655" s="189"/>
      <c r="X655" s="144"/>
    </row>
    <row r="656" spans="1:24" s="162" customFormat="1" ht="12.95">
      <c r="A656" s="187" t="s">
        <v>90</v>
      </c>
      <c r="B656" s="150" t="s">
        <v>13</v>
      </c>
      <c r="C656" s="150" t="str" cm="1">
        <f t="array" ref="C656">IF(A656="", "", _xlfn._xlws.FILTER('Responsáveis pelas informações'!F:F, 'Responsáveis pelas informações'!A:A=A656))</f>
        <v>Bianca</v>
      </c>
      <c r="D656" s="150" t="s">
        <v>21</v>
      </c>
      <c r="E656" s="191" t="s">
        <v>877</v>
      </c>
      <c r="F656" s="191" t="s">
        <v>877</v>
      </c>
      <c r="G656" s="115"/>
      <c r="H656" s="189"/>
      <c r="I656" s="189"/>
      <c r="J656" s="189"/>
      <c r="K656" s="189"/>
      <c r="L656" s="189"/>
      <c r="M656" s="189"/>
      <c r="N656" s="189">
        <v>3</v>
      </c>
      <c r="O656" s="189">
        <v>18</v>
      </c>
      <c r="P656" s="189">
        <v>16</v>
      </c>
      <c r="Q656" s="159">
        <v>18</v>
      </c>
      <c r="R656" s="159"/>
      <c r="S656" s="159"/>
      <c r="T656" s="159"/>
      <c r="U656" s="159"/>
      <c r="V656" s="159"/>
      <c r="W656" s="189"/>
      <c r="X656" s="144"/>
    </row>
    <row r="657" spans="1:24" s="162" customFormat="1" ht="12.95">
      <c r="A657" s="187" t="s">
        <v>90</v>
      </c>
      <c r="B657" s="150" t="s">
        <v>51</v>
      </c>
      <c r="C657" s="150" t="str" cm="1">
        <f t="array" ref="C657">IF(A657="", "", _xlfn._xlws.FILTER('Responsáveis pelas informações'!F:F, 'Responsáveis pelas informações'!A:A=A657))</f>
        <v>Bianca</v>
      </c>
      <c r="D657" s="150" t="s">
        <v>21</v>
      </c>
      <c r="E657" s="191" t="s">
        <v>877</v>
      </c>
      <c r="F657" s="191" t="s">
        <v>877</v>
      </c>
      <c r="G657" s="115"/>
      <c r="H657" s="189"/>
      <c r="I657" s="189"/>
      <c r="J657" s="189"/>
      <c r="K657" s="189"/>
      <c r="L657" s="189"/>
      <c r="M657" s="189"/>
      <c r="N657" s="189">
        <v>0</v>
      </c>
      <c r="O657" s="189">
        <v>5</v>
      </c>
      <c r="P657" s="189">
        <v>5</v>
      </c>
      <c r="Q657" s="159">
        <v>3</v>
      </c>
      <c r="R657" s="159"/>
      <c r="S657" s="159"/>
      <c r="T657" s="159"/>
      <c r="U657" s="159"/>
      <c r="V657" s="159"/>
      <c r="W657" s="189"/>
      <c r="X657" s="144"/>
    </row>
    <row r="658" spans="1:24" s="162" customFormat="1" ht="12.95">
      <c r="A658" s="187" t="s">
        <v>90</v>
      </c>
      <c r="B658" s="150" t="s">
        <v>53</v>
      </c>
      <c r="C658" s="150" t="str" cm="1">
        <f t="array" ref="C658">IF(A658="", "", _xlfn._xlws.FILTER('Responsáveis pelas informações'!F:F, 'Responsáveis pelas informações'!A:A=A658))</f>
        <v>Bianca</v>
      </c>
      <c r="D658" s="150" t="s">
        <v>21</v>
      </c>
      <c r="E658" s="191" t="s">
        <v>877</v>
      </c>
      <c r="F658" s="191" t="s">
        <v>877</v>
      </c>
      <c r="G658" s="115"/>
      <c r="H658" s="189"/>
      <c r="I658" s="189"/>
      <c r="J658" s="189"/>
      <c r="K658" s="189"/>
      <c r="L658" s="189"/>
      <c r="M658" s="189"/>
      <c r="N658" s="189">
        <v>0</v>
      </c>
      <c r="O658" s="189">
        <v>5</v>
      </c>
      <c r="P658" s="189">
        <v>2</v>
      </c>
      <c r="Q658" s="159">
        <v>1</v>
      </c>
      <c r="R658" s="159"/>
      <c r="S658" s="159"/>
      <c r="T658" s="159"/>
      <c r="U658" s="159"/>
      <c r="V658" s="159"/>
      <c r="W658" s="189"/>
      <c r="X658" s="144"/>
    </row>
    <row r="659" spans="1:24" s="162" customFormat="1" ht="12.95">
      <c r="A659" s="187" t="s">
        <v>90</v>
      </c>
      <c r="B659" s="150" t="s">
        <v>63</v>
      </c>
      <c r="C659" s="150" t="str" cm="1">
        <f t="array" ref="C659">IF(A659="", "", _xlfn._xlws.FILTER('Responsáveis pelas informações'!F:F, 'Responsáveis pelas informações'!A:A=A659))</f>
        <v>Bianca</v>
      </c>
      <c r="D659" s="150" t="s">
        <v>21</v>
      </c>
      <c r="E659" s="191" t="s">
        <v>877</v>
      </c>
      <c r="F659" s="191" t="s">
        <v>877</v>
      </c>
      <c r="G659" s="115"/>
      <c r="H659" s="189"/>
      <c r="I659" s="189"/>
      <c r="J659" s="189"/>
      <c r="K659" s="189"/>
      <c r="L659" s="189"/>
      <c r="M659" s="189"/>
      <c r="N659" s="189">
        <v>10</v>
      </c>
      <c r="O659" s="189">
        <v>60</v>
      </c>
      <c r="P659" s="189">
        <v>40</v>
      </c>
      <c r="Q659" s="159">
        <v>10</v>
      </c>
      <c r="R659" s="159"/>
      <c r="S659" s="159"/>
      <c r="T659" s="159"/>
      <c r="U659" s="159"/>
      <c r="V659" s="159"/>
      <c r="W659" s="189"/>
      <c r="X659" s="144"/>
    </row>
    <row r="660" spans="1:24" s="162" customFormat="1" ht="12.95">
      <c r="A660" s="187" t="s">
        <v>90</v>
      </c>
      <c r="B660" s="150" t="s">
        <v>57</v>
      </c>
      <c r="C660" s="150" t="str" cm="1">
        <f t="array" ref="C660">IF(A660="", "", _xlfn._xlws.FILTER('Responsáveis pelas informações'!F:F, 'Responsáveis pelas informações'!A:A=A660))</f>
        <v>Bianca</v>
      </c>
      <c r="D660" s="150" t="s">
        <v>21</v>
      </c>
      <c r="E660" s="191" t="s">
        <v>877</v>
      </c>
      <c r="F660" s="191" t="s">
        <v>877</v>
      </c>
      <c r="G660" s="115"/>
      <c r="H660" s="189"/>
      <c r="I660" s="189"/>
      <c r="J660" s="189"/>
      <c r="K660" s="189"/>
      <c r="L660" s="189"/>
      <c r="M660" s="189"/>
      <c r="N660" s="189">
        <v>0</v>
      </c>
      <c r="O660" s="189">
        <v>1</v>
      </c>
      <c r="P660" s="189">
        <v>2</v>
      </c>
      <c r="Q660" s="159">
        <v>4</v>
      </c>
      <c r="R660" s="159"/>
      <c r="S660" s="159"/>
      <c r="T660" s="159"/>
      <c r="U660" s="159"/>
      <c r="V660" s="159"/>
      <c r="W660" s="189"/>
      <c r="X660" s="144"/>
    </row>
    <row r="661" spans="1:24" s="162" customFormat="1" ht="26.1">
      <c r="A661" s="187" t="s">
        <v>90</v>
      </c>
      <c r="B661" s="150" t="s">
        <v>66</v>
      </c>
      <c r="C661" s="150" t="str" cm="1">
        <f t="array" ref="C661">IF(A661="", "", _xlfn._xlws.FILTER('Responsáveis pelas informações'!F:F, 'Responsáveis pelas informações'!A:A=A661))</f>
        <v>Bianca</v>
      </c>
      <c r="D661" s="150" t="s">
        <v>21</v>
      </c>
      <c r="E661" s="191" t="s">
        <v>877</v>
      </c>
      <c r="F661" s="191" t="s">
        <v>877</v>
      </c>
      <c r="G661" s="115"/>
      <c r="H661" s="189"/>
      <c r="I661" s="189"/>
      <c r="J661" s="189"/>
      <c r="K661" s="189"/>
      <c r="L661" s="189"/>
      <c r="M661" s="189"/>
      <c r="N661" s="189">
        <v>0</v>
      </c>
      <c r="O661" s="189">
        <v>20</v>
      </c>
      <c r="P661" s="189">
        <v>20</v>
      </c>
      <c r="Q661" s="159">
        <v>12</v>
      </c>
      <c r="R661" s="159"/>
      <c r="S661" s="159"/>
      <c r="T661" s="159"/>
      <c r="U661" s="159"/>
      <c r="V661" s="159"/>
      <c r="W661" s="189"/>
      <c r="X661" s="144"/>
    </row>
    <row r="662" spans="1:24" s="162" customFormat="1" ht="12.95">
      <c r="A662" s="187" t="s">
        <v>90</v>
      </c>
      <c r="B662" s="150" t="s">
        <v>68</v>
      </c>
      <c r="C662" s="150" t="str" cm="1">
        <f t="array" ref="C662">IF(A662="", "", _xlfn._xlws.FILTER('Responsáveis pelas informações'!F:F, 'Responsáveis pelas informações'!A:A=A662))</f>
        <v>Bianca</v>
      </c>
      <c r="D662" s="150" t="s">
        <v>21</v>
      </c>
      <c r="E662" s="191" t="s">
        <v>877</v>
      </c>
      <c r="F662" s="191" t="s">
        <v>877</v>
      </c>
      <c r="G662" s="115"/>
      <c r="H662" s="189"/>
      <c r="I662" s="189"/>
      <c r="J662" s="189"/>
      <c r="K662" s="189"/>
      <c r="L662" s="189"/>
      <c r="M662" s="189"/>
      <c r="N662" s="189">
        <v>0</v>
      </c>
      <c r="O662" s="189">
        <v>3</v>
      </c>
      <c r="P662" s="189">
        <v>3</v>
      </c>
      <c r="Q662" s="159">
        <v>3.2</v>
      </c>
      <c r="R662" s="159"/>
      <c r="S662" s="159"/>
      <c r="T662" s="159"/>
      <c r="U662" s="159"/>
      <c r="V662" s="159"/>
      <c r="W662" s="189"/>
      <c r="X662" s="144"/>
    </row>
    <row r="663" spans="1:24" s="162" customFormat="1" ht="26.1">
      <c r="A663" s="187" t="s">
        <v>90</v>
      </c>
      <c r="B663" s="150" t="s">
        <v>70</v>
      </c>
      <c r="C663" s="150" t="str" cm="1">
        <f t="array" ref="C663">IF(A663="", "", _xlfn._xlws.FILTER('Responsáveis pelas informações'!F:F, 'Responsáveis pelas informações'!A:A=A663))</f>
        <v>Bianca</v>
      </c>
      <c r="D663" s="150" t="s">
        <v>21</v>
      </c>
      <c r="E663" s="191" t="s">
        <v>877</v>
      </c>
      <c r="F663" s="191" t="s">
        <v>877</v>
      </c>
      <c r="G663" s="115"/>
      <c r="H663" s="189"/>
      <c r="I663" s="189"/>
      <c r="J663" s="189"/>
      <c r="K663" s="189"/>
      <c r="L663" s="189"/>
      <c r="M663" s="189"/>
      <c r="N663" s="189">
        <v>0</v>
      </c>
      <c r="O663" s="189">
        <v>29</v>
      </c>
      <c r="P663" s="189">
        <v>39</v>
      </c>
      <c r="Q663" s="159">
        <v>41</v>
      </c>
      <c r="R663" s="159"/>
      <c r="S663" s="159"/>
      <c r="T663" s="159"/>
      <c r="U663" s="159"/>
      <c r="V663" s="159"/>
      <c r="W663" s="189"/>
      <c r="X663" s="144"/>
    </row>
    <row r="664" spans="1:24" s="162" customFormat="1" ht="12.95">
      <c r="A664" s="187" t="s">
        <v>90</v>
      </c>
      <c r="B664" s="150" t="s">
        <v>72</v>
      </c>
      <c r="C664" s="150" t="str" cm="1">
        <f t="array" ref="C664">IF(A664="", "", _xlfn._xlws.FILTER('Responsáveis pelas informações'!F:F, 'Responsáveis pelas informações'!A:A=A664))</f>
        <v>Bianca</v>
      </c>
      <c r="D664" s="150" t="s">
        <v>21</v>
      </c>
      <c r="E664" s="191" t="s">
        <v>877</v>
      </c>
      <c r="F664" s="191" t="s">
        <v>877</v>
      </c>
      <c r="G664" s="115"/>
      <c r="H664" s="189"/>
      <c r="I664" s="189"/>
      <c r="J664" s="189"/>
      <c r="K664" s="189"/>
      <c r="L664" s="189"/>
      <c r="M664" s="189"/>
      <c r="N664" s="189">
        <v>0</v>
      </c>
      <c r="O664" s="189">
        <v>28</v>
      </c>
      <c r="P664" s="189">
        <v>31</v>
      </c>
      <c r="Q664" s="159">
        <v>38</v>
      </c>
      <c r="R664" s="159"/>
      <c r="S664" s="159"/>
      <c r="T664" s="159"/>
      <c r="U664" s="159"/>
      <c r="V664" s="159"/>
      <c r="W664" s="189"/>
      <c r="X664" s="144"/>
    </row>
    <row r="665" spans="1:24" s="162" customFormat="1" ht="26.1">
      <c r="A665" s="187" t="s">
        <v>90</v>
      </c>
      <c r="B665" s="150" t="s">
        <v>104</v>
      </c>
      <c r="C665" s="150" t="str" cm="1">
        <f t="array" ref="C665">IF(A665="", "", _xlfn._xlws.FILTER('Responsáveis pelas informações'!F:F, 'Responsáveis pelas informações'!A:A=A665))</f>
        <v>Bianca</v>
      </c>
      <c r="D665" s="150" t="s">
        <v>21</v>
      </c>
      <c r="E665" s="191" t="s">
        <v>414</v>
      </c>
      <c r="F665" s="191" t="s">
        <v>877</v>
      </c>
      <c r="G665" s="115"/>
      <c r="H665" s="189"/>
      <c r="I665" s="189"/>
      <c r="J665" s="189"/>
      <c r="K665" s="189"/>
      <c r="L665" s="189"/>
      <c r="M665" s="189"/>
      <c r="N665" s="189"/>
      <c r="O665" s="189">
        <v>0</v>
      </c>
      <c r="P665" s="189">
        <v>50</v>
      </c>
      <c r="Q665" s="159">
        <v>30</v>
      </c>
      <c r="R665" s="159">
        <v>0</v>
      </c>
      <c r="S665" s="159">
        <v>0</v>
      </c>
      <c r="T665" s="159"/>
      <c r="U665" s="159"/>
      <c r="V665" s="159"/>
      <c r="W665" s="189"/>
      <c r="X665" s="144"/>
    </row>
    <row r="666" spans="1:24" s="162" customFormat="1" ht="12.95">
      <c r="A666" s="187" t="s">
        <v>90</v>
      </c>
      <c r="B666" s="150" t="s">
        <v>74</v>
      </c>
      <c r="C666" s="150" t="str" cm="1">
        <f t="array" ref="C666">IF(A666="", "", _xlfn._xlws.FILTER('Responsáveis pelas informações'!F:F, 'Responsáveis pelas informações'!A:A=A666))</f>
        <v>Bianca</v>
      </c>
      <c r="D666" s="150" t="s">
        <v>21</v>
      </c>
      <c r="E666" s="191" t="s">
        <v>404</v>
      </c>
      <c r="F666" s="191" t="s">
        <v>877</v>
      </c>
      <c r="G666" s="115"/>
      <c r="H666" s="189"/>
      <c r="I666" s="189"/>
      <c r="J666" s="189"/>
      <c r="K666" s="189"/>
      <c r="L666" s="189"/>
      <c r="M666" s="189"/>
      <c r="N666" s="189"/>
      <c r="O666" s="189"/>
      <c r="P666" s="189"/>
      <c r="Q666" s="159"/>
      <c r="R666" s="159">
        <v>48</v>
      </c>
      <c r="S666" s="189">
        <v>48</v>
      </c>
      <c r="T666" s="189">
        <v>48</v>
      </c>
      <c r="U666" s="189"/>
      <c r="V666" s="189"/>
      <c r="W666" s="189"/>
      <c r="X666" s="144"/>
    </row>
    <row r="667" spans="1:24" s="162" customFormat="1" ht="12.95">
      <c r="A667" s="187" t="s">
        <v>90</v>
      </c>
      <c r="B667" s="150" t="s">
        <v>49</v>
      </c>
      <c r="C667" s="150" t="str" cm="1">
        <f t="array" ref="C667">IF(A667="", "", _xlfn._xlws.FILTER('Responsáveis pelas informações'!F:F, 'Responsáveis pelas informações'!A:A=A667))</f>
        <v>Bianca</v>
      </c>
      <c r="D667" s="150" t="s">
        <v>21</v>
      </c>
      <c r="E667" s="191" t="s">
        <v>404</v>
      </c>
      <c r="F667" s="191" t="s">
        <v>877</v>
      </c>
      <c r="G667" s="115"/>
      <c r="H667" s="189"/>
      <c r="I667" s="189"/>
      <c r="J667" s="189"/>
      <c r="K667" s="189"/>
      <c r="L667" s="189"/>
      <c r="M667" s="189"/>
      <c r="N667" s="189"/>
      <c r="O667" s="189"/>
      <c r="P667" s="189"/>
      <c r="Q667" s="159"/>
      <c r="R667" s="159">
        <v>24</v>
      </c>
      <c r="S667" s="189">
        <v>24</v>
      </c>
      <c r="T667" s="189">
        <v>24</v>
      </c>
      <c r="U667" s="189"/>
      <c r="V667" s="189"/>
      <c r="W667" s="189"/>
      <c r="X667" s="144"/>
    </row>
    <row r="668" spans="1:24" s="162" customFormat="1" ht="12.95">
      <c r="A668" s="187" t="s">
        <v>90</v>
      </c>
      <c r="B668" s="150" t="s">
        <v>77</v>
      </c>
      <c r="C668" s="150" t="str" cm="1">
        <f t="array" ref="C668">IF(A668="", "", _xlfn._xlws.FILTER('Responsáveis pelas informações'!F:F, 'Responsáveis pelas informações'!A:A=A668))</f>
        <v>Bianca</v>
      </c>
      <c r="D668" s="150" t="s">
        <v>21</v>
      </c>
      <c r="E668" s="191" t="s">
        <v>404</v>
      </c>
      <c r="F668" s="191" t="s">
        <v>877</v>
      </c>
      <c r="G668" s="115"/>
      <c r="H668" s="189"/>
      <c r="I668" s="189"/>
      <c r="J668" s="189"/>
      <c r="K668" s="189"/>
      <c r="L668" s="189"/>
      <c r="M668" s="189"/>
      <c r="N668" s="189"/>
      <c r="O668" s="189"/>
      <c r="P668" s="189"/>
      <c r="Q668" s="159"/>
      <c r="R668" s="159">
        <v>7</v>
      </c>
      <c r="S668" s="189">
        <v>3</v>
      </c>
      <c r="T668" s="189">
        <v>3</v>
      </c>
      <c r="U668" s="189"/>
      <c r="V668" s="189"/>
      <c r="W668" s="189"/>
      <c r="X668" s="144"/>
    </row>
    <row r="669" spans="1:24" s="162" customFormat="1" ht="12.95">
      <c r="A669" s="187" t="s">
        <v>90</v>
      </c>
      <c r="B669" s="150" t="s">
        <v>79</v>
      </c>
      <c r="C669" s="150" t="str" cm="1">
        <f t="array" ref="C669">IF(A669="", "", _xlfn._xlws.FILTER('Responsáveis pelas informações'!F:F, 'Responsáveis pelas informações'!A:A=A669))</f>
        <v>Bianca</v>
      </c>
      <c r="D669" s="150" t="s">
        <v>21</v>
      </c>
      <c r="E669" s="191" t="s">
        <v>404</v>
      </c>
      <c r="F669" s="191" t="s">
        <v>877</v>
      </c>
      <c r="G669" s="115"/>
      <c r="H669" s="189"/>
      <c r="I669" s="189"/>
      <c r="J669" s="189"/>
      <c r="K669" s="189"/>
      <c r="L669" s="189"/>
      <c r="M669" s="189"/>
      <c r="N669" s="189"/>
      <c r="O669" s="189"/>
      <c r="P669" s="189"/>
      <c r="Q669" s="159"/>
      <c r="R669" s="159">
        <v>6</v>
      </c>
      <c r="S669" s="189">
        <v>2</v>
      </c>
      <c r="T669" s="189">
        <v>2</v>
      </c>
      <c r="U669" s="189"/>
      <c r="V669" s="189"/>
      <c r="W669" s="189"/>
      <c r="X669" s="144"/>
    </row>
    <row r="670" spans="1:24" s="162" customFormat="1" ht="26.1">
      <c r="A670" s="187" t="s">
        <v>90</v>
      </c>
      <c r="B670" s="150" t="s">
        <v>95</v>
      </c>
      <c r="C670" s="150" t="str" cm="1">
        <f t="array" ref="C670">IF(A670="", "", _xlfn._xlws.FILTER('Responsáveis pelas informações'!F:F, 'Responsáveis pelas informações'!A:A=A670))</f>
        <v>Bianca</v>
      </c>
      <c r="D670" s="150" t="s">
        <v>21</v>
      </c>
      <c r="E670" s="191" t="s">
        <v>404</v>
      </c>
      <c r="F670" s="191" t="s">
        <v>877</v>
      </c>
      <c r="G670" s="115"/>
      <c r="H670" s="189"/>
      <c r="I670" s="189"/>
      <c r="J670" s="189"/>
      <c r="K670" s="189"/>
      <c r="L670" s="189"/>
      <c r="M670" s="189"/>
      <c r="N670" s="189"/>
      <c r="O670" s="189"/>
      <c r="P670" s="189"/>
      <c r="Q670" s="159"/>
      <c r="R670" s="159">
        <v>1</v>
      </c>
      <c r="S670" s="189">
        <v>2</v>
      </c>
      <c r="T670" s="189">
        <v>1</v>
      </c>
      <c r="U670" s="189"/>
      <c r="V670" s="189"/>
      <c r="W670" s="189"/>
      <c r="X670" s="144"/>
    </row>
    <row r="671" spans="1:24" s="162" customFormat="1" ht="12.95">
      <c r="A671" s="187" t="s">
        <v>90</v>
      </c>
      <c r="B671" s="150" t="s">
        <v>81</v>
      </c>
      <c r="C671" s="150" t="str" cm="1">
        <f t="array" ref="C671">IF(A671="", "", _xlfn._xlws.FILTER('Responsáveis pelas informações'!F:F, 'Responsáveis pelas informações'!A:A=A671))</f>
        <v>Bianca</v>
      </c>
      <c r="D671" s="150" t="s">
        <v>21</v>
      </c>
      <c r="E671" s="191" t="s">
        <v>404</v>
      </c>
      <c r="F671" s="191" t="s">
        <v>877</v>
      </c>
      <c r="G671" s="115"/>
      <c r="H671" s="189"/>
      <c r="I671" s="189"/>
      <c r="J671" s="189"/>
      <c r="K671" s="189"/>
      <c r="L671" s="189"/>
      <c r="M671" s="189"/>
      <c r="N671" s="189"/>
      <c r="O671" s="189"/>
      <c r="P671" s="189"/>
      <c r="Q671" s="159"/>
      <c r="R671" s="159">
        <v>12</v>
      </c>
      <c r="S671" s="189">
        <v>12</v>
      </c>
      <c r="T671" s="189">
        <v>12</v>
      </c>
      <c r="U671" s="189"/>
      <c r="V671" s="189"/>
      <c r="W671" s="189"/>
      <c r="X671" s="144"/>
    </row>
    <row r="672" spans="1:24" s="162" customFormat="1" ht="12.95">
      <c r="A672" s="187" t="s">
        <v>90</v>
      </c>
      <c r="B672" s="150" t="s">
        <v>57</v>
      </c>
      <c r="C672" s="150" t="str" cm="1">
        <f t="array" ref="C672">IF(A672="", "", _xlfn._xlws.FILTER('Responsáveis pelas informações'!F:F, 'Responsáveis pelas informações'!A:A=A672))</f>
        <v>Bianca</v>
      </c>
      <c r="D672" s="150" t="s">
        <v>21</v>
      </c>
      <c r="E672" s="191" t="s">
        <v>404</v>
      </c>
      <c r="F672" s="191" t="s">
        <v>877</v>
      </c>
      <c r="G672" s="115"/>
      <c r="H672" s="189"/>
      <c r="I672" s="189"/>
      <c r="J672" s="189"/>
      <c r="K672" s="189"/>
      <c r="L672" s="189"/>
      <c r="M672" s="189"/>
      <c r="N672" s="189"/>
      <c r="O672" s="189"/>
      <c r="P672" s="189"/>
      <c r="Q672" s="159"/>
      <c r="R672" s="159">
        <v>0</v>
      </c>
      <c r="S672" s="189">
        <v>4</v>
      </c>
      <c r="T672" s="189">
        <v>1</v>
      </c>
      <c r="U672" s="189"/>
      <c r="V672" s="189"/>
      <c r="W672" s="189"/>
      <c r="X672" s="144"/>
    </row>
    <row r="673" spans="1:24" s="162" customFormat="1" ht="12.95">
      <c r="A673" s="187" t="s">
        <v>90</v>
      </c>
      <c r="B673" s="150" t="s">
        <v>99</v>
      </c>
      <c r="C673" s="150" t="str" cm="1">
        <f t="array" ref="C673">IF(A673="", "", _xlfn._xlws.FILTER('Responsáveis pelas informações'!F:F, 'Responsáveis pelas informações'!A:A=A673))</f>
        <v>Bianca</v>
      </c>
      <c r="D673" s="150" t="s">
        <v>21</v>
      </c>
      <c r="E673" s="191" t="s">
        <v>404</v>
      </c>
      <c r="F673" s="191" t="s">
        <v>877</v>
      </c>
      <c r="G673" s="115"/>
      <c r="H673" s="189"/>
      <c r="I673" s="189"/>
      <c r="J673" s="189"/>
      <c r="K673" s="189"/>
      <c r="L673" s="189"/>
      <c r="M673" s="189"/>
      <c r="N673" s="189"/>
      <c r="O673" s="189"/>
      <c r="P673" s="189"/>
      <c r="Q673" s="159"/>
      <c r="R673" s="159">
        <v>7</v>
      </c>
      <c r="S673" s="189">
        <v>8</v>
      </c>
      <c r="T673" s="189">
        <v>8</v>
      </c>
      <c r="U673" s="189"/>
      <c r="V673" s="189"/>
      <c r="W673" s="189"/>
      <c r="X673" s="144"/>
    </row>
    <row r="674" spans="1:24" s="162" customFormat="1" ht="26.1">
      <c r="A674" s="187" t="s">
        <v>90</v>
      </c>
      <c r="B674" s="150" t="s">
        <v>88</v>
      </c>
      <c r="C674" s="150" t="str" cm="1">
        <f t="array" ref="C674">IF(A674="", "", _xlfn._xlws.FILTER('Responsáveis pelas informações'!F:F, 'Responsáveis pelas informações'!A:A=A674))</f>
        <v>Bianca</v>
      </c>
      <c r="D674" s="150" t="s">
        <v>21</v>
      </c>
      <c r="E674" s="191" t="s">
        <v>404</v>
      </c>
      <c r="F674" s="191" t="s">
        <v>877</v>
      </c>
      <c r="G674" s="115"/>
      <c r="H674" s="189"/>
      <c r="I674" s="189"/>
      <c r="J674" s="189"/>
      <c r="K674" s="189"/>
      <c r="L674" s="189"/>
      <c r="M674" s="189"/>
      <c r="N674" s="189"/>
      <c r="O674" s="189"/>
      <c r="P674" s="189"/>
      <c r="Q674" s="159"/>
      <c r="R674" s="159">
        <v>63</v>
      </c>
      <c r="S674" s="189">
        <v>64</v>
      </c>
      <c r="T674" s="189">
        <v>65</v>
      </c>
      <c r="U674" s="189"/>
      <c r="V674" s="189"/>
      <c r="W674" s="189"/>
      <c r="X674" s="144"/>
    </row>
    <row r="675" spans="1:24" s="162" customFormat="1" ht="12.95">
      <c r="A675" s="187" t="s">
        <v>90</v>
      </c>
      <c r="B675" s="150" t="s">
        <v>72</v>
      </c>
      <c r="C675" s="150" t="str" cm="1">
        <f t="array" ref="C675">IF(A675="", "", _xlfn._xlws.FILTER('Responsáveis pelas informações'!F:F, 'Responsáveis pelas informações'!A:A=A675))</f>
        <v>Bianca</v>
      </c>
      <c r="D675" s="150" t="s">
        <v>21</v>
      </c>
      <c r="E675" s="191" t="s">
        <v>404</v>
      </c>
      <c r="F675" s="191" t="s">
        <v>877</v>
      </c>
      <c r="G675" s="115"/>
      <c r="H675" s="189"/>
      <c r="I675" s="189"/>
      <c r="J675" s="189"/>
      <c r="K675" s="189"/>
      <c r="L675" s="189"/>
      <c r="M675" s="189"/>
      <c r="N675" s="189"/>
      <c r="O675" s="189"/>
      <c r="P675" s="189"/>
      <c r="Q675" s="159"/>
      <c r="R675" s="159" t="s">
        <v>951</v>
      </c>
      <c r="S675" s="189" t="s">
        <v>952</v>
      </c>
      <c r="T675" s="189" t="s">
        <v>952</v>
      </c>
      <c r="U675" s="189"/>
      <c r="V675" s="189"/>
      <c r="W675" s="189"/>
      <c r="X675" s="144"/>
    </row>
    <row r="676" spans="1:24" s="162" customFormat="1" ht="26.1">
      <c r="A676" s="187" t="s">
        <v>90</v>
      </c>
      <c r="B676" s="150" t="s">
        <v>104</v>
      </c>
      <c r="C676" s="150" t="str" cm="1">
        <f t="array" ref="C676">IF(A676="", "", _xlfn._xlws.FILTER('Responsáveis pelas informações'!F:F, 'Responsáveis pelas informações'!A:A=A676))</f>
        <v>Bianca</v>
      </c>
      <c r="D676" s="150" t="s">
        <v>21</v>
      </c>
      <c r="E676" s="191" t="s">
        <v>404</v>
      </c>
      <c r="F676" s="191" t="s">
        <v>877</v>
      </c>
      <c r="G676" s="115"/>
      <c r="H676" s="189"/>
      <c r="I676" s="189"/>
      <c r="J676" s="189"/>
      <c r="K676" s="189"/>
      <c r="L676" s="189"/>
      <c r="M676" s="189"/>
      <c r="N676" s="189"/>
      <c r="O676" s="189"/>
      <c r="P676" s="189"/>
      <c r="Q676" s="159"/>
      <c r="R676" s="159">
        <v>80</v>
      </c>
      <c r="S676" s="189">
        <v>30</v>
      </c>
      <c r="T676" s="189">
        <v>30</v>
      </c>
      <c r="U676" s="189"/>
      <c r="V676" s="189"/>
      <c r="W676" s="189"/>
      <c r="X676" s="144"/>
    </row>
    <row r="677" spans="1:24" s="162" customFormat="1" ht="26.1">
      <c r="A677" s="187" t="s">
        <v>90</v>
      </c>
      <c r="B677" s="150" t="s">
        <v>84</v>
      </c>
      <c r="C677" s="150" t="str" cm="1">
        <f t="array" ref="C677">IF(A677="", "", _xlfn._xlws.FILTER('Responsáveis pelas informações'!F:F, 'Responsáveis pelas informações'!A:A=A677))</f>
        <v>Bianca</v>
      </c>
      <c r="D677" s="150" t="s">
        <v>21</v>
      </c>
      <c r="E677" s="191" t="s">
        <v>404</v>
      </c>
      <c r="F677" s="191" t="s">
        <v>877</v>
      </c>
      <c r="G677" s="115"/>
      <c r="H677" s="189"/>
      <c r="I677" s="189"/>
      <c r="J677" s="189"/>
      <c r="K677" s="189"/>
      <c r="L677" s="189"/>
      <c r="M677" s="189"/>
      <c r="N677" s="189"/>
      <c r="O677" s="189"/>
      <c r="P677" s="189"/>
      <c r="Q677" s="159"/>
      <c r="R677" s="159">
        <v>28</v>
      </c>
      <c r="S677" s="189">
        <v>12</v>
      </c>
      <c r="T677" s="189">
        <v>12</v>
      </c>
      <c r="U677" s="189"/>
      <c r="V677" s="189"/>
      <c r="W677" s="189"/>
      <c r="X677" s="144"/>
    </row>
    <row r="678" spans="1:24" ht="12.95">
      <c r="A678" s="77" t="s">
        <v>91</v>
      </c>
      <c r="B678" s="47" t="s">
        <v>51</v>
      </c>
      <c r="C678" s="47" t="str" cm="1">
        <f t="array" ref="C678">IF(A678="", "", _xlfn._xlws.FILTER('Responsáveis pelas informações'!F:F, 'Responsáveis pelas informações'!A:A=A678))</f>
        <v>Bianca</v>
      </c>
      <c r="D678" s="47" t="s">
        <v>29</v>
      </c>
      <c r="E678" s="82" t="s">
        <v>389</v>
      </c>
      <c r="F678" s="82" t="s">
        <v>877</v>
      </c>
      <c r="G678" s="89"/>
      <c r="H678" s="109"/>
      <c r="I678" s="109"/>
      <c r="J678" s="109"/>
      <c r="K678" s="109"/>
      <c r="L678" s="109"/>
      <c r="M678" s="108">
        <v>1</v>
      </c>
      <c r="N678" s="108">
        <v>2</v>
      </c>
      <c r="O678" s="108">
        <v>3</v>
      </c>
      <c r="P678" s="108"/>
      <c r="S678" s="108"/>
      <c r="T678" s="108"/>
      <c r="U678" s="108"/>
      <c r="V678" s="108"/>
      <c r="W678" s="108"/>
      <c r="X678" s="109"/>
    </row>
    <row r="679" spans="1:24" ht="12.95">
      <c r="A679" s="77" t="s">
        <v>91</v>
      </c>
      <c r="B679" s="47" t="s">
        <v>53</v>
      </c>
      <c r="C679" s="47" t="str" cm="1">
        <f t="array" ref="C679">IF(A679="", "", _xlfn._xlws.FILTER('Responsáveis pelas informações'!F:F, 'Responsáveis pelas informações'!A:A=A679))</f>
        <v>Bianca</v>
      </c>
      <c r="D679" s="47" t="s">
        <v>29</v>
      </c>
      <c r="E679" s="82" t="s">
        <v>389</v>
      </c>
      <c r="F679" s="82" t="s">
        <v>877</v>
      </c>
      <c r="G679" s="89"/>
      <c r="H679" s="109"/>
      <c r="I679" s="109"/>
      <c r="J679" s="109"/>
      <c r="K679" s="109"/>
      <c r="L679" s="109"/>
      <c r="M679" s="108">
        <v>1</v>
      </c>
      <c r="N679" s="108">
        <v>2</v>
      </c>
      <c r="O679" s="108">
        <v>3</v>
      </c>
      <c r="P679" s="108"/>
      <c r="S679" s="108"/>
      <c r="T679" s="108"/>
      <c r="U679" s="108"/>
      <c r="V679" s="108"/>
      <c r="W679" s="108"/>
      <c r="X679" s="109"/>
    </row>
    <row r="680" spans="1:24" ht="26.1">
      <c r="A680" s="77" t="s">
        <v>91</v>
      </c>
      <c r="B680" s="47" t="s">
        <v>66</v>
      </c>
      <c r="C680" s="47" t="str" cm="1">
        <f t="array" ref="C680">IF(A680="", "", _xlfn._xlws.FILTER('Responsáveis pelas informações'!F:F, 'Responsáveis pelas informações'!A:A=A680))</f>
        <v>Bianca</v>
      </c>
      <c r="D680" s="47" t="s">
        <v>29</v>
      </c>
      <c r="E680" s="82" t="s">
        <v>389</v>
      </c>
      <c r="F680" s="82" t="s">
        <v>877</v>
      </c>
      <c r="G680" s="89"/>
      <c r="H680" s="109"/>
      <c r="I680" s="109"/>
      <c r="J680" s="109"/>
      <c r="K680" s="109"/>
      <c r="L680" s="109"/>
      <c r="M680" s="108">
        <v>2</v>
      </c>
      <c r="N680" s="108">
        <v>4</v>
      </c>
      <c r="O680" s="108">
        <v>6</v>
      </c>
      <c r="P680" s="108"/>
      <c r="S680" s="108"/>
      <c r="T680" s="108"/>
      <c r="U680" s="108"/>
      <c r="V680" s="108"/>
      <c r="W680" s="108"/>
      <c r="X680" s="109"/>
    </row>
    <row r="681" spans="1:24" ht="12.95">
      <c r="A681" s="77" t="s">
        <v>91</v>
      </c>
      <c r="B681" s="47" t="s">
        <v>57</v>
      </c>
      <c r="C681" s="47" t="str" cm="1">
        <f t="array" ref="C681">IF(A681="", "", _xlfn._xlws.FILTER('Responsáveis pelas informações'!F:F, 'Responsáveis pelas informações'!A:A=A681))</f>
        <v>Bianca</v>
      </c>
      <c r="D681" s="47" t="s">
        <v>29</v>
      </c>
      <c r="E681" s="82" t="s">
        <v>389</v>
      </c>
      <c r="F681" s="82" t="s">
        <v>877</v>
      </c>
      <c r="G681" s="89"/>
      <c r="H681" s="109"/>
      <c r="I681" s="109"/>
      <c r="J681" s="109"/>
      <c r="K681" s="109"/>
      <c r="L681" s="109"/>
      <c r="M681" s="108">
        <v>1</v>
      </c>
      <c r="N681" s="108">
        <v>2</v>
      </c>
      <c r="O681" s="108">
        <v>2</v>
      </c>
      <c r="P681" s="108"/>
      <c r="S681" s="108"/>
      <c r="T681" s="108"/>
      <c r="U681" s="108"/>
      <c r="V681" s="108"/>
      <c r="W681" s="108"/>
      <c r="X681" s="109"/>
    </row>
    <row r="682" spans="1:24" ht="12.95">
      <c r="A682" s="77" t="s">
        <v>91</v>
      </c>
      <c r="B682" s="47" t="s">
        <v>68</v>
      </c>
      <c r="C682" s="47" t="str" cm="1">
        <f t="array" ref="C682">IF(A682="", "", _xlfn._xlws.FILTER('Responsáveis pelas informações'!F:F, 'Responsáveis pelas informações'!A:A=A682))</f>
        <v>Bianca</v>
      </c>
      <c r="D682" s="47" t="s">
        <v>29</v>
      </c>
      <c r="E682" s="82" t="s">
        <v>389</v>
      </c>
      <c r="F682" s="82" t="s">
        <v>877</v>
      </c>
      <c r="G682" s="89"/>
      <c r="H682" s="109"/>
      <c r="I682" s="109"/>
      <c r="J682" s="109"/>
      <c r="K682" s="109"/>
      <c r="L682" s="109"/>
      <c r="M682" s="108">
        <v>3</v>
      </c>
      <c r="N682" s="108">
        <v>3</v>
      </c>
      <c r="O682" s="108">
        <v>3</v>
      </c>
      <c r="P682" s="108"/>
      <c r="S682" s="108"/>
      <c r="T682" s="108"/>
      <c r="U682" s="108"/>
      <c r="V682" s="108"/>
      <c r="W682" s="108"/>
      <c r="X682" s="109"/>
    </row>
    <row r="683" spans="1:24" ht="26.1">
      <c r="A683" s="77" t="s">
        <v>91</v>
      </c>
      <c r="B683" s="47" t="s">
        <v>70</v>
      </c>
      <c r="C683" s="47" t="str" cm="1">
        <f t="array" ref="C683">IF(A683="", "", _xlfn._xlws.FILTER('Responsáveis pelas informações'!F:F, 'Responsáveis pelas informações'!A:A=A683))</f>
        <v>Bianca</v>
      </c>
      <c r="D683" s="47" t="s">
        <v>29</v>
      </c>
      <c r="E683" s="82" t="s">
        <v>389</v>
      </c>
      <c r="F683" s="82" t="s">
        <v>877</v>
      </c>
      <c r="G683" s="89"/>
      <c r="H683" s="109"/>
      <c r="I683" s="109"/>
      <c r="J683" s="109"/>
      <c r="K683" s="109"/>
      <c r="L683" s="109"/>
      <c r="M683" s="108">
        <v>25</v>
      </c>
      <c r="N683" s="108">
        <v>33.299999999999997</v>
      </c>
      <c r="O683" s="108">
        <v>33.299999999999997</v>
      </c>
      <c r="P683" s="108"/>
      <c r="S683" s="108"/>
      <c r="T683" s="108"/>
      <c r="U683" s="108"/>
      <c r="V683" s="108"/>
      <c r="W683" s="108"/>
      <c r="X683" s="109"/>
    </row>
    <row r="684" spans="1:24" ht="12.95">
      <c r="A684" s="77" t="s">
        <v>91</v>
      </c>
      <c r="B684" s="47" t="s">
        <v>13</v>
      </c>
      <c r="C684" s="47" t="str" cm="1">
        <f t="array" ref="C684">IF(A684="", "", _xlfn._xlws.FILTER('Responsáveis pelas informações'!F:F, 'Responsáveis pelas informações'!A:A=A684))</f>
        <v>Bianca</v>
      </c>
      <c r="D684" s="47" t="s">
        <v>29</v>
      </c>
      <c r="E684" s="82" t="s">
        <v>389</v>
      </c>
      <c r="F684" s="82" t="s">
        <v>877</v>
      </c>
      <c r="G684" s="89"/>
      <c r="H684" s="109"/>
      <c r="I684" s="109"/>
      <c r="J684" s="109"/>
      <c r="K684" s="109"/>
      <c r="L684" s="109"/>
      <c r="M684" s="108">
        <v>20</v>
      </c>
      <c r="N684" s="108">
        <v>20</v>
      </c>
      <c r="O684" s="108">
        <v>25</v>
      </c>
      <c r="P684" s="108"/>
      <c r="S684" s="108"/>
      <c r="T684" s="108"/>
      <c r="U684" s="108"/>
      <c r="V684" s="108"/>
      <c r="W684" s="108"/>
      <c r="X684" s="109"/>
    </row>
    <row r="685" spans="1:24" ht="12.95">
      <c r="A685" s="77" t="s">
        <v>91</v>
      </c>
      <c r="B685" s="47" t="s">
        <v>72</v>
      </c>
      <c r="C685" s="47" t="str" cm="1">
        <f t="array" ref="C685">IF(A685="", "", _xlfn._xlws.FILTER('Responsáveis pelas informações'!F:F, 'Responsáveis pelas informações'!A:A=A685))</f>
        <v>Bianca</v>
      </c>
      <c r="D685" s="47" t="s">
        <v>29</v>
      </c>
      <c r="E685" s="82" t="s">
        <v>389</v>
      </c>
      <c r="F685" s="82" t="s">
        <v>877</v>
      </c>
      <c r="G685" s="89"/>
      <c r="H685" s="109"/>
      <c r="I685" s="109"/>
      <c r="J685" s="109"/>
      <c r="K685" s="109"/>
      <c r="L685" s="109"/>
      <c r="M685" s="108">
        <v>5</v>
      </c>
      <c r="N685" s="108">
        <v>10</v>
      </c>
      <c r="O685" s="108">
        <v>12</v>
      </c>
      <c r="P685" s="108"/>
      <c r="S685" s="108"/>
      <c r="T685" s="108"/>
      <c r="U685" s="108"/>
      <c r="V685" s="108"/>
      <c r="W685" s="108"/>
      <c r="X685" s="109"/>
    </row>
    <row r="686" spans="1:24" ht="12.95">
      <c r="A686" s="77" t="s">
        <v>91</v>
      </c>
      <c r="B686" s="47" t="s">
        <v>13</v>
      </c>
      <c r="C686" s="47" t="str" cm="1">
        <f t="array" ref="C686">IF(A686="", "", _xlfn._xlws.FILTER('Responsáveis pelas informações'!F:F, 'Responsáveis pelas informações'!A:A=A686))</f>
        <v>Bianca</v>
      </c>
      <c r="D686" s="47" t="s">
        <v>29</v>
      </c>
      <c r="E686" s="82" t="s">
        <v>389</v>
      </c>
      <c r="F686" s="82" t="s">
        <v>877</v>
      </c>
      <c r="G686" s="89"/>
      <c r="H686" s="109"/>
      <c r="I686" s="109"/>
      <c r="J686" s="109"/>
      <c r="K686" s="109"/>
      <c r="L686" s="109"/>
      <c r="M686" s="108">
        <v>35</v>
      </c>
      <c r="N686" s="108">
        <v>50</v>
      </c>
      <c r="O686" s="108">
        <v>60</v>
      </c>
      <c r="P686" s="108"/>
      <c r="S686" s="108"/>
      <c r="T686" s="108"/>
      <c r="U686" s="108"/>
      <c r="V686" s="108"/>
      <c r="W686" s="108"/>
      <c r="X686" s="109"/>
    </row>
    <row r="687" spans="1:24" ht="12.95">
      <c r="A687" s="77" t="s">
        <v>91</v>
      </c>
      <c r="B687" s="47" t="s">
        <v>47</v>
      </c>
      <c r="C687" s="47" t="str" cm="1">
        <f t="array" ref="C687">IF(A687="", "", _xlfn._xlws.FILTER('Responsáveis pelas informações'!F:F, 'Responsáveis pelas informações'!A:A=A687))</f>
        <v>Bianca</v>
      </c>
      <c r="D687" s="47" t="s">
        <v>29</v>
      </c>
      <c r="E687" s="82" t="s">
        <v>389</v>
      </c>
      <c r="F687" s="82" t="s">
        <v>877</v>
      </c>
      <c r="G687" s="89"/>
      <c r="H687" s="109"/>
      <c r="I687" s="109"/>
      <c r="J687" s="109"/>
      <c r="K687" s="109"/>
      <c r="L687" s="109"/>
      <c r="M687" s="108">
        <v>100</v>
      </c>
      <c r="N687" s="108">
        <v>120</v>
      </c>
      <c r="O687" s="108">
        <v>150</v>
      </c>
      <c r="P687" s="108"/>
      <c r="S687" s="108"/>
      <c r="T687" s="108"/>
      <c r="U687" s="108"/>
      <c r="V687" s="108"/>
      <c r="W687" s="108"/>
      <c r="X687" s="109"/>
    </row>
    <row r="688" spans="1:24" ht="12.95">
      <c r="A688" s="77" t="s">
        <v>91</v>
      </c>
      <c r="B688" s="47" t="s">
        <v>51</v>
      </c>
      <c r="C688" s="47" t="str" cm="1">
        <f t="array" ref="C688">IF(A688="", "", _xlfn._xlws.FILTER('Responsáveis pelas informações'!F:F, 'Responsáveis pelas informações'!A:A=A688))</f>
        <v>Bianca</v>
      </c>
      <c r="D688" s="47" t="s">
        <v>29</v>
      </c>
      <c r="E688" s="82" t="s">
        <v>408</v>
      </c>
      <c r="F688" s="82" t="s">
        <v>877</v>
      </c>
      <c r="G688" s="16"/>
      <c r="H688" s="87"/>
      <c r="I688" s="87"/>
      <c r="J688" s="87"/>
      <c r="K688" s="87"/>
      <c r="L688" s="87"/>
      <c r="M688" s="87"/>
      <c r="N688" s="108"/>
      <c r="O688" s="108">
        <v>1</v>
      </c>
      <c r="P688" s="108">
        <v>4</v>
      </c>
      <c r="Q688" s="83">
        <v>4</v>
      </c>
      <c r="R688" s="83">
        <v>5</v>
      </c>
      <c r="S688" s="108">
        <v>5</v>
      </c>
      <c r="T688" s="108">
        <v>6</v>
      </c>
      <c r="U688" s="108">
        <v>6</v>
      </c>
      <c r="V688" s="108"/>
      <c r="W688" s="108"/>
      <c r="X688" s="87"/>
    </row>
    <row r="689" spans="1:24" ht="12.95">
      <c r="A689" s="77" t="s">
        <v>91</v>
      </c>
      <c r="B689" s="47" t="s">
        <v>79</v>
      </c>
      <c r="C689" s="47" t="str" cm="1">
        <f t="array" ref="C689">IF(A689="", "", _xlfn._xlws.FILTER('Responsáveis pelas informações'!F:F, 'Responsáveis pelas informações'!A:A=A689))</f>
        <v>Bianca</v>
      </c>
      <c r="D689" s="47" t="s">
        <v>29</v>
      </c>
      <c r="E689" s="82" t="s">
        <v>408</v>
      </c>
      <c r="F689" s="82" t="s">
        <v>877</v>
      </c>
      <c r="G689" s="16"/>
      <c r="H689" s="87"/>
      <c r="I689" s="87"/>
      <c r="J689" s="87"/>
      <c r="K689" s="87"/>
      <c r="L689" s="87"/>
      <c r="M689" s="87"/>
      <c r="N689" s="108"/>
      <c r="O689" s="108">
        <v>1</v>
      </c>
      <c r="P689" s="108">
        <v>4</v>
      </c>
      <c r="Q689" s="83">
        <v>4</v>
      </c>
      <c r="R689" s="83">
        <v>5</v>
      </c>
      <c r="S689" s="108">
        <v>5</v>
      </c>
      <c r="T689" s="108">
        <v>5</v>
      </c>
      <c r="U689" s="108">
        <v>5</v>
      </c>
      <c r="V689" s="108"/>
      <c r="W689" s="108"/>
      <c r="X689" s="87"/>
    </row>
    <row r="690" spans="1:24" ht="26.1">
      <c r="A690" s="77" t="s">
        <v>91</v>
      </c>
      <c r="B690" s="47" t="s">
        <v>66</v>
      </c>
      <c r="C690" s="47" t="str" cm="1">
        <f t="array" ref="C690">IF(A690="", "", _xlfn._xlws.FILTER('Responsáveis pelas informações'!F:F, 'Responsáveis pelas informações'!A:A=A690))</f>
        <v>Bianca</v>
      </c>
      <c r="D690" s="47" t="s">
        <v>29</v>
      </c>
      <c r="E690" s="82" t="s">
        <v>408</v>
      </c>
      <c r="F690" s="82" t="s">
        <v>877</v>
      </c>
      <c r="G690" s="16"/>
      <c r="H690" s="87"/>
      <c r="I690" s="87"/>
      <c r="J690" s="87"/>
      <c r="K690" s="87"/>
      <c r="L690" s="87"/>
      <c r="M690" s="87"/>
      <c r="N690" s="108"/>
      <c r="O690" s="108">
        <v>3</v>
      </c>
      <c r="P690" s="108">
        <v>16</v>
      </c>
      <c r="Q690" s="83">
        <v>16</v>
      </c>
      <c r="R690" s="83">
        <v>20</v>
      </c>
      <c r="S690" s="108">
        <v>20</v>
      </c>
      <c r="T690" s="108">
        <v>24</v>
      </c>
      <c r="U690" s="108">
        <v>24</v>
      </c>
      <c r="V690" s="108"/>
      <c r="W690" s="108"/>
      <c r="X690" s="87"/>
    </row>
    <row r="691" spans="1:24" ht="12.95">
      <c r="A691" s="77" t="s">
        <v>91</v>
      </c>
      <c r="B691" s="47" t="s">
        <v>57</v>
      </c>
      <c r="C691" s="47" t="str" cm="1">
        <f t="array" ref="C691">IF(A691="", "", _xlfn._xlws.FILTER('Responsáveis pelas informações'!F:F, 'Responsáveis pelas informações'!A:A=A691))</f>
        <v>Bianca</v>
      </c>
      <c r="D691" s="47" t="s">
        <v>29</v>
      </c>
      <c r="E691" s="82" t="s">
        <v>408</v>
      </c>
      <c r="F691" s="82" t="s">
        <v>877</v>
      </c>
      <c r="G691" s="16"/>
      <c r="H691" s="87"/>
      <c r="I691" s="87"/>
      <c r="J691" s="87"/>
      <c r="K691" s="87"/>
      <c r="L691" s="87"/>
      <c r="M691" s="87"/>
      <c r="N691" s="108"/>
      <c r="O691" s="108">
        <v>1</v>
      </c>
      <c r="P691" s="108">
        <v>2</v>
      </c>
      <c r="Q691" s="83">
        <v>2</v>
      </c>
      <c r="R691" s="83">
        <v>3</v>
      </c>
      <c r="S691" s="108">
        <v>3</v>
      </c>
      <c r="T691" s="108">
        <v>3</v>
      </c>
      <c r="U691" s="108">
        <v>3</v>
      </c>
      <c r="V691" s="108"/>
      <c r="W691" s="108"/>
      <c r="X691" s="87"/>
    </row>
    <row r="692" spans="1:24" ht="12.95">
      <c r="A692" s="77" t="s">
        <v>91</v>
      </c>
      <c r="B692" s="47" t="s">
        <v>99</v>
      </c>
      <c r="C692" s="47" t="str" cm="1">
        <f t="array" ref="C692">IF(A692="", "", _xlfn._xlws.FILTER('Responsáveis pelas informações'!F:F, 'Responsáveis pelas informações'!A:A=A692))</f>
        <v>Bianca</v>
      </c>
      <c r="D692" s="47" t="s">
        <v>29</v>
      </c>
      <c r="E692" s="82" t="s">
        <v>408</v>
      </c>
      <c r="F692" s="82" t="s">
        <v>877</v>
      </c>
      <c r="G692" s="16"/>
      <c r="H692" s="87"/>
      <c r="I692" s="87"/>
      <c r="J692" s="87"/>
      <c r="K692" s="87"/>
      <c r="L692" s="87"/>
      <c r="M692" s="87"/>
      <c r="N692" s="108"/>
      <c r="O692" s="108">
        <v>3</v>
      </c>
      <c r="P692" s="108">
        <v>3</v>
      </c>
      <c r="Q692" s="83">
        <v>3</v>
      </c>
      <c r="R692" s="83">
        <v>3</v>
      </c>
      <c r="S692" s="108">
        <v>3</v>
      </c>
      <c r="T692" s="108">
        <v>3</v>
      </c>
      <c r="U692" s="108">
        <v>3</v>
      </c>
      <c r="V692" s="108"/>
      <c r="W692" s="108"/>
      <c r="X692" s="87"/>
    </row>
    <row r="693" spans="1:24" ht="26.1">
      <c r="A693" s="77" t="s">
        <v>91</v>
      </c>
      <c r="B693" s="47" t="s">
        <v>88</v>
      </c>
      <c r="C693" s="47" t="str" cm="1">
        <f t="array" ref="C693">IF(A693="", "", _xlfn._xlws.FILTER('Responsáveis pelas informações'!F:F, 'Responsáveis pelas informações'!A:A=A693))</f>
        <v>Bianca</v>
      </c>
      <c r="D693" s="47" t="s">
        <v>29</v>
      </c>
      <c r="E693" s="82" t="s">
        <v>408</v>
      </c>
      <c r="F693" s="82" t="s">
        <v>877</v>
      </c>
      <c r="G693" s="16"/>
      <c r="H693" s="87"/>
      <c r="I693" s="87"/>
      <c r="J693" s="87"/>
      <c r="K693" s="87"/>
      <c r="L693" s="87"/>
      <c r="M693" s="87"/>
      <c r="N693" s="108"/>
      <c r="O693" s="108" t="s">
        <v>953</v>
      </c>
      <c r="P693" s="108" t="s">
        <v>953</v>
      </c>
      <c r="Q693" s="108" t="s">
        <v>953</v>
      </c>
      <c r="R693" s="83" t="s">
        <v>953</v>
      </c>
      <c r="S693" s="83" t="s">
        <v>953</v>
      </c>
      <c r="T693" s="83" t="s">
        <v>953</v>
      </c>
      <c r="U693" s="83" t="s">
        <v>953</v>
      </c>
      <c r="V693" s="108"/>
      <c r="W693" s="108"/>
      <c r="X693" s="87"/>
    </row>
    <row r="694" spans="1:24" ht="12.95">
      <c r="A694" s="77" t="s">
        <v>91</v>
      </c>
      <c r="B694" s="47" t="s">
        <v>72</v>
      </c>
      <c r="C694" s="47" t="str" cm="1">
        <f t="array" ref="C694">IF(A694="", "", _xlfn._xlws.FILTER('Responsáveis pelas informações'!F:F, 'Responsáveis pelas informações'!A:A=A694))</f>
        <v>Bianca</v>
      </c>
      <c r="D694" s="47" t="s">
        <v>29</v>
      </c>
      <c r="E694" s="82" t="s">
        <v>408</v>
      </c>
      <c r="F694" s="82" t="s">
        <v>877</v>
      </c>
      <c r="G694" s="16"/>
      <c r="H694" s="87"/>
      <c r="I694" s="87"/>
      <c r="J694" s="87"/>
      <c r="K694" s="87"/>
      <c r="L694" s="87"/>
      <c r="M694" s="87"/>
      <c r="N694" s="108"/>
      <c r="O694" s="108" t="s">
        <v>952</v>
      </c>
      <c r="P694" s="108" t="s">
        <v>954</v>
      </c>
      <c r="Q694" s="83" t="s">
        <v>953</v>
      </c>
      <c r="R694" s="83" t="s">
        <v>955</v>
      </c>
      <c r="S694" s="108" t="s">
        <v>956</v>
      </c>
      <c r="T694" s="108" t="s">
        <v>957</v>
      </c>
      <c r="U694" s="108">
        <v>31</v>
      </c>
      <c r="V694" s="108"/>
      <c r="W694" s="108"/>
      <c r="X694" s="87"/>
    </row>
    <row r="695" spans="1:24" ht="12.95">
      <c r="A695" s="77" t="s">
        <v>91</v>
      </c>
      <c r="B695" s="47" t="s">
        <v>13</v>
      </c>
      <c r="C695" s="47" t="str" cm="1">
        <f t="array" ref="C695">IF(A695="", "", _xlfn._xlws.FILTER('Responsáveis pelas informações'!F:F, 'Responsáveis pelas informações'!A:A=A695))</f>
        <v>Bianca</v>
      </c>
      <c r="D695" s="47" t="s">
        <v>29</v>
      </c>
      <c r="E695" s="82" t="s">
        <v>408</v>
      </c>
      <c r="F695" s="82" t="s">
        <v>877</v>
      </c>
      <c r="G695" s="16"/>
      <c r="H695" s="87"/>
      <c r="I695" s="87"/>
      <c r="J695" s="87"/>
      <c r="K695" s="87"/>
      <c r="L695" s="87"/>
      <c r="M695" s="87"/>
      <c r="N695" s="87"/>
      <c r="O695" s="108">
        <v>8</v>
      </c>
      <c r="P695" s="108">
        <v>5</v>
      </c>
      <c r="Q695" s="83">
        <v>14</v>
      </c>
      <c r="R695" s="83">
        <v>16</v>
      </c>
      <c r="S695" s="108">
        <v>17</v>
      </c>
      <c r="T695" s="108">
        <v>20</v>
      </c>
      <c r="U695" s="108">
        <v>20</v>
      </c>
      <c r="V695" s="108"/>
      <c r="W695" s="108"/>
      <c r="X695" s="87"/>
    </row>
    <row r="696" spans="1:24" ht="12.95">
      <c r="A696" s="77" t="s">
        <v>91</v>
      </c>
      <c r="B696" s="47" t="s">
        <v>47</v>
      </c>
      <c r="C696" s="47" t="str" cm="1">
        <f t="array" ref="C696">IF(A696="", "", _xlfn._xlws.FILTER('Responsáveis pelas informações'!F:F, 'Responsáveis pelas informações'!A:A=A696))</f>
        <v>Bianca</v>
      </c>
      <c r="D696" s="47" t="s">
        <v>29</v>
      </c>
      <c r="E696" s="82" t="s">
        <v>408</v>
      </c>
      <c r="F696" s="82" t="s">
        <v>877</v>
      </c>
      <c r="G696" s="16"/>
      <c r="H696" s="87"/>
      <c r="I696" s="87"/>
      <c r="J696" s="87"/>
      <c r="K696" s="87"/>
      <c r="L696" s="87"/>
      <c r="M696" s="87"/>
      <c r="N696" s="87"/>
      <c r="O696" s="108">
        <v>15</v>
      </c>
      <c r="P696" s="108">
        <v>29</v>
      </c>
      <c r="Q696" s="83">
        <v>45</v>
      </c>
      <c r="R696" s="83">
        <v>55</v>
      </c>
      <c r="S696" s="108">
        <v>56</v>
      </c>
      <c r="T696" s="108">
        <v>67</v>
      </c>
      <c r="U696" s="108">
        <v>66</v>
      </c>
      <c r="V696" s="108"/>
      <c r="W696" s="108"/>
      <c r="X696" s="87"/>
    </row>
    <row r="697" spans="1:24" ht="12.95">
      <c r="A697" s="77" t="s">
        <v>91</v>
      </c>
      <c r="B697" s="47" t="s">
        <v>81</v>
      </c>
      <c r="C697" s="47" t="str" cm="1">
        <f t="array" ref="C697">IF(A697="", "", _xlfn._xlws.FILTER('Responsáveis pelas informações'!F:F, 'Responsáveis pelas informações'!A:A=A697))</f>
        <v>Bianca</v>
      </c>
      <c r="D697" s="47" t="s">
        <v>29</v>
      </c>
      <c r="E697" s="82" t="s">
        <v>408</v>
      </c>
      <c r="F697" s="82" t="s">
        <v>877</v>
      </c>
      <c r="G697" s="16"/>
      <c r="H697" s="87"/>
      <c r="I697" s="87"/>
      <c r="J697" s="87"/>
      <c r="K697" s="87"/>
      <c r="L697" s="87"/>
      <c r="M697" s="87"/>
      <c r="N697" s="87"/>
      <c r="O697" s="108">
        <v>0</v>
      </c>
      <c r="P697" s="108">
        <v>2</v>
      </c>
      <c r="Q697" s="83">
        <v>2</v>
      </c>
      <c r="R697" s="83">
        <v>3</v>
      </c>
      <c r="S697" s="108">
        <v>4</v>
      </c>
      <c r="T697" s="108">
        <v>4</v>
      </c>
      <c r="U697" s="108">
        <v>4</v>
      </c>
      <c r="V697" s="108"/>
      <c r="W697" s="108"/>
      <c r="X697" s="87"/>
    </row>
    <row r="698" spans="1:24" ht="12.95">
      <c r="A698" s="9" t="s">
        <v>92</v>
      </c>
      <c r="B698" s="16" t="s">
        <v>111</v>
      </c>
      <c r="C698" s="47" t="str" cm="1">
        <f t="array" ref="C698">IF(A698="", "", _xlfn._xlws.FILTER('Responsáveis pelas informações'!F:F, 'Responsáveis pelas informações'!A:A=A698))</f>
        <v>Bianca</v>
      </c>
      <c r="D698" s="47" t="s">
        <v>16</v>
      </c>
      <c r="E698" s="61" t="s">
        <v>877</v>
      </c>
      <c r="F698" s="61" t="s">
        <v>877</v>
      </c>
      <c r="G698" s="187"/>
      <c r="H698" s="109"/>
      <c r="I698" s="87">
        <v>15</v>
      </c>
      <c r="J698" s="87">
        <v>70</v>
      </c>
      <c r="K698" s="87">
        <v>90</v>
      </c>
      <c r="L698" s="87">
        <v>90</v>
      </c>
      <c r="M698" s="87">
        <v>60</v>
      </c>
      <c r="N698" s="87">
        <v>0</v>
      </c>
      <c r="O698" s="109"/>
      <c r="P698" s="109"/>
      <c r="Q698" s="86"/>
      <c r="R698" s="86"/>
      <c r="S698" s="109"/>
      <c r="T698" s="109"/>
      <c r="U698" s="109"/>
      <c r="V698" s="109"/>
      <c r="W698" s="109"/>
      <c r="X698" s="109"/>
    </row>
    <row r="699" spans="1:24" ht="12.95">
      <c r="A699" s="9" t="s">
        <v>92</v>
      </c>
      <c r="B699" s="16" t="s">
        <v>13</v>
      </c>
      <c r="C699" s="47" t="str" cm="1">
        <f t="array" ref="C699">IF(A699="", "", _xlfn._xlws.FILTER('Responsáveis pelas informações'!F:F, 'Responsáveis pelas informações'!A:A=A699))</f>
        <v>Bianca</v>
      </c>
      <c r="D699" s="47" t="s">
        <v>16</v>
      </c>
      <c r="E699" s="61" t="s">
        <v>877</v>
      </c>
      <c r="F699" s="61" t="s">
        <v>877</v>
      </c>
      <c r="G699" s="110"/>
      <c r="H699" s="109"/>
      <c r="I699" s="87">
        <v>7</v>
      </c>
      <c r="J699" s="87">
        <v>30</v>
      </c>
      <c r="K699" s="87">
        <v>45</v>
      </c>
      <c r="L699" s="87">
        <v>45</v>
      </c>
      <c r="M699" s="87">
        <v>30</v>
      </c>
      <c r="N699" s="87">
        <v>0</v>
      </c>
      <c r="O699" s="109"/>
      <c r="P699" s="109"/>
      <c r="Q699" s="86"/>
      <c r="R699" s="86"/>
      <c r="S699" s="109"/>
      <c r="T699" s="109"/>
      <c r="U699" s="109"/>
      <c r="V699" s="109"/>
      <c r="W699" s="109"/>
      <c r="X699" s="109"/>
    </row>
    <row r="700" spans="1:24" ht="12.95">
      <c r="A700" s="9" t="s">
        <v>92</v>
      </c>
      <c r="B700" s="16" t="s">
        <v>18</v>
      </c>
      <c r="C700" s="47" t="str" cm="1">
        <f t="array" ref="C700">IF(A700="", "", _xlfn._xlws.FILTER('Responsáveis pelas informações'!F:F, 'Responsáveis pelas informações'!A:A=A700))</f>
        <v>Bianca</v>
      </c>
      <c r="D700" s="47" t="s">
        <v>16</v>
      </c>
      <c r="E700" s="61" t="s">
        <v>877</v>
      </c>
      <c r="F700" s="61" t="s">
        <v>877</v>
      </c>
      <c r="G700" s="110"/>
      <c r="H700" s="109"/>
      <c r="I700" s="87">
        <v>4</v>
      </c>
      <c r="J700" s="87">
        <v>18</v>
      </c>
      <c r="K700" s="87">
        <v>23</v>
      </c>
      <c r="L700" s="87">
        <v>28</v>
      </c>
      <c r="M700" s="84">
        <v>20</v>
      </c>
      <c r="N700" s="87">
        <v>0</v>
      </c>
      <c r="O700" s="109"/>
      <c r="P700" s="109"/>
      <c r="Q700" s="86"/>
      <c r="R700" s="86"/>
      <c r="S700" s="109"/>
      <c r="T700" s="109"/>
      <c r="U700" s="109"/>
      <c r="V700" s="109"/>
      <c r="W700" s="109"/>
      <c r="X700" s="109"/>
    </row>
    <row r="701" spans="1:24" ht="26.1">
      <c r="A701" s="9" t="s">
        <v>92</v>
      </c>
      <c r="B701" s="16" t="s">
        <v>23</v>
      </c>
      <c r="C701" s="47" t="str" cm="1">
        <f t="array" ref="C701">IF(A701="", "", _xlfn._xlws.FILTER('Responsáveis pelas informações'!F:F, 'Responsáveis pelas informações'!A:A=A701))</f>
        <v>Bianca</v>
      </c>
      <c r="D701" s="47" t="s">
        <v>16</v>
      </c>
      <c r="E701" s="61" t="s">
        <v>877</v>
      </c>
      <c r="F701" s="61" t="s">
        <v>877</v>
      </c>
      <c r="G701" s="110"/>
      <c r="H701" s="109"/>
      <c r="I701" s="87">
        <v>2</v>
      </c>
      <c r="J701" s="87">
        <v>8</v>
      </c>
      <c r="K701" s="87">
        <v>9</v>
      </c>
      <c r="L701" s="87">
        <v>10</v>
      </c>
      <c r="M701" s="87">
        <v>6</v>
      </c>
      <c r="N701" s="87">
        <v>3</v>
      </c>
      <c r="O701" s="109"/>
      <c r="P701" s="109"/>
      <c r="Q701" s="86"/>
      <c r="R701" s="86"/>
      <c r="S701" s="109"/>
      <c r="T701" s="109"/>
      <c r="U701" s="109"/>
      <c r="V701" s="109"/>
      <c r="W701" s="109"/>
      <c r="X701" s="109"/>
    </row>
    <row r="702" spans="1:24" ht="26.1">
      <c r="A702" s="9" t="s">
        <v>92</v>
      </c>
      <c r="B702" s="16" t="s">
        <v>27</v>
      </c>
      <c r="C702" s="47" t="str" cm="1">
        <f t="array" ref="C702">IF(A702="", "", _xlfn._xlws.FILTER('Responsáveis pelas informações'!F:F, 'Responsáveis pelas informações'!A:A=A702))</f>
        <v>Bianca</v>
      </c>
      <c r="D702" s="47" t="s">
        <v>16</v>
      </c>
      <c r="E702" s="61" t="s">
        <v>877</v>
      </c>
      <c r="F702" s="61" t="s">
        <v>877</v>
      </c>
      <c r="G702" s="110"/>
      <c r="H702" s="109"/>
      <c r="I702" s="87">
        <v>4</v>
      </c>
      <c r="J702" s="87">
        <v>14</v>
      </c>
      <c r="K702" s="87">
        <v>10</v>
      </c>
      <c r="L702" s="87">
        <v>16</v>
      </c>
      <c r="M702" s="87">
        <v>10</v>
      </c>
      <c r="N702" s="87">
        <v>0</v>
      </c>
      <c r="O702" s="109"/>
      <c r="P702" s="109"/>
      <c r="Q702" s="86"/>
      <c r="R702" s="86"/>
      <c r="S702" s="109"/>
      <c r="T702" s="109"/>
      <c r="U702" s="109"/>
      <c r="V702" s="109"/>
      <c r="W702" s="109"/>
      <c r="X702" s="109"/>
    </row>
    <row r="703" spans="1:24" ht="26.1">
      <c r="A703" s="9" t="s">
        <v>92</v>
      </c>
      <c r="B703" s="16" t="s">
        <v>30</v>
      </c>
      <c r="C703" s="47" t="str" cm="1">
        <f t="array" ref="C703">IF(A703="", "", _xlfn._xlws.FILTER('Responsáveis pelas informações'!F:F, 'Responsáveis pelas informações'!A:A=A703))</f>
        <v>Bianca</v>
      </c>
      <c r="D703" s="47" t="s">
        <v>16</v>
      </c>
      <c r="E703" s="61" t="s">
        <v>877</v>
      </c>
      <c r="F703" s="61" t="s">
        <v>877</v>
      </c>
      <c r="G703" s="110"/>
      <c r="H703" s="109"/>
      <c r="I703" s="87">
        <v>88</v>
      </c>
      <c r="J703" s="87">
        <v>89</v>
      </c>
      <c r="K703" s="87">
        <v>92</v>
      </c>
      <c r="L703" s="87">
        <v>93</v>
      </c>
      <c r="M703" s="87">
        <v>96</v>
      </c>
      <c r="N703" s="87">
        <v>98</v>
      </c>
      <c r="O703" s="109"/>
      <c r="P703" s="109"/>
      <c r="Q703" s="86"/>
      <c r="R703" s="86"/>
      <c r="S703" s="109"/>
      <c r="T703" s="109"/>
      <c r="U703" s="109"/>
      <c r="V703" s="109"/>
      <c r="W703" s="109"/>
      <c r="X703" s="109"/>
    </row>
    <row r="704" spans="1:24" ht="12.95">
      <c r="A704" s="9" t="s">
        <v>92</v>
      </c>
      <c r="B704" s="16" t="s">
        <v>33</v>
      </c>
      <c r="C704" s="47" t="str" cm="1">
        <f t="array" ref="C704">IF(A704="", "", _xlfn._xlws.FILTER('Responsáveis pelas informações'!F:F, 'Responsáveis pelas informações'!A:A=A704))</f>
        <v>Bianca</v>
      </c>
      <c r="D704" s="47" t="s">
        <v>16</v>
      </c>
      <c r="E704" s="61" t="s">
        <v>877</v>
      </c>
      <c r="F704" s="61" t="s">
        <v>877</v>
      </c>
      <c r="G704" s="110"/>
      <c r="H704" s="109"/>
      <c r="I704" s="87">
        <v>0</v>
      </c>
      <c r="J704" s="87">
        <v>5</v>
      </c>
      <c r="K704" s="87">
        <v>9</v>
      </c>
      <c r="L704" s="87">
        <v>12</v>
      </c>
      <c r="M704" s="87">
        <v>20</v>
      </c>
      <c r="N704" s="87">
        <v>75</v>
      </c>
      <c r="O704" s="109"/>
      <c r="P704" s="109"/>
      <c r="Q704" s="86"/>
      <c r="R704" s="86"/>
      <c r="S704" s="109"/>
      <c r="T704" s="109"/>
      <c r="U704" s="109"/>
      <c r="V704" s="109"/>
      <c r="W704" s="109"/>
      <c r="X704" s="109"/>
    </row>
    <row r="705" spans="1:24" ht="12.95">
      <c r="A705" s="9" t="s">
        <v>92</v>
      </c>
      <c r="B705" s="58"/>
      <c r="C705" s="47" t="str" cm="1">
        <f t="array" ref="C705">IF(A705="", "", _xlfn._xlws.FILTER('Responsáveis pelas informações'!F:F, 'Responsáveis pelas informações'!A:A=A705))</f>
        <v>Bianca</v>
      </c>
      <c r="D705" s="47" t="s">
        <v>16</v>
      </c>
      <c r="E705" s="61" t="s">
        <v>877</v>
      </c>
      <c r="F705" s="61" t="s">
        <v>877</v>
      </c>
      <c r="G705" s="110" t="s">
        <v>958</v>
      </c>
      <c r="H705" s="109"/>
      <c r="I705" s="87">
        <v>50</v>
      </c>
      <c r="J705" s="87">
        <v>52</v>
      </c>
      <c r="K705" s="87">
        <v>56</v>
      </c>
      <c r="L705" s="87">
        <v>60</v>
      </c>
      <c r="M705" s="87">
        <v>60</v>
      </c>
      <c r="N705" s="87">
        <v>60</v>
      </c>
      <c r="O705" s="109"/>
      <c r="P705" s="109"/>
      <c r="Q705" s="86"/>
      <c r="R705" s="86"/>
      <c r="S705" s="109"/>
      <c r="T705" s="109"/>
      <c r="U705" s="109"/>
      <c r="V705" s="109"/>
      <c r="W705" s="109"/>
      <c r="X705" s="109"/>
    </row>
    <row r="706" spans="1:24" ht="12.95">
      <c r="A706" s="9" t="s">
        <v>92</v>
      </c>
      <c r="B706" s="16" t="s">
        <v>36</v>
      </c>
      <c r="C706" s="47" t="str" cm="1">
        <f t="array" ref="C706">IF(A706="", "", _xlfn._xlws.FILTER('Responsáveis pelas informações'!F:F, 'Responsáveis pelas informações'!A:A=A706))</f>
        <v>Bianca</v>
      </c>
      <c r="D706" s="47" t="s">
        <v>16</v>
      </c>
      <c r="E706" s="61" t="s">
        <v>877</v>
      </c>
      <c r="F706" s="61" t="s">
        <v>877</v>
      </c>
      <c r="G706" s="89"/>
      <c r="H706" s="109"/>
      <c r="I706" s="87">
        <v>0</v>
      </c>
      <c r="J706" s="87">
        <v>50</v>
      </c>
      <c r="K706" s="87">
        <v>50</v>
      </c>
      <c r="L706" s="87">
        <v>67</v>
      </c>
      <c r="M706" s="87">
        <v>75</v>
      </c>
      <c r="N706" s="87">
        <v>80</v>
      </c>
      <c r="O706" s="109"/>
      <c r="P706" s="109"/>
      <c r="Q706" s="86"/>
      <c r="R706" s="86"/>
      <c r="S706" s="109"/>
      <c r="T706" s="109"/>
      <c r="U706" s="109"/>
      <c r="V706" s="109"/>
      <c r="W706" s="109"/>
      <c r="X706" s="109"/>
    </row>
    <row r="707" spans="1:24" ht="12.95">
      <c r="A707" s="9" t="s">
        <v>92</v>
      </c>
      <c r="B707" s="16" t="s">
        <v>39</v>
      </c>
      <c r="C707" s="47" t="str" cm="1">
        <f t="array" ref="C707">IF(A707="", "", _xlfn._xlws.FILTER('Responsáveis pelas informações'!F:F, 'Responsáveis pelas informações'!A:A=A707))</f>
        <v>Bianca</v>
      </c>
      <c r="D707" s="47" t="s">
        <v>16</v>
      </c>
      <c r="E707" s="61" t="s">
        <v>877</v>
      </c>
      <c r="F707" s="61" t="s">
        <v>877</v>
      </c>
      <c r="G707" s="89"/>
      <c r="H707" s="109"/>
      <c r="I707" s="87">
        <v>0</v>
      </c>
      <c r="J707" s="87">
        <v>66</v>
      </c>
      <c r="K707" s="87">
        <v>69</v>
      </c>
      <c r="L707" s="87">
        <v>72</v>
      </c>
      <c r="M707" s="87">
        <v>76</v>
      </c>
      <c r="N707" s="87">
        <v>80</v>
      </c>
      <c r="O707" s="109"/>
      <c r="P707" s="109"/>
      <c r="Q707" s="86"/>
      <c r="R707" s="86"/>
      <c r="S707" s="109"/>
      <c r="T707" s="109"/>
      <c r="U707" s="109"/>
      <c r="V707" s="109"/>
      <c r="W707" s="109"/>
      <c r="X707" s="109"/>
    </row>
    <row r="708" spans="1:24" ht="12.95">
      <c r="A708" s="9" t="s">
        <v>92</v>
      </c>
      <c r="B708" s="16" t="s">
        <v>42</v>
      </c>
      <c r="C708" s="47" t="str" cm="1">
        <f t="array" ref="C708">IF(A708="", "", _xlfn._xlws.FILTER('Responsáveis pelas informações'!F:F, 'Responsáveis pelas informações'!A:A=A708))</f>
        <v>Bianca</v>
      </c>
      <c r="D708" s="47" t="s">
        <v>16</v>
      </c>
      <c r="E708" s="61" t="s">
        <v>877</v>
      </c>
      <c r="F708" s="61" t="s">
        <v>877</v>
      </c>
      <c r="G708" s="89"/>
      <c r="H708" s="109"/>
      <c r="I708" s="87">
        <v>2</v>
      </c>
      <c r="J708" s="87">
        <v>2</v>
      </c>
      <c r="K708" s="87" t="s">
        <v>959</v>
      </c>
      <c r="L708" s="87" t="s">
        <v>959</v>
      </c>
      <c r="M708" s="87">
        <v>1</v>
      </c>
      <c r="N708" s="87">
        <v>1</v>
      </c>
      <c r="O708" s="109"/>
      <c r="P708" s="109"/>
      <c r="Q708" s="86"/>
      <c r="R708" s="86"/>
      <c r="S708" s="109"/>
      <c r="T708" s="109"/>
      <c r="U708" s="109"/>
      <c r="V708" s="109"/>
      <c r="W708" s="109"/>
      <c r="X708" s="109"/>
    </row>
    <row r="709" spans="1:24" ht="12.95">
      <c r="A709" s="9" t="s">
        <v>92</v>
      </c>
      <c r="B709" s="16" t="s">
        <v>51</v>
      </c>
      <c r="C709" s="47" t="str" cm="1">
        <f t="array" ref="C709">IF(A709="", "", _xlfn._xlws.FILTER('Responsáveis pelas informações'!F:F, 'Responsáveis pelas informações'!A:A=A709))</f>
        <v>Bianca</v>
      </c>
      <c r="D709" s="47" t="s">
        <v>16</v>
      </c>
      <c r="E709" s="61" t="s">
        <v>389</v>
      </c>
      <c r="F709" s="61" t="s">
        <v>877</v>
      </c>
      <c r="G709" s="87"/>
      <c r="H709" s="87"/>
      <c r="I709" s="87"/>
      <c r="J709" s="87"/>
      <c r="K709" s="87"/>
      <c r="L709" s="87"/>
      <c r="M709" s="87"/>
      <c r="N709" s="87">
        <v>8</v>
      </c>
      <c r="O709" s="87">
        <v>14</v>
      </c>
      <c r="P709" s="87">
        <v>14</v>
      </c>
      <c r="Q709" s="84">
        <v>14</v>
      </c>
      <c r="R709" s="84">
        <v>6</v>
      </c>
      <c r="S709" s="87">
        <v>0</v>
      </c>
      <c r="T709" s="87"/>
      <c r="U709" s="87"/>
      <c r="V709" s="87"/>
      <c r="W709" s="87"/>
      <c r="X709" s="87"/>
    </row>
    <row r="710" spans="1:24" ht="12.95">
      <c r="A710" s="9" t="s">
        <v>92</v>
      </c>
      <c r="B710" s="16" t="s">
        <v>53</v>
      </c>
      <c r="C710" s="47" t="str" cm="1">
        <f t="array" ref="C710">IF(A710="", "", _xlfn._xlws.FILTER('Responsáveis pelas informações'!F:F, 'Responsáveis pelas informações'!A:A=A710))</f>
        <v>Bianca</v>
      </c>
      <c r="D710" s="47" t="s">
        <v>16</v>
      </c>
      <c r="E710" s="61" t="s">
        <v>389</v>
      </c>
      <c r="F710" s="61" t="s">
        <v>877</v>
      </c>
      <c r="G710" s="87"/>
      <c r="H710" s="87"/>
      <c r="I710" s="87"/>
      <c r="J710" s="87"/>
      <c r="K710" s="87"/>
      <c r="L710" s="87"/>
      <c r="M710" s="87"/>
      <c r="N710" s="87">
        <v>8</v>
      </c>
      <c r="O710" s="87">
        <v>12</v>
      </c>
      <c r="P710" s="87">
        <v>12</v>
      </c>
      <c r="Q710" s="84">
        <v>12</v>
      </c>
      <c r="R710" s="84">
        <v>3</v>
      </c>
      <c r="S710" s="87">
        <v>0</v>
      </c>
      <c r="T710" s="87"/>
      <c r="U710" s="87"/>
      <c r="V710" s="87"/>
      <c r="W710" s="87"/>
      <c r="X710" s="87"/>
    </row>
    <row r="711" spans="1:24" ht="26.1">
      <c r="A711" s="9" t="s">
        <v>92</v>
      </c>
      <c r="B711" s="16" t="s">
        <v>84</v>
      </c>
      <c r="C711" s="47" t="str" cm="1">
        <f t="array" ref="C711">IF(A711="", "", _xlfn._xlws.FILTER('Responsáveis pelas informações'!F:F, 'Responsáveis pelas informações'!A:A=A711))</f>
        <v>Bianca</v>
      </c>
      <c r="D711" s="47" t="s">
        <v>16</v>
      </c>
      <c r="E711" s="61" t="s">
        <v>389</v>
      </c>
      <c r="F711" s="61" t="s">
        <v>877</v>
      </c>
      <c r="G711" s="87"/>
      <c r="H711" s="87"/>
      <c r="I711" s="87"/>
      <c r="J711" s="87"/>
      <c r="K711" s="87"/>
      <c r="L711" s="87"/>
      <c r="M711" s="87"/>
      <c r="N711" s="87">
        <v>50</v>
      </c>
      <c r="O711" s="87">
        <v>80</v>
      </c>
      <c r="P711" s="87">
        <v>80</v>
      </c>
      <c r="Q711" s="84">
        <v>80</v>
      </c>
      <c r="R711" s="84">
        <v>25</v>
      </c>
      <c r="S711" s="87">
        <v>0</v>
      </c>
      <c r="T711" s="87"/>
      <c r="U711" s="87"/>
      <c r="V711" s="87"/>
      <c r="W711" s="87"/>
      <c r="X711" s="87"/>
    </row>
    <row r="712" spans="1:24" ht="12.95">
      <c r="A712" s="9" t="s">
        <v>92</v>
      </c>
      <c r="B712" s="16" t="s">
        <v>57</v>
      </c>
      <c r="C712" s="47" t="str" cm="1">
        <f t="array" ref="C712">IF(A712="", "", _xlfn._xlws.FILTER('Responsáveis pelas informações'!F:F, 'Responsáveis pelas informações'!A:A=A712))</f>
        <v>Bianca</v>
      </c>
      <c r="D712" s="47" t="s">
        <v>16</v>
      </c>
      <c r="E712" s="61" t="s">
        <v>389</v>
      </c>
      <c r="F712" s="61" t="s">
        <v>877</v>
      </c>
      <c r="G712" s="87"/>
      <c r="H712" s="87"/>
      <c r="I712" s="87"/>
      <c r="J712" s="87"/>
      <c r="K712" s="87"/>
      <c r="L712" s="87"/>
      <c r="M712" s="87"/>
      <c r="N712" s="87">
        <v>0</v>
      </c>
      <c r="O712" s="87">
        <v>8</v>
      </c>
      <c r="P712" s="87">
        <v>12</v>
      </c>
      <c r="Q712" s="84">
        <v>12</v>
      </c>
      <c r="R712" s="84">
        <v>12</v>
      </c>
      <c r="S712" s="87">
        <v>4</v>
      </c>
      <c r="T712" s="87"/>
      <c r="U712" s="87"/>
      <c r="V712" s="87"/>
      <c r="W712" s="87"/>
      <c r="X712" s="87"/>
    </row>
    <row r="713" spans="1:24" ht="12.95">
      <c r="A713" s="9" t="s">
        <v>92</v>
      </c>
      <c r="B713" s="16" t="s">
        <v>68</v>
      </c>
      <c r="C713" s="47" t="str" cm="1">
        <f t="array" ref="C713">IF(A713="", "", _xlfn._xlws.FILTER('Responsáveis pelas informações'!F:F, 'Responsáveis pelas informações'!A:A=A713))</f>
        <v>Bianca</v>
      </c>
      <c r="D713" s="47" t="s">
        <v>16</v>
      </c>
      <c r="E713" s="61" t="s">
        <v>389</v>
      </c>
      <c r="F713" s="61" t="s">
        <v>877</v>
      </c>
      <c r="G713" s="87"/>
      <c r="H713" s="87"/>
      <c r="I713" s="87"/>
      <c r="J713" s="87"/>
      <c r="K713" s="87"/>
      <c r="L713" s="87"/>
      <c r="M713" s="87"/>
      <c r="N713" s="87">
        <v>3</v>
      </c>
      <c r="O713" s="87">
        <v>3</v>
      </c>
      <c r="P713" s="87">
        <v>3</v>
      </c>
      <c r="Q713" s="84">
        <v>3</v>
      </c>
      <c r="R713" s="84">
        <v>3</v>
      </c>
      <c r="S713" s="87">
        <v>3</v>
      </c>
      <c r="T713" s="87"/>
      <c r="U713" s="87"/>
      <c r="V713" s="87"/>
      <c r="W713" s="87"/>
      <c r="X713" s="87"/>
    </row>
    <row r="714" spans="1:24" ht="26.1">
      <c r="A714" s="9" t="s">
        <v>92</v>
      </c>
      <c r="B714" s="16" t="s">
        <v>70</v>
      </c>
      <c r="C714" s="47" t="str" cm="1">
        <f t="array" ref="C714">IF(A714="", "", _xlfn._xlws.FILTER('Responsáveis pelas informações'!F:F, 'Responsáveis pelas informações'!A:A=A714))</f>
        <v>Bianca</v>
      </c>
      <c r="D714" s="47" t="s">
        <v>16</v>
      </c>
      <c r="E714" s="61" t="s">
        <v>389</v>
      </c>
      <c r="F714" s="61" t="s">
        <v>877</v>
      </c>
      <c r="G714" s="87"/>
      <c r="H714" s="87"/>
      <c r="I714" s="87"/>
      <c r="J714" s="87"/>
      <c r="K714" s="87"/>
      <c r="L714" s="87"/>
      <c r="M714" s="87"/>
      <c r="N714" s="87">
        <v>33</v>
      </c>
      <c r="O714" s="87">
        <v>34</v>
      </c>
      <c r="P714" s="87">
        <v>35</v>
      </c>
      <c r="Q714" s="84">
        <v>36</v>
      </c>
      <c r="R714" s="84">
        <v>37</v>
      </c>
      <c r="S714" s="87">
        <v>0</v>
      </c>
      <c r="T714" s="87"/>
      <c r="U714" s="87"/>
      <c r="V714" s="87"/>
      <c r="W714" s="87"/>
      <c r="X714" s="87"/>
    </row>
    <row r="715" spans="1:24" ht="12.95">
      <c r="A715" s="9" t="s">
        <v>92</v>
      </c>
      <c r="B715" s="16" t="s">
        <v>72</v>
      </c>
      <c r="C715" s="47" t="str" cm="1">
        <f t="array" ref="C715">IF(A715="", "", _xlfn._xlws.FILTER('Responsáveis pelas informações'!F:F, 'Responsáveis pelas informações'!A:A=A715))</f>
        <v>Bianca</v>
      </c>
      <c r="D715" s="47" t="s">
        <v>16</v>
      </c>
      <c r="E715" s="61" t="s">
        <v>389</v>
      </c>
      <c r="F715" s="61" t="s">
        <v>877</v>
      </c>
      <c r="G715" s="16"/>
      <c r="H715" s="87"/>
      <c r="I715" s="87"/>
      <c r="J715" s="87"/>
      <c r="K715" s="87"/>
      <c r="L715" s="87"/>
      <c r="M715" s="87"/>
      <c r="N715" s="87">
        <v>40</v>
      </c>
      <c r="O715" s="87">
        <v>40</v>
      </c>
      <c r="P715" s="87">
        <v>40</v>
      </c>
      <c r="Q715" s="84">
        <v>40</v>
      </c>
      <c r="R715" s="84">
        <v>40</v>
      </c>
      <c r="S715" s="87">
        <v>0</v>
      </c>
      <c r="T715" s="87"/>
      <c r="U715" s="87"/>
      <c r="V715" s="87"/>
      <c r="W715" s="87"/>
      <c r="X715" s="87"/>
    </row>
    <row r="716" spans="1:24" ht="12.95">
      <c r="A716" s="9" t="s">
        <v>92</v>
      </c>
      <c r="B716" s="16" t="s">
        <v>13</v>
      </c>
      <c r="C716" s="47" t="str" cm="1">
        <f t="array" ref="C716">IF(A716="", "", _xlfn._xlws.FILTER('Responsáveis pelas informações'!F:F, 'Responsáveis pelas informações'!A:A=A716))</f>
        <v>Bianca</v>
      </c>
      <c r="D716" s="47" t="s">
        <v>16</v>
      </c>
      <c r="E716" s="61" t="s">
        <v>389</v>
      </c>
      <c r="F716" s="61" t="s">
        <v>877</v>
      </c>
      <c r="G716" s="87"/>
      <c r="H716" s="87"/>
      <c r="I716" s="87"/>
      <c r="J716" s="87"/>
      <c r="K716" s="87"/>
      <c r="L716" s="87"/>
      <c r="M716" s="87"/>
      <c r="N716" s="87">
        <v>20</v>
      </c>
      <c r="O716" s="87">
        <v>35</v>
      </c>
      <c r="P716" s="87">
        <v>35</v>
      </c>
      <c r="Q716" s="84">
        <v>35</v>
      </c>
      <c r="R716" s="84">
        <v>15</v>
      </c>
      <c r="S716" s="87">
        <v>0</v>
      </c>
      <c r="T716" s="87"/>
      <c r="U716" s="87"/>
      <c r="V716" s="87"/>
      <c r="W716" s="87"/>
      <c r="X716" s="87"/>
    </row>
    <row r="717" spans="1:24" ht="12.95">
      <c r="A717" s="9" t="s">
        <v>92</v>
      </c>
      <c r="B717" s="16" t="s">
        <v>47</v>
      </c>
      <c r="C717" s="47" t="str" cm="1">
        <f t="array" ref="C717">IF(A717="", "", _xlfn._xlws.FILTER('Responsáveis pelas informações'!F:F, 'Responsáveis pelas informações'!A:A=A717))</f>
        <v>Bianca</v>
      </c>
      <c r="D717" s="47" t="s">
        <v>16</v>
      </c>
      <c r="E717" s="61" t="s">
        <v>389</v>
      </c>
      <c r="F717" s="61" t="s">
        <v>877</v>
      </c>
      <c r="G717" s="87"/>
      <c r="H717" s="87"/>
      <c r="I717" s="87"/>
      <c r="J717" s="87"/>
      <c r="K717" s="87"/>
      <c r="L717" s="87"/>
      <c r="M717" s="87"/>
      <c r="N717" s="87">
        <v>40</v>
      </c>
      <c r="O717" s="87">
        <v>65</v>
      </c>
      <c r="P717" s="87">
        <v>65</v>
      </c>
      <c r="Q717" s="84">
        <v>65</v>
      </c>
      <c r="R717" s="84">
        <v>30</v>
      </c>
      <c r="S717" s="87">
        <v>0</v>
      </c>
      <c r="T717" s="87"/>
      <c r="U717" s="87"/>
      <c r="V717" s="87"/>
      <c r="W717" s="87"/>
      <c r="X717" s="87"/>
    </row>
    <row r="718" spans="1:24" ht="12.95">
      <c r="A718" s="9" t="s">
        <v>92</v>
      </c>
      <c r="B718" s="16" t="s">
        <v>63</v>
      </c>
      <c r="C718" s="47" t="str" cm="1">
        <f t="array" ref="C718">IF(A718="", "", _xlfn._xlws.FILTER('Responsáveis pelas informações'!F:F, 'Responsáveis pelas informações'!A:A=A718))</f>
        <v>Bianca</v>
      </c>
      <c r="D718" s="47" t="s">
        <v>16</v>
      </c>
      <c r="E718" s="61" t="s">
        <v>389</v>
      </c>
      <c r="F718" s="61" t="s">
        <v>877</v>
      </c>
      <c r="G718" s="87"/>
      <c r="H718" s="87"/>
      <c r="I718" s="87"/>
      <c r="J718" s="87"/>
      <c r="K718" s="87"/>
      <c r="L718" s="87"/>
      <c r="M718" s="87"/>
      <c r="N718" s="87">
        <v>5</v>
      </c>
      <c r="O718" s="87">
        <v>15</v>
      </c>
      <c r="P718" s="87">
        <v>20</v>
      </c>
      <c r="Q718" s="84">
        <v>20</v>
      </c>
      <c r="R718" s="84">
        <v>20</v>
      </c>
      <c r="S718" s="87">
        <v>0</v>
      </c>
      <c r="T718" s="87"/>
      <c r="U718" s="87"/>
      <c r="V718" s="87"/>
      <c r="W718" s="87"/>
      <c r="X718" s="87"/>
    </row>
    <row r="719" spans="1:24" ht="12.95">
      <c r="A719" s="9" t="s">
        <v>92</v>
      </c>
      <c r="B719" s="16" t="s">
        <v>51</v>
      </c>
      <c r="C719" s="47" t="str" cm="1">
        <f t="array" ref="C719">IF(A719="", "", _xlfn._xlws.FILTER('Responsáveis pelas informações'!F:F, 'Responsáveis pelas informações'!A:A=A719))</f>
        <v>Bianca</v>
      </c>
      <c r="D719" s="47" t="s">
        <v>16</v>
      </c>
      <c r="E719" s="61" t="s">
        <v>408</v>
      </c>
      <c r="F719" s="61" t="s">
        <v>877</v>
      </c>
      <c r="G719" s="87"/>
      <c r="H719" s="87"/>
      <c r="I719" s="87"/>
      <c r="J719" s="87"/>
      <c r="K719" s="87"/>
      <c r="L719" s="87"/>
      <c r="M719" s="87"/>
      <c r="N719" s="87"/>
      <c r="O719" s="87"/>
      <c r="P719" s="87"/>
      <c r="Q719" s="87">
        <v>14</v>
      </c>
      <c r="R719" s="84">
        <v>6</v>
      </c>
      <c r="S719" s="84">
        <v>0</v>
      </c>
      <c r="T719" s="87"/>
      <c r="U719" s="87"/>
      <c r="V719" s="87"/>
      <c r="W719" s="87"/>
      <c r="X719" s="87"/>
    </row>
    <row r="720" spans="1:24" ht="12.95">
      <c r="A720" s="9" t="s">
        <v>92</v>
      </c>
      <c r="B720" s="16" t="s">
        <v>53</v>
      </c>
      <c r="C720" s="47" t="str" cm="1">
        <f t="array" ref="C720">IF(A720="", "", _xlfn._xlws.FILTER('Responsáveis pelas informações'!F:F, 'Responsáveis pelas informações'!A:A=A720))</f>
        <v>Bianca</v>
      </c>
      <c r="D720" s="47" t="s">
        <v>16</v>
      </c>
      <c r="E720" s="61" t="s">
        <v>408</v>
      </c>
      <c r="F720" s="61" t="s">
        <v>877</v>
      </c>
      <c r="G720" s="87"/>
      <c r="H720" s="87"/>
      <c r="I720" s="87"/>
      <c r="J720" s="87"/>
      <c r="K720" s="87"/>
      <c r="L720" s="87"/>
      <c r="M720" s="87"/>
      <c r="N720" s="87"/>
      <c r="O720" s="87"/>
      <c r="P720" s="87"/>
      <c r="Q720" s="87">
        <v>19</v>
      </c>
      <c r="R720" s="84">
        <v>9</v>
      </c>
      <c r="S720" s="84">
        <v>0</v>
      </c>
      <c r="T720" s="87"/>
      <c r="U720" s="87"/>
      <c r="V720" s="87"/>
      <c r="W720" s="87"/>
      <c r="X720" s="87"/>
    </row>
    <row r="721" spans="1:24" ht="26.1">
      <c r="A721" s="9" t="s">
        <v>92</v>
      </c>
      <c r="B721" s="16" t="s">
        <v>66</v>
      </c>
      <c r="C721" s="47" t="str" cm="1">
        <f t="array" ref="C721">IF(A721="", "", _xlfn._xlws.FILTER('Responsáveis pelas informações'!F:F, 'Responsáveis pelas informações'!A:A=A721))</f>
        <v>Bianca</v>
      </c>
      <c r="D721" s="47" t="s">
        <v>16</v>
      </c>
      <c r="E721" s="61" t="s">
        <v>408</v>
      </c>
      <c r="F721" s="61" t="s">
        <v>877</v>
      </c>
      <c r="G721" s="87"/>
      <c r="H721" s="87"/>
      <c r="I721" s="87"/>
      <c r="J721" s="87"/>
      <c r="K721" s="87"/>
      <c r="L721" s="87"/>
      <c r="M721" s="87"/>
      <c r="N721" s="87"/>
      <c r="O721" s="87"/>
      <c r="P721" s="87"/>
      <c r="Q721" s="87">
        <v>80</v>
      </c>
      <c r="R721" s="84">
        <v>25</v>
      </c>
      <c r="S721" s="84">
        <v>0</v>
      </c>
      <c r="T721" s="87"/>
      <c r="U721" s="87"/>
      <c r="V721" s="87"/>
      <c r="W721" s="87"/>
      <c r="X721" s="87"/>
    </row>
    <row r="722" spans="1:24" ht="12.95">
      <c r="A722" s="9" t="s">
        <v>92</v>
      </c>
      <c r="B722" s="16" t="s">
        <v>57</v>
      </c>
      <c r="C722" s="47" t="str" cm="1">
        <f t="array" ref="C722">IF(A722="", "", _xlfn._xlws.FILTER('Responsáveis pelas informações'!F:F, 'Responsáveis pelas informações'!A:A=A722))</f>
        <v>Bianca</v>
      </c>
      <c r="D722" s="47" t="s">
        <v>16</v>
      </c>
      <c r="E722" s="61" t="s">
        <v>408</v>
      </c>
      <c r="F722" s="61" t="s">
        <v>877</v>
      </c>
      <c r="G722" s="87"/>
      <c r="H722" s="87"/>
      <c r="I722" s="87"/>
      <c r="J722" s="87"/>
      <c r="K722" s="87"/>
      <c r="L722" s="87"/>
      <c r="M722" s="87"/>
      <c r="N722" s="87"/>
      <c r="O722" s="87"/>
      <c r="P722" s="87"/>
      <c r="Q722" s="87">
        <v>32</v>
      </c>
      <c r="R722" s="84">
        <v>32</v>
      </c>
      <c r="S722" s="84">
        <v>4</v>
      </c>
      <c r="T722" s="87"/>
      <c r="U722" s="87"/>
      <c r="V722" s="87"/>
      <c r="W722" s="87"/>
      <c r="X722" s="87"/>
    </row>
    <row r="723" spans="1:24" ht="12.95">
      <c r="A723" s="9" t="s">
        <v>92</v>
      </c>
      <c r="B723" s="16" t="s">
        <v>68</v>
      </c>
      <c r="C723" s="47" t="str" cm="1">
        <f t="array" ref="C723">IF(A723="", "", _xlfn._xlws.FILTER('Responsáveis pelas informações'!F:F, 'Responsáveis pelas informações'!A:A=A723))</f>
        <v>Bianca</v>
      </c>
      <c r="D723" s="47" t="s">
        <v>16</v>
      </c>
      <c r="E723" s="61" t="s">
        <v>408</v>
      </c>
      <c r="F723" s="61" t="s">
        <v>877</v>
      </c>
      <c r="G723" s="87"/>
      <c r="H723" s="87"/>
      <c r="I723" s="87"/>
      <c r="J723" s="87"/>
      <c r="K723" s="87"/>
      <c r="L723" s="87"/>
      <c r="M723" s="87"/>
      <c r="N723" s="87"/>
      <c r="O723" s="87"/>
      <c r="P723" s="87"/>
      <c r="Q723" s="87">
        <v>3</v>
      </c>
      <c r="R723" s="84">
        <v>3</v>
      </c>
      <c r="S723" s="84">
        <v>3</v>
      </c>
      <c r="T723" s="87"/>
      <c r="U723" s="87"/>
      <c r="V723" s="87"/>
      <c r="W723" s="87"/>
      <c r="X723" s="87"/>
    </row>
    <row r="724" spans="1:24" ht="26.1">
      <c r="A724" s="9" t="s">
        <v>92</v>
      </c>
      <c r="B724" s="16" t="s">
        <v>70</v>
      </c>
      <c r="C724" s="47" t="str" cm="1">
        <f t="array" ref="C724">IF(A724="", "", _xlfn._xlws.FILTER('Responsáveis pelas informações'!F:F, 'Responsáveis pelas informações'!A:A=A724))</f>
        <v>Bianca</v>
      </c>
      <c r="D724" s="47" t="s">
        <v>16</v>
      </c>
      <c r="E724" s="61" t="s">
        <v>408</v>
      </c>
      <c r="F724" s="61" t="s">
        <v>877</v>
      </c>
      <c r="G724" s="87"/>
      <c r="H724" s="87"/>
      <c r="I724" s="87"/>
      <c r="J724" s="87"/>
      <c r="K724" s="87"/>
      <c r="L724" s="87"/>
      <c r="M724" s="87"/>
      <c r="N724" s="87"/>
      <c r="O724" s="87"/>
      <c r="P724" s="87"/>
      <c r="Q724" s="87">
        <v>38</v>
      </c>
      <c r="R724" s="84">
        <v>40</v>
      </c>
      <c r="S724" s="84">
        <v>0</v>
      </c>
      <c r="T724" s="87"/>
      <c r="U724" s="87"/>
      <c r="V724" s="87"/>
      <c r="W724" s="87"/>
      <c r="X724" s="87"/>
    </row>
    <row r="725" spans="1:24" ht="12.95">
      <c r="A725" s="9" t="s">
        <v>92</v>
      </c>
      <c r="B725" s="16" t="s">
        <v>72</v>
      </c>
      <c r="C725" s="47" t="str" cm="1">
        <f t="array" ref="C725">IF(A725="", "", _xlfn._xlws.FILTER('Responsáveis pelas informações'!F:F, 'Responsáveis pelas informações'!A:A=A725))</f>
        <v>Bianca</v>
      </c>
      <c r="D725" s="47" t="s">
        <v>16</v>
      </c>
      <c r="E725" s="61" t="s">
        <v>408</v>
      </c>
      <c r="F725" s="61" t="s">
        <v>877</v>
      </c>
      <c r="G725" s="87"/>
      <c r="H725" s="87"/>
      <c r="I725" s="87"/>
      <c r="J725" s="87"/>
      <c r="K725" s="87"/>
      <c r="L725" s="87"/>
      <c r="M725" s="87"/>
      <c r="N725" s="87"/>
      <c r="O725" s="87"/>
      <c r="P725" s="87"/>
      <c r="Q725" s="87">
        <v>40</v>
      </c>
      <c r="R725" s="84">
        <v>40</v>
      </c>
      <c r="S725" s="84">
        <v>0</v>
      </c>
      <c r="T725" s="87"/>
      <c r="U725" s="87"/>
      <c r="V725" s="87"/>
      <c r="W725" s="87"/>
      <c r="X725" s="87"/>
    </row>
    <row r="726" spans="1:24" ht="12.95">
      <c r="A726" s="9" t="s">
        <v>92</v>
      </c>
      <c r="B726" s="16" t="s">
        <v>13</v>
      </c>
      <c r="C726" s="47" t="str" cm="1">
        <f t="array" ref="C726">IF(A726="", "", _xlfn._xlws.FILTER('Responsáveis pelas informações'!F:F, 'Responsáveis pelas informações'!A:A=A726))</f>
        <v>Bianca</v>
      </c>
      <c r="D726" s="47" t="s">
        <v>16</v>
      </c>
      <c r="E726" s="61" t="s">
        <v>408</v>
      </c>
      <c r="F726" s="61" t="s">
        <v>877</v>
      </c>
      <c r="G726" s="87"/>
      <c r="H726" s="87"/>
      <c r="I726" s="87"/>
      <c r="J726" s="87"/>
      <c r="K726" s="87"/>
      <c r="L726" s="87"/>
      <c r="M726" s="87"/>
      <c r="N726" s="87"/>
      <c r="O726" s="87"/>
      <c r="P726" s="87"/>
      <c r="Q726" s="87">
        <v>35</v>
      </c>
      <c r="R726" s="84">
        <v>15</v>
      </c>
      <c r="S726" s="84">
        <v>0</v>
      </c>
      <c r="T726" s="87"/>
      <c r="U726" s="87"/>
      <c r="V726" s="87"/>
      <c r="W726" s="87"/>
      <c r="X726" s="87"/>
    </row>
    <row r="727" spans="1:24" ht="12.95">
      <c r="A727" s="9" t="s">
        <v>92</v>
      </c>
      <c r="B727" s="16" t="s">
        <v>47</v>
      </c>
      <c r="C727" s="47" t="str" cm="1">
        <f t="array" ref="C727">IF(A727="", "", _xlfn._xlws.FILTER('Responsáveis pelas informações'!F:F, 'Responsáveis pelas informações'!A:A=A727))</f>
        <v>Bianca</v>
      </c>
      <c r="D727" s="47" t="s">
        <v>16</v>
      </c>
      <c r="E727" s="61" t="s">
        <v>408</v>
      </c>
      <c r="F727" s="61" t="s">
        <v>877</v>
      </c>
      <c r="G727" s="87"/>
      <c r="H727" s="87"/>
      <c r="I727" s="87"/>
      <c r="J727" s="87"/>
      <c r="K727" s="87"/>
      <c r="L727" s="87"/>
      <c r="M727" s="87"/>
      <c r="N727" s="87"/>
      <c r="O727" s="87"/>
      <c r="P727" s="87"/>
      <c r="Q727" s="87">
        <v>65</v>
      </c>
      <c r="R727" s="84">
        <v>30</v>
      </c>
      <c r="S727" s="84">
        <v>0</v>
      </c>
      <c r="T727" s="87"/>
      <c r="U727" s="87"/>
      <c r="V727" s="87"/>
      <c r="W727" s="87"/>
      <c r="X727" s="87"/>
    </row>
    <row r="728" spans="1:24" ht="12.95">
      <c r="A728" s="9" t="s">
        <v>92</v>
      </c>
      <c r="B728" s="16" t="s">
        <v>63</v>
      </c>
      <c r="C728" s="47" t="str" cm="1">
        <f t="array" ref="C728">IF(A728="", "", _xlfn._xlws.FILTER('Responsáveis pelas informações'!F:F, 'Responsáveis pelas informações'!A:A=A728))</f>
        <v>Bianca</v>
      </c>
      <c r="D728" s="47" t="s">
        <v>16</v>
      </c>
      <c r="E728" s="61" t="s">
        <v>408</v>
      </c>
      <c r="F728" s="61" t="s">
        <v>877</v>
      </c>
      <c r="G728" s="87"/>
      <c r="H728" s="87"/>
      <c r="I728" s="87"/>
      <c r="J728" s="87"/>
      <c r="K728" s="87"/>
      <c r="L728" s="87"/>
      <c r="M728" s="87"/>
      <c r="N728" s="87"/>
      <c r="O728" s="87"/>
      <c r="P728" s="87"/>
      <c r="Q728" s="87">
        <v>60</v>
      </c>
      <c r="R728" s="84">
        <v>60</v>
      </c>
      <c r="S728" s="84">
        <v>0</v>
      </c>
      <c r="T728" s="87"/>
      <c r="U728" s="87"/>
      <c r="V728" s="87"/>
      <c r="W728" s="87"/>
      <c r="X728" s="87"/>
    </row>
    <row r="729" spans="1:24" ht="12.95">
      <c r="A729" s="9" t="s">
        <v>92</v>
      </c>
      <c r="B729" s="16" t="s">
        <v>74</v>
      </c>
      <c r="C729" s="47" t="str" cm="1">
        <f t="array" ref="C729">IF(A729="", "", _xlfn._xlws.FILTER('Responsáveis pelas informações'!F:F, 'Responsáveis pelas informações'!A:A=A729))</f>
        <v>Bianca</v>
      </c>
      <c r="D729" s="47" t="s">
        <v>16</v>
      </c>
      <c r="E729" s="61" t="s">
        <v>414</v>
      </c>
      <c r="F729" s="61" t="s">
        <v>877</v>
      </c>
      <c r="G729" s="16"/>
      <c r="H729" s="87"/>
      <c r="I729" s="87"/>
      <c r="J729" s="87"/>
      <c r="K729" s="87"/>
      <c r="L729" s="87"/>
      <c r="M729" s="87"/>
      <c r="N729" s="87"/>
      <c r="O729" s="87"/>
      <c r="P729" s="87"/>
      <c r="Q729" s="84">
        <v>65</v>
      </c>
      <c r="R729" s="84">
        <v>65</v>
      </c>
      <c r="S729" s="87">
        <v>65</v>
      </c>
      <c r="T729" s="87"/>
      <c r="U729" s="87"/>
      <c r="V729" s="87"/>
      <c r="W729" s="87"/>
      <c r="X729" s="87"/>
    </row>
    <row r="730" spans="1:24" ht="12.95">
      <c r="A730" s="9" t="s">
        <v>92</v>
      </c>
      <c r="B730" s="16" t="s">
        <v>49</v>
      </c>
      <c r="C730" s="47" t="str" cm="1">
        <f t="array" ref="C730">IF(A730="", "", _xlfn._xlws.FILTER('Responsáveis pelas informações'!F:F, 'Responsáveis pelas informações'!A:A=A730))</f>
        <v>Bianca</v>
      </c>
      <c r="D730" s="47" t="s">
        <v>16</v>
      </c>
      <c r="E730" s="61" t="s">
        <v>414</v>
      </c>
      <c r="F730" s="61" t="s">
        <v>877</v>
      </c>
      <c r="G730" s="16"/>
      <c r="H730" s="87"/>
      <c r="I730" s="87"/>
      <c r="J730" s="87"/>
      <c r="K730" s="87"/>
      <c r="L730" s="87"/>
      <c r="M730" s="87"/>
      <c r="N730" s="87"/>
      <c r="O730" s="87"/>
      <c r="P730" s="87"/>
      <c r="Q730" s="84">
        <v>30</v>
      </c>
      <c r="R730" s="84">
        <v>30</v>
      </c>
      <c r="S730" s="84">
        <v>30</v>
      </c>
      <c r="T730" s="87"/>
      <c r="U730" s="87"/>
      <c r="V730" s="87"/>
      <c r="W730" s="87"/>
      <c r="X730" s="87"/>
    </row>
    <row r="731" spans="1:24" ht="12.95">
      <c r="A731" s="9" t="s">
        <v>92</v>
      </c>
      <c r="B731" s="16" t="s">
        <v>77</v>
      </c>
      <c r="C731" s="47" t="str" cm="1">
        <f t="array" ref="C731">IF(A731="", "", _xlfn._xlws.FILTER('Responsáveis pelas informações'!F:F, 'Responsáveis pelas informações'!A:A=A731))</f>
        <v>Bianca</v>
      </c>
      <c r="D731" s="47" t="s">
        <v>16</v>
      </c>
      <c r="E731" s="61" t="s">
        <v>414</v>
      </c>
      <c r="F731" s="61" t="s">
        <v>877</v>
      </c>
      <c r="G731" s="16"/>
      <c r="H731" s="87"/>
      <c r="I731" s="87"/>
      <c r="J731" s="87"/>
      <c r="K731" s="87"/>
      <c r="L731" s="87"/>
      <c r="M731" s="87"/>
      <c r="N731" s="87"/>
      <c r="O731" s="87"/>
      <c r="P731" s="87"/>
      <c r="Q731" s="84">
        <v>17</v>
      </c>
      <c r="R731" s="84">
        <v>18</v>
      </c>
      <c r="S731" s="87">
        <v>18</v>
      </c>
      <c r="T731" s="87"/>
      <c r="U731" s="87"/>
      <c r="V731" s="87"/>
      <c r="W731" s="87"/>
      <c r="X731" s="87"/>
    </row>
    <row r="732" spans="1:24" ht="12.95">
      <c r="A732" s="9" t="s">
        <v>92</v>
      </c>
      <c r="B732" s="16" t="s">
        <v>79</v>
      </c>
      <c r="C732" s="47" t="str" cm="1">
        <f t="array" ref="C732">IF(A732="", "", _xlfn._xlws.FILTER('Responsáveis pelas informações'!F:F, 'Responsáveis pelas informações'!A:A=A732))</f>
        <v>Bianca</v>
      </c>
      <c r="D732" s="47" t="s">
        <v>16</v>
      </c>
      <c r="E732" s="61" t="s">
        <v>414</v>
      </c>
      <c r="F732" s="61" t="s">
        <v>877</v>
      </c>
      <c r="G732" s="16"/>
      <c r="H732" s="87"/>
      <c r="I732" s="87"/>
      <c r="J732" s="87"/>
      <c r="K732" s="87"/>
      <c r="L732" s="87"/>
      <c r="M732" s="87"/>
      <c r="N732" s="87"/>
      <c r="O732" s="87"/>
      <c r="P732" s="87"/>
      <c r="Q732" s="84">
        <v>19</v>
      </c>
      <c r="R732" s="84">
        <v>18</v>
      </c>
      <c r="S732" s="87">
        <v>18</v>
      </c>
      <c r="T732" s="87"/>
      <c r="U732" s="87"/>
      <c r="V732" s="87"/>
      <c r="W732" s="87"/>
      <c r="X732" s="87"/>
    </row>
    <row r="733" spans="1:24" ht="26.1">
      <c r="A733" s="9" t="s">
        <v>92</v>
      </c>
      <c r="B733" s="16" t="s">
        <v>95</v>
      </c>
      <c r="C733" s="47" t="str" cm="1">
        <f t="array" ref="C733">IF(A733="", "", _xlfn._xlws.FILTER('Responsáveis pelas informações'!F:F, 'Responsáveis pelas informações'!A:A=A733))</f>
        <v>Bianca</v>
      </c>
      <c r="D733" s="47" t="s">
        <v>16</v>
      </c>
      <c r="E733" s="61" t="s">
        <v>414</v>
      </c>
      <c r="F733" s="61" t="s">
        <v>877</v>
      </c>
      <c r="G733" s="16"/>
      <c r="H733" s="87"/>
      <c r="I733" s="87"/>
      <c r="J733" s="87"/>
      <c r="K733" s="87"/>
      <c r="L733" s="87"/>
      <c r="M733" s="87"/>
      <c r="N733" s="87"/>
      <c r="O733" s="87"/>
      <c r="P733" s="87"/>
      <c r="Q733" s="84">
        <v>15</v>
      </c>
      <c r="R733" s="84">
        <v>12</v>
      </c>
      <c r="S733" s="87">
        <v>12</v>
      </c>
      <c r="T733" s="87"/>
      <c r="U733" s="87"/>
      <c r="V733" s="87"/>
      <c r="W733" s="87"/>
      <c r="X733" s="87"/>
    </row>
    <row r="734" spans="1:24" ht="12.95">
      <c r="A734" s="9" t="s">
        <v>92</v>
      </c>
      <c r="B734" s="16" t="s">
        <v>81</v>
      </c>
      <c r="C734" s="47" t="str" cm="1">
        <f t="array" ref="C734">IF(A734="", "", _xlfn._xlws.FILTER('Responsáveis pelas informações'!F:F, 'Responsáveis pelas informações'!A:A=A734))</f>
        <v>Bianca</v>
      </c>
      <c r="D734" s="47" t="s">
        <v>16</v>
      </c>
      <c r="E734" s="61" t="s">
        <v>414</v>
      </c>
      <c r="F734" s="61" t="s">
        <v>877</v>
      </c>
      <c r="G734" s="16"/>
      <c r="H734" s="87"/>
      <c r="I734" s="87"/>
      <c r="J734" s="87"/>
      <c r="K734" s="87"/>
      <c r="L734" s="87"/>
      <c r="M734" s="87"/>
      <c r="N734" s="87"/>
      <c r="O734" s="87"/>
      <c r="P734" s="87"/>
      <c r="Q734" s="84">
        <v>4</v>
      </c>
      <c r="R734" s="84">
        <v>4</v>
      </c>
      <c r="S734" s="87">
        <v>4</v>
      </c>
      <c r="T734" s="87"/>
      <c r="U734" s="87"/>
      <c r="V734" s="87"/>
      <c r="W734" s="87"/>
      <c r="X734" s="87"/>
    </row>
    <row r="735" spans="1:24" ht="12.95">
      <c r="A735" s="9" t="s">
        <v>92</v>
      </c>
      <c r="B735" s="16" t="s">
        <v>57</v>
      </c>
      <c r="C735" s="47" t="str" cm="1">
        <f t="array" ref="C735">IF(A735="", "", _xlfn._xlws.FILTER('Responsáveis pelas informações'!F:F, 'Responsáveis pelas informações'!A:A=A735))</f>
        <v>Bianca</v>
      </c>
      <c r="D735" s="47" t="s">
        <v>16</v>
      </c>
      <c r="E735" s="61" t="s">
        <v>414</v>
      </c>
      <c r="F735" s="61" t="s">
        <v>877</v>
      </c>
      <c r="G735" s="16"/>
      <c r="H735" s="87"/>
      <c r="I735" s="87"/>
      <c r="J735" s="87"/>
      <c r="K735" s="87"/>
      <c r="L735" s="87"/>
      <c r="M735" s="87"/>
      <c r="N735" s="87"/>
      <c r="O735" s="87"/>
      <c r="P735" s="87"/>
      <c r="Q735" s="84">
        <v>32</v>
      </c>
      <c r="R735" s="84">
        <v>25</v>
      </c>
      <c r="S735" s="87">
        <v>25</v>
      </c>
      <c r="T735" s="87"/>
      <c r="U735" s="87"/>
      <c r="V735" s="87"/>
      <c r="W735" s="87"/>
      <c r="X735" s="87"/>
    </row>
    <row r="736" spans="1:24" ht="12.95">
      <c r="A736" s="9" t="s">
        <v>92</v>
      </c>
      <c r="B736" s="16" t="s">
        <v>99</v>
      </c>
      <c r="C736" s="47" t="str" cm="1">
        <f t="array" ref="C736">IF(A736="", "", _xlfn._xlws.FILTER('Responsáveis pelas informações'!F:F, 'Responsáveis pelas informações'!A:A=A736))</f>
        <v>Bianca</v>
      </c>
      <c r="D736" s="47" t="s">
        <v>16</v>
      </c>
      <c r="E736" s="61" t="s">
        <v>414</v>
      </c>
      <c r="F736" s="61" t="s">
        <v>877</v>
      </c>
      <c r="G736" s="16"/>
      <c r="H736" s="87"/>
      <c r="I736" s="87"/>
      <c r="J736" s="87"/>
      <c r="K736" s="87"/>
      <c r="L736" s="87"/>
      <c r="M736" s="87"/>
      <c r="N736" s="87"/>
      <c r="O736" s="87"/>
      <c r="P736" s="87"/>
      <c r="Q736" s="84">
        <v>8</v>
      </c>
      <c r="R736" s="84">
        <v>8</v>
      </c>
      <c r="S736" s="87">
        <v>8</v>
      </c>
      <c r="T736" s="87"/>
      <c r="U736" s="87"/>
      <c r="V736" s="87"/>
      <c r="W736" s="87"/>
      <c r="X736" s="87"/>
    </row>
    <row r="737" spans="1:24" ht="26.1">
      <c r="A737" s="9" t="s">
        <v>92</v>
      </c>
      <c r="B737" s="16" t="s">
        <v>88</v>
      </c>
      <c r="C737" s="47" t="str" cm="1">
        <f t="array" ref="C737">IF(A737="", "", _xlfn._xlws.FILTER('Responsáveis pelas informações'!F:F, 'Responsáveis pelas informações'!A:A=A737))</f>
        <v>Bianca</v>
      </c>
      <c r="D737" s="47" t="s">
        <v>16</v>
      </c>
      <c r="E737" s="61" t="s">
        <v>414</v>
      </c>
      <c r="F737" s="61" t="s">
        <v>877</v>
      </c>
      <c r="G737" s="16"/>
      <c r="H737" s="87"/>
      <c r="I737" s="87"/>
      <c r="J737" s="87"/>
      <c r="K737" s="87"/>
      <c r="L737" s="87"/>
      <c r="M737" s="87"/>
      <c r="N737" s="87"/>
      <c r="O737" s="87"/>
      <c r="P737" s="87"/>
      <c r="Q737" s="84">
        <v>35.22</v>
      </c>
      <c r="R737" s="84">
        <v>28.1</v>
      </c>
      <c r="S737" s="87">
        <v>28.1</v>
      </c>
      <c r="T737" s="87"/>
      <c r="U737" s="87"/>
      <c r="V737" s="87"/>
      <c r="W737" s="87"/>
      <c r="X737" s="87"/>
    </row>
    <row r="738" spans="1:24" ht="12.95">
      <c r="A738" s="9" t="s">
        <v>92</v>
      </c>
      <c r="B738" s="16" t="s">
        <v>72</v>
      </c>
      <c r="C738" s="47" t="str" cm="1">
        <f t="array" ref="C738">IF(A738="", "", _xlfn._xlws.FILTER('Responsáveis pelas informações'!F:F, 'Responsáveis pelas informações'!A:A=A738))</f>
        <v>Bianca</v>
      </c>
      <c r="D738" s="47" t="s">
        <v>16</v>
      </c>
      <c r="E738" s="61" t="s">
        <v>414</v>
      </c>
      <c r="F738" s="61" t="s">
        <v>877</v>
      </c>
      <c r="G738" s="16"/>
      <c r="H738" s="87"/>
      <c r="I738" s="87"/>
      <c r="J738" s="87"/>
      <c r="K738" s="87"/>
      <c r="L738" s="87"/>
      <c r="M738" s="87"/>
      <c r="N738" s="87"/>
      <c r="O738" s="87"/>
      <c r="P738" s="87"/>
      <c r="Q738" s="84" t="s">
        <v>960</v>
      </c>
      <c r="R738" s="84">
        <v>60</v>
      </c>
      <c r="S738" s="87">
        <v>60</v>
      </c>
      <c r="T738" s="87"/>
      <c r="U738" s="87"/>
      <c r="V738" s="87"/>
      <c r="W738" s="87"/>
      <c r="X738" s="87"/>
    </row>
    <row r="739" spans="1:24" ht="26.1">
      <c r="A739" s="9" t="s">
        <v>92</v>
      </c>
      <c r="B739" s="16" t="s">
        <v>104</v>
      </c>
      <c r="C739" s="47" t="str" cm="1">
        <f t="array" ref="C739">IF(A739="", "", _xlfn._xlws.FILTER('Responsáveis pelas informações'!F:F, 'Responsáveis pelas informações'!A:A=A739))</f>
        <v>Bianca</v>
      </c>
      <c r="D739" s="47" t="s">
        <v>16</v>
      </c>
      <c r="E739" s="61" t="s">
        <v>414</v>
      </c>
      <c r="F739" s="61" t="s">
        <v>877</v>
      </c>
      <c r="G739" s="16"/>
      <c r="H739" s="87"/>
      <c r="I739" s="87"/>
      <c r="J739" s="87"/>
      <c r="K739" s="87"/>
      <c r="L739" s="87"/>
      <c r="M739" s="87"/>
      <c r="N739" s="87"/>
      <c r="O739" s="87"/>
      <c r="P739" s="87"/>
      <c r="Q739" s="84">
        <v>30</v>
      </c>
      <c r="R739" s="84">
        <v>30</v>
      </c>
      <c r="S739" s="84">
        <v>30</v>
      </c>
      <c r="T739" s="87"/>
      <c r="U739" s="87"/>
      <c r="V739" s="87"/>
      <c r="W739" s="87"/>
      <c r="X739" s="87"/>
    </row>
    <row r="740" spans="1:24" ht="26.1">
      <c r="A740" s="9" t="s">
        <v>92</v>
      </c>
      <c r="B740" s="16" t="s">
        <v>66</v>
      </c>
      <c r="C740" s="47" t="str" cm="1">
        <f t="array" ref="C740">IF(A740="", "", _xlfn._xlws.FILTER('Responsáveis pelas informações'!F:F, 'Responsáveis pelas informações'!A:A=A740))</f>
        <v>Bianca</v>
      </c>
      <c r="D740" s="47" t="s">
        <v>16</v>
      </c>
      <c r="E740" s="61" t="s">
        <v>414</v>
      </c>
      <c r="F740" s="61" t="s">
        <v>877</v>
      </c>
      <c r="G740" s="16"/>
      <c r="H740" s="87"/>
      <c r="I740" s="87"/>
      <c r="J740" s="87"/>
      <c r="K740" s="87"/>
      <c r="L740" s="87"/>
      <c r="M740" s="87"/>
      <c r="N740" s="87"/>
      <c r="O740" s="87"/>
      <c r="P740" s="87"/>
      <c r="Q740" s="84">
        <v>90</v>
      </c>
      <c r="R740" s="84">
        <v>90</v>
      </c>
      <c r="S740" s="84">
        <v>90</v>
      </c>
      <c r="T740" s="87"/>
      <c r="U740" s="87"/>
      <c r="V740" s="87"/>
      <c r="W740" s="87"/>
      <c r="X740" s="87"/>
    </row>
    <row r="741" spans="1:24" ht="12.95">
      <c r="A741" s="9" t="s">
        <v>92</v>
      </c>
      <c r="B741" s="16" t="s">
        <v>74</v>
      </c>
      <c r="C741" s="47" t="str" cm="1">
        <f t="array" ref="C741">IF(A741="", "", _xlfn._xlws.FILTER('Responsáveis pelas informações'!F:F, 'Responsáveis pelas informações'!A:A=A741))</f>
        <v>Bianca</v>
      </c>
      <c r="D741" s="47" t="s">
        <v>16</v>
      </c>
      <c r="E741" s="61" t="s">
        <v>877</v>
      </c>
      <c r="F741" s="61" t="s">
        <v>389</v>
      </c>
      <c r="G741" s="16"/>
      <c r="H741" s="87"/>
      <c r="I741" s="87"/>
      <c r="J741" s="87"/>
      <c r="K741" s="87"/>
      <c r="L741" s="87"/>
      <c r="M741" s="87"/>
      <c r="N741" s="87"/>
      <c r="O741" s="87"/>
      <c r="P741" s="87"/>
      <c r="Q741" s="84">
        <v>65</v>
      </c>
      <c r="R741" s="84">
        <v>65</v>
      </c>
      <c r="S741" s="87">
        <v>65</v>
      </c>
      <c r="T741" s="87"/>
      <c r="U741" s="87"/>
      <c r="V741" s="87"/>
      <c r="W741" s="87"/>
      <c r="X741" s="87"/>
    </row>
    <row r="742" spans="1:24" ht="12.95">
      <c r="A742" s="9" t="s">
        <v>92</v>
      </c>
      <c r="B742" s="16" t="s">
        <v>49</v>
      </c>
      <c r="C742" s="47" t="str" cm="1">
        <f t="array" ref="C742">IF(A742="", "", _xlfn._xlws.FILTER('Responsáveis pelas informações'!F:F, 'Responsáveis pelas informações'!A:A=A742))</f>
        <v>Bianca</v>
      </c>
      <c r="D742" s="47" t="s">
        <v>16</v>
      </c>
      <c r="E742" s="61" t="s">
        <v>877</v>
      </c>
      <c r="F742" s="61" t="s">
        <v>389</v>
      </c>
      <c r="G742" s="16"/>
      <c r="H742" s="87"/>
      <c r="I742" s="87"/>
      <c r="J742" s="87"/>
      <c r="K742" s="87"/>
      <c r="L742" s="87"/>
      <c r="M742" s="87"/>
      <c r="N742" s="87"/>
      <c r="O742" s="87"/>
      <c r="P742" s="87"/>
      <c r="Q742" s="84">
        <v>30</v>
      </c>
      <c r="R742" s="84">
        <v>30</v>
      </c>
      <c r="S742" s="84">
        <v>30</v>
      </c>
      <c r="T742" s="87"/>
      <c r="U742" s="87"/>
      <c r="V742" s="87"/>
      <c r="W742" s="87"/>
      <c r="X742" s="87"/>
    </row>
    <row r="743" spans="1:24" ht="12.95">
      <c r="A743" s="9" t="s">
        <v>92</v>
      </c>
      <c r="B743" s="16" t="s">
        <v>77</v>
      </c>
      <c r="C743" s="47" t="str" cm="1">
        <f t="array" ref="C743">IF(A743="", "", _xlfn._xlws.FILTER('Responsáveis pelas informações'!F:F, 'Responsáveis pelas informações'!A:A=A743))</f>
        <v>Bianca</v>
      </c>
      <c r="D743" s="47" t="s">
        <v>16</v>
      </c>
      <c r="E743" s="61" t="s">
        <v>877</v>
      </c>
      <c r="F743" s="61" t="s">
        <v>389</v>
      </c>
      <c r="G743" s="16"/>
      <c r="H743" s="87"/>
      <c r="I743" s="87"/>
      <c r="J743" s="87"/>
      <c r="K743" s="87"/>
      <c r="L743" s="87"/>
      <c r="M743" s="87"/>
      <c r="N743" s="87"/>
      <c r="O743" s="87"/>
      <c r="P743" s="87"/>
      <c r="Q743" s="84">
        <v>17</v>
      </c>
      <c r="R743" s="84">
        <v>18</v>
      </c>
      <c r="S743" s="87">
        <v>18</v>
      </c>
      <c r="T743" s="87"/>
      <c r="U743" s="87"/>
      <c r="V743" s="87"/>
      <c r="W743" s="87"/>
      <c r="X743" s="87"/>
    </row>
    <row r="744" spans="1:24" ht="12.95">
      <c r="A744" s="9" t="s">
        <v>92</v>
      </c>
      <c r="B744" s="16" t="s">
        <v>79</v>
      </c>
      <c r="C744" s="47" t="str" cm="1">
        <f t="array" ref="C744">IF(A744="", "", _xlfn._xlws.FILTER('Responsáveis pelas informações'!F:F, 'Responsáveis pelas informações'!A:A=A744))</f>
        <v>Bianca</v>
      </c>
      <c r="D744" s="47" t="s">
        <v>16</v>
      </c>
      <c r="E744" s="61" t="s">
        <v>877</v>
      </c>
      <c r="F744" s="61" t="s">
        <v>389</v>
      </c>
      <c r="G744" s="16"/>
      <c r="H744" s="87"/>
      <c r="I744" s="87"/>
      <c r="J744" s="87"/>
      <c r="K744" s="87"/>
      <c r="L744" s="87"/>
      <c r="M744" s="87"/>
      <c r="N744" s="87"/>
      <c r="O744" s="87"/>
      <c r="P744" s="87"/>
      <c r="Q744" s="84">
        <v>19</v>
      </c>
      <c r="R744" s="84">
        <v>18</v>
      </c>
      <c r="S744" s="87">
        <v>18</v>
      </c>
      <c r="T744" s="87"/>
      <c r="U744" s="87"/>
      <c r="V744" s="87"/>
      <c r="W744" s="87"/>
      <c r="X744" s="87"/>
    </row>
    <row r="745" spans="1:24" ht="26.1">
      <c r="A745" s="9" t="s">
        <v>92</v>
      </c>
      <c r="B745" s="16" t="s">
        <v>95</v>
      </c>
      <c r="C745" s="47" t="str" cm="1">
        <f t="array" ref="C745">IF(A745="", "", _xlfn._xlws.FILTER('Responsáveis pelas informações'!F:F, 'Responsáveis pelas informações'!A:A=A745))</f>
        <v>Bianca</v>
      </c>
      <c r="D745" s="47" t="s">
        <v>16</v>
      </c>
      <c r="E745" s="61" t="s">
        <v>877</v>
      </c>
      <c r="F745" s="61" t="s">
        <v>389</v>
      </c>
      <c r="G745" s="16"/>
      <c r="H745" s="87"/>
      <c r="I745" s="87"/>
      <c r="J745" s="87"/>
      <c r="K745" s="87"/>
      <c r="L745" s="87"/>
      <c r="M745" s="87"/>
      <c r="N745" s="87"/>
      <c r="O745" s="87"/>
      <c r="P745" s="87"/>
      <c r="Q745" s="84">
        <v>15</v>
      </c>
      <c r="R745" s="84">
        <v>12</v>
      </c>
      <c r="S745" s="87">
        <v>12</v>
      </c>
      <c r="T745" s="87"/>
      <c r="U745" s="87"/>
      <c r="V745" s="87"/>
      <c r="W745" s="87"/>
      <c r="X745" s="87"/>
    </row>
    <row r="746" spans="1:24" ht="12.95">
      <c r="A746" s="9" t="s">
        <v>92</v>
      </c>
      <c r="B746" s="16" t="s">
        <v>81</v>
      </c>
      <c r="C746" s="47" t="str" cm="1">
        <f t="array" ref="C746">IF(A746="", "", _xlfn._xlws.FILTER('Responsáveis pelas informações'!F:F, 'Responsáveis pelas informações'!A:A=A746))</f>
        <v>Bianca</v>
      </c>
      <c r="D746" s="47" t="s">
        <v>16</v>
      </c>
      <c r="E746" s="61" t="s">
        <v>877</v>
      </c>
      <c r="F746" s="61" t="s">
        <v>389</v>
      </c>
      <c r="G746" s="16"/>
      <c r="H746" s="87"/>
      <c r="I746" s="87"/>
      <c r="J746" s="87"/>
      <c r="K746" s="87"/>
      <c r="L746" s="87"/>
      <c r="M746" s="87"/>
      <c r="N746" s="87"/>
      <c r="O746" s="87"/>
      <c r="P746" s="87"/>
      <c r="Q746" s="84">
        <v>4</v>
      </c>
      <c r="R746" s="84">
        <v>4</v>
      </c>
      <c r="S746" s="87">
        <v>4</v>
      </c>
      <c r="T746" s="87"/>
      <c r="U746" s="87"/>
      <c r="V746" s="87"/>
      <c r="W746" s="87"/>
      <c r="X746" s="87"/>
    </row>
    <row r="747" spans="1:24" ht="12.95">
      <c r="A747" s="9" t="s">
        <v>92</v>
      </c>
      <c r="B747" s="16" t="s">
        <v>57</v>
      </c>
      <c r="C747" s="47" t="str" cm="1">
        <f t="array" ref="C747">IF(A747="", "", _xlfn._xlws.FILTER('Responsáveis pelas informações'!F:F, 'Responsáveis pelas informações'!A:A=A747))</f>
        <v>Bianca</v>
      </c>
      <c r="D747" s="47" t="s">
        <v>16</v>
      </c>
      <c r="E747" s="61" t="s">
        <v>877</v>
      </c>
      <c r="F747" s="61" t="s">
        <v>389</v>
      </c>
      <c r="G747" s="16"/>
      <c r="H747" s="87"/>
      <c r="I747" s="87"/>
      <c r="J747" s="87"/>
      <c r="K747" s="87"/>
      <c r="L747" s="87"/>
      <c r="M747" s="87"/>
      <c r="N747" s="87"/>
      <c r="O747" s="87"/>
      <c r="P747" s="87"/>
      <c r="Q747" s="84">
        <v>32</v>
      </c>
      <c r="R747" s="84">
        <v>25</v>
      </c>
      <c r="S747" s="87">
        <v>24</v>
      </c>
      <c r="T747" s="87"/>
      <c r="U747" s="87"/>
      <c r="V747" s="87"/>
      <c r="W747" s="87"/>
      <c r="X747" s="87"/>
    </row>
    <row r="748" spans="1:24" ht="12.95">
      <c r="A748" s="9" t="s">
        <v>92</v>
      </c>
      <c r="B748" s="16" t="s">
        <v>99</v>
      </c>
      <c r="C748" s="47" t="str" cm="1">
        <f t="array" ref="C748">IF(A748="", "", _xlfn._xlws.FILTER('Responsáveis pelas informações'!F:F, 'Responsáveis pelas informações'!A:A=A748))</f>
        <v>Bianca</v>
      </c>
      <c r="D748" s="47" t="s">
        <v>16</v>
      </c>
      <c r="E748" s="61" t="s">
        <v>877</v>
      </c>
      <c r="F748" s="61" t="s">
        <v>389</v>
      </c>
      <c r="G748" s="16"/>
      <c r="H748" s="87"/>
      <c r="I748" s="87"/>
      <c r="J748" s="87"/>
      <c r="K748" s="87"/>
      <c r="L748" s="87"/>
      <c r="M748" s="87"/>
      <c r="N748" s="87"/>
      <c r="O748" s="87"/>
      <c r="P748" s="87"/>
      <c r="Q748" s="84">
        <v>8</v>
      </c>
      <c r="R748" s="84">
        <v>8</v>
      </c>
      <c r="S748" s="87">
        <v>8</v>
      </c>
      <c r="T748" s="87"/>
      <c r="U748" s="87"/>
      <c r="V748" s="87"/>
      <c r="W748" s="87"/>
      <c r="X748" s="87"/>
    </row>
    <row r="749" spans="1:24" ht="26.1">
      <c r="A749" s="9" t="s">
        <v>92</v>
      </c>
      <c r="B749" s="16" t="s">
        <v>88</v>
      </c>
      <c r="C749" s="47" t="str" cm="1">
        <f t="array" ref="C749">IF(A749="", "", _xlfn._xlws.FILTER('Responsáveis pelas informações'!F:F, 'Responsáveis pelas informações'!A:A=A749))</f>
        <v>Bianca</v>
      </c>
      <c r="D749" s="47" t="s">
        <v>16</v>
      </c>
      <c r="E749" s="61" t="s">
        <v>877</v>
      </c>
      <c r="F749" s="61" t="s">
        <v>389</v>
      </c>
      <c r="G749" s="16"/>
      <c r="H749" s="87"/>
      <c r="I749" s="87"/>
      <c r="J749" s="87"/>
      <c r="K749" s="87"/>
      <c r="L749" s="87"/>
      <c r="M749" s="87"/>
      <c r="N749" s="87"/>
      <c r="O749" s="87"/>
      <c r="P749" s="87"/>
      <c r="Q749" s="84" t="s">
        <v>961</v>
      </c>
      <c r="R749" s="84" t="s">
        <v>962</v>
      </c>
      <c r="S749" s="87" t="s">
        <v>963</v>
      </c>
      <c r="T749" s="87"/>
      <c r="U749" s="87"/>
      <c r="V749" s="87"/>
      <c r="W749" s="87"/>
      <c r="X749" s="87"/>
    </row>
    <row r="750" spans="1:24" ht="12.95">
      <c r="A750" s="9" t="s">
        <v>92</v>
      </c>
      <c r="B750" s="16" t="s">
        <v>72</v>
      </c>
      <c r="C750" s="47" t="str" cm="1">
        <f t="array" ref="C750">IF(A750="", "", _xlfn._xlws.FILTER('Responsáveis pelas informações'!F:F, 'Responsáveis pelas informações'!A:A=A750))</f>
        <v>Bianca</v>
      </c>
      <c r="D750" s="47" t="s">
        <v>16</v>
      </c>
      <c r="E750" s="61" t="s">
        <v>877</v>
      </c>
      <c r="F750" s="61" t="s">
        <v>389</v>
      </c>
      <c r="G750" s="16"/>
      <c r="H750" s="87"/>
      <c r="I750" s="87"/>
      <c r="J750" s="87"/>
      <c r="K750" s="87"/>
      <c r="L750" s="87"/>
      <c r="M750" s="87"/>
      <c r="N750" s="87"/>
      <c r="O750" s="87"/>
      <c r="P750" s="87"/>
      <c r="Q750" s="84" t="s">
        <v>960</v>
      </c>
      <c r="R750" s="84">
        <v>60</v>
      </c>
      <c r="S750" s="87">
        <v>60</v>
      </c>
      <c r="T750" s="87"/>
      <c r="U750" s="87"/>
      <c r="V750" s="87"/>
      <c r="W750" s="87"/>
      <c r="X750" s="87"/>
    </row>
    <row r="751" spans="1:24" ht="26.1">
      <c r="A751" s="9" t="s">
        <v>92</v>
      </c>
      <c r="B751" s="16" t="s">
        <v>104</v>
      </c>
      <c r="C751" s="47" t="str" cm="1">
        <f t="array" ref="C751">IF(A751="", "", _xlfn._xlws.FILTER('Responsáveis pelas informações'!F:F, 'Responsáveis pelas informações'!A:A=A751))</f>
        <v>Bianca</v>
      </c>
      <c r="D751" s="47" t="s">
        <v>16</v>
      </c>
      <c r="E751" s="61" t="s">
        <v>877</v>
      </c>
      <c r="F751" s="61" t="s">
        <v>389</v>
      </c>
      <c r="G751" s="16"/>
      <c r="H751" s="87"/>
      <c r="I751" s="87"/>
      <c r="J751" s="87"/>
      <c r="K751" s="87"/>
      <c r="L751" s="87"/>
      <c r="M751" s="87"/>
      <c r="N751" s="87"/>
      <c r="O751" s="87"/>
      <c r="P751" s="87"/>
      <c r="Q751" s="84">
        <v>30</v>
      </c>
      <c r="R751" s="84">
        <v>30</v>
      </c>
      <c r="S751" s="84">
        <v>30</v>
      </c>
      <c r="T751" s="87"/>
      <c r="U751" s="87"/>
      <c r="V751" s="87"/>
      <c r="W751" s="87"/>
      <c r="X751" s="87"/>
    </row>
    <row r="752" spans="1:24" ht="26.1">
      <c r="A752" s="9" t="s">
        <v>92</v>
      </c>
      <c r="B752" s="16" t="s">
        <v>66</v>
      </c>
      <c r="C752" s="47" t="str" cm="1">
        <f t="array" ref="C752">IF(A752="", "", _xlfn._xlws.FILTER('Responsáveis pelas informações'!F:F, 'Responsáveis pelas informações'!A:A=A752))</f>
        <v>Bianca</v>
      </c>
      <c r="D752" s="47" t="s">
        <v>16</v>
      </c>
      <c r="E752" s="61" t="s">
        <v>877</v>
      </c>
      <c r="F752" s="61" t="s">
        <v>389</v>
      </c>
      <c r="G752" s="16"/>
      <c r="H752" s="87"/>
      <c r="I752" s="87"/>
      <c r="J752" s="87"/>
      <c r="K752" s="87"/>
      <c r="L752" s="87"/>
      <c r="M752" s="87"/>
      <c r="N752" s="87"/>
      <c r="O752" s="87"/>
      <c r="P752" s="87"/>
      <c r="Q752" s="84">
        <v>90</v>
      </c>
      <c r="R752" s="84">
        <v>90</v>
      </c>
      <c r="S752" s="84">
        <v>90</v>
      </c>
      <c r="T752" s="87"/>
      <c r="U752" s="87"/>
      <c r="V752" s="87"/>
      <c r="W752" s="87"/>
      <c r="X752" s="87"/>
    </row>
    <row r="753" spans="1:24" ht="12.95">
      <c r="A753" s="9" t="s">
        <v>93</v>
      </c>
      <c r="B753" s="16" t="s">
        <v>51</v>
      </c>
      <c r="C753" s="47" t="str" cm="1">
        <f t="array" ref="C753">IF(A753="", "", _xlfn._xlws.FILTER('Responsáveis pelas informações'!F:F, 'Responsáveis pelas informações'!A:A=A753))</f>
        <v>Bianca</v>
      </c>
      <c r="D753" s="47" t="s">
        <v>26</v>
      </c>
      <c r="E753" s="82" t="s">
        <v>389</v>
      </c>
      <c r="F753" s="82" t="s">
        <v>877</v>
      </c>
      <c r="G753" s="16"/>
      <c r="H753" s="108"/>
      <c r="I753" s="108"/>
      <c r="J753" s="108"/>
      <c r="K753" s="108"/>
      <c r="L753" s="108"/>
      <c r="M753" s="108">
        <v>7</v>
      </c>
      <c r="N753" s="108">
        <v>7</v>
      </c>
      <c r="O753" s="108">
        <v>3</v>
      </c>
      <c r="P753" s="87"/>
      <c r="Q753" s="84"/>
      <c r="R753" s="84"/>
      <c r="S753" s="87"/>
      <c r="T753" s="87"/>
      <c r="U753" s="87"/>
      <c r="V753" s="87"/>
      <c r="W753" s="87"/>
      <c r="X753" s="87"/>
    </row>
    <row r="754" spans="1:24" ht="12.95">
      <c r="A754" s="9" t="s">
        <v>93</v>
      </c>
      <c r="B754" s="16" t="s">
        <v>53</v>
      </c>
      <c r="C754" s="47" t="str" cm="1">
        <f t="array" ref="C754">IF(A754="", "", _xlfn._xlws.FILTER('Responsáveis pelas informações'!F:F, 'Responsáveis pelas informações'!A:A=A754))</f>
        <v>Bianca</v>
      </c>
      <c r="D754" s="47" t="s">
        <v>26</v>
      </c>
      <c r="E754" s="82" t="s">
        <v>389</v>
      </c>
      <c r="F754" s="82" t="s">
        <v>877</v>
      </c>
      <c r="G754" s="16"/>
      <c r="H754" s="108"/>
      <c r="I754" s="108"/>
      <c r="J754" s="108"/>
      <c r="K754" s="108"/>
      <c r="L754" s="108"/>
      <c r="M754" s="108">
        <v>4</v>
      </c>
      <c r="N754" s="108">
        <v>4</v>
      </c>
      <c r="O754" s="108">
        <v>2</v>
      </c>
      <c r="P754" s="87"/>
      <c r="Q754" s="84"/>
      <c r="R754" s="84"/>
      <c r="S754" s="87"/>
      <c r="T754" s="87"/>
      <c r="U754" s="87"/>
      <c r="V754" s="87"/>
      <c r="W754" s="87"/>
      <c r="X754" s="87"/>
    </row>
    <row r="755" spans="1:24" ht="26.1">
      <c r="A755" s="9" t="s">
        <v>93</v>
      </c>
      <c r="B755" s="16" t="s">
        <v>66</v>
      </c>
      <c r="C755" s="47" t="str" cm="1">
        <f t="array" ref="C755">IF(A755="", "", _xlfn._xlws.FILTER('Responsáveis pelas informações'!F:F, 'Responsáveis pelas informações'!A:A=A755))</f>
        <v>Bianca</v>
      </c>
      <c r="D755" s="47" t="s">
        <v>26</v>
      </c>
      <c r="E755" s="82" t="s">
        <v>389</v>
      </c>
      <c r="F755" s="82" t="s">
        <v>877</v>
      </c>
      <c r="G755" s="16"/>
      <c r="H755" s="108"/>
      <c r="I755" s="108"/>
      <c r="J755" s="108"/>
      <c r="K755" s="108"/>
      <c r="L755" s="108"/>
      <c r="M755" s="108">
        <v>21</v>
      </c>
      <c r="N755" s="108">
        <v>21</v>
      </c>
      <c r="O755" s="108">
        <v>9</v>
      </c>
      <c r="P755" s="87"/>
      <c r="Q755" s="84"/>
      <c r="R755" s="84"/>
      <c r="S755" s="87"/>
      <c r="T755" s="87"/>
      <c r="U755" s="87"/>
      <c r="V755" s="87"/>
      <c r="W755" s="87"/>
      <c r="X755" s="87"/>
    </row>
    <row r="756" spans="1:24" ht="12.95">
      <c r="A756" s="9" t="s">
        <v>93</v>
      </c>
      <c r="B756" s="16" t="s">
        <v>57</v>
      </c>
      <c r="C756" s="47" t="str" cm="1">
        <f t="array" ref="C756">IF(A756="", "", _xlfn._xlws.FILTER('Responsáveis pelas informações'!F:F, 'Responsáveis pelas informações'!A:A=A756))</f>
        <v>Bianca</v>
      </c>
      <c r="D756" s="47" t="s">
        <v>26</v>
      </c>
      <c r="E756" s="82" t="s">
        <v>389</v>
      </c>
      <c r="F756" s="82" t="s">
        <v>877</v>
      </c>
      <c r="G756" s="16"/>
      <c r="H756" s="108"/>
      <c r="I756" s="108"/>
      <c r="J756" s="108"/>
      <c r="K756" s="108"/>
      <c r="L756" s="108"/>
      <c r="M756" s="108">
        <v>4</v>
      </c>
      <c r="N756" s="108">
        <v>4</v>
      </c>
      <c r="O756" s="108">
        <v>1</v>
      </c>
      <c r="P756" s="87"/>
      <c r="Q756" s="84"/>
      <c r="R756" s="84"/>
      <c r="S756" s="87"/>
      <c r="T756" s="87"/>
      <c r="U756" s="87"/>
      <c r="V756" s="87"/>
      <c r="W756" s="87"/>
      <c r="X756" s="87"/>
    </row>
    <row r="757" spans="1:24" ht="12.95">
      <c r="A757" s="9" t="s">
        <v>93</v>
      </c>
      <c r="B757" s="16" t="s">
        <v>68</v>
      </c>
      <c r="C757" s="47" t="str" cm="1">
        <f t="array" ref="C757">IF(A757="", "", _xlfn._xlws.FILTER('Responsáveis pelas informações'!F:F, 'Responsáveis pelas informações'!A:A=A757))</f>
        <v>Bianca</v>
      </c>
      <c r="D757" s="47" t="s">
        <v>26</v>
      </c>
      <c r="E757" s="82" t="s">
        <v>389</v>
      </c>
      <c r="F757" s="82" t="s">
        <v>877</v>
      </c>
      <c r="G757" s="16"/>
      <c r="H757" s="108"/>
      <c r="I757" s="108"/>
      <c r="J757" s="108"/>
      <c r="K757" s="108"/>
      <c r="L757" s="108"/>
      <c r="M757" s="108">
        <v>3</v>
      </c>
      <c r="N757" s="108">
        <v>3</v>
      </c>
      <c r="O757" s="108">
        <v>3</v>
      </c>
      <c r="P757" s="87"/>
      <c r="Q757" s="84"/>
      <c r="R757" s="84"/>
      <c r="S757" s="87"/>
      <c r="T757" s="87"/>
      <c r="U757" s="87"/>
      <c r="V757" s="87"/>
      <c r="W757" s="87"/>
      <c r="X757" s="87"/>
    </row>
    <row r="758" spans="1:24" ht="26.1">
      <c r="A758" s="9" t="s">
        <v>93</v>
      </c>
      <c r="B758" s="16" t="s">
        <v>70</v>
      </c>
      <c r="C758" s="47" t="str" cm="1">
        <f t="array" ref="C758">IF(A758="", "", _xlfn._xlws.FILTER('Responsáveis pelas informações'!F:F, 'Responsáveis pelas informações'!A:A=A758))</f>
        <v>Bianca</v>
      </c>
      <c r="D758" s="47" t="s">
        <v>26</v>
      </c>
      <c r="E758" s="82" t="s">
        <v>389</v>
      </c>
      <c r="F758" s="82" t="s">
        <v>877</v>
      </c>
      <c r="G758" s="16"/>
      <c r="H758" s="108"/>
      <c r="I758" s="108"/>
      <c r="J758" s="108"/>
      <c r="K758" s="108"/>
      <c r="L758" s="108"/>
      <c r="M758" s="108">
        <v>37</v>
      </c>
      <c r="N758" s="108">
        <v>41</v>
      </c>
      <c r="O758" s="108">
        <v>44</v>
      </c>
      <c r="P758" s="87"/>
      <c r="Q758" s="84"/>
      <c r="R758" s="84"/>
      <c r="S758" s="87"/>
      <c r="T758" s="87"/>
      <c r="U758" s="87"/>
      <c r="V758" s="87"/>
      <c r="W758" s="87"/>
      <c r="X758" s="87"/>
    </row>
    <row r="759" spans="1:24" ht="12.95">
      <c r="A759" s="9" t="s">
        <v>93</v>
      </c>
      <c r="B759" s="16" t="s">
        <v>72</v>
      </c>
      <c r="C759" s="47" t="str" cm="1">
        <f t="array" ref="C759">IF(A759="", "", _xlfn._xlws.FILTER('Responsáveis pelas informações'!F:F, 'Responsáveis pelas informações'!A:A=A759))</f>
        <v>Bianca</v>
      </c>
      <c r="D759" s="47" t="s">
        <v>26</v>
      </c>
      <c r="E759" s="82" t="s">
        <v>389</v>
      </c>
      <c r="F759" s="82" t="s">
        <v>877</v>
      </c>
      <c r="G759" s="16"/>
      <c r="H759" s="108"/>
      <c r="I759" s="108"/>
      <c r="J759" s="108"/>
      <c r="K759" s="108"/>
      <c r="L759" s="108"/>
      <c r="M759" s="108">
        <v>23</v>
      </c>
      <c r="N759" s="108">
        <v>23</v>
      </c>
      <c r="O759" s="108">
        <v>20</v>
      </c>
      <c r="P759" s="87"/>
      <c r="Q759" s="84"/>
      <c r="R759" s="84"/>
      <c r="S759" s="87"/>
      <c r="T759" s="87"/>
      <c r="U759" s="87"/>
      <c r="V759" s="87"/>
      <c r="W759" s="87"/>
      <c r="X759" s="87"/>
    </row>
    <row r="760" spans="1:24" ht="12.95">
      <c r="A760" s="9" t="s">
        <v>93</v>
      </c>
      <c r="B760" s="16" t="s">
        <v>13</v>
      </c>
      <c r="C760" s="47" t="str" cm="1">
        <f t="array" ref="C760">IF(A760="", "", _xlfn._xlws.FILTER('Responsáveis pelas informações'!F:F, 'Responsáveis pelas informações'!A:A=A760))</f>
        <v>Bianca</v>
      </c>
      <c r="D760" s="47" t="s">
        <v>26</v>
      </c>
      <c r="E760" s="82" t="s">
        <v>389</v>
      </c>
      <c r="F760" s="82" t="s">
        <v>877</v>
      </c>
      <c r="G760" s="16"/>
      <c r="H760" s="108"/>
      <c r="I760" s="108"/>
      <c r="J760" s="108"/>
      <c r="K760" s="108"/>
      <c r="L760" s="108"/>
      <c r="M760" s="108">
        <v>30</v>
      </c>
      <c r="N760" s="108">
        <v>30</v>
      </c>
      <c r="O760" s="108">
        <v>15</v>
      </c>
      <c r="P760" s="87"/>
      <c r="Q760" s="84"/>
      <c r="R760" s="84"/>
      <c r="S760" s="87"/>
      <c r="T760" s="87"/>
      <c r="U760" s="87"/>
      <c r="V760" s="87"/>
      <c r="W760" s="87"/>
      <c r="X760" s="87"/>
    </row>
    <row r="761" spans="1:24" ht="12.95">
      <c r="A761" s="9" t="s">
        <v>93</v>
      </c>
      <c r="B761" s="16" t="s">
        <v>47</v>
      </c>
      <c r="C761" s="47" t="str" cm="1">
        <f t="array" ref="C761">IF(A761="", "", _xlfn._xlws.FILTER('Responsáveis pelas informações'!F:F, 'Responsáveis pelas informações'!A:A=A761))</f>
        <v>Bianca</v>
      </c>
      <c r="D761" s="47" t="s">
        <v>26</v>
      </c>
      <c r="E761" s="82" t="s">
        <v>389</v>
      </c>
      <c r="F761" s="82" t="s">
        <v>877</v>
      </c>
      <c r="G761" s="16"/>
      <c r="H761" s="108"/>
      <c r="I761" s="108"/>
      <c r="J761" s="108"/>
      <c r="K761" s="108"/>
      <c r="L761" s="108"/>
      <c r="M761" s="108">
        <v>125</v>
      </c>
      <c r="N761" s="108">
        <v>125</v>
      </c>
      <c r="O761" s="108">
        <v>100</v>
      </c>
      <c r="P761" s="87"/>
      <c r="Q761" s="84"/>
      <c r="R761" s="84"/>
      <c r="S761" s="87"/>
      <c r="T761" s="87"/>
      <c r="U761" s="87"/>
      <c r="V761" s="87"/>
      <c r="W761" s="87"/>
      <c r="X761" s="87"/>
    </row>
    <row r="762" spans="1:24" ht="12.95">
      <c r="A762" s="9" t="s">
        <v>93</v>
      </c>
      <c r="B762" s="16" t="s">
        <v>63</v>
      </c>
      <c r="C762" s="47" t="str" cm="1">
        <f t="array" ref="C762">IF(A762="", "", _xlfn._xlws.FILTER('Responsáveis pelas informações'!F:F, 'Responsáveis pelas informações'!A:A=A762))</f>
        <v>Bianca</v>
      </c>
      <c r="D762" s="47" t="s">
        <v>26</v>
      </c>
      <c r="E762" s="82" t="s">
        <v>389</v>
      </c>
      <c r="F762" s="82" t="s">
        <v>877</v>
      </c>
      <c r="G762" s="16"/>
      <c r="H762" s="108"/>
      <c r="I762" s="108"/>
      <c r="J762" s="108"/>
      <c r="K762" s="108"/>
      <c r="L762" s="108"/>
      <c r="M762" s="108">
        <v>110</v>
      </c>
      <c r="N762" s="108">
        <v>100</v>
      </c>
      <c r="O762" s="108">
        <v>70</v>
      </c>
      <c r="P762" s="87"/>
      <c r="Q762" s="84"/>
      <c r="R762" s="84"/>
      <c r="S762" s="87"/>
      <c r="T762" s="87"/>
      <c r="U762" s="87"/>
      <c r="V762" s="87"/>
      <c r="W762" s="87"/>
      <c r="X762" s="87"/>
    </row>
    <row r="763" spans="1:24" ht="12.95">
      <c r="A763" s="77" t="s">
        <v>94</v>
      </c>
      <c r="B763" s="47" t="s">
        <v>13</v>
      </c>
      <c r="C763" s="47" t="str" cm="1">
        <f t="array" ref="C763">IF(A763="", "", _xlfn._xlws.FILTER('Responsáveis pelas informações'!F:F, 'Responsáveis pelas informações'!A:A=A763))</f>
        <v>Bianca</v>
      </c>
      <c r="D763" s="47" t="s">
        <v>29</v>
      </c>
      <c r="E763" s="82" t="s">
        <v>877</v>
      </c>
      <c r="F763" s="82" t="s">
        <v>877</v>
      </c>
      <c r="G763" s="21"/>
      <c r="H763" s="108"/>
      <c r="I763" s="87" t="s">
        <v>391</v>
      </c>
      <c r="J763" s="108">
        <v>8</v>
      </c>
      <c r="K763" s="108">
        <v>15</v>
      </c>
      <c r="L763" s="108">
        <v>0</v>
      </c>
      <c r="M763" s="108"/>
      <c r="N763" s="108"/>
      <c r="O763" s="108"/>
      <c r="P763" s="108"/>
      <c r="S763" s="108"/>
      <c r="T763" s="108"/>
      <c r="U763" s="108"/>
      <c r="V763" s="108"/>
      <c r="W763" s="108"/>
      <c r="X763" s="87"/>
    </row>
    <row r="764" spans="1:24" ht="12.95">
      <c r="A764" s="77" t="s">
        <v>94</v>
      </c>
      <c r="B764" s="47" t="s">
        <v>57</v>
      </c>
      <c r="C764" s="47" t="str" cm="1">
        <f t="array" ref="C764">IF(A764="", "", _xlfn._xlws.FILTER('Responsáveis pelas informações'!F:F, 'Responsáveis pelas informações'!A:A=A764))</f>
        <v>Bianca</v>
      </c>
      <c r="D764" s="47" t="s">
        <v>29</v>
      </c>
      <c r="E764" s="82" t="s">
        <v>877</v>
      </c>
      <c r="F764" s="82" t="s">
        <v>877</v>
      </c>
      <c r="G764" s="21"/>
      <c r="H764" s="108"/>
      <c r="I764" s="87" t="s">
        <v>391</v>
      </c>
      <c r="J764" s="108">
        <v>0</v>
      </c>
      <c r="K764" s="108">
        <v>33</v>
      </c>
      <c r="L764" s="108">
        <v>33</v>
      </c>
      <c r="M764" s="108"/>
      <c r="N764" s="108"/>
      <c r="O764" s="108"/>
      <c r="P764" s="108"/>
      <c r="S764" s="108"/>
      <c r="T764" s="108"/>
      <c r="U764" s="108"/>
      <c r="V764" s="108"/>
      <c r="W764" s="108"/>
      <c r="X764" s="87"/>
    </row>
    <row r="765" spans="1:24" ht="12.95">
      <c r="A765" s="77" t="s">
        <v>94</v>
      </c>
      <c r="B765" s="47" t="s">
        <v>51</v>
      </c>
      <c r="C765" s="47" t="str" cm="1">
        <f t="array" ref="C765">IF(A765="", "", _xlfn._xlws.FILTER('Responsáveis pelas informações'!F:F, 'Responsáveis pelas informações'!A:A=A765))</f>
        <v>Bianca</v>
      </c>
      <c r="D765" s="47" t="s">
        <v>29</v>
      </c>
      <c r="E765" s="82" t="s">
        <v>877</v>
      </c>
      <c r="F765" s="82" t="s">
        <v>877</v>
      </c>
      <c r="G765" s="21"/>
      <c r="H765" s="108"/>
      <c r="I765" s="87" t="s">
        <v>391</v>
      </c>
      <c r="J765" s="108">
        <v>3</v>
      </c>
      <c r="K765" s="108">
        <v>4</v>
      </c>
      <c r="L765" s="108">
        <v>0</v>
      </c>
      <c r="M765" s="108"/>
      <c r="N765" s="108"/>
      <c r="O765" s="108"/>
      <c r="P765" s="108"/>
      <c r="S765" s="108"/>
      <c r="T765" s="108"/>
      <c r="U765" s="108"/>
      <c r="V765" s="108"/>
      <c r="W765" s="108"/>
      <c r="X765" s="87"/>
    </row>
    <row r="766" spans="1:24" ht="12.95">
      <c r="A766" s="77" t="s">
        <v>94</v>
      </c>
      <c r="B766" s="47" t="s">
        <v>18</v>
      </c>
      <c r="C766" s="47" t="str" cm="1">
        <f t="array" ref="C766">IF(A766="", "", _xlfn._xlws.FILTER('Responsáveis pelas informações'!F:F, 'Responsáveis pelas informações'!A:A=A766))</f>
        <v>Bianca</v>
      </c>
      <c r="D766" s="47" t="s">
        <v>29</v>
      </c>
      <c r="E766" s="82" t="s">
        <v>877</v>
      </c>
      <c r="F766" s="82" t="s">
        <v>877</v>
      </c>
      <c r="G766" s="21"/>
      <c r="H766" s="108"/>
      <c r="I766" s="87" t="s">
        <v>391</v>
      </c>
      <c r="J766" s="108">
        <v>3</v>
      </c>
      <c r="K766" s="108">
        <v>4</v>
      </c>
      <c r="L766" s="108">
        <v>0</v>
      </c>
      <c r="M766" s="108"/>
      <c r="N766" s="108"/>
      <c r="O766" s="108"/>
      <c r="P766" s="108"/>
      <c r="S766" s="108"/>
      <c r="T766" s="108"/>
      <c r="U766" s="108"/>
      <c r="V766" s="108"/>
      <c r="W766" s="108"/>
      <c r="X766" s="87"/>
    </row>
    <row r="767" spans="1:24" ht="12.95">
      <c r="A767" s="77" t="s">
        <v>94</v>
      </c>
      <c r="B767" s="47" t="s">
        <v>8</v>
      </c>
      <c r="C767" s="47" t="str" cm="1">
        <f t="array" ref="C767">IF(A767="", "", _xlfn._xlws.FILTER('Responsáveis pelas informações'!F:F, 'Responsáveis pelas informações'!A:A=A767))</f>
        <v>Bianca</v>
      </c>
      <c r="D767" s="47" t="s">
        <v>29</v>
      </c>
      <c r="E767" s="82" t="s">
        <v>877</v>
      </c>
      <c r="F767" s="82" t="s">
        <v>877</v>
      </c>
      <c r="G767" s="21"/>
      <c r="H767" s="108"/>
      <c r="I767" s="87" t="s">
        <v>391</v>
      </c>
      <c r="J767" s="108">
        <v>30</v>
      </c>
      <c r="K767" s="108">
        <v>60</v>
      </c>
      <c r="L767" s="108">
        <v>0</v>
      </c>
      <c r="M767" s="108"/>
      <c r="N767" s="108"/>
      <c r="O767" s="108"/>
      <c r="P767" s="108"/>
      <c r="S767" s="108"/>
      <c r="T767" s="108"/>
      <c r="U767" s="108"/>
      <c r="V767" s="108"/>
      <c r="W767" s="108"/>
      <c r="X767" s="87"/>
    </row>
    <row r="768" spans="1:24" ht="12.95">
      <c r="A768" s="77" t="s">
        <v>94</v>
      </c>
      <c r="B768" s="47" t="s">
        <v>63</v>
      </c>
      <c r="C768" s="47" t="str" cm="1">
        <f t="array" ref="C768">IF(A768="", "", _xlfn._xlws.FILTER('Responsáveis pelas informações'!F:F, 'Responsáveis pelas informações'!A:A=A768))</f>
        <v>Bianca</v>
      </c>
      <c r="D768" s="47" t="s">
        <v>29</v>
      </c>
      <c r="E768" s="82" t="s">
        <v>877</v>
      </c>
      <c r="F768" s="82" t="s">
        <v>877</v>
      </c>
      <c r="G768" s="21"/>
      <c r="H768" s="108"/>
      <c r="I768" s="87" t="s">
        <v>391</v>
      </c>
      <c r="J768" s="108">
        <v>50</v>
      </c>
      <c r="K768" s="108">
        <v>70</v>
      </c>
      <c r="L768" s="108">
        <v>0</v>
      </c>
      <c r="M768" s="108"/>
      <c r="N768" s="108"/>
      <c r="O768" s="108"/>
      <c r="P768" s="108"/>
      <c r="S768" s="108"/>
      <c r="T768" s="108"/>
      <c r="U768" s="108"/>
      <c r="V768" s="108"/>
      <c r="W768" s="108"/>
      <c r="X768" s="87"/>
    </row>
    <row r="769" spans="1:24" ht="12.95">
      <c r="A769" s="77" t="s">
        <v>94</v>
      </c>
      <c r="B769" s="47" t="s">
        <v>68</v>
      </c>
      <c r="C769" s="47" t="str" cm="1">
        <f t="array" ref="C769">IF(A769="", "", _xlfn._xlws.FILTER('Responsáveis pelas informações'!F:F, 'Responsáveis pelas informações'!A:A=A769))</f>
        <v>Bianca</v>
      </c>
      <c r="D769" s="47" t="s">
        <v>29</v>
      </c>
      <c r="E769" s="82" t="s">
        <v>877</v>
      </c>
      <c r="F769" s="82" t="s">
        <v>877</v>
      </c>
      <c r="G769" s="21"/>
      <c r="H769" s="108"/>
      <c r="I769" s="87" t="s">
        <v>391</v>
      </c>
      <c r="J769" s="108">
        <v>0</v>
      </c>
      <c r="K769" s="108">
        <v>100</v>
      </c>
      <c r="L769" s="108">
        <v>100</v>
      </c>
      <c r="M769" s="108"/>
      <c r="N769" s="108"/>
      <c r="O769" s="108"/>
      <c r="P769" s="108"/>
      <c r="S769" s="108"/>
      <c r="T769" s="108"/>
      <c r="U769" s="108"/>
      <c r="V769" s="108"/>
      <c r="W769" s="108"/>
      <c r="X769" s="87"/>
    </row>
    <row r="770" spans="1:24" ht="26.1">
      <c r="A770" s="77" t="s">
        <v>94</v>
      </c>
      <c r="B770" s="47" t="s">
        <v>66</v>
      </c>
      <c r="C770" s="47" t="str" cm="1">
        <f t="array" ref="C770">IF(A770="", "", _xlfn._xlws.FILTER('Responsáveis pelas informações'!F:F, 'Responsáveis pelas informações'!A:A=A770))</f>
        <v>Bianca</v>
      </c>
      <c r="D770" s="47" t="s">
        <v>29</v>
      </c>
      <c r="E770" s="82" t="s">
        <v>877</v>
      </c>
      <c r="F770" s="82" t="s">
        <v>877</v>
      </c>
      <c r="G770" s="21"/>
      <c r="H770" s="108"/>
      <c r="I770" s="87" t="s">
        <v>391</v>
      </c>
      <c r="J770" s="108">
        <v>18</v>
      </c>
      <c r="K770" s="108">
        <v>30</v>
      </c>
      <c r="L770" s="108">
        <v>18</v>
      </c>
      <c r="M770" s="108"/>
      <c r="N770" s="108"/>
      <c r="O770" s="108"/>
      <c r="P770" s="108"/>
      <c r="S770" s="108"/>
      <c r="T770" s="108"/>
      <c r="U770" s="108"/>
      <c r="V770" s="108"/>
      <c r="W770" s="108"/>
      <c r="X770" s="87"/>
    </row>
    <row r="771" spans="1:24" ht="12.95">
      <c r="A771" s="77" t="s">
        <v>94</v>
      </c>
      <c r="B771" s="47" t="s">
        <v>51</v>
      </c>
      <c r="C771" s="47" t="str" cm="1">
        <f t="array" ref="C771">IF(A771="", "", _xlfn._xlws.FILTER('Responsáveis pelas informações'!F:F, 'Responsáveis pelas informações'!A:A=A771))</f>
        <v>Bianca</v>
      </c>
      <c r="D771" s="47" t="s">
        <v>29</v>
      </c>
      <c r="E771" s="82" t="s">
        <v>414</v>
      </c>
      <c r="F771" s="82" t="s">
        <v>877</v>
      </c>
      <c r="G771" s="16"/>
      <c r="H771" s="87"/>
      <c r="I771" s="87"/>
      <c r="J771" s="87"/>
      <c r="K771" s="87"/>
      <c r="L771" s="87"/>
      <c r="M771" s="87">
        <v>5</v>
      </c>
      <c r="N771" s="108">
        <v>10</v>
      </c>
      <c r="O771" s="108">
        <v>2</v>
      </c>
      <c r="P771" s="108"/>
      <c r="S771" s="108"/>
      <c r="T771" s="108"/>
      <c r="U771" s="108"/>
      <c r="V771" s="108"/>
      <c r="W771" s="108"/>
      <c r="X771" s="87"/>
    </row>
    <row r="772" spans="1:24" ht="12.95">
      <c r="A772" s="77" t="s">
        <v>94</v>
      </c>
      <c r="B772" s="47" t="s">
        <v>53</v>
      </c>
      <c r="C772" s="47" t="str" cm="1">
        <f t="array" ref="C772">IF(A772="", "", _xlfn._xlws.FILTER('Responsáveis pelas informações'!F:F, 'Responsáveis pelas informações'!A:A=A772))</f>
        <v>Bianca</v>
      </c>
      <c r="D772" s="47" t="s">
        <v>29</v>
      </c>
      <c r="E772" s="82" t="s">
        <v>414</v>
      </c>
      <c r="F772" s="82" t="s">
        <v>877</v>
      </c>
      <c r="G772" s="16"/>
      <c r="H772" s="87"/>
      <c r="I772" s="87"/>
      <c r="J772" s="87"/>
      <c r="K772" s="87"/>
      <c r="L772" s="87"/>
      <c r="M772" s="87">
        <v>5</v>
      </c>
      <c r="N772" s="108">
        <v>10</v>
      </c>
      <c r="O772" s="108">
        <v>2</v>
      </c>
      <c r="P772" s="108"/>
      <c r="S772" s="108"/>
      <c r="T772" s="108"/>
      <c r="U772" s="108"/>
      <c r="V772" s="108"/>
      <c r="W772" s="108"/>
      <c r="X772" s="87"/>
    </row>
    <row r="773" spans="1:24" ht="26.1">
      <c r="A773" s="77" t="s">
        <v>94</v>
      </c>
      <c r="B773" s="47" t="s">
        <v>66</v>
      </c>
      <c r="C773" s="47" t="str" cm="1">
        <f t="array" ref="C773">IF(A773="", "", _xlfn._xlws.FILTER('Responsáveis pelas informações'!F:F, 'Responsáveis pelas informações'!A:A=A773))</f>
        <v>Bianca</v>
      </c>
      <c r="D773" s="47" t="s">
        <v>29</v>
      </c>
      <c r="E773" s="82" t="s">
        <v>414</v>
      </c>
      <c r="F773" s="82" t="s">
        <v>877</v>
      </c>
      <c r="G773" s="16"/>
      <c r="H773" s="87"/>
      <c r="I773" s="87"/>
      <c r="J773" s="87"/>
      <c r="K773" s="87"/>
      <c r="L773" s="87"/>
      <c r="M773" s="87">
        <v>15</v>
      </c>
      <c r="N773" s="108">
        <v>30</v>
      </c>
      <c r="O773" s="108">
        <v>6</v>
      </c>
      <c r="P773" s="108"/>
      <c r="S773" s="108"/>
      <c r="T773" s="108"/>
      <c r="U773" s="108"/>
      <c r="V773" s="108"/>
      <c r="W773" s="108"/>
      <c r="X773" s="87"/>
    </row>
    <row r="774" spans="1:24" ht="12.95">
      <c r="A774" s="77" t="s">
        <v>94</v>
      </c>
      <c r="B774" s="47" t="s">
        <v>57</v>
      </c>
      <c r="C774" s="47" t="str" cm="1">
        <f t="array" ref="C774">IF(A774="", "", _xlfn._xlws.FILTER('Responsáveis pelas informações'!F:F, 'Responsáveis pelas informações'!A:A=A774))</f>
        <v>Bianca</v>
      </c>
      <c r="D774" s="47" t="s">
        <v>29</v>
      </c>
      <c r="E774" s="82" t="s">
        <v>414</v>
      </c>
      <c r="F774" s="82" t="s">
        <v>877</v>
      </c>
      <c r="G774" s="16"/>
      <c r="H774" s="87"/>
      <c r="I774" s="87"/>
      <c r="J774" s="87"/>
      <c r="K774" s="87"/>
      <c r="L774" s="87"/>
      <c r="M774" s="87">
        <v>0</v>
      </c>
      <c r="N774" s="108">
        <v>3</v>
      </c>
      <c r="O774" s="108">
        <v>6</v>
      </c>
      <c r="P774" s="108"/>
      <c r="S774" s="108"/>
      <c r="T774" s="108"/>
      <c r="U774" s="108"/>
      <c r="V774" s="108"/>
      <c r="W774" s="108"/>
      <c r="X774" s="87"/>
    </row>
    <row r="775" spans="1:24" ht="12.95">
      <c r="A775" s="77" t="s">
        <v>94</v>
      </c>
      <c r="B775" s="47" t="s">
        <v>68</v>
      </c>
      <c r="C775" s="47" t="str" cm="1">
        <f t="array" ref="C775">IF(A775="", "", _xlfn._xlws.FILTER('Responsáveis pelas informações'!F:F, 'Responsáveis pelas informações'!A:A=A775))</f>
        <v>Bianca</v>
      </c>
      <c r="D775" s="47" t="s">
        <v>29</v>
      </c>
      <c r="E775" s="82" t="s">
        <v>414</v>
      </c>
      <c r="F775" s="82" t="s">
        <v>877</v>
      </c>
      <c r="G775" s="16"/>
      <c r="H775" s="87"/>
      <c r="I775" s="87"/>
      <c r="J775" s="87"/>
      <c r="K775" s="87"/>
      <c r="L775" s="87"/>
      <c r="M775" s="87">
        <v>3</v>
      </c>
      <c r="N775" s="108">
        <v>3</v>
      </c>
      <c r="O775" s="108">
        <v>3</v>
      </c>
      <c r="P775" s="108"/>
      <c r="S775" s="108"/>
      <c r="T775" s="108"/>
      <c r="U775" s="108"/>
      <c r="V775" s="108"/>
      <c r="W775" s="108"/>
      <c r="X775" s="87"/>
    </row>
    <row r="776" spans="1:24" ht="26.1">
      <c r="A776" s="77" t="s">
        <v>94</v>
      </c>
      <c r="B776" s="47" t="s">
        <v>70</v>
      </c>
      <c r="C776" s="47" t="str" cm="1">
        <f t="array" ref="C776">IF(A776="", "", _xlfn._xlws.FILTER('Responsáveis pelas informações'!F:F, 'Responsáveis pelas informações'!A:A=A776))</f>
        <v>Bianca</v>
      </c>
      <c r="D776" s="47" t="s">
        <v>29</v>
      </c>
      <c r="E776" s="82" t="s">
        <v>414</v>
      </c>
      <c r="F776" s="82" t="s">
        <v>877</v>
      </c>
      <c r="G776" s="16"/>
      <c r="H776" s="87"/>
      <c r="I776" s="87"/>
      <c r="J776" s="87"/>
      <c r="K776" s="87"/>
      <c r="L776" s="87"/>
      <c r="M776" s="87">
        <v>25</v>
      </c>
      <c r="N776" s="108">
        <v>30</v>
      </c>
      <c r="O776" s="108">
        <v>31</v>
      </c>
      <c r="P776" s="108"/>
      <c r="S776" s="108"/>
      <c r="T776" s="108"/>
      <c r="U776" s="108"/>
      <c r="V776" s="108"/>
      <c r="W776" s="108"/>
      <c r="X776" s="87"/>
    </row>
    <row r="777" spans="1:24" ht="12.95">
      <c r="A777" s="77" t="s">
        <v>94</v>
      </c>
      <c r="B777" s="47" t="s">
        <v>72</v>
      </c>
      <c r="C777" s="47" t="str" cm="1">
        <f t="array" ref="C777">IF(A777="", "", _xlfn._xlws.FILTER('Responsáveis pelas informações'!F:F, 'Responsáveis pelas informações'!A:A=A777))</f>
        <v>Bianca</v>
      </c>
      <c r="D777" s="47" t="s">
        <v>29</v>
      </c>
      <c r="E777" s="82" t="s">
        <v>414</v>
      </c>
      <c r="F777" s="82" t="s">
        <v>877</v>
      </c>
      <c r="G777" s="16"/>
      <c r="H777" s="87"/>
      <c r="I777" s="87"/>
      <c r="J777" s="87"/>
      <c r="K777" s="87"/>
      <c r="L777" s="87"/>
      <c r="M777" s="87">
        <v>55</v>
      </c>
      <c r="N777" s="108">
        <v>55</v>
      </c>
      <c r="O777" s="108">
        <v>55</v>
      </c>
      <c r="P777" s="108"/>
      <c r="S777" s="108"/>
      <c r="T777" s="108"/>
      <c r="U777" s="108"/>
      <c r="V777" s="108"/>
      <c r="W777" s="108"/>
      <c r="X777" s="87"/>
    </row>
    <row r="778" spans="1:24" ht="12.95">
      <c r="A778" s="77" t="s">
        <v>94</v>
      </c>
      <c r="B778" s="47" t="s">
        <v>13</v>
      </c>
      <c r="C778" s="47" t="str" cm="1">
        <f t="array" ref="C778">IF(A778="", "", _xlfn._xlws.FILTER('Responsáveis pelas informações'!F:F, 'Responsáveis pelas informações'!A:A=A778))</f>
        <v>Bianca</v>
      </c>
      <c r="D778" s="47" t="s">
        <v>29</v>
      </c>
      <c r="E778" s="82" t="s">
        <v>414</v>
      </c>
      <c r="F778" s="82" t="s">
        <v>877</v>
      </c>
      <c r="G778" s="16"/>
      <c r="H778" s="87"/>
      <c r="I778" s="87"/>
      <c r="J778" s="87"/>
      <c r="K778" s="87"/>
      <c r="L778" s="87"/>
      <c r="M778" s="87">
        <v>9</v>
      </c>
      <c r="N778" s="108">
        <v>18</v>
      </c>
      <c r="O778" s="108">
        <v>4</v>
      </c>
      <c r="P778" s="108"/>
      <c r="S778" s="108"/>
      <c r="T778" s="108"/>
      <c r="U778" s="108"/>
      <c r="V778" s="108"/>
      <c r="W778" s="108"/>
      <c r="X778" s="87"/>
    </row>
    <row r="779" spans="1:24" ht="12.95">
      <c r="A779" s="77" t="s">
        <v>94</v>
      </c>
      <c r="B779" s="47" t="s">
        <v>47</v>
      </c>
      <c r="C779" s="47" t="str" cm="1">
        <f t="array" ref="C779">IF(A779="", "", _xlfn._xlws.FILTER('Responsáveis pelas informações'!F:F, 'Responsáveis pelas informações'!A:A=A779))</f>
        <v>Bianca</v>
      </c>
      <c r="D779" s="47" t="s">
        <v>29</v>
      </c>
      <c r="E779" s="82" t="s">
        <v>414</v>
      </c>
      <c r="F779" s="82" t="s">
        <v>877</v>
      </c>
      <c r="G779" s="16"/>
      <c r="H779" s="87"/>
      <c r="I779" s="87"/>
      <c r="J779" s="87"/>
      <c r="K779" s="87"/>
      <c r="L779" s="87"/>
      <c r="M779" s="87">
        <v>15</v>
      </c>
      <c r="N779" s="108">
        <v>24</v>
      </c>
      <c r="O779" s="108">
        <v>8</v>
      </c>
      <c r="P779" s="108"/>
      <c r="S779" s="108"/>
      <c r="T779" s="108"/>
      <c r="U779" s="108"/>
      <c r="V779" s="108"/>
      <c r="W779" s="108"/>
      <c r="X779" s="87"/>
    </row>
    <row r="780" spans="1:24" ht="12.95">
      <c r="A780" s="77" t="s">
        <v>94</v>
      </c>
      <c r="B780" s="47" t="s">
        <v>63</v>
      </c>
      <c r="C780" s="47" t="str" cm="1">
        <f t="array" ref="C780">IF(A780="", "", _xlfn._xlws.FILTER('Responsáveis pelas informações'!F:F, 'Responsáveis pelas informações'!A:A=A780))</f>
        <v>Bianca</v>
      </c>
      <c r="D780" s="47" t="s">
        <v>29</v>
      </c>
      <c r="E780" s="82" t="s">
        <v>414</v>
      </c>
      <c r="F780" s="82" t="s">
        <v>877</v>
      </c>
      <c r="G780" s="16"/>
      <c r="H780" s="87"/>
      <c r="I780" s="87"/>
      <c r="J780" s="87"/>
      <c r="K780" s="87"/>
      <c r="L780" s="87"/>
      <c r="M780" s="87">
        <v>60</v>
      </c>
      <c r="N780" s="108">
        <v>70</v>
      </c>
      <c r="O780" s="108">
        <v>75</v>
      </c>
      <c r="P780" s="108"/>
      <c r="S780" s="108"/>
      <c r="T780" s="108"/>
      <c r="U780" s="108"/>
      <c r="V780" s="108"/>
      <c r="W780" s="108"/>
      <c r="X780" s="87"/>
    </row>
    <row r="781" spans="1:24" ht="12.95">
      <c r="A781" s="77" t="s">
        <v>94</v>
      </c>
      <c r="B781" s="47" t="s">
        <v>51</v>
      </c>
      <c r="C781" s="47" t="str" cm="1">
        <f t="array" ref="C781">IF(A781="", "", _xlfn._xlws.FILTER('Responsáveis pelas informações'!F:F, 'Responsáveis pelas informações'!A:A=A781))</f>
        <v>Bianca</v>
      </c>
      <c r="D781" s="47" t="s">
        <v>29</v>
      </c>
      <c r="E781" s="82" t="s">
        <v>398</v>
      </c>
      <c r="F781" s="82" t="s">
        <v>877</v>
      </c>
      <c r="G781" s="16"/>
      <c r="H781" s="87"/>
      <c r="I781" s="87"/>
      <c r="J781" s="87"/>
      <c r="K781" s="87"/>
      <c r="L781" s="87"/>
      <c r="M781" s="87"/>
      <c r="N781" s="108"/>
      <c r="O781" s="108">
        <v>5</v>
      </c>
      <c r="P781" s="108">
        <v>5</v>
      </c>
      <c r="Q781" s="83">
        <v>5</v>
      </c>
      <c r="R781" s="83">
        <v>6</v>
      </c>
      <c r="S781" s="108">
        <v>7</v>
      </c>
      <c r="T781" s="108">
        <v>7</v>
      </c>
      <c r="U781" s="108">
        <v>6</v>
      </c>
      <c r="V781" s="108"/>
      <c r="W781" s="108"/>
      <c r="X781" s="87"/>
    </row>
    <row r="782" spans="1:24" ht="12.95">
      <c r="A782" s="77" t="s">
        <v>94</v>
      </c>
      <c r="B782" s="47" t="s">
        <v>79</v>
      </c>
      <c r="C782" s="47" t="str" cm="1">
        <f t="array" ref="C782">IF(A782="", "", _xlfn._xlws.FILTER('Responsáveis pelas informações'!F:F, 'Responsáveis pelas informações'!A:A=A782))</f>
        <v>Bianca</v>
      </c>
      <c r="D782" s="47" t="s">
        <v>29</v>
      </c>
      <c r="E782" s="82" t="s">
        <v>398</v>
      </c>
      <c r="F782" s="82" t="s">
        <v>877</v>
      </c>
      <c r="G782" s="16"/>
      <c r="H782" s="87"/>
      <c r="I782" s="87"/>
      <c r="J782" s="87"/>
      <c r="K782" s="87"/>
      <c r="L782" s="87"/>
      <c r="M782" s="87"/>
      <c r="N782" s="108"/>
      <c r="O782" s="108">
        <v>8</v>
      </c>
      <c r="P782" s="108">
        <v>4</v>
      </c>
      <c r="Q782" s="83">
        <v>4</v>
      </c>
      <c r="R782" s="83">
        <v>5</v>
      </c>
      <c r="S782" s="108">
        <v>6</v>
      </c>
      <c r="T782" s="108">
        <v>6</v>
      </c>
      <c r="U782" s="108">
        <v>5</v>
      </c>
      <c r="V782" s="108"/>
      <c r="W782" s="108"/>
      <c r="X782" s="87"/>
    </row>
    <row r="783" spans="1:24" ht="26.1">
      <c r="A783" s="77" t="s">
        <v>94</v>
      </c>
      <c r="B783" s="47" t="s">
        <v>66</v>
      </c>
      <c r="C783" s="47" t="str" cm="1">
        <f t="array" ref="C783">IF(A783="", "", _xlfn._xlws.FILTER('Responsáveis pelas informações'!F:F, 'Responsáveis pelas informações'!A:A=A783))</f>
        <v>Bianca</v>
      </c>
      <c r="D783" s="47" t="s">
        <v>29</v>
      </c>
      <c r="E783" s="82" t="s">
        <v>398</v>
      </c>
      <c r="F783" s="82" t="s">
        <v>877</v>
      </c>
      <c r="G783" s="16"/>
      <c r="H783" s="87"/>
      <c r="I783" s="87"/>
      <c r="J783" s="87"/>
      <c r="K783" s="87"/>
      <c r="L783" s="87"/>
      <c r="M783" s="87"/>
      <c r="N783" s="108"/>
      <c r="O783" s="108">
        <v>16</v>
      </c>
      <c r="P783" s="108">
        <v>20</v>
      </c>
      <c r="Q783" s="83">
        <v>20</v>
      </c>
      <c r="R783" s="83">
        <v>24</v>
      </c>
      <c r="S783" s="108">
        <v>28</v>
      </c>
      <c r="T783" s="108">
        <v>28</v>
      </c>
      <c r="U783" s="108">
        <v>24</v>
      </c>
      <c r="V783" s="108"/>
      <c r="W783" s="108"/>
      <c r="X783" s="87"/>
    </row>
    <row r="784" spans="1:24" ht="12.95">
      <c r="A784" s="77" t="s">
        <v>94</v>
      </c>
      <c r="B784" s="47" t="s">
        <v>57</v>
      </c>
      <c r="C784" s="47" t="str" cm="1">
        <f t="array" ref="C784">IF(A784="", "", _xlfn._xlws.FILTER('Responsáveis pelas informações'!F:F, 'Responsáveis pelas informações'!A:A=A784))</f>
        <v>Bianca</v>
      </c>
      <c r="D784" s="47" t="s">
        <v>29</v>
      </c>
      <c r="E784" s="82" t="s">
        <v>398</v>
      </c>
      <c r="F784" s="82" t="s">
        <v>877</v>
      </c>
      <c r="G784" s="16"/>
      <c r="H784" s="87"/>
      <c r="I784" s="87"/>
      <c r="J784" s="87"/>
      <c r="K784" s="87"/>
      <c r="L784" s="87"/>
      <c r="M784" s="87"/>
      <c r="N784" s="108"/>
      <c r="O784" s="108">
        <v>1</v>
      </c>
      <c r="P784" s="108">
        <v>5</v>
      </c>
      <c r="Q784" s="83">
        <v>5</v>
      </c>
      <c r="R784" s="83">
        <v>6</v>
      </c>
      <c r="S784" s="108">
        <v>7</v>
      </c>
      <c r="T784" s="108">
        <v>7</v>
      </c>
      <c r="U784" s="108">
        <v>6</v>
      </c>
      <c r="V784" s="108"/>
      <c r="W784" s="108"/>
      <c r="X784" s="87"/>
    </row>
    <row r="785" spans="1:24" ht="12.95">
      <c r="A785" s="77" t="s">
        <v>94</v>
      </c>
      <c r="B785" s="47" t="s">
        <v>99</v>
      </c>
      <c r="C785" s="47" t="str" cm="1">
        <f t="array" ref="C785">IF(A785="", "", _xlfn._xlws.FILTER('Responsáveis pelas informações'!F:F, 'Responsáveis pelas informações'!A:A=A785))</f>
        <v>Bianca</v>
      </c>
      <c r="D785" s="47" t="s">
        <v>29</v>
      </c>
      <c r="E785" s="82" t="s">
        <v>398</v>
      </c>
      <c r="F785" s="82" t="s">
        <v>877</v>
      </c>
      <c r="G785" s="16"/>
      <c r="H785" s="87"/>
      <c r="I785" s="87"/>
      <c r="J785" s="87"/>
      <c r="K785" s="87"/>
      <c r="L785" s="87"/>
      <c r="M785" s="87"/>
      <c r="N785" s="108"/>
      <c r="O785" s="108">
        <v>3</v>
      </c>
      <c r="P785" s="108">
        <v>3</v>
      </c>
      <c r="Q785" s="83">
        <v>3</v>
      </c>
      <c r="R785" s="83">
        <v>3</v>
      </c>
      <c r="S785" s="108">
        <v>3</v>
      </c>
      <c r="T785" s="108">
        <v>3</v>
      </c>
      <c r="U785" s="108">
        <v>3</v>
      </c>
      <c r="V785" s="108"/>
      <c r="W785" s="108"/>
      <c r="X785" s="87"/>
    </row>
    <row r="786" spans="1:24" ht="26.1">
      <c r="A786" s="77" t="s">
        <v>94</v>
      </c>
      <c r="B786" s="47" t="s">
        <v>88</v>
      </c>
      <c r="C786" s="47" t="str" cm="1">
        <f t="array" ref="C786">IF(A786="", "", _xlfn._xlws.FILTER('Responsáveis pelas informações'!F:F, 'Responsáveis pelas informações'!A:A=A786))</f>
        <v>Bianca</v>
      </c>
      <c r="D786" s="47" t="s">
        <v>29</v>
      </c>
      <c r="E786" s="82" t="s">
        <v>398</v>
      </c>
      <c r="F786" s="82" t="s">
        <v>877</v>
      </c>
      <c r="G786" s="16"/>
      <c r="H786" s="87"/>
      <c r="I786" s="87"/>
      <c r="J786" s="87"/>
      <c r="K786" s="87"/>
      <c r="L786" s="87"/>
      <c r="M786" s="87"/>
      <c r="N786" s="108"/>
      <c r="O786" s="108">
        <v>33</v>
      </c>
      <c r="P786" s="108">
        <v>33</v>
      </c>
      <c r="Q786" s="83">
        <v>33</v>
      </c>
      <c r="R786" s="83">
        <v>33</v>
      </c>
      <c r="S786" s="108">
        <v>33</v>
      </c>
      <c r="T786" s="108">
        <v>33</v>
      </c>
      <c r="U786" s="108">
        <v>33</v>
      </c>
      <c r="V786" s="108"/>
      <c r="W786" s="108"/>
      <c r="X786" s="87"/>
    </row>
    <row r="787" spans="1:24" ht="12.95">
      <c r="A787" s="77" t="s">
        <v>94</v>
      </c>
      <c r="B787" s="47" t="s">
        <v>72</v>
      </c>
      <c r="C787" s="47" t="str" cm="1">
        <f t="array" ref="C787">IF(A787="", "", _xlfn._xlws.FILTER('Responsáveis pelas informações'!F:F, 'Responsáveis pelas informações'!A:A=A787))</f>
        <v>Bianca</v>
      </c>
      <c r="D787" s="47" t="s">
        <v>29</v>
      </c>
      <c r="E787" s="82" t="s">
        <v>398</v>
      </c>
      <c r="F787" s="82" t="s">
        <v>877</v>
      </c>
      <c r="G787" s="16"/>
      <c r="H787" s="87"/>
      <c r="I787" s="87"/>
      <c r="J787" s="87"/>
      <c r="K787" s="87"/>
      <c r="L787" s="87"/>
      <c r="M787" s="87"/>
      <c r="N787" s="108"/>
      <c r="O787" s="108">
        <v>63</v>
      </c>
      <c r="P787" s="108">
        <v>36</v>
      </c>
      <c r="Q787" s="83">
        <v>31</v>
      </c>
      <c r="R787" s="83">
        <v>29</v>
      </c>
      <c r="S787" s="108">
        <v>28</v>
      </c>
      <c r="T787" s="108">
        <v>27</v>
      </c>
      <c r="U787" s="108">
        <v>27</v>
      </c>
      <c r="V787" s="108"/>
      <c r="W787" s="108"/>
      <c r="X787" s="87"/>
    </row>
    <row r="788" spans="1:24" ht="12.95">
      <c r="A788" s="77" t="s">
        <v>94</v>
      </c>
      <c r="B788" s="47" t="s">
        <v>13</v>
      </c>
      <c r="C788" s="47" t="str" cm="1">
        <f t="array" ref="C788">IF(A788="", "", _xlfn._xlws.FILTER('Responsáveis pelas informações'!F:F, 'Responsáveis pelas informações'!A:A=A788))</f>
        <v>Bianca</v>
      </c>
      <c r="D788" s="47" t="s">
        <v>29</v>
      </c>
      <c r="E788" s="82" t="s">
        <v>398</v>
      </c>
      <c r="F788" s="82" t="s">
        <v>877</v>
      </c>
      <c r="G788" s="16"/>
      <c r="H788" s="87"/>
      <c r="I788" s="87"/>
      <c r="J788" s="87"/>
      <c r="K788" s="87"/>
      <c r="L788" s="87"/>
      <c r="M788" s="87"/>
      <c r="N788" s="108"/>
      <c r="O788" s="108">
        <v>8</v>
      </c>
      <c r="P788" s="108">
        <v>20</v>
      </c>
      <c r="Q788" s="83">
        <v>20</v>
      </c>
      <c r="R788" s="83">
        <v>24</v>
      </c>
      <c r="S788" s="108">
        <v>28</v>
      </c>
      <c r="T788" s="108">
        <v>28</v>
      </c>
      <c r="U788" s="108">
        <v>24</v>
      </c>
      <c r="V788" s="108"/>
      <c r="W788" s="108"/>
      <c r="X788" s="87"/>
    </row>
    <row r="789" spans="1:24" ht="12.95">
      <c r="A789" s="77" t="s">
        <v>94</v>
      </c>
      <c r="B789" s="47" t="s">
        <v>47</v>
      </c>
      <c r="C789" s="47" t="str" cm="1">
        <f t="array" ref="C789">IF(A789="", "", _xlfn._xlws.FILTER('Responsáveis pelas informações'!F:F, 'Responsáveis pelas informações'!A:A=A789))</f>
        <v>Bianca</v>
      </c>
      <c r="D789" s="47" t="s">
        <v>29</v>
      </c>
      <c r="E789" s="82" t="s">
        <v>398</v>
      </c>
      <c r="F789" s="82" t="s">
        <v>877</v>
      </c>
      <c r="G789" s="16"/>
      <c r="H789" s="87"/>
      <c r="I789" s="87"/>
      <c r="J789" s="87"/>
      <c r="K789" s="87"/>
      <c r="L789" s="87"/>
      <c r="M789" s="87"/>
      <c r="N789" s="108"/>
      <c r="O789" s="108">
        <v>26</v>
      </c>
      <c r="P789" s="108">
        <v>25</v>
      </c>
      <c r="Q789" s="83">
        <v>25</v>
      </c>
      <c r="R789" s="83">
        <v>30</v>
      </c>
      <c r="S789" s="108">
        <v>35</v>
      </c>
      <c r="T789" s="108">
        <v>35</v>
      </c>
      <c r="U789" s="108">
        <v>30</v>
      </c>
      <c r="V789" s="108"/>
      <c r="W789" s="108"/>
      <c r="X789" s="87"/>
    </row>
    <row r="790" spans="1:24" ht="12.95">
      <c r="A790" s="77" t="s">
        <v>94</v>
      </c>
      <c r="B790" s="47" t="s">
        <v>81</v>
      </c>
      <c r="C790" s="47" t="str" cm="1">
        <f t="array" ref="C790">IF(A790="", "", _xlfn._xlws.FILTER('Responsáveis pelas informações'!F:F, 'Responsáveis pelas informações'!A:A=A790))</f>
        <v>Bianca</v>
      </c>
      <c r="D790" s="47" t="s">
        <v>29</v>
      </c>
      <c r="E790" s="82" t="s">
        <v>398</v>
      </c>
      <c r="F790" s="82" t="s">
        <v>877</v>
      </c>
      <c r="G790" s="16"/>
      <c r="H790" s="87"/>
      <c r="I790" s="87"/>
      <c r="J790" s="87"/>
      <c r="K790" s="87"/>
      <c r="L790" s="87"/>
      <c r="M790" s="87"/>
      <c r="N790" s="108"/>
      <c r="O790" s="108">
        <v>0</v>
      </c>
      <c r="P790" s="108">
        <v>4</v>
      </c>
      <c r="Q790" s="83">
        <v>4</v>
      </c>
      <c r="R790" s="83">
        <v>4</v>
      </c>
      <c r="S790" s="108">
        <v>4</v>
      </c>
      <c r="T790" s="108">
        <v>4</v>
      </c>
      <c r="U790" s="108">
        <v>4</v>
      </c>
      <c r="V790" s="108"/>
      <c r="W790" s="108"/>
      <c r="X790" s="87"/>
    </row>
    <row r="791" spans="1:24" ht="12.95">
      <c r="A791" s="9" t="s">
        <v>96</v>
      </c>
      <c r="B791" s="16" t="s">
        <v>45</v>
      </c>
      <c r="C791" s="47" t="str" cm="1">
        <f t="array" ref="C791">IF(A791="", "", _xlfn._xlws.FILTER('Responsáveis pelas informações'!F:F, 'Responsáveis pelas informações'!A:A=A791))</f>
        <v>Bianca</v>
      </c>
      <c r="D791" s="47" t="s">
        <v>26</v>
      </c>
      <c r="E791" s="82" t="s">
        <v>877</v>
      </c>
      <c r="F791" s="82" t="s">
        <v>877</v>
      </c>
      <c r="G791" s="16"/>
      <c r="H791" s="87"/>
      <c r="I791" s="87"/>
      <c r="J791" s="87"/>
      <c r="K791" s="87"/>
      <c r="L791" s="87">
        <v>60</v>
      </c>
      <c r="M791" s="87">
        <v>50</v>
      </c>
      <c r="N791" s="87">
        <v>40</v>
      </c>
      <c r="O791" s="87"/>
      <c r="P791" s="87"/>
      <c r="Q791" s="84"/>
      <c r="R791" s="84"/>
      <c r="S791" s="87"/>
      <c r="T791" s="87"/>
      <c r="U791" s="87"/>
      <c r="V791" s="87"/>
      <c r="W791" s="87"/>
      <c r="X791" s="87"/>
    </row>
    <row r="792" spans="1:24" ht="12.95">
      <c r="A792" s="9" t="s">
        <v>96</v>
      </c>
      <c r="B792" s="16" t="s">
        <v>47</v>
      </c>
      <c r="C792" s="47" t="str" cm="1">
        <f t="array" ref="C792">IF(A792="", "", _xlfn._xlws.FILTER('Responsáveis pelas informações'!F:F, 'Responsáveis pelas informações'!A:A=A792))</f>
        <v>Bianca</v>
      </c>
      <c r="D792" s="47" t="s">
        <v>26</v>
      </c>
      <c r="E792" s="82" t="s">
        <v>877</v>
      </c>
      <c r="F792" s="82" t="s">
        <v>877</v>
      </c>
      <c r="G792" s="16"/>
      <c r="H792" s="87"/>
      <c r="I792" s="87"/>
      <c r="J792" s="87"/>
      <c r="K792" s="87"/>
      <c r="L792" s="87">
        <v>40</v>
      </c>
      <c r="M792" s="87">
        <v>30</v>
      </c>
      <c r="N792" s="87">
        <v>20</v>
      </c>
      <c r="O792" s="87"/>
      <c r="P792" s="87"/>
      <c r="Q792" s="84"/>
      <c r="R792" s="84"/>
      <c r="S792" s="87"/>
      <c r="T792" s="87"/>
      <c r="U792" s="87"/>
      <c r="V792" s="87"/>
      <c r="W792" s="87"/>
      <c r="X792" s="87"/>
    </row>
    <row r="793" spans="1:24" ht="12.95">
      <c r="A793" s="9" t="s">
        <v>96</v>
      </c>
      <c r="B793" s="16" t="s">
        <v>49</v>
      </c>
      <c r="C793" s="47" t="str" cm="1">
        <f t="array" ref="C793">IF(A793="", "", _xlfn._xlws.FILTER('Responsáveis pelas informações'!F:F, 'Responsáveis pelas informações'!A:A=A793))</f>
        <v>Bianca</v>
      </c>
      <c r="D793" s="47" t="s">
        <v>26</v>
      </c>
      <c r="E793" s="82" t="s">
        <v>877</v>
      </c>
      <c r="F793" s="82" t="s">
        <v>877</v>
      </c>
      <c r="G793" s="16"/>
      <c r="H793" s="87"/>
      <c r="I793" s="87"/>
      <c r="J793" s="87"/>
      <c r="K793" s="87"/>
      <c r="L793" s="87">
        <v>10</v>
      </c>
      <c r="M793" s="87">
        <v>10</v>
      </c>
      <c r="N793" s="87">
        <v>8</v>
      </c>
      <c r="O793" s="87"/>
      <c r="P793" s="87"/>
      <c r="Q793" s="84"/>
      <c r="R793" s="84"/>
      <c r="S793" s="87"/>
      <c r="T793" s="87"/>
      <c r="U793" s="87"/>
      <c r="V793" s="87"/>
      <c r="W793" s="87"/>
      <c r="X793" s="87"/>
    </row>
    <row r="794" spans="1:24" ht="12.95">
      <c r="A794" s="9" t="s">
        <v>96</v>
      </c>
      <c r="B794" s="16" t="s">
        <v>51</v>
      </c>
      <c r="C794" s="47" t="str" cm="1">
        <f t="array" ref="C794">IF(A794="", "", _xlfn._xlws.FILTER('Responsáveis pelas informações'!F:F, 'Responsáveis pelas informações'!A:A=A794))</f>
        <v>Bianca</v>
      </c>
      <c r="D794" s="47" t="s">
        <v>26</v>
      </c>
      <c r="E794" s="82" t="s">
        <v>877</v>
      </c>
      <c r="F794" s="82" t="s">
        <v>877</v>
      </c>
      <c r="G794" s="16"/>
      <c r="H794" s="87"/>
      <c r="I794" s="87"/>
      <c r="J794" s="87"/>
      <c r="K794" s="87"/>
      <c r="L794" s="87">
        <v>2</v>
      </c>
      <c r="M794" s="87">
        <v>2</v>
      </c>
      <c r="N794" s="87">
        <v>1</v>
      </c>
      <c r="O794" s="87"/>
      <c r="P794" s="87"/>
      <c r="Q794" s="84"/>
      <c r="R794" s="84"/>
      <c r="S794" s="87"/>
      <c r="T794" s="87"/>
      <c r="U794" s="87"/>
      <c r="V794" s="87"/>
      <c r="W794" s="87"/>
      <c r="X794" s="87"/>
    </row>
    <row r="795" spans="1:24" ht="12.95">
      <c r="A795" s="9" t="s">
        <v>96</v>
      </c>
      <c r="B795" s="16" t="s">
        <v>53</v>
      </c>
      <c r="C795" s="47" t="str" cm="1">
        <f t="array" ref="C795">IF(A795="", "", _xlfn._xlws.FILTER('Responsáveis pelas informações'!F:F, 'Responsáveis pelas informações'!A:A=A795))</f>
        <v>Bianca</v>
      </c>
      <c r="D795" s="47" t="s">
        <v>26</v>
      </c>
      <c r="E795" s="82" t="s">
        <v>877</v>
      </c>
      <c r="F795" s="82" t="s">
        <v>877</v>
      </c>
      <c r="G795" s="16"/>
      <c r="H795" s="87"/>
      <c r="I795" s="87"/>
      <c r="J795" s="87"/>
      <c r="K795" s="87"/>
      <c r="L795" s="87">
        <v>2</v>
      </c>
      <c r="M795" s="87">
        <v>2</v>
      </c>
      <c r="N795" s="87">
        <v>1</v>
      </c>
      <c r="O795" s="87"/>
      <c r="P795" s="87"/>
      <c r="Q795" s="84"/>
      <c r="R795" s="84"/>
      <c r="S795" s="87"/>
      <c r="T795" s="87"/>
      <c r="U795" s="87"/>
      <c r="V795" s="87"/>
      <c r="W795" s="87"/>
      <c r="X795" s="87"/>
    </row>
    <row r="796" spans="1:24" ht="12.95">
      <c r="A796" s="9" t="s">
        <v>96</v>
      </c>
      <c r="B796" s="16" t="s">
        <v>55</v>
      </c>
      <c r="C796" s="47" t="str" cm="1">
        <f t="array" ref="C796">IF(A796="", "", _xlfn._xlws.FILTER('Responsáveis pelas informações'!F:F, 'Responsáveis pelas informações'!A:A=A796))</f>
        <v>Bianca</v>
      </c>
      <c r="D796" s="47" t="s">
        <v>26</v>
      </c>
      <c r="E796" s="82" t="s">
        <v>877</v>
      </c>
      <c r="F796" s="82" t="s">
        <v>877</v>
      </c>
      <c r="G796" s="16"/>
      <c r="H796" s="87"/>
      <c r="I796" s="87"/>
      <c r="J796" s="87"/>
      <c r="K796" s="87"/>
      <c r="L796" s="87">
        <v>0</v>
      </c>
      <c r="M796" s="87">
        <v>66</v>
      </c>
      <c r="N796" s="87">
        <v>100</v>
      </c>
      <c r="O796" s="87"/>
      <c r="P796" s="87"/>
      <c r="Q796" s="84"/>
      <c r="R796" s="84"/>
      <c r="S796" s="87"/>
      <c r="T796" s="87"/>
      <c r="U796" s="87"/>
      <c r="V796" s="87"/>
      <c r="W796" s="87"/>
      <c r="X796" s="87"/>
    </row>
    <row r="797" spans="1:24" ht="12.95">
      <c r="A797" s="9" t="s">
        <v>96</v>
      </c>
      <c r="B797" s="16" t="s">
        <v>57</v>
      </c>
      <c r="C797" s="47" t="str" cm="1">
        <f t="array" ref="C797">IF(A797="", "", _xlfn._xlws.FILTER('Responsáveis pelas informações'!F:F, 'Responsáveis pelas informações'!A:A=A797))</f>
        <v>Bianca</v>
      </c>
      <c r="D797" s="47" t="s">
        <v>26</v>
      </c>
      <c r="E797" s="82" t="s">
        <v>877</v>
      </c>
      <c r="F797" s="82" t="s">
        <v>877</v>
      </c>
      <c r="G797" s="16"/>
      <c r="H797" s="87"/>
      <c r="I797" s="87"/>
      <c r="J797" s="87"/>
      <c r="K797" s="87"/>
      <c r="L797" s="87">
        <v>0</v>
      </c>
      <c r="M797" s="87">
        <v>1</v>
      </c>
      <c r="N797" s="87">
        <v>2</v>
      </c>
      <c r="O797" s="87"/>
      <c r="P797" s="87"/>
      <c r="Q797" s="84"/>
      <c r="R797" s="84"/>
      <c r="S797" s="87"/>
      <c r="T797" s="87"/>
      <c r="U797" s="87"/>
      <c r="V797" s="87"/>
      <c r="W797" s="87"/>
      <c r="X797" s="87"/>
    </row>
    <row r="798" spans="1:24" ht="26.1">
      <c r="A798" s="9" t="s">
        <v>96</v>
      </c>
      <c r="B798" s="16" t="s">
        <v>84</v>
      </c>
      <c r="C798" s="47" t="str" cm="1">
        <f t="array" ref="C798">IF(A798="", "", _xlfn._xlws.FILTER('Responsáveis pelas informações'!F:F, 'Responsáveis pelas informações'!A:A=A798))</f>
        <v>Bianca</v>
      </c>
      <c r="D798" s="47" t="s">
        <v>26</v>
      </c>
      <c r="E798" s="82" t="s">
        <v>877</v>
      </c>
      <c r="F798" s="82" t="s">
        <v>877</v>
      </c>
      <c r="G798" s="16"/>
      <c r="H798" s="87"/>
      <c r="I798" s="87"/>
      <c r="J798" s="87"/>
      <c r="K798" s="87"/>
      <c r="L798" s="87">
        <v>8</v>
      </c>
      <c r="M798" s="87">
        <v>8</v>
      </c>
      <c r="N798" s="87">
        <v>4</v>
      </c>
      <c r="O798" s="87"/>
      <c r="P798" s="87"/>
      <c r="Q798" s="84"/>
      <c r="R798" s="84"/>
      <c r="S798" s="87"/>
      <c r="T798" s="87"/>
      <c r="U798" s="87"/>
      <c r="V798" s="87"/>
      <c r="W798" s="87"/>
      <c r="X798" s="87"/>
    </row>
    <row r="799" spans="1:24" ht="12.95">
      <c r="A799" s="9" t="s">
        <v>96</v>
      </c>
      <c r="B799" s="16" t="s">
        <v>51</v>
      </c>
      <c r="C799" s="47" t="str" cm="1">
        <f t="array" ref="C799">IF(A799="", "", _xlfn._xlws.FILTER('Responsáveis pelas informações'!F:F, 'Responsáveis pelas informações'!A:A=A799))</f>
        <v>Bianca</v>
      </c>
      <c r="D799" s="47" t="s">
        <v>26</v>
      </c>
      <c r="E799" s="82" t="s">
        <v>389</v>
      </c>
      <c r="F799" s="82" t="s">
        <v>877</v>
      </c>
      <c r="G799" s="16"/>
      <c r="H799" s="87"/>
      <c r="I799" s="87"/>
      <c r="J799" s="87"/>
      <c r="K799" s="87"/>
      <c r="L799" s="87">
        <v>3</v>
      </c>
      <c r="M799" s="87">
        <v>4</v>
      </c>
      <c r="N799" s="87">
        <v>2</v>
      </c>
      <c r="O799" s="87"/>
      <c r="P799" s="87"/>
      <c r="Q799" s="84"/>
      <c r="R799" s="84"/>
      <c r="S799" s="87"/>
      <c r="T799" s="87"/>
      <c r="U799" s="87"/>
      <c r="V799" s="87"/>
      <c r="W799" s="87"/>
      <c r="X799" s="87"/>
    </row>
    <row r="800" spans="1:24" ht="12.95">
      <c r="A800" s="9" t="s">
        <v>96</v>
      </c>
      <c r="B800" s="16" t="s">
        <v>18</v>
      </c>
      <c r="C800" s="47" t="str" cm="1">
        <f t="array" ref="C800">IF(A800="", "", _xlfn._xlws.FILTER('Responsáveis pelas informações'!F:F, 'Responsáveis pelas informações'!A:A=A800))</f>
        <v>Bianca</v>
      </c>
      <c r="D800" s="47" t="s">
        <v>26</v>
      </c>
      <c r="E800" s="82" t="s">
        <v>389</v>
      </c>
      <c r="F800" s="82" t="s">
        <v>877</v>
      </c>
      <c r="G800" s="16"/>
      <c r="H800" s="87"/>
      <c r="I800" s="87"/>
      <c r="J800" s="87"/>
      <c r="K800" s="87"/>
      <c r="L800" s="87">
        <v>3</v>
      </c>
      <c r="M800" s="87">
        <v>4</v>
      </c>
      <c r="N800" s="87">
        <v>2</v>
      </c>
      <c r="O800" s="87"/>
      <c r="P800" s="87"/>
      <c r="Q800" s="84"/>
      <c r="R800" s="84"/>
      <c r="S800" s="87"/>
      <c r="T800" s="87"/>
      <c r="U800" s="87"/>
      <c r="V800" s="87"/>
      <c r="W800" s="87"/>
      <c r="X800" s="87"/>
    </row>
    <row r="801" spans="1:24" ht="12.95">
      <c r="A801" s="9" t="s">
        <v>96</v>
      </c>
      <c r="B801" s="16" t="s">
        <v>51</v>
      </c>
      <c r="C801" s="47" t="str" cm="1">
        <f t="array" ref="C801">IF(A801="", "", _xlfn._xlws.FILTER('Responsáveis pelas informações'!F:F, 'Responsáveis pelas informações'!A:A=A801))</f>
        <v>Bianca</v>
      </c>
      <c r="D801" s="47" t="s">
        <v>26</v>
      </c>
      <c r="E801" s="82" t="s">
        <v>408</v>
      </c>
      <c r="F801" s="82" t="s">
        <v>877</v>
      </c>
      <c r="G801" s="16"/>
      <c r="H801" s="87"/>
      <c r="I801" s="87"/>
      <c r="J801" s="87"/>
      <c r="K801" s="87"/>
      <c r="L801" s="87"/>
      <c r="M801" s="87"/>
      <c r="N801" s="87"/>
      <c r="O801" s="87">
        <v>3</v>
      </c>
      <c r="P801" s="87">
        <v>2</v>
      </c>
      <c r="Q801" s="84">
        <v>2</v>
      </c>
      <c r="R801" s="84"/>
      <c r="S801" s="87"/>
      <c r="T801" s="87"/>
      <c r="U801" s="87"/>
      <c r="V801" s="87"/>
      <c r="W801" s="87"/>
      <c r="X801" s="87"/>
    </row>
    <row r="802" spans="1:24" ht="12.95">
      <c r="A802" s="9" t="s">
        <v>96</v>
      </c>
      <c r="B802" s="16" t="s">
        <v>53</v>
      </c>
      <c r="C802" s="47" t="str" cm="1">
        <f t="array" ref="C802">IF(A802="", "", _xlfn._xlws.FILTER('Responsáveis pelas informações'!F:F, 'Responsáveis pelas informações'!A:A=A802))</f>
        <v>Bianca</v>
      </c>
      <c r="D802" s="47" t="s">
        <v>26</v>
      </c>
      <c r="E802" s="82" t="s">
        <v>408</v>
      </c>
      <c r="F802" s="82" t="s">
        <v>877</v>
      </c>
      <c r="G802" s="16"/>
      <c r="H802" s="87"/>
      <c r="I802" s="87"/>
      <c r="J802" s="87"/>
      <c r="K802" s="87"/>
      <c r="L802" s="87"/>
      <c r="M802" s="87"/>
      <c r="N802" s="87"/>
      <c r="O802" s="87">
        <v>3</v>
      </c>
      <c r="P802" s="87">
        <v>2</v>
      </c>
      <c r="Q802" s="84">
        <v>2</v>
      </c>
      <c r="R802" s="84"/>
      <c r="S802" s="87"/>
      <c r="T802" s="87"/>
      <c r="U802" s="87"/>
      <c r="V802" s="87"/>
      <c r="W802" s="87"/>
      <c r="X802" s="87"/>
    </row>
    <row r="803" spans="1:24" ht="26.1">
      <c r="A803" s="9" t="s">
        <v>96</v>
      </c>
      <c r="B803" s="16" t="s">
        <v>66</v>
      </c>
      <c r="C803" s="47" t="str" cm="1">
        <f t="array" ref="C803">IF(A803="", "", _xlfn._xlws.FILTER('Responsáveis pelas informações'!F:F, 'Responsáveis pelas informações'!A:A=A803))</f>
        <v>Bianca</v>
      </c>
      <c r="D803" s="47" t="s">
        <v>26</v>
      </c>
      <c r="E803" s="82" t="s">
        <v>408</v>
      </c>
      <c r="F803" s="82" t="s">
        <v>877</v>
      </c>
      <c r="G803" s="16"/>
      <c r="H803" s="87"/>
      <c r="I803" s="87"/>
      <c r="J803" s="87"/>
      <c r="K803" s="87"/>
      <c r="L803" s="87"/>
      <c r="M803" s="87"/>
      <c r="N803" s="87"/>
      <c r="O803" s="87">
        <v>12</v>
      </c>
      <c r="P803" s="87">
        <v>8</v>
      </c>
      <c r="Q803" s="84">
        <v>8</v>
      </c>
      <c r="R803" s="84"/>
      <c r="S803" s="87"/>
      <c r="T803" s="87"/>
      <c r="U803" s="87"/>
      <c r="V803" s="87"/>
      <c r="W803" s="87"/>
      <c r="X803" s="87"/>
    </row>
    <row r="804" spans="1:24" ht="12.95">
      <c r="A804" s="9" t="s">
        <v>96</v>
      </c>
      <c r="B804" s="16" t="s">
        <v>57</v>
      </c>
      <c r="C804" s="47" t="str" cm="1">
        <f t="array" ref="C804">IF(A804="", "", _xlfn._xlws.FILTER('Responsáveis pelas informações'!F:F, 'Responsáveis pelas informações'!A:A=A804))</f>
        <v>Bianca</v>
      </c>
      <c r="D804" s="47" t="s">
        <v>26</v>
      </c>
      <c r="E804" s="82" t="s">
        <v>408</v>
      </c>
      <c r="F804" s="82" t="s">
        <v>877</v>
      </c>
      <c r="G804" s="16"/>
      <c r="H804" s="87"/>
      <c r="I804" s="87"/>
      <c r="J804" s="87"/>
      <c r="K804" s="87"/>
      <c r="L804" s="87"/>
      <c r="M804" s="87"/>
      <c r="N804" s="87"/>
      <c r="O804" s="87">
        <v>2</v>
      </c>
      <c r="P804" s="87">
        <v>2</v>
      </c>
      <c r="Q804" s="84">
        <v>2</v>
      </c>
      <c r="R804" s="84"/>
      <c r="S804" s="87"/>
      <c r="T804" s="87"/>
      <c r="U804" s="87"/>
      <c r="V804" s="87"/>
      <c r="W804" s="87"/>
      <c r="X804" s="87"/>
    </row>
    <row r="805" spans="1:24" ht="12.95">
      <c r="A805" s="9" t="s">
        <v>96</v>
      </c>
      <c r="B805" s="16" t="s">
        <v>68</v>
      </c>
      <c r="C805" s="47" t="str" cm="1">
        <f t="array" ref="C805">IF(A805="", "", _xlfn._xlws.FILTER('Responsáveis pelas informações'!F:F, 'Responsáveis pelas informações'!A:A=A805))</f>
        <v>Bianca</v>
      </c>
      <c r="D805" s="47" t="s">
        <v>26</v>
      </c>
      <c r="E805" s="82" t="s">
        <v>408</v>
      </c>
      <c r="F805" s="82" t="s">
        <v>877</v>
      </c>
      <c r="G805" s="16"/>
      <c r="H805" s="87"/>
      <c r="I805" s="87"/>
      <c r="J805" s="87"/>
      <c r="K805" s="87"/>
      <c r="L805" s="87"/>
      <c r="M805" s="87"/>
      <c r="N805" s="87"/>
      <c r="O805" s="87">
        <v>3</v>
      </c>
      <c r="P805" s="87">
        <v>3</v>
      </c>
      <c r="Q805" s="84">
        <v>3</v>
      </c>
      <c r="R805" s="84"/>
      <c r="S805" s="87"/>
      <c r="T805" s="87"/>
      <c r="U805" s="87"/>
      <c r="V805" s="87"/>
      <c r="W805" s="87"/>
      <c r="X805" s="87"/>
    </row>
    <row r="806" spans="1:24" ht="26.1">
      <c r="A806" s="9" t="s">
        <v>96</v>
      </c>
      <c r="B806" s="16" t="s">
        <v>70</v>
      </c>
      <c r="C806" s="47" t="str" cm="1">
        <f t="array" ref="C806">IF(A806="", "", _xlfn._xlws.FILTER('Responsáveis pelas informações'!F:F, 'Responsáveis pelas informações'!A:A=A806))</f>
        <v>Bianca</v>
      </c>
      <c r="D806" s="47" t="s">
        <v>26</v>
      </c>
      <c r="E806" s="82" t="s">
        <v>408</v>
      </c>
      <c r="F806" s="82" t="s">
        <v>877</v>
      </c>
      <c r="G806" s="16"/>
      <c r="H806" s="87"/>
      <c r="I806" s="87"/>
      <c r="J806" s="87"/>
      <c r="K806" s="87"/>
      <c r="L806" s="87"/>
      <c r="M806" s="87"/>
      <c r="N806" s="87"/>
      <c r="O806" s="87">
        <v>25</v>
      </c>
      <c r="P806" s="87">
        <v>28.7</v>
      </c>
      <c r="Q806" s="84">
        <v>30.1</v>
      </c>
      <c r="R806" s="84"/>
      <c r="S806" s="87"/>
      <c r="T806" s="87"/>
      <c r="U806" s="87"/>
      <c r="V806" s="87"/>
      <c r="W806" s="87"/>
      <c r="X806" s="87"/>
    </row>
    <row r="807" spans="1:24" ht="12.95">
      <c r="A807" s="9" t="s">
        <v>96</v>
      </c>
      <c r="B807" s="16" t="s">
        <v>72</v>
      </c>
      <c r="C807" s="47" t="str" cm="1">
        <f t="array" ref="C807">IF(A807="", "", _xlfn._xlws.FILTER('Responsáveis pelas informações'!F:F, 'Responsáveis pelas informações'!A:A=A807))</f>
        <v>Bianca</v>
      </c>
      <c r="D807" s="47" t="s">
        <v>26</v>
      </c>
      <c r="E807" s="82" t="s">
        <v>408</v>
      </c>
      <c r="F807" s="82" t="s">
        <v>877</v>
      </c>
      <c r="G807" s="16"/>
      <c r="H807" s="87"/>
      <c r="I807" s="87"/>
      <c r="J807" s="87"/>
      <c r="K807" s="87"/>
      <c r="L807" s="87"/>
      <c r="M807" s="87"/>
      <c r="N807" s="87"/>
      <c r="O807" s="87">
        <v>30</v>
      </c>
      <c r="P807" s="87">
        <v>29.4</v>
      </c>
      <c r="Q807" s="84">
        <v>29.2</v>
      </c>
      <c r="R807" s="84"/>
      <c r="S807" s="87"/>
      <c r="T807" s="87"/>
      <c r="U807" s="87"/>
      <c r="V807" s="87"/>
      <c r="W807" s="87"/>
      <c r="X807" s="87"/>
    </row>
    <row r="808" spans="1:24" ht="12.95">
      <c r="A808" s="9" t="s">
        <v>96</v>
      </c>
      <c r="B808" s="16" t="s">
        <v>13</v>
      </c>
      <c r="C808" s="47" t="str" cm="1">
        <f t="array" ref="C808">IF(A808="", "", _xlfn._xlws.FILTER('Responsáveis pelas informações'!F:F, 'Responsáveis pelas informações'!A:A=A808))</f>
        <v>Bianca</v>
      </c>
      <c r="D808" s="47" t="s">
        <v>26</v>
      </c>
      <c r="E808" s="82" t="s">
        <v>408</v>
      </c>
      <c r="F808" s="82" t="s">
        <v>877</v>
      </c>
      <c r="G808" s="16"/>
      <c r="H808" s="87"/>
      <c r="I808" s="87"/>
      <c r="J808" s="87"/>
      <c r="K808" s="87"/>
      <c r="L808" s="87"/>
      <c r="M808" s="87"/>
      <c r="N808" s="87"/>
      <c r="O808" s="87">
        <v>10</v>
      </c>
      <c r="P808" s="87">
        <v>7</v>
      </c>
      <c r="Q808" s="84">
        <v>7</v>
      </c>
      <c r="R808" s="84"/>
      <c r="S808" s="87"/>
      <c r="T808" s="87"/>
      <c r="U808" s="87"/>
      <c r="V808" s="87"/>
      <c r="W808" s="87"/>
      <c r="X808" s="87"/>
    </row>
    <row r="809" spans="1:24" ht="12.95">
      <c r="A809" s="9" t="s">
        <v>96</v>
      </c>
      <c r="B809" s="16" t="s">
        <v>47</v>
      </c>
      <c r="C809" s="47" t="str" cm="1">
        <f t="array" ref="C809">IF(A809="", "", _xlfn._xlws.FILTER('Responsáveis pelas informações'!F:F, 'Responsáveis pelas informações'!A:A=A809))</f>
        <v>Bianca</v>
      </c>
      <c r="D809" s="47" t="s">
        <v>26</v>
      </c>
      <c r="E809" s="82" t="s">
        <v>408</v>
      </c>
      <c r="F809" s="82" t="s">
        <v>877</v>
      </c>
      <c r="G809" s="16"/>
      <c r="H809" s="87"/>
      <c r="I809" s="87"/>
      <c r="J809" s="87"/>
      <c r="K809" s="87"/>
      <c r="L809" s="87"/>
      <c r="M809" s="87"/>
      <c r="N809" s="87"/>
      <c r="O809" s="87">
        <v>25</v>
      </c>
      <c r="P809" s="87">
        <v>25</v>
      </c>
      <c r="Q809" s="84">
        <v>25</v>
      </c>
      <c r="R809" s="84"/>
      <c r="S809" s="87"/>
      <c r="T809" s="87"/>
      <c r="U809" s="87"/>
      <c r="V809" s="87"/>
      <c r="W809" s="87"/>
      <c r="X809" s="87"/>
    </row>
    <row r="810" spans="1:24" ht="12.95">
      <c r="A810" s="9" t="s">
        <v>96</v>
      </c>
      <c r="B810" s="16" t="s">
        <v>63</v>
      </c>
      <c r="C810" s="47" t="str" cm="1">
        <f t="array" ref="C810">IF(A810="", "", _xlfn._xlws.FILTER('Responsáveis pelas informações'!F:F, 'Responsáveis pelas informações'!A:A=A810))</f>
        <v>Bianca</v>
      </c>
      <c r="D810" s="47" t="s">
        <v>26</v>
      </c>
      <c r="E810" s="82" t="s">
        <v>408</v>
      </c>
      <c r="F810" s="82" t="s">
        <v>877</v>
      </c>
      <c r="G810" s="16"/>
      <c r="H810" s="87"/>
      <c r="I810" s="87"/>
      <c r="J810" s="87"/>
      <c r="K810" s="87"/>
      <c r="L810" s="87"/>
      <c r="M810" s="87"/>
      <c r="N810" s="87"/>
      <c r="O810" s="87">
        <v>20</v>
      </c>
      <c r="P810" s="87">
        <v>30</v>
      </c>
      <c r="Q810" s="84">
        <v>30</v>
      </c>
      <c r="R810" s="84"/>
      <c r="S810" s="87"/>
      <c r="T810" s="87"/>
      <c r="U810" s="87"/>
      <c r="V810" s="87"/>
      <c r="W810" s="87"/>
      <c r="X810" s="87"/>
    </row>
    <row r="811" spans="1:24" ht="12.95">
      <c r="A811" s="9" t="s">
        <v>96</v>
      </c>
      <c r="B811" s="16" t="s">
        <v>53</v>
      </c>
      <c r="C811" s="47" t="str" cm="1">
        <f t="array" ref="C811">IF(A811="", "", _xlfn._xlws.FILTER('Responsáveis pelas informações'!F:F, 'Responsáveis pelas informações'!A:A=A811))</f>
        <v>Bianca</v>
      </c>
      <c r="D811" s="47" t="s">
        <v>26</v>
      </c>
      <c r="E811" s="82" t="s">
        <v>398</v>
      </c>
      <c r="F811" s="82" t="s">
        <v>877</v>
      </c>
      <c r="G811" s="16"/>
      <c r="H811" s="87"/>
      <c r="I811" s="87"/>
      <c r="J811" s="87"/>
      <c r="K811" s="87"/>
      <c r="L811" s="87"/>
      <c r="M811" s="87"/>
      <c r="N811" s="87"/>
      <c r="O811" s="87"/>
      <c r="P811" s="87"/>
      <c r="Q811" s="87">
        <v>4</v>
      </c>
      <c r="R811" s="84"/>
      <c r="S811" s="87"/>
      <c r="T811" s="87"/>
      <c r="U811" s="87"/>
      <c r="V811" s="87"/>
      <c r="W811" s="87"/>
      <c r="X811" s="87"/>
    </row>
    <row r="812" spans="1:24" ht="12.95">
      <c r="A812" s="9" t="s">
        <v>96</v>
      </c>
      <c r="B812" s="16" t="s">
        <v>51</v>
      </c>
      <c r="C812" s="47" t="str" cm="1">
        <f t="array" ref="C812">IF(A812="", "", _xlfn._xlws.FILTER('Responsáveis pelas informações'!F:F, 'Responsáveis pelas informações'!A:A=A812))</f>
        <v>Bianca</v>
      </c>
      <c r="D812" s="47" t="s">
        <v>26</v>
      </c>
      <c r="E812" s="82" t="s">
        <v>398</v>
      </c>
      <c r="F812" s="82" t="s">
        <v>877</v>
      </c>
      <c r="G812" s="16"/>
      <c r="H812" s="87"/>
      <c r="I812" s="87"/>
      <c r="J812" s="87"/>
      <c r="K812" s="87"/>
      <c r="L812" s="87"/>
      <c r="M812" s="87"/>
      <c r="N812" s="87"/>
      <c r="O812" s="87"/>
      <c r="P812" s="87"/>
      <c r="Q812" s="87">
        <v>4</v>
      </c>
      <c r="R812" s="84"/>
      <c r="S812" s="87"/>
      <c r="T812" s="87"/>
      <c r="U812" s="87"/>
      <c r="V812" s="87"/>
      <c r="W812" s="87"/>
      <c r="X812" s="87"/>
    </row>
    <row r="813" spans="1:24" ht="12.95">
      <c r="A813" s="9" t="s">
        <v>96</v>
      </c>
      <c r="B813" s="16" t="s">
        <v>13</v>
      </c>
      <c r="C813" s="47" t="str" cm="1">
        <f t="array" ref="C813">IF(A813="", "", _xlfn._xlws.FILTER('Responsáveis pelas informações'!F:F, 'Responsáveis pelas informações'!A:A=A813))</f>
        <v>Bianca</v>
      </c>
      <c r="D813" s="47" t="s">
        <v>26</v>
      </c>
      <c r="E813" s="82" t="s">
        <v>398</v>
      </c>
      <c r="F813" s="82" t="s">
        <v>877</v>
      </c>
      <c r="G813" s="16"/>
      <c r="H813" s="87"/>
      <c r="I813" s="87"/>
      <c r="J813" s="87"/>
      <c r="K813" s="87"/>
      <c r="L813" s="87"/>
      <c r="M813" s="87"/>
      <c r="N813" s="87"/>
      <c r="O813" s="87"/>
      <c r="P813" s="87"/>
      <c r="Q813" s="87">
        <v>7</v>
      </c>
      <c r="R813" s="84"/>
      <c r="S813" s="87"/>
      <c r="T813" s="87"/>
      <c r="U813" s="87"/>
      <c r="V813" s="87"/>
      <c r="W813" s="87"/>
      <c r="X813" s="87"/>
    </row>
    <row r="814" spans="1:24" ht="26.1">
      <c r="A814" s="9" t="s">
        <v>96</v>
      </c>
      <c r="B814" s="16" t="s">
        <v>84</v>
      </c>
      <c r="C814" s="47" t="str" cm="1">
        <f t="array" ref="C814">IF(A814="", "", _xlfn._xlws.FILTER('Responsáveis pelas informações'!F:F, 'Responsáveis pelas informações'!A:A=A814))</f>
        <v>Bianca</v>
      </c>
      <c r="D814" s="47" t="s">
        <v>26</v>
      </c>
      <c r="E814" s="82" t="s">
        <v>398</v>
      </c>
      <c r="F814" s="82" t="s">
        <v>877</v>
      </c>
      <c r="G814" s="16"/>
      <c r="H814" s="87"/>
      <c r="I814" s="87"/>
      <c r="J814" s="87"/>
      <c r="K814" s="87"/>
      <c r="L814" s="87"/>
      <c r="M814" s="87"/>
      <c r="N814" s="87"/>
      <c r="O814" s="87"/>
      <c r="P814" s="87"/>
      <c r="Q814" s="87">
        <v>16</v>
      </c>
      <c r="R814" s="84"/>
      <c r="S814" s="87"/>
      <c r="T814" s="87"/>
      <c r="U814" s="87"/>
      <c r="V814" s="87"/>
      <c r="W814" s="87"/>
      <c r="X814" s="87"/>
    </row>
    <row r="815" spans="1:24" ht="12.95">
      <c r="A815" s="9" t="s">
        <v>96</v>
      </c>
      <c r="B815" s="16" t="s">
        <v>63</v>
      </c>
      <c r="C815" s="47" t="str" cm="1">
        <f t="array" ref="C815">IF(A815="", "", _xlfn._xlws.FILTER('Responsáveis pelas informações'!F:F, 'Responsáveis pelas informações'!A:A=A815))</f>
        <v>Bianca</v>
      </c>
      <c r="D815" s="47" t="s">
        <v>26</v>
      </c>
      <c r="E815" s="82" t="s">
        <v>398</v>
      </c>
      <c r="F815" s="82" t="s">
        <v>877</v>
      </c>
      <c r="G815" s="16"/>
      <c r="H815" s="87"/>
      <c r="I815" s="87"/>
      <c r="J815" s="87"/>
      <c r="K815" s="87"/>
      <c r="L815" s="87"/>
      <c r="M815" s="87"/>
      <c r="N815" s="87"/>
      <c r="O815" s="87"/>
      <c r="P815" s="87"/>
      <c r="Q815" s="87">
        <v>30</v>
      </c>
      <c r="R815" s="84"/>
      <c r="S815" s="87"/>
      <c r="T815" s="87"/>
      <c r="U815" s="87"/>
      <c r="V815" s="87"/>
      <c r="W815" s="87"/>
      <c r="X815" s="87"/>
    </row>
    <row r="816" spans="1:24" ht="26.1">
      <c r="A816" s="9" t="s">
        <v>96</v>
      </c>
      <c r="B816" s="16" t="s">
        <v>70</v>
      </c>
      <c r="C816" s="47" t="str" cm="1">
        <f t="array" ref="C816">IF(A816="", "", _xlfn._xlws.FILTER('Responsáveis pelas informações'!F:F, 'Responsáveis pelas informações'!A:A=A816))</f>
        <v>Bianca</v>
      </c>
      <c r="D816" s="47" t="s">
        <v>26</v>
      </c>
      <c r="E816" s="82" t="s">
        <v>398</v>
      </c>
      <c r="F816" s="82" t="s">
        <v>877</v>
      </c>
      <c r="G816" s="16"/>
      <c r="H816" s="87"/>
      <c r="I816" s="87"/>
      <c r="J816" s="87"/>
      <c r="K816" s="87"/>
      <c r="L816" s="87"/>
      <c r="M816" s="87"/>
      <c r="N816" s="87"/>
      <c r="O816" s="87"/>
      <c r="P816" s="87"/>
      <c r="Q816" s="87">
        <v>30.1</v>
      </c>
      <c r="R816" s="84"/>
      <c r="S816" s="87"/>
      <c r="T816" s="87"/>
      <c r="U816" s="87"/>
      <c r="V816" s="87"/>
      <c r="W816" s="87"/>
      <c r="X816" s="87"/>
    </row>
    <row r="817" spans="1:24" ht="12.95">
      <c r="A817" s="9" t="s">
        <v>96</v>
      </c>
      <c r="B817" s="16" t="s">
        <v>57</v>
      </c>
      <c r="C817" s="47" t="str" cm="1">
        <f t="array" ref="C817">IF(A817="", "", _xlfn._xlws.FILTER('Responsáveis pelas informações'!F:F, 'Responsáveis pelas informações'!A:A=A817))</f>
        <v>Bianca</v>
      </c>
      <c r="D817" s="47" t="s">
        <v>26</v>
      </c>
      <c r="E817" s="82" t="s">
        <v>398</v>
      </c>
      <c r="F817" s="82" t="s">
        <v>877</v>
      </c>
      <c r="G817" s="16"/>
      <c r="H817" s="87"/>
      <c r="I817" s="87"/>
      <c r="J817" s="87"/>
      <c r="K817" s="87"/>
      <c r="L817" s="87"/>
      <c r="M817" s="87"/>
      <c r="N817" s="87"/>
      <c r="O817" s="87"/>
      <c r="P817" s="87"/>
      <c r="Q817" s="87">
        <v>4</v>
      </c>
      <c r="R817" s="84"/>
      <c r="S817" s="87"/>
      <c r="T817" s="87"/>
      <c r="U817" s="87"/>
      <c r="V817" s="87"/>
      <c r="W817" s="87"/>
      <c r="X817" s="87"/>
    </row>
    <row r="818" spans="1:24" ht="12.95">
      <c r="A818" s="9" t="s">
        <v>96</v>
      </c>
      <c r="B818" s="16" t="s">
        <v>964</v>
      </c>
      <c r="C818" s="47" t="str" cm="1">
        <f t="array" ref="C818">IF(A818="", "", _xlfn._xlws.FILTER('Responsáveis pelas informações'!F:F, 'Responsáveis pelas informações'!A:A=A818))</f>
        <v>Bianca</v>
      </c>
      <c r="D818" s="47" t="s">
        <v>26</v>
      </c>
      <c r="E818" s="82" t="s">
        <v>398</v>
      </c>
      <c r="F818" s="82" t="s">
        <v>877</v>
      </c>
      <c r="G818" s="16"/>
      <c r="H818" s="87"/>
      <c r="I818" s="87"/>
      <c r="J818" s="87"/>
      <c r="K818" s="87"/>
      <c r="L818" s="87"/>
      <c r="M818" s="87"/>
      <c r="N818" s="87"/>
      <c r="O818" s="87"/>
      <c r="P818" s="87"/>
      <c r="Q818" s="87">
        <v>25</v>
      </c>
      <c r="R818" s="84"/>
      <c r="S818" s="87"/>
      <c r="T818" s="87"/>
      <c r="U818" s="87"/>
      <c r="V818" s="87"/>
      <c r="W818" s="87"/>
      <c r="X818" s="87"/>
    </row>
    <row r="819" spans="1:24" ht="12.95">
      <c r="A819" s="9" t="s">
        <v>96</v>
      </c>
      <c r="B819" s="16" t="s">
        <v>72</v>
      </c>
      <c r="C819" s="47" t="str" cm="1">
        <f t="array" ref="C819">IF(A819="", "", _xlfn._xlws.FILTER('Responsáveis pelas informações'!F:F, 'Responsáveis pelas informações'!A:A=A819))</f>
        <v>Bianca</v>
      </c>
      <c r="D819" s="47" t="s">
        <v>26</v>
      </c>
      <c r="E819" s="82" t="s">
        <v>398</v>
      </c>
      <c r="F819" s="82" t="s">
        <v>877</v>
      </c>
      <c r="G819" s="16"/>
      <c r="H819" s="87"/>
      <c r="I819" s="87"/>
      <c r="J819" s="87"/>
      <c r="K819" s="87"/>
      <c r="L819" s="87"/>
      <c r="M819" s="87"/>
      <c r="N819" s="87"/>
      <c r="O819" s="87"/>
      <c r="Q819" s="83">
        <v>57.1</v>
      </c>
      <c r="R819" s="84"/>
      <c r="S819" s="87"/>
      <c r="T819" s="87"/>
      <c r="U819" s="87"/>
      <c r="V819" s="87"/>
      <c r="W819" s="87"/>
      <c r="X819" s="87"/>
    </row>
    <row r="820" spans="1:24" ht="12.95">
      <c r="A820" s="9" t="s">
        <v>96</v>
      </c>
      <c r="B820" s="16" t="s">
        <v>68</v>
      </c>
      <c r="C820" s="47" t="str" cm="1">
        <f t="array" ref="C820">IF(A820="", "", _xlfn._xlws.FILTER('Responsáveis pelas informações'!F:F, 'Responsáveis pelas informações'!A:A=A820))</f>
        <v>Bianca</v>
      </c>
      <c r="D820" s="47" t="s">
        <v>26</v>
      </c>
      <c r="E820" s="82" t="s">
        <v>398</v>
      </c>
      <c r="F820" s="82" t="s">
        <v>877</v>
      </c>
      <c r="G820" s="16"/>
      <c r="H820" s="87"/>
      <c r="I820" s="87"/>
      <c r="J820" s="87"/>
      <c r="K820" s="87"/>
      <c r="L820" s="87"/>
      <c r="M820" s="87"/>
      <c r="N820" s="87"/>
      <c r="O820" s="87"/>
      <c r="P820" s="87"/>
      <c r="Q820" s="87">
        <v>3</v>
      </c>
      <c r="R820" s="84"/>
      <c r="S820" s="87"/>
      <c r="T820" s="87"/>
      <c r="U820" s="87"/>
      <c r="V820" s="87"/>
      <c r="W820" s="87"/>
      <c r="X820" s="87"/>
    </row>
    <row r="821" spans="1:24" ht="12.95">
      <c r="A821" s="9" t="s">
        <v>96</v>
      </c>
      <c r="B821" s="16" t="s">
        <v>74</v>
      </c>
      <c r="C821" s="47" t="str" cm="1">
        <f t="array" ref="C821">IF(A821="", "", _xlfn._xlws.FILTER('Responsáveis pelas informações'!F:F, 'Responsáveis pelas informações'!A:A=A821))</f>
        <v>Bianca</v>
      </c>
      <c r="D821" s="47" t="s">
        <v>26</v>
      </c>
      <c r="E821" s="82" t="s">
        <v>404</v>
      </c>
      <c r="F821" s="82" t="s">
        <v>877</v>
      </c>
      <c r="G821" s="16"/>
      <c r="H821" s="87"/>
      <c r="I821" s="87"/>
      <c r="J821" s="87"/>
      <c r="K821" s="87"/>
      <c r="L821" s="87"/>
      <c r="M821" s="87"/>
      <c r="N821" s="87"/>
      <c r="O821" s="87"/>
      <c r="P821" s="87"/>
      <c r="Q821" s="84"/>
      <c r="R821" s="84">
        <v>25</v>
      </c>
      <c r="S821" s="87">
        <v>25</v>
      </c>
      <c r="T821" s="87">
        <v>25</v>
      </c>
      <c r="U821" s="87">
        <v>25</v>
      </c>
      <c r="V821" s="87">
        <v>25</v>
      </c>
      <c r="W821" s="87">
        <v>25</v>
      </c>
      <c r="X821" s="87"/>
    </row>
    <row r="822" spans="1:24" ht="12.95">
      <c r="A822" s="9" t="s">
        <v>96</v>
      </c>
      <c r="B822" s="16" t="s">
        <v>49</v>
      </c>
      <c r="C822" s="47" t="str" cm="1">
        <f t="array" ref="C822">IF(A822="", "", _xlfn._xlws.FILTER('Responsáveis pelas informações'!F:F, 'Responsáveis pelas informações'!A:A=A822))</f>
        <v>Bianca</v>
      </c>
      <c r="D822" s="47" t="s">
        <v>26</v>
      </c>
      <c r="E822" s="82" t="s">
        <v>404</v>
      </c>
      <c r="F822" s="82" t="s">
        <v>877</v>
      </c>
      <c r="G822" s="16"/>
      <c r="H822" s="87"/>
      <c r="I822" s="87"/>
      <c r="J822" s="87"/>
      <c r="K822" s="87"/>
      <c r="L822" s="87"/>
      <c r="M822" s="87"/>
      <c r="N822" s="87"/>
      <c r="O822" s="87"/>
      <c r="P822" s="87"/>
      <c r="Q822" s="84"/>
      <c r="R822" s="84">
        <v>8</v>
      </c>
      <c r="S822" s="87">
        <v>8</v>
      </c>
      <c r="T822" s="87">
        <v>8</v>
      </c>
      <c r="U822" s="87">
        <v>8</v>
      </c>
      <c r="V822" s="87">
        <v>8</v>
      </c>
      <c r="W822" s="87">
        <v>8</v>
      </c>
      <c r="X822" s="87"/>
    </row>
    <row r="823" spans="1:24" ht="12.95">
      <c r="A823" s="9" t="s">
        <v>96</v>
      </c>
      <c r="B823" s="16" t="s">
        <v>77</v>
      </c>
      <c r="C823" s="47" t="str" cm="1">
        <f t="array" ref="C823">IF(A823="", "", _xlfn._xlws.FILTER('Responsáveis pelas informações'!F:F, 'Responsáveis pelas informações'!A:A=A823))</f>
        <v>Bianca</v>
      </c>
      <c r="D823" s="47" t="s">
        <v>26</v>
      </c>
      <c r="E823" s="82" t="s">
        <v>404</v>
      </c>
      <c r="F823" s="82" t="s">
        <v>877</v>
      </c>
      <c r="G823" s="16"/>
      <c r="H823" s="87"/>
      <c r="I823" s="87"/>
      <c r="J823" s="87"/>
      <c r="K823" s="87"/>
      <c r="L823" s="87"/>
      <c r="M823" s="87"/>
      <c r="N823" s="87"/>
      <c r="O823" s="87"/>
      <c r="P823" s="87"/>
      <c r="Q823" s="84"/>
      <c r="R823" s="84">
        <v>4</v>
      </c>
      <c r="S823" s="87">
        <v>3</v>
      </c>
      <c r="T823" s="87">
        <v>4</v>
      </c>
      <c r="U823" s="87">
        <v>3</v>
      </c>
      <c r="V823" s="87">
        <v>4</v>
      </c>
      <c r="W823" s="87">
        <v>3</v>
      </c>
      <c r="X823" s="87"/>
    </row>
    <row r="824" spans="1:24" ht="12.95">
      <c r="A824" s="9" t="s">
        <v>96</v>
      </c>
      <c r="B824" s="16" t="s">
        <v>79</v>
      </c>
      <c r="C824" s="47" t="str" cm="1">
        <f t="array" ref="C824">IF(A824="", "", _xlfn._xlws.FILTER('Responsáveis pelas informações'!F:F, 'Responsáveis pelas informações'!A:A=A824))</f>
        <v>Bianca</v>
      </c>
      <c r="D824" s="47" t="s">
        <v>26</v>
      </c>
      <c r="E824" s="82" t="s">
        <v>404</v>
      </c>
      <c r="F824" s="82" t="s">
        <v>877</v>
      </c>
      <c r="G824" s="16"/>
      <c r="H824" s="87"/>
      <c r="I824" s="87"/>
      <c r="J824" s="87"/>
      <c r="K824" s="87"/>
      <c r="L824" s="87"/>
      <c r="M824" s="87"/>
      <c r="N824" s="87"/>
      <c r="O824" s="87"/>
      <c r="P824" s="87"/>
      <c r="Q824" s="84"/>
      <c r="R824" s="84">
        <v>4</v>
      </c>
      <c r="S824" s="87">
        <v>3</v>
      </c>
      <c r="T824" s="87">
        <v>3</v>
      </c>
      <c r="U824" s="87">
        <v>3</v>
      </c>
      <c r="V824" s="87">
        <v>3</v>
      </c>
      <c r="W824" s="87">
        <v>2</v>
      </c>
      <c r="X824" s="87"/>
    </row>
    <row r="825" spans="1:24" ht="26.1">
      <c r="A825" s="9" t="s">
        <v>96</v>
      </c>
      <c r="B825" s="16" t="s">
        <v>95</v>
      </c>
      <c r="C825" s="47" t="str" cm="1">
        <f t="array" ref="C825">IF(A825="", "", _xlfn._xlws.FILTER('Responsáveis pelas informações'!F:F, 'Responsáveis pelas informações'!A:A=A825))</f>
        <v>Bianca</v>
      </c>
      <c r="D825" s="47" t="s">
        <v>26</v>
      </c>
      <c r="E825" s="82" t="s">
        <v>404</v>
      </c>
      <c r="F825" s="82" t="s">
        <v>877</v>
      </c>
      <c r="G825" s="16"/>
      <c r="H825" s="87"/>
      <c r="I825" s="87"/>
      <c r="J825" s="87"/>
      <c r="K825" s="87"/>
      <c r="L825" s="87"/>
      <c r="M825" s="87"/>
      <c r="N825" s="87"/>
      <c r="O825" s="87"/>
      <c r="P825" s="87"/>
      <c r="Q825" s="84"/>
      <c r="R825" s="84">
        <v>3</v>
      </c>
      <c r="S825" s="87">
        <v>3</v>
      </c>
      <c r="T825" s="87">
        <v>2</v>
      </c>
      <c r="U825" s="87">
        <v>3</v>
      </c>
      <c r="V825" s="87">
        <v>3</v>
      </c>
      <c r="W825" s="87">
        <v>2</v>
      </c>
      <c r="X825" s="87"/>
    </row>
    <row r="826" spans="1:24" ht="12.95">
      <c r="A826" s="9" t="s">
        <v>96</v>
      </c>
      <c r="B826" s="16" t="s">
        <v>81</v>
      </c>
      <c r="C826" s="47" t="str" cm="1">
        <f t="array" ref="C826">IF(A826="", "", _xlfn._xlws.FILTER('Responsáveis pelas informações'!F:F, 'Responsáveis pelas informações'!A:A=A826))</f>
        <v>Bianca</v>
      </c>
      <c r="D826" s="47" t="s">
        <v>26</v>
      </c>
      <c r="E826" s="82" t="s">
        <v>404</v>
      </c>
      <c r="F826" s="82" t="s">
        <v>877</v>
      </c>
      <c r="G826" s="16"/>
      <c r="H826" s="87"/>
      <c r="I826" s="87"/>
      <c r="J826" s="87"/>
      <c r="K826" s="87"/>
      <c r="L826" s="87"/>
      <c r="M826" s="87"/>
      <c r="N826" s="87"/>
      <c r="O826" s="87"/>
      <c r="P826" s="87"/>
      <c r="Q826" s="84"/>
      <c r="R826" s="84">
        <v>4</v>
      </c>
      <c r="S826" s="87">
        <v>4</v>
      </c>
      <c r="T826" s="87">
        <v>4</v>
      </c>
      <c r="U826" s="87">
        <v>4</v>
      </c>
      <c r="V826" s="87">
        <v>4</v>
      </c>
      <c r="W826" s="87">
        <v>4</v>
      </c>
      <c r="X826" s="87"/>
    </row>
    <row r="827" spans="1:24" ht="12.95">
      <c r="A827" s="9" t="s">
        <v>96</v>
      </c>
      <c r="B827" s="16" t="s">
        <v>57</v>
      </c>
      <c r="C827" s="47" t="str" cm="1">
        <f t="array" ref="C827">IF(A827="", "", _xlfn._xlws.FILTER('Responsáveis pelas informações'!F:F, 'Responsáveis pelas informações'!A:A=A827))</f>
        <v>Bianca</v>
      </c>
      <c r="D827" s="47" t="s">
        <v>26</v>
      </c>
      <c r="E827" s="82" t="s">
        <v>404</v>
      </c>
      <c r="F827" s="82" t="s">
        <v>877</v>
      </c>
      <c r="G827" s="16"/>
      <c r="H827" s="87"/>
      <c r="I827" s="87"/>
      <c r="J827" s="87"/>
      <c r="K827" s="87"/>
      <c r="L827" s="87"/>
      <c r="M827" s="87"/>
      <c r="N827" s="87"/>
      <c r="O827" s="87"/>
      <c r="P827" s="87"/>
      <c r="Q827" s="84"/>
      <c r="R827" s="84">
        <v>2</v>
      </c>
      <c r="S827" s="87">
        <v>2</v>
      </c>
      <c r="T827" s="87">
        <v>2</v>
      </c>
      <c r="U827" s="87">
        <v>1</v>
      </c>
      <c r="V827" s="87">
        <v>2</v>
      </c>
      <c r="W827" s="87">
        <v>2</v>
      </c>
      <c r="X827" s="87"/>
    </row>
    <row r="828" spans="1:24" ht="12.95">
      <c r="A828" s="9" t="s">
        <v>96</v>
      </c>
      <c r="B828" s="16" t="s">
        <v>99</v>
      </c>
      <c r="C828" s="47" t="str" cm="1">
        <f t="array" ref="C828">IF(A828="", "", _xlfn._xlws.FILTER('Responsáveis pelas informações'!F:F, 'Responsáveis pelas informações'!A:A=A828))</f>
        <v>Bianca</v>
      </c>
      <c r="D828" s="47" t="s">
        <v>26</v>
      </c>
      <c r="E828" s="82" t="s">
        <v>404</v>
      </c>
      <c r="F828" s="82" t="s">
        <v>877</v>
      </c>
      <c r="G828" s="16"/>
      <c r="H828" s="87"/>
      <c r="I828" s="87"/>
      <c r="J828" s="87"/>
      <c r="K828" s="87"/>
      <c r="L828" s="87"/>
      <c r="M828" s="87"/>
      <c r="N828" s="87"/>
      <c r="O828" s="87"/>
      <c r="P828" s="87"/>
      <c r="Q828" s="84"/>
      <c r="R828" s="84">
        <v>9</v>
      </c>
      <c r="S828" s="87">
        <v>9</v>
      </c>
      <c r="T828" s="87">
        <v>9</v>
      </c>
      <c r="U828" s="87">
        <v>9</v>
      </c>
      <c r="V828" s="87">
        <v>9</v>
      </c>
      <c r="W828" s="87">
        <v>9</v>
      </c>
      <c r="X828" s="87"/>
    </row>
    <row r="829" spans="1:24" ht="26.1">
      <c r="A829" s="9" t="s">
        <v>96</v>
      </c>
      <c r="B829" s="16" t="s">
        <v>88</v>
      </c>
      <c r="C829" s="47" t="str" cm="1">
        <f t="array" ref="C829">IF(A829="", "", _xlfn._xlws.FILTER('Responsáveis pelas informações'!F:F, 'Responsáveis pelas informações'!A:A=A829))</f>
        <v>Bianca</v>
      </c>
      <c r="D829" s="47" t="s">
        <v>26</v>
      </c>
      <c r="E829" s="82" t="s">
        <v>404</v>
      </c>
      <c r="F829" s="82" t="s">
        <v>877</v>
      </c>
      <c r="G829" s="16"/>
      <c r="H829" s="87"/>
      <c r="I829" s="87"/>
      <c r="J829" s="87"/>
      <c r="K829" s="87"/>
      <c r="L829" s="87"/>
      <c r="M829" s="87"/>
      <c r="N829" s="87"/>
      <c r="O829" s="87"/>
      <c r="P829" s="87"/>
      <c r="Q829" s="84"/>
      <c r="R829" s="84" t="s">
        <v>953</v>
      </c>
      <c r="S829" s="84" t="s">
        <v>953</v>
      </c>
      <c r="T829" s="84" t="s">
        <v>953</v>
      </c>
      <c r="U829" s="84" t="s">
        <v>953</v>
      </c>
      <c r="V829" s="84" t="s">
        <v>953</v>
      </c>
      <c r="W829" s="84" t="s">
        <v>965</v>
      </c>
      <c r="X829" s="87"/>
    </row>
    <row r="830" spans="1:24" ht="12.95">
      <c r="A830" s="9" t="s">
        <v>96</v>
      </c>
      <c r="B830" s="16" t="s">
        <v>72</v>
      </c>
      <c r="C830" s="47" t="str" cm="1">
        <f t="array" ref="C830">IF(A830="", "", _xlfn._xlws.FILTER('Responsáveis pelas informações'!F:F, 'Responsáveis pelas informações'!A:A=A830))</f>
        <v>Bianca</v>
      </c>
      <c r="D830" s="47" t="s">
        <v>26</v>
      </c>
      <c r="E830" s="82" t="s">
        <v>404</v>
      </c>
      <c r="F830" s="82" t="s">
        <v>877</v>
      </c>
      <c r="G830" s="16"/>
      <c r="H830" s="87"/>
      <c r="I830" s="87"/>
      <c r="J830" s="87"/>
      <c r="K830" s="87"/>
      <c r="L830" s="87"/>
      <c r="M830" s="87"/>
      <c r="N830" s="87"/>
      <c r="O830" s="87"/>
      <c r="P830" s="87"/>
      <c r="Q830" s="84"/>
      <c r="R830" s="84">
        <v>50</v>
      </c>
      <c r="S830" s="87" t="s">
        <v>966</v>
      </c>
      <c r="T830" s="87" t="s">
        <v>967</v>
      </c>
      <c r="U830" s="87" t="s">
        <v>966</v>
      </c>
      <c r="V830" s="87">
        <v>45</v>
      </c>
      <c r="W830" s="87" t="s">
        <v>966</v>
      </c>
      <c r="X830" s="87"/>
    </row>
    <row r="831" spans="1:24" ht="26.1">
      <c r="A831" s="9" t="s">
        <v>96</v>
      </c>
      <c r="B831" s="16" t="s">
        <v>104</v>
      </c>
      <c r="C831" s="47" t="str" cm="1">
        <f t="array" ref="C831">IF(A831="", "", _xlfn._xlws.FILTER('Responsáveis pelas informações'!F:F, 'Responsáveis pelas informações'!A:A=A831))</f>
        <v>Bianca</v>
      </c>
      <c r="D831" s="47" t="s">
        <v>26</v>
      </c>
      <c r="E831" s="82" t="s">
        <v>404</v>
      </c>
      <c r="F831" s="82" t="s">
        <v>877</v>
      </c>
      <c r="G831" s="16"/>
      <c r="H831" s="87"/>
      <c r="I831" s="87"/>
      <c r="J831" s="87"/>
      <c r="K831" s="87"/>
      <c r="L831" s="87"/>
      <c r="M831" s="87"/>
      <c r="N831" s="87"/>
      <c r="O831" s="87"/>
      <c r="P831" s="87"/>
      <c r="Q831" s="84"/>
      <c r="R831" s="84">
        <v>8</v>
      </c>
      <c r="S831" s="87">
        <v>6</v>
      </c>
      <c r="T831" s="87">
        <v>8</v>
      </c>
      <c r="U831" s="87">
        <v>6</v>
      </c>
      <c r="V831" s="87">
        <v>8</v>
      </c>
      <c r="W831" s="87">
        <v>6</v>
      </c>
      <c r="X831" s="87"/>
    </row>
    <row r="832" spans="1:24" ht="26.1">
      <c r="A832" s="9" t="s">
        <v>96</v>
      </c>
      <c r="B832" s="16" t="s">
        <v>66</v>
      </c>
      <c r="C832" s="47" t="str" cm="1">
        <f t="array" ref="C832">IF(A832="", "", _xlfn._xlws.FILTER('Responsáveis pelas informações'!F:F, 'Responsáveis pelas informações'!A:A=A832))</f>
        <v>Bianca</v>
      </c>
      <c r="D832" s="47" t="s">
        <v>26</v>
      </c>
      <c r="E832" s="82" t="s">
        <v>404</v>
      </c>
      <c r="F832" s="82" t="s">
        <v>877</v>
      </c>
      <c r="G832" s="16"/>
      <c r="H832" s="87"/>
      <c r="I832" s="87"/>
      <c r="J832" s="87"/>
      <c r="K832" s="87"/>
      <c r="L832" s="87"/>
      <c r="M832" s="87"/>
      <c r="N832" s="87"/>
      <c r="O832" s="87"/>
      <c r="P832" s="87"/>
      <c r="Q832" s="84"/>
      <c r="R832" s="84">
        <v>16</v>
      </c>
      <c r="S832" s="87">
        <v>12</v>
      </c>
      <c r="T832" s="87">
        <v>16</v>
      </c>
      <c r="U832" s="87">
        <v>12</v>
      </c>
      <c r="V832" s="87">
        <v>16</v>
      </c>
      <c r="W832" s="87">
        <v>12</v>
      </c>
      <c r="X832" s="87"/>
    </row>
    <row r="833" spans="1:24" ht="12.95">
      <c r="A833" s="9" t="s">
        <v>97</v>
      </c>
      <c r="B833" s="16" t="s">
        <v>47</v>
      </c>
      <c r="C833" s="47" t="str" cm="1">
        <f t="array" ref="C833">IF(A833="", "", _xlfn._xlws.FILTER('Responsáveis pelas informações'!F:F, 'Responsáveis pelas informações'!A:A=A833))</f>
        <v>Marcos</v>
      </c>
      <c r="D833" s="47" t="s">
        <v>29</v>
      </c>
      <c r="E833" s="82" t="s">
        <v>877</v>
      </c>
      <c r="F833" s="82" t="s">
        <v>877</v>
      </c>
      <c r="G833" s="16"/>
      <c r="H833" s="87"/>
      <c r="I833" s="87"/>
      <c r="J833" s="87"/>
      <c r="K833" s="87"/>
      <c r="L833" s="87"/>
      <c r="M833" s="87"/>
      <c r="N833" s="87">
        <v>6</v>
      </c>
      <c r="O833" s="87">
        <v>33</v>
      </c>
      <c r="P833" s="87">
        <v>33</v>
      </c>
      <c r="Q833" s="87">
        <v>12</v>
      </c>
      <c r="R833" s="87"/>
      <c r="S833" s="87"/>
      <c r="T833" s="87"/>
      <c r="U833" s="87"/>
      <c r="V833" s="87"/>
      <c r="W833" s="87"/>
      <c r="X833" s="87"/>
    </row>
    <row r="834" spans="1:24" ht="12.95">
      <c r="A834" s="9" t="s">
        <v>97</v>
      </c>
      <c r="B834" s="16" t="s">
        <v>13</v>
      </c>
      <c r="C834" s="47" t="str" cm="1">
        <f t="array" ref="C834">IF(A834="", "", _xlfn._xlws.FILTER('Responsáveis pelas informações'!F:F, 'Responsáveis pelas informações'!A:A=A834))</f>
        <v>Marcos</v>
      </c>
      <c r="D834" s="47" t="s">
        <v>29</v>
      </c>
      <c r="E834" s="82" t="s">
        <v>877</v>
      </c>
      <c r="F834" s="82" t="s">
        <v>877</v>
      </c>
      <c r="G834" s="16"/>
      <c r="H834" s="87"/>
      <c r="I834" s="87"/>
      <c r="J834" s="87"/>
      <c r="K834" s="87"/>
      <c r="L834" s="87"/>
      <c r="M834" s="87"/>
      <c r="N834" s="87">
        <v>0</v>
      </c>
      <c r="O834" s="87">
        <v>10</v>
      </c>
      <c r="P834" s="87">
        <v>11</v>
      </c>
      <c r="Q834" s="84">
        <v>4</v>
      </c>
      <c r="R834" s="84"/>
      <c r="S834" s="87"/>
      <c r="T834" s="87"/>
      <c r="U834" s="87"/>
      <c r="V834" s="87"/>
      <c r="W834" s="87"/>
      <c r="X834" s="87"/>
    </row>
    <row r="835" spans="1:24" ht="12.95">
      <c r="A835" s="9" t="s">
        <v>97</v>
      </c>
      <c r="B835" s="16" t="s">
        <v>51</v>
      </c>
      <c r="C835" s="47" t="str" cm="1">
        <f t="array" ref="C835">IF(A835="", "", _xlfn._xlws.FILTER('Responsáveis pelas informações'!F:F, 'Responsáveis pelas informações'!A:A=A835))</f>
        <v>Marcos</v>
      </c>
      <c r="D835" s="47" t="s">
        <v>29</v>
      </c>
      <c r="E835" s="82" t="s">
        <v>877</v>
      </c>
      <c r="F835" s="82" t="s">
        <v>877</v>
      </c>
      <c r="G835" s="16"/>
      <c r="H835" s="87"/>
      <c r="I835" s="87"/>
      <c r="J835" s="87"/>
      <c r="K835" s="87"/>
      <c r="L835" s="87"/>
      <c r="M835" s="87"/>
      <c r="N835" s="87">
        <v>0</v>
      </c>
      <c r="O835" s="87">
        <v>2</v>
      </c>
      <c r="P835" s="87">
        <v>3</v>
      </c>
      <c r="Q835" s="84">
        <v>1</v>
      </c>
      <c r="R835" s="84"/>
      <c r="S835" s="87"/>
      <c r="T835" s="87"/>
      <c r="U835" s="87"/>
      <c r="V835" s="87"/>
      <c r="W835" s="87"/>
      <c r="X835" s="87"/>
    </row>
    <row r="836" spans="1:24" ht="12.95">
      <c r="A836" s="9" t="s">
        <v>97</v>
      </c>
      <c r="B836" s="16" t="s">
        <v>53</v>
      </c>
      <c r="C836" s="47" t="str" cm="1">
        <f t="array" ref="C836">IF(A836="", "", _xlfn._xlws.FILTER('Responsáveis pelas informações'!F:F, 'Responsáveis pelas informações'!A:A=A836))</f>
        <v>Marcos</v>
      </c>
      <c r="D836" s="47" t="s">
        <v>29</v>
      </c>
      <c r="E836" s="82" t="s">
        <v>877</v>
      </c>
      <c r="F836" s="82" t="s">
        <v>877</v>
      </c>
      <c r="G836" s="16"/>
      <c r="H836" s="87"/>
      <c r="I836" s="87"/>
      <c r="J836" s="87"/>
      <c r="K836" s="87"/>
      <c r="L836" s="87"/>
      <c r="M836" s="87"/>
      <c r="N836" s="87">
        <v>0</v>
      </c>
      <c r="O836" s="87">
        <v>2</v>
      </c>
      <c r="P836" s="87">
        <v>3</v>
      </c>
      <c r="Q836" s="84">
        <v>1</v>
      </c>
      <c r="R836" s="84"/>
      <c r="S836" s="87"/>
      <c r="T836" s="87"/>
      <c r="U836" s="87"/>
      <c r="V836" s="87"/>
      <c r="W836" s="87"/>
      <c r="X836" s="87"/>
    </row>
    <row r="837" spans="1:24" ht="12.95">
      <c r="A837" s="9" t="s">
        <v>97</v>
      </c>
      <c r="B837" s="16" t="s">
        <v>63</v>
      </c>
      <c r="C837" s="47" t="str" cm="1">
        <f t="array" ref="C837">IF(A837="", "", _xlfn._xlws.FILTER('Responsáveis pelas informações'!F:F, 'Responsáveis pelas informações'!A:A=A837))</f>
        <v>Marcos</v>
      </c>
      <c r="D837" s="47" t="s">
        <v>29</v>
      </c>
      <c r="E837" s="82" t="s">
        <v>877</v>
      </c>
      <c r="F837" s="82" t="s">
        <v>877</v>
      </c>
      <c r="G837" s="16"/>
      <c r="H837" s="87"/>
      <c r="I837" s="87"/>
      <c r="J837" s="87"/>
      <c r="K837" s="87"/>
      <c r="L837" s="87"/>
      <c r="M837" s="87"/>
      <c r="N837" s="87">
        <v>0</v>
      </c>
      <c r="O837" s="87">
        <v>16</v>
      </c>
      <c r="P837" s="87">
        <v>18</v>
      </c>
      <c r="Q837" s="84">
        <v>8</v>
      </c>
      <c r="R837" s="84"/>
      <c r="S837" s="87"/>
      <c r="T837" s="87"/>
      <c r="U837" s="87"/>
      <c r="V837" s="87"/>
      <c r="W837" s="87"/>
      <c r="X837" s="87"/>
    </row>
    <row r="838" spans="1:24" ht="12.95">
      <c r="A838" s="9" t="s">
        <v>97</v>
      </c>
      <c r="B838" s="16" t="s">
        <v>57</v>
      </c>
      <c r="C838" s="47" t="str" cm="1">
        <f t="array" ref="C838">IF(A838="", "", _xlfn._xlws.FILTER('Responsáveis pelas informações'!F:F, 'Responsáveis pelas informações'!A:A=A838))</f>
        <v>Marcos</v>
      </c>
      <c r="D838" s="47" t="s">
        <v>29</v>
      </c>
      <c r="E838" s="82" t="s">
        <v>877</v>
      </c>
      <c r="F838" s="82" t="s">
        <v>877</v>
      </c>
      <c r="G838" s="16"/>
      <c r="H838" s="87"/>
      <c r="I838" s="87"/>
      <c r="J838" s="87"/>
      <c r="K838" s="87"/>
      <c r="L838" s="87"/>
      <c r="M838" s="87"/>
      <c r="N838" s="87">
        <v>0</v>
      </c>
      <c r="O838" s="87">
        <v>0</v>
      </c>
      <c r="P838" s="87">
        <v>1</v>
      </c>
      <c r="Q838" s="84">
        <v>1</v>
      </c>
      <c r="R838" s="84"/>
      <c r="S838" s="87"/>
      <c r="T838" s="87"/>
      <c r="U838" s="87"/>
      <c r="V838" s="87"/>
      <c r="W838" s="87"/>
      <c r="X838" s="87"/>
    </row>
    <row r="839" spans="1:24" ht="26.1">
      <c r="A839" s="9" t="s">
        <v>97</v>
      </c>
      <c r="B839" s="16" t="s">
        <v>66</v>
      </c>
      <c r="C839" s="47" t="str" cm="1">
        <f t="array" ref="C839">IF(A839="", "", _xlfn._xlws.FILTER('Responsáveis pelas informações'!F:F, 'Responsáveis pelas informações'!A:A=A839))</f>
        <v>Marcos</v>
      </c>
      <c r="D839" s="47" t="s">
        <v>29</v>
      </c>
      <c r="E839" s="82" t="s">
        <v>877</v>
      </c>
      <c r="F839" s="82" t="s">
        <v>877</v>
      </c>
      <c r="G839" s="16"/>
      <c r="H839" s="87"/>
      <c r="I839" s="87"/>
      <c r="J839" s="87"/>
      <c r="K839" s="87"/>
      <c r="L839" s="87"/>
      <c r="M839" s="87"/>
      <c r="N839" s="87">
        <v>0</v>
      </c>
      <c r="O839" s="87">
        <v>10</v>
      </c>
      <c r="P839" s="87">
        <v>15</v>
      </c>
      <c r="Q839" s="84">
        <v>5</v>
      </c>
      <c r="R839" s="84"/>
      <c r="S839" s="87"/>
      <c r="T839" s="87"/>
      <c r="U839" s="87"/>
      <c r="V839" s="87"/>
      <c r="W839" s="87"/>
      <c r="X839" s="87"/>
    </row>
    <row r="840" spans="1:24" ht="12.95">
      <c r="A840" s="9" t="s">
        <v>97</v>
      </c>
      <c r="B840" s="16" t="s">
        <v>68</v>
      </c>
      <c r="C840" s="47" t="str" cm="1">
        <f t="array" ref="C840">IF(A840="", "", _xlfn._xlws.FILTER('Responsáveis pelas informações'!F:F, 'Responsáveis pelas informações'!A:A=A840))</f>
        <v>Marcos</v>
      </c>
      <c r="D840" s="47" t="s">
        <v>29</v>
      </c>
      <c r="E840" s="82" t="s">
        <v>877</v>
      </c>
      <c r="F840" s="82" t="s">
        <v>877</v>
      </c>
      <c r="G840" s="16"/>
      <c r="H840" s="87"/>
      <c r="I840" s="87"/>
      <c r="J840" s="87"/>
      <c r="K840" s="87"/>
      <c r="L840" s="87"/>
      <c r="M840" s="87"/>
      <c r="N840" s="87">
        <v>0</v>
      </c>
      <c r="O840" s="87">
        <v>3</v>
      </c>
      <c r="P840" s="87">
        <v>4</v>
      </c>
      <c r="Q840" s="84">
        <v>4</v>
      </c>
      <c r="R840" s="84"/>
      <c r="S840" s="84"/>
      <c r="T840" s="87"/>
      <c r="U840" s="87"/>
      <c r="V840" s="87"/>
      <c r="W840" s="87"/>
      <c r="X840" s="87"/>
    </row>
    <row r="841" spans="1:24" ht="26.1">
      <c r="A841" s="9" t="s">
        <v>97</v>
      </c>
      <c r="B841" s="16" t="s">
        <v>70</v>
      </c>
      <c r="C841" s="47" t="str" cm="1">
        <f t="array" ref="C841">IF(A841="", "", _xlfn._xlws.FILTER('Responsáveis pelas informações'!F:F, 'Responsáveis pelas informações'!A:A=A841))</f>
        <v>Marcos</v>
      </c>
      <c r="D841" s="47" t="s">
        <v>29</v>
      </c>
      <c r="E841" s="82" t="s">
        <v>877</v>
      </c>
      <c r="F841" s="82" t="s">
        <v>877</v>
      </c>
      <c r="G841" s="16" t="s">
        <v>968</v>
      </c>
      <c r="H841" s="87"/>
      <c r="I841" s="87"/>
      <c r="J841" s="87"/>
      <c r="K841" s="87"/>
      <c r="L841" s="87"/>
      <c r="M841" s="87"/>
      <c r="N841" s="87">
        <v>0</v>
      </c>
      <c r="O841" s="87">
        <v>13</v>
      </c>
      <c r="P841" s="87">
        <v>15</v>
      </c>
      <c r="Q841" s="84">
        <v>15</v>
      </c>
      <c r="R841" s="84"/>
      <c r="S841" s="87"/>
      <c r="T841" s="87"/>
      <c r="U841" s="87"/>
      <c r="V841" s="87"/>
      <c r="W841" s="87"/>
      <c r="X841" s="87"/>
    </row>
    <row r="842" spans="1:24" ht="12.95">
      <c r="A842" s="9" t="s">
        <v>97</v>
      </c>
      <c r="B842" s="16" t="s">
        <v>72</v>
      </c>
      <c r="C842" s="47" t="s">
        <v>222</v>
      </c>
      <c r="D842" s="47" t="s">
        <v>29</v>
      </c>
      <c r="E842" s="82" t="s">
        <v>877</v>
      </c>
      <c r="F842" s="82" t="s">
        <v>877</v>
      </c>
      <c r="G842" s="16"/>
      <c r="H842" s="87"/>
      <c r="I842" s="87"/>
      <c r="J842" s="87"/>
      <c r="K842" s="87"/>
      <c r="L842" s="87"/>
      <c r="M842" s="87"/>
      <c r="N842" s="87">
        <v>0</v>
      </c>
      <c r="O842" s="87">
        <v>20</v>
      </c>
      <c r="P842" s="87">
        <v>23</v>
      </c>
      <c r="Q842" s="84">
        <v>24</v>
      </c>
      <c r="R842" s="84"/>
      <c r="S842" s="87"/>
      <c r="T842" s="87"/>
      <c r="U842" s="87"/>
      <c r="V842" s="87"/>
      <c r="W842" s="87"/>
      <c r="X842" s="87"/>
    </row>
    <row r="843" spans="1:24" ht="12.95">
      <c r="A843" s="9" t="s">
        <v>97</v>
      </c>
      <c r="B843" s="16" t="s">
        <v>74</v>
      </c>
      <c r="C843" s="47" t="str" cm="1">
        <f t="array" ref="C843">IF(A843="", "", _xlfn._xlws.FILTER('Responsáveis pelas informações'!F:F, 'Responsáveis pelas informações'!A:A=A843))</f>
        <v>Marcos</v>
      </c>
      <c r="D843" s="47" t="s">
        <v>29</v>
      </c>
      <c r="E843" s="82" t="s">
        <v>408</v>
      </c>
      <c r="F843" s="82" t="s">
        <v>877</v>
      </c>
      <c r="G843" s="16"/>
      <c r="H843" s="87"/>
      <c r="I843" s="87"/>
      <c r="J843" s="87"/>
      <c r="K843" s="87"/>
      <c r="L843" s="87"/>
      <c r="M843" s="87"/>
      <c r="N843" s="87"/>
      <c r="O843" s="87"/>
      <c r="P843" s="87"/>
      <c r="Q843" s="84"/>
      <c r="R843" s="84">
        <v>30</v>
      </c>
      <c r="S843" s="87">
        <v>30</v>
      </c>
      <c r="T843" s="87">
        <v>25</v>
      </c>
      <c r="U843" s="87">
        <v>0</v>
      </c>
      <c r="V843" s="87"/>
      <c r="W843" s="87"/>
      <c r="X843" s="87"/>
    </row>
    <row r="844" spans="1:24" ht="12.95">
      <c r="A844" s="9" t="s">
        <v>97</v>
      </c>
      <c r="B844" s="16" t="s">
        <v>49</v>
      </c>
      <c r="C844" s="47" t="str" cm="1">
        <f t="array" ref="C844">IF(A844="", "", _xlfn._xlws.FILTER('Responsáveis pelas informações'!F:F, 'Responsáveis pelas informações'!A:A=A844))</f>
        <v>Marcos</v>
      </c>
      <c r="D844" s="47" t="s">
        <v>29</v>
      </c>
      <c r="E844" s="82" t="s">
        <v>408</v>
      </c>
      <c r="F844" s="82" t="s">
        <v>877</v>
      </c>
      <c r="G844" s="16"/>
      <c r="H844" s="87"/>
      <c r="I844" s="87"/>
      <c r="J844" s="87"/>
      <c r="K844" s="87"/>
      <c r="L844" s="87"/>
      <c r="M844" s="87"/>
      <c r="N844" s="87"/>
      <c r="O844" s="87"/>
      <c r="P844" s="87"/>
      <c r="Q844" s="84"/>
      <c r="R844" s="84">
        <v>10</v>
      </c>
      <c r="S844" s="87">
        <v>12</v>
      </c>
      <c r="T844" s="87">
        <v>6</v>
      </c>
      <c r="U844" s="87">
        <v>1</v>
      </c>
      <c r="V844" s="87"/>
      <c r="W844" s="87"/>
      <c r="X844" s="87"/>
    </row>
    <row r="845" spans="1:24" ht="12.95">
      <c r="A845" s="9" t="s">
        <v>97</v>
      </c>
      <c r="B845" s="16" t="s">
        <v>77</v>
      </c>
      <c r="C845" s="47" t="str" cm="1">
        <f t="array" ref="C845">IF(A845="", "", _xlfn._xlws.FILTER('Responsáveis pelas informações'!F:F, 'Responsáveis pelas informações'!A:A=A845))</f>
        <v>Marcos</v>
      </c>
      <c r="D845" s="47" t="s">
        <v>29</v>
      </c>
      <c r="E845" s="82" t="s">
        <v>408</v>
      </c>
      <c r="F845" s="82" t="s">
        <v>877</v>
      </c>
      <c r="G845" s="16"/>
      <c r="H845" s="87"/>
      <c r="I845" s="87"/>
      <c r="J845" s="87"/>
      <c r="K845" s="87"/>
      <c r="L845" s="87"/>
      <c r="M845" s="87"/>
      <c r="N845" s="87"/>
      <c r="O845" s="87"/>
      <c r="P845" s="87"/>
      <c r="Q845" s="84"/>
      <c r="R845" s="84">
        <v>3</v>
      </c>
      <c r="S845" s="87">
        <v>3</v>
      </c>
      <c r="T845" s="87">
        <v>3</v>
      </c>
      <c r="U845" s="87">
        <v>1</v>
      </c>
      <c r="V845" s="87"/>
      <c r="W845" s="87"/>
      <c r="X845" s="87"/>
    </row>
    <row r="846" spans="1:24" ht="12.95">
      <c r="A846" s="9" t="s">
        <v>97</v>
      </c>
      <c r="B846" s="16" t="s">
        <v>79</v>
      </c>
      <c r="C846" s="47" t="str" cm="1">
        <f t="array" ref="C846">IF(A846="", "", _xlfn._xlws.FILTER('Responsáveis pelas informações'!F:F, 'Responsáveis pelas informações'!A:A=A846))</f>
        <v>Marcos</v>
      </c>
      <c r="D846" s="47" t="s">
        <v>29</v>
      </c>
      <c r="E846" s="82" t="s">
        <v>408</v>
      </c>
      <c r="F846" s="82" t="s">
        <v>877</v>
      </c>
      <c r="G846" s="16"/>
      <c r="H846" s="87"/>
      <c r="I846" s="87"/>
      <c r="J846" s="87"/>
      <c r="K846" s="87"/>
      <c r="L846" s="87"/>
      <c r="M846" s="87"/>
      <c r="N846" s="87"/>
      <c r="O846" s="87"/>
      <c r="P846" s="87"/>
      <c r="Q846" s="84"/>
      <c r="R846" s="84">
        <v>3</v>
      </c>
      <c r="S846" s="87">
        <v>3</v>
      </c>
      <c r="T846" s="87">
        <v>3</v>
      </c>
      <c r="U846" s="87">
        <v>1</v>
      </c>
      <c r="V846" s="87"/>
      <c r="W846" s="87"/>
      <c r="X846" s="87"/>
    </row>
    <row r="847" spans="1:24" ht="26.1">
      <c r="A847" s="9" t="s">
        <v>97</v>
      </c>
      <c r="B847" s="16" t="s">
        <v>95</v>
      </c>
      <c r="C847" s="47" t="str" cm="1">
        <f t="array" ref="C847">IF(A847="", "", _xlfn._xlws.FILTER('Responsáveis pelas informações'!F:F, 'Responsáveis pelas informações'!A:A=A847))</f>
        <v>Marcos</v>
      </c>
      <c r="D847" s="47" t="s">
        <v>29</v>
      </c>
      <c r="E847" s="82" t="s">
        <v>408</v>
      </c>
      <c r="F847" s="82" t="s">
        <v>877</v>
      </c>
      <c r="G847" s="16"/>
      <c r="H847" s="87"/>
      <c r="I847" s="87"/>
      <c r="J847" s="87"/>
      <c r="K847" s="87"/>
      <c r="L847" s="87"/>
      <c r="M847" s="87"/>
      <c r="N847" s="87"/>
      <c r="O847" s="87"/>
      <c r="P847" s="87"/>
      <c r="Q847" s="84"/>
      <c r="R847" s="84">
        <v>2</v>
      </c>
      <c r="S847" s="87">
        <v>2</v>
      </c>
      <c r="T847" s="87">
        <v>1</v>
      </c>
      <c r="U847" s="87">
        <v>1</v>
      </c>
      <c r="V847" s="87"/>
      <c r="W847" s="87"/>
      <c r="X847" s="87"/>
    </row>
    <row r="848" spans="1:24" ht="12.95">
      <c r="A848" s="9" t="s">
        <v>97</v>
      </c>
      <c r="B848" s="16" t="s">
        <v>81</v>
      </c>
      <c r="C848" s="47" t="str" cm="1">
        <f t="array" ref="C848">IF(A848="", "", _xlfn._xlws.FILTER('Responsáveis pelas informações'!F:F, 'Responsáveis pelas informações'!A:A=A848))</f>
        <v>Marcos</v>
      </c>
      <c r="D848" s="47" t="s">
        <v>29</v>
      </c>
      <c r="E848" s="82" t="s">
        <v>408</v>
      </c>
      <c r="F848" s="82" t="s">
        <v>877</v>
      </c>
      <c r="G848" s="16"/>
      <c r="H848" s="87"/>
      <c r="I848" s="87"/>
      <c r="J848" s="87"/>
      <c r="K848" s="87"/>
      <c r="L848" s="87"/>
      <c r="M848" s="87"/>
      <c r="N848" s="87"/>
      <c r="O848" s="87"/>
      <c r="P848" s="87"/>
      <c r="Q848" s="84"/>
      <c r="R848" s="84">
        <v>60</v>
      </c>
      <c r="S848" s="87">
        <v>60</v>
      </c>
      <c r="T848" s="87">
        <v>30</v>
      </c>
      <c r="U848" s="87">
        <v>2</v>
      </c>
      <c r="V848" s="87"/>
      <c r="W848" s="87"/>
      <c r="X848" s="87"/>
    </row>
    <row r="849" spans="1:24" ht="12.95">
      <c r="A849" s="9" t="s">
        <v>97</v>
      </c>
      <c r="B849" s="16" t="s">
        <v>57</v>
      </c>
      <c r="C849" s="47" t="str" cm="1">
        <f t="array" ref="C849">IF(A849="", "", _xlfn._xlws.FILTER('Responsáveis pelas informações'!F:F, 'Responsáveis pelas informações'!A:A=A849))</f>
        <v>Marcos</v>
      </c>
      <c r="D849" s="47" t="s">
        <v>29</v>
      </c>
      <c r="E849" s="82" t="s">
        <v>408</v>
      </c>
      <c r="F849" s="82" t="s">
        <v>877</v>
      </c>
      <c r="G849" s="16"/>
      <c r="H849" s="87"/>
      <c r="I849" s="87"/>
      <c r="J849" s="87"/>
      <c r="K849" s="87"/>
      <c r="L849" s="87"/>
      <c r="M849" s="87"/>
      <c r="N849" s="87"/>
      <c r="O849" s="87"/>
      <c r="P849" s="87"/>
      <c r="Q849" s="84"/>
      <c r="R849" s="84">
        <v>1</v>
      </c>
      <c r="S849" s="87">
        <v>1</v>
      </c>
      <c r="T849" s="87">
        <v>1</v>
      </c>
      <c r="U849" s="87">
        <v>1</v>
      </c>
      <c r="V849" s="87"/>
      <c r="W849" s="87"/>
      <c r="X849" s="87"/>
    </row>
    <row r="850" spans="1:24" ht="12.95">
      <c r="A850" s="9" t="s">
        <v>97</v>
      </c>
      <c r="B850" s="16" t="s">
        <v>99</v>
      </c>
      <c r="C850" s="47" t="str" cm="1">
        <f t="array" ref="C850">IF(A850="", "", _xlfn._xlws.FILTER('Responsáveis pelas informações'!F:F, 'Responsáveis pelas informações'!A:A=A850))</f>
        <v>Marcos</v>
      </c>
      <c r="D850" s="47" t="s">
        <v>29</v>
      </c>
      <c r="E850" s="82" t="s">
        <v>408</v>
      </c>
      <c r="F850" s="82" t="s">
        <v>877</v>
      </c>
      <c r="G850" s="16"/>
      <c r="H850" s="87"/>
      <c r="I850" s="87"/>
      <c r="J850" s="87"/>
      <c r="K850" s="87"/>
      <c r="L850" s="87"/>
      <c r="M850" s="87"/>
      <c r="N850" s="87"/>
      <c r="O850" s="87"/>
      <c r="P850" s="87"/>
      <c r="Q850" s="84"/>
      <c r="R850" s="84">
        <v>9</v>
      </c>
      <c r="S850" s="87">
        <v>9</v>
      </c>
      <c r="T850" s="87">
        <v>9</v>
      </c>
      <c r="U850" s="87">
        <v>9</v>
      </c>
      <c r="V850" s="87"/>
      <c r="W850" s="87"/>
      <c r="X850" s="87"/>
    </row>
    <row r="851" spans="1:24" ht="26.1">
      <c r="A851" s="9" t="s">
        <v>97</v>
      </c>
      <c r="B851" s="16" t="s">
        <v>88</v>
      </c>
      <c r="C851" s="47" t="str" cm="1">
        <f t="array" ref="C851">IF(A851="", "", _xlfn._xlws.FILTER('Responsáveis pelas informações'!F:F, 'Responsáveis pelas informações'!A:A=A851))</f>
        <v>Marcos</v>
      </c>
      <c r="D851" s="47" t="s">
        <v>29</v>
      </c>
      <c r="E851" s="82" t="s">
        <v>408</v>
      </c>
      <c r="F851" s="82" t="s">
        <v>877</v>
      </c>
      <c r="G851" s="16"/>
      <c r="H851" s="87"/>
      <c r="I851" s="87"/>
      <c r="J851" s="87"/>
      <c r="K851" s="87"/>
      <c r="L851" s="87"/>
      <c r="M851" s="87"/>
      <c r="N851" s="87"/>
      <c r="O851" s="87"/>
      <c r="P851" s="87"/>
      <c r="Q851" s="84"/>
      <c r="R851" s="84" t="s">
        <v>969</v>
      </c>
      <c r="S851" s="84" t="s">
        <v>969</v>
      </c>
      <c r="T851" s="84" t="s">
        <v>969</v>
      </c>
      <c r="U851" s="87" t="s">
        <v>879</v>
      </c>
      <c r="V851" s="87"/>
      <c r="W851" s="87"/>
      <c r="X851" s="87"/>
    </row>
    <row r="852" spans="1:24" ht="12.95">
      <c r="A852" s="9" t="s">
        <v>97</v>
      </c>
      <c r="B852" s="16" t="s">
        <v>72</v>
      </c>
      <c r="C852" s="47" t="str" cm="1">
        <f t="array" ref="C852">IF(A852="", "", _xlfn._xlws.FILTER('Responsáveis pelas informações'!F:F, 'Responsáveis pelas informações'!A:A=A852))</f>
        <v>Marcos</v>
      </c>
      <c r="D852" s="47" t="s">
        <v>29</v>
      </c>
      <c r="E852" s="82" t="s">
        <v>408</v>
      </c>
      <c r="F852" s="82" t="s">
        <v>877</v>
      </c>
      <c r="G852" s="16"/>
      <c r="H852" s="87"/>
      <c r="I852" s="87"/>
      <c r="J852" s="87"/>
      <c r="K852" s="87"/>
      <c r="L852" s="87"/>
      <c r="M852" s="87"/>
      <c r="N852" s="87"/>
      <c r="O852" s="87"/>
      <c r="P852" s="87"/>
      <c r="Q852" s="84"/>
      <c r="R852" s="84">
        <v>30</v>
      </c>
      <c r="S852" s="87">
        <v>25</v>
      </c>
      <c r="T852" s="87">
        <v>50</v>
      </c>
      <c r="U852" s="87">
        <v>100</v>
      </c>
      <c r="V852" s="87"/>
      <c r="W852" s="87"/>
      <c r="X852" s="87"/>
    </row>
    <row r="853" spans="1:24" ht="26.1">
      <c r="A853" s="9" t="s">
        <v>97</v>
      </c>
      <c r="B853" s="16" t="s">
        <v>104</v>
      </c>
      <c r="C853" s="47" t="str" cm="1">
        <f t="array" ref="C853">IF(A853="", "", _xlfn._xlws.FILTER('Responsáveis pelas informações'!F:F, 'Responsáveis pelas informações'!A:A=A853))</f>
        <v>Marcos</v>
      </c>
      <c r="D853" s="47" t="s">
        <v>29</v>
      </c>
      <c r="E853" s="82" t="s">
        <v>408</v>
      </c>
      <c r="F853" s="82" t="s">
        <v>877</v>
      </c>
      <c r="G853" s="16"/>
      <c r="H853" s="87"/>
      <c r="I853" s="87"/>
      <c r="J853" s="87"/>
      <c r="K853" s="87"/>
      <c r="L853" s="87"/>
      <c r="M853" s="87"/>
      <c r="N853" s="87"/>
      <c r="O853" s="87"/>
      <c r="P853" s="87"/>
      <c r="Q853" s="84"/>
      <c r="R853" s="84">
        <v>16</v>
      </c>
      <c r="S853" s="87">
        <v>16</v>
      </c>
      <c r="T853" s="87">
        <v>16</v>
      </c>
      <c r="U853" s="87">
        <v>8</v>
      </c>
      <c r="V853" s="87"/>
      <c r="W853" s="87"/>
      <c r="X853" s="87"/>
    </row>
    <row r="854" spans="1:24" ht="26.1">
      <c r="A854" s="9" t="s">
        <v>97</v>
      </c>
      <c r="B854" s="16" t="s">
        <v>66</v>
      </c>
      <c r="C854" s="47" t="str" cm="1">
        <f t="array" ref="C854">IF(A854="", "", _xlfn._xlws.FILTER('Responsáveis pelas informações'!F:F, 'Responsáveis pelas informações'!A:A=A854))</f>
        <v>Marcos</v>
      </c>
      <c r="D854" s="47" t="s">
        <v>29</v>
      </c>
      <c r="E854" s="82" t="s">
        <v>408</v>
      </c>
      <c r="F854" s="82" t="s">
        <v>877</v>
      </c>
      <c r="G854" s="16"/>
      <c r="H854" s="87"/>
      <c r="I854" s="87"/>
      <c r="J854" s="87"/>
      <c r="K854" s="87"/>
      <c r="L854" s="87"/>
      <c r="M854" s="87"/>
      <c r="N854" s="87"/>
      <c r="O854" s="87"/>
      <c r="P854" s="87"/>
      <c r="Q854" s="84"/>
      <c r="R854" s="84">
        <v>12</v>
      </c>
      <c r="S854" s="87">
        <v>12</v>
      </c>
      <c r="T854" s="87">
        <v>12</v>
      </c>
      <c r="U854" s="87">
        <v>8</v>
      </c>
      <c r="V854" s="87"/>
      <c r="W854" s="87"/>
      <c r="X854" s="87"/>
    </row>
    <row r="855" spans="1:24" ht="26.1">
      <c r="A855" s="9" t="s">
        <v>97</v>
      </c>
      <c r="B855" s="16" t="s">
        <v>104</v>
      </c>
      <c r="C855" s="47" t="str" cm="1">
        <f t="array" ref="C855">IF(A855="", "", _xlfn._xlws.FILTER('Responsáveis pelas informações'!F:F, 'Responsáveis pelas informações'!A:A=A855))</f>
        <v>Marcos</v>
      </c>
      <c r="D855" s="47" t="s">
        <v>29</v>
      </c>
      <c r="E855" s="82" t="s">
        <v>389</v>
      </c>
      <c r="F855" s="82" t="s">
        <v>877</v>
      </c>
      <c r="G855" s="16" t="s">
        <v>399</v>
      </c>
      <c r="H855" s="87"/>
      <c r="I855" s="87"/>
      <c r="J855" s="87"/>
      <c r="K855" s="87"/>
      <c r="L855" s="87"/>
      <c r="M855" s="87"/>
      <c r="N855" s="87"/>
      <c r="O855" s="87">
        <v>10</v>
      </c>
      <c r="P855" s="87">
        <f>15+30</f>
        <v>45</v>
      </c>
      <c r="Q855" s="84">
        <f>5+10</f>
        <v>15</v>
      </c>
      <c r="R855" s="84">
        <v>0</v>
      </c>
      <c r="S855" s="87">
        <v>0</v>
      </c>
      <c r="T855" s="87"/>
      <c r="U855" s="87"/>
      <c r="V855" s="87"/>
      <c r="W855" s="87"/>
      <c r="X855" s="87"/>
    </row>
    <row r="856" spans="1:24" ht="26.1">
      <c r="A856" s="9" t="s">
        <v>97</v>
      </c>
      <c r="B856" s="16" t="s">
        <v>104</v>
      </c>
      <c r="C856" s="47" t="str" cm="1">
        <f t="array" ref="C856">IF(A856="", "", _xlfn._xlws.FILTER('Responsáveis pelas informações'!F:F, 'Responsáveis pelas informações'!A:A=A856))</f>
        <v>Marcos</v>
      </c>
      <c r="D856" s="47" t="s">
        <v>29</v>
      </c>
      <c r="E856" s="82" t="s">
        <v>398</v>
      </c>
      <c r="F856" s="82" t="s">
        <v>877</v>
      </c>
      <c r="G856" s="16" t="s">
        <v>399</v>
      </c>
      <c r="H856" s="87"/>
      <c r="I856" s="87"/>
      <c r="J856" s="87"/>
      <c r="K856" s="87"/>
      <c r="L856" s="87"/>
      <c r="M856" s="87"/>
      <c r="N856" s="87"/>
      <c r="O856" s="87"/>
      <c r="P856" s="87"/>
      <c r="Q856" s="84"/>
      <c r="R856" s="84">
        <v>37</v>
      </c>
      <c r="S856" s="87">
        <v>17</v>
      </c>
      <c r="T856" s="87"/>
      <c r="U856" s="87"/>
      <c r="V856" s="87"/>
      <c r="W856" s="87"/>
      <c r="X856" s="87"/>
    </row>
    <row r="857" spans="1:24" ht="12.95">
      <c r="A857" s="77" t="s">
        <v>98</v>
      </c>
      <c r="B857" s="47" t="s">
        <v>51</v>
      </c>
      <c r="C857" s="47" t="str" cm="1">
        <f t="array" ref="C857">IF(A857="", "", _xlfn._xlws.FILTER('Responsáveis pelas informações'!F:F, 'Responsáveis pelas informações'!A:A=A857))</f>
        <v>Bianca</v>
      </c>
      <c r="D857" s="47" t="s">
        <v>44</v>
      </c>
      <c r="E857" s="47">
        <v>0</v>
      </c>
      <c r="F857" s="47">
        <v>0</v>
      </c>
      <c r="G857" s="16"/>
      <c r="H857" s="87"/>
      <c r="I857" s="87"/>
      <c r="J857" s="87"/>
      <c r="K857" s="87"/>
      <c r="L857" s="87"/>
      <c r="M857" s="87">
        <v>2</v>
      </c>
      <c r="N857" s="108">
        <v>3</v>
      </c>
      <c r="O857" s="108">
        <v>1</v>
      </c>
      <c r="P857" s="108"/>
      <c r="S857" s="108"/>
      <c r="T857" s="108"/>
      <c r="U857" s="108"/>
      <c r="V857" s="108"/>
      <c r="W857" s="108"/>
      <c r="X857" s="87"/>
    </row>
    <row r="858" spans="1:24" ht="12.95">
      <c r="A858" s="77" t="s">
        <v>98</v>
      </c>
      <c r="B858" s="47" t="s">
        <v>53</v>
      </c>
      <c r="C858" s="47" t="str" cm="1">
        <f t="array" ref="C858">IF(A858="", "", _xlfn._xlws.FILTER('Responsáveis pelas informações'!F:F, 'Responsáveis pelas informações'!A:A=A858))</f>
        <v>Bianca</v>
      </c>
      <c r="D858" s="47" t="s">
        <v>44</v>
      </c>
      <c r="E858" s="47">
        <v>0</v>
      </c>
      <c r="F858" s="47">
        <v>0</v>
      </c>
      <c r="G858" s="16"/>
      <c r="H858" s="87"/>
      <c r="I858" s="87"/>
      <c r="J858" s="87"/>
      <c r="K858" s="87"/>
      <c r="L858" s="87"/>
      <c r="M858" s="87">
        <v>2</v>
      </c>
      <c r="N858" s="108">
        <v>2</v>
      </c>
      <c r="O858" s="108">
        <v>1</v>
      </c>
      <c r="P858" s="108"/>
      <c r="S858" s="108"/>
      <c r="T858" s="108"/>
      <c r="U858" s="108"/>
      <c r="V858" s="108"/>
      <c r="W858" s="108"/>
      <c r="X858" s="87"/>
    </row>
    <row r="859" spans="1:24" ht="26.1">
      <c r="A859" s="77" t="s">
        <v>98</v>
      </c>
      <c r="B859" s="47" t="s">
        <v>84</v>
      </c>
      <c r="C859" s="47" t="str" cm="1">
        <f t="array" ref="C859">IF(A859="", "", _xlfn._xlws.FILTER('Responsáveis pelas informações'!F:F, 'Responsáveis pelas informações'!A:A=A859))</f>
        <v>Bianca</v>
      </c>
      <c r="D859" s="47" t="s">
        <v>44</v>
      </c>
      <c r="E859" s="47">
        <v>0</v>
      </c>
      <c r="F859" s="47">
        <v>0</v>
      </c>
      <c r="G859" s="16"/>
      <c r="H859" s="87"/>
      <c r="I859" s="87"/>
      <c r="J859" s="87"/>
      <c r="K859" s="87"/>
      <c r="L859" s="87"/>
      <c r="M859" s="87">
        <v>6</v>
      </c>
      <c r="N859" s="108">
        <v>9</v>
      </c>
      <c r="O859" s="108">
        <v>3</v>
      </c>
      <c r="P859" s="108"/>
      <c r="S859" s="108"/>
      <c r="T859" s="108"/>
      <c r="U859" s="108"/>
      <c r="V859" s="108"/>
      <c r="W859" s="108"/>
      <c r="X859" s="87"/>
    </row>
    <row r="860" spans="1:24" ht="12.95">
      <c r="A860" s="77" t="s">
        <v>98</v>
      </c>
      <c r="B860" s="47" t="s">
        <v>57</v>
      </c>
      <c r="C860" s="47" t="str" cm="1">
        <f t="array" ref="C860">IF(A860="", "", _xlfn._xlws.FILTER('Responsáveis pelas informações'!F:F, 'Responsáveis pelas informações'!A:A=A860))</f>
        <v>Bianca</v>
      </c>
      <c r="D860" s="47" t="s">
        <v>44</v>
      </c>
      <c r="E860" s="47">
        <v>0</v>
      </c>
      <c r="F860" s="47">
        <v>0</v>
      </c>
      <c r="G860" s="16"/>
      <c r="H860" s="87"/>
      <c r="I860" s="87"/>
      <c r="J860" s="87"/>
      <c r="K860" s="87"/>
      <c r="L860" s="87"/>
      <c r="M860" s="87">
        <v>2</v>
      </c>
      <c r="N860" s="108">
        <v>3</v>
      </c>
      <c r="O860" s="108">
        <v>1</v>
      </c>
      <c r="P860" s="108"/>
      <c r="S860" s="108"/>
      <c r="T860" s="108"/>
      <c r="U860" s="108"/>
      <c r="V860" s="108"/>
      <c r="W860" s="108"/>
      <c r="X860" s="87"/>
    </row>
    <row r="861" spans="1:24" ht="12.95">
      <c r="A861" s="77" t="s">
        <v>98</v>
      </c>
      <c r="B861" s="47" t="s">
        <v>55</v>
      </c>
      <c r="C861" s="47" t="str" cm="1">
        <f t="array" ref="C861">IF(A861="", "", _xlfn._xlws.FILTER('Responsáveis pelas informações'!F:F, 'Responsáveis pelas informações'!A:A=A861))</f>
        <v>Bianca</v>
      </c>
      <c r="D861" s="47" t="s">
        <v>44</v>
      </c>
      <c r="E861" s="47">
        <v>0</v>
      </c>
      <c r="F861" s="47">
        <v>0</v>
      </c>
      <c r="G861" s="16"/>
      <c r="H861" s="87"/>
      <c r="I861" s="87"/>
      <c r="J861" s="87"/>
      <c r="K861" s="87"/>
      <c r="L861" s="87"/>
      <c r="M861" s="87">
        <v>3</v>
      </c>
      <c r="N861" s="108">
        <v>3</v>
      </c>
      <c r="O861" s="108">
        <v>3</v>
      </c>
      <c r="P861" s="108"/>
      <c r="S861" s="108"/>
      <c r="T861" s="108"/>
      <c r="U861" s="108"/>
      <c r="V861" s="108"/>
      <c r="W861" s="108"/>
      <c r="X861" s="87"/>
    </row>
    <row r="862" spans="1:24" ht="26.1">
      <c r="A862" s="77" t="s">
        <v>98</v>
      </c>
      <c r="B862" s="47" t="s">
        <v>70</v>
      </c>
      <c r="C862" s="47" t="str" cm="1">
        <f t="array" ref="C862">IF(A862="", "", _xlfn._xlws.FILTER('Responsáveis pelas informações'!F:F, 'Responsáveis pelas informações'!A:A=A862))</f>
        <v>Bianca</v>
      </c>
      <c r="D862" s="47" t="s">
        <v>44</v>
      </c>
      <c r="E862" s="47">
        <v>0</v>
      </c>
      <c r="F862" s="47">
        <v>0</v>
      </c>
      <c r="G862" s="16"/>
      <c r="H862" s="87"/>
      <c r="I862" s="87"/>
      <c r="J862" s="87"/>
      <c r="K862" s="87"/>
      <c r="L862" s="87"/>
      <c r="M862" s="87">
        <v>25</v>
      </c>
      <c r="N862" s="108">
        <v>30</v>
      </c>
      <c r="O862" s="108">
        <v>30</v>
      </c>
      <c r="P862" s="108"/>
      <c r="S862" s="108"/>
      <c r="T862" s="108"/>
      <c r="U862" s="108"/>
      <c r="V862" s="108"/>
      <c r="W862" s="108"/>
      <c r="X862" s="87"/>
    </row>
    <row r="863" spans="1:24" ht="12.95">
      <c r="A863" s="77" t="s">
        <v>98</v>
      </c>
      <c r="B863" s="47" t="s">
        <v>72</v>
      </c>
      <c r="C863" s="47" t="str" cm="1">
        <f t="array" ref="C863">IF(A863="", "", _xlfn._xlws.FILTER('Responsáveis pelas informações'!F:F, 'Responsáveis pelas informações'!A:A=A863))</f>
        <v>Bianca</v>
      </c>
      <c r="D863" s="47" t="s">
        <v>44</v>
      </c>
      <c r="E863" s="47">
        <v>0</v>
      </c>
      <c r="F863" s="47">
        <v>0</v>
      </c>
      <c r="G863" s="16"/>
      <c r="H863" s="87"/>
      <c r="I863" s="87"/>
      <c r="J863" s="87"/>
      <c r="K863" s="87"/>
      <c r="L863" s="87"/>
      <c r="M863" s="87">
        <v>20</v>
      </c>
      <c r="N863" s="108">
        <v>20</v>
      </c>
      <c r="O863" s="108">
        <v>20</v>
      </c>
      <c r="P863" s="108"/>
      <c r="S863" s="108"/>
      <c r="T863" s="108"/>
      <c r="U863" s="108"/>
      <c r="V863" s="108"/>
      <c r="W863" s="108"/>
      <c r="X863" s="87"/>
    </row>
    <row r="864" spans="1:24" ht="12.95">
      <c r="A864" s="77" t="s">
        <v>98</v>
      </c>
      <c r="B864" s="47" t="s">
        <v>13</v>
      </c>
      <c r="C864" s="47" t="str" cm="1">
        <f t="array" ref="C864">IF(A864="", "", _xlfn._xlws.FILTER('Responsáveis pelas informações'!F:F, 'Responsáveis pelas informações'!A:A=A864))</f>
        <v>Bianca</v>
      </c>
      <c r="D864" s="47" t="s">
        <v>44</v>
      </c>
      <c r="E864" s="47">
        <v>0</v>
      </c>
      <c r="F864" s="47">
        <v>0</v>
      </c>
      <c r="G864" s="16"/>
      <c r="H864" s="87"/>
      <c r="I864" s="87"/>
      <c r="J864" s="87"/>
      <c r="K864" s="87"/>
      <c r="L864" s="87"/>
      <c r="M864" s="87">
        <v>10</v>
      </c>
      <c r="N864" s="108">
        <v>15</v>
      </c>
      <c r="O864" s="108">
        <v>5</v>
      </c>
      <c r="P864" s="108"/>
      <c r="S864" s="108"/>
      <c r="T864" s="108"/>
      <c r="U864" s="108"/>
      <c r="V864" s="108"/>
      <c r="W864" s="108"/>
      <c r="X864" s="87"/>
    </row>
    <row r="865" spans="1:24" ht="12.95">
      <c r="A865" s="77" t="s">
        <v>98</v>
      </c>
      <c r="B865" s="47" t="s">
        <v>47</v>
      </c>
      <c r="C865" s="47" t="str" cm="1">
        <f t="array" ref="C865">IF(A865="", "", _xlfn._xlws.FILTER('Responsáveis pelas informações'!F:F, 'Responsáveis pelas informações'!A:A=A865))</f>
        <v>Bianca</v>
      </c>
      <c r="D865" s="47" t="s">
        <v>44</v>
      </c>
      <c r="E865" s="47">
        <v>0</v>
      </c>
      <c r="F865" s="47">
        <v>0</v>
      </c>
      <c r="G865" s="16"/>
      <c r="H865" s="87"/>
      <c r="I865" s="87"/>
      <c r="J865" s="87"/>
      <c r="K865" s="87"/>
      <c r="L865" s="87"/>
      <c r="M865" s="87">
        <v>20</v>
      </c>
      <c r="N865" s="108">
        <v>30</v>
      </c>
      <c r="O865" s="108">
        <v>10</v>
      </c>
      <c r="P865" s="108"/>
      <c r="S865" s="108"/>
      <c r="T865" s="108"/>
      <c r="U865" s="108"/>
      <c r="V865" s="108"/>
      <c r="W865" s="108"/>
      <c r="X865" s="87"/>
    </row>
    <row r="866" spans="1:24" ht="12.95">
      <c r="A866" s="77" t="s">
        <v>98</v>
      </c>
      <c r="B866" s="47" t="s">
        <v>63</v>
      </c>
      <c r="C866" s="47" t="str" cm="1">
        <f t="array" ref="C866">IF(A866="", "", _xlfn._xlws.FILTER('Responsáveis pelas informações'!F:F, 'Responsáveis pelas informações'!A:A=A866))</f>
        <v>Bianca</v>
      </c>
      <c r="D866" s="47" t="s">
        <v>44</v>
      </c>
      <c r="E866" s="47">
        <v>0</v>
      </c>
      <c r="F866" s="47">
        <v>0</v>
      </c>
      <c r="G866" s="16"/>
      <c r="H866" s="87"/>
      <c r="I866" s="87"/>
      <c r="J866" s="87"/>
      <c r="K866" s="87"/>
      <c r="L866" s="87"/>
      <c r="M866" s="87">
        <v>80</v>
      </c>
      <c r="N866" s="108">
        <v>80</v>
      </c>
      <c r="O866" s="108">
        <v>50</v>
      </c>
      <c r="P866" s="108"/>
      <c r="S866" s="108"/>
      <c r="T866" s="108"/>
      <c r="U866" s="108"/>
      <c r="V866" s="108"/>
      <c r="W866" s="108"/>
      <c r="X866" s="87"/>
    </row>
    <row r="867" spans="1:24" ht="12.95">
      <c r="A867" s="77" t="s">
        <v>98</v>
      </c>
      <c r="B867" s="47" t="s">
        <v>51</v>
      </c>
      <c r="C867" s="47" t="str" cm="1">
        <f t="array" ref="C867">IF(A867="", "", _xlfn._xlws.FILTER('Responsáveis pelas informações'!F:F, 'Responsáveis pelas informações'!A:A=A867))</f>
        <v>Bianca</v>
      </c>
      <c r="D867" s="47" t="s">
        <v>44</v>
      </c>
      <c r="E867" s="61" t="s">
        <v>408</v>
      </c>
      <c r="F867" s="47">
        <v>0</v>
      </c>
      <c r="G867" s="21"/>
      <c r="H867" s="108"/>
      <c r="I867" s="108"/>
      <c r="J867" s="108"/>
      <c r="K867" s="108"/>
      <c r="L867" s="108"/>
      <c r="M867" s="108"/>
      <c r="N867" s="108"/>
      <c r="O867" s="108">
        <v>2</v>
      </c>
      <c r="P867" s="108">
        <v>3</v>
      </c>
      <c r="Q867" s="83">
        <v>3</v>
      </c>
      <c r="R867" s="83">
        <v>3</v>
      </c>
      <c r="S867" s="108">
        <v>3</v>
      </c>
      <c r="T867" s="108">
        <v>3</v>
      </c>
      <c r="U867" s="108">
        <v>3</v>
      </c>
      <c r="V867" s="108"/>
      <c r="W867" s="108"/>
      <c r="X867" s="87"/>
    </row>
    <row r="868" spans="1:24" ht="12.95">
      <c r="A868" s="77" t="s">
        <v>98</v>
      </c>
      <c r="B868" s="47" t="s">
        <v>53</v>
      </c>
      <c r="C868" s="47" t="str" cm="1">
        <f t="array" ref="C868">IF(A868="", "", _xlfn._xlws.FILTER('Responsáveis pelas informações'!F:F, 'Responsáveis pelas informações'!A:A=A868))</f>
        <v>Bianca</v>
      </c>
      <c r="D868" s="47" t="s">
        <v>44</v>
      </c>
      <c r="E868" s="61" t="s">
        <v>408</v>
      </c>
      <c r="F868" s="47">
        <v>0</v>
      </c>
      <c r="G868" s="21"/>
      <c r="H868" s="108"/>
      <c r="I868" s="108"/>
      <c r="J868" s="108"/>
      <c r="K868" s="108"/>
      <c r="L868" s="108"/>
      <c r="M868" s="108"/>
      <c r="N868" s="108"/>
      <c r="O868" s="108">
        <v>2</v>
      </c>
      <c r="P868" s="108">
        <v>3</v>
      </c>
      <c r="Q868" s="83">
        <v>3</v>
      </c>
      <c r="R868" s="83">
        <v>3</v>
      </c>
      <c r="S868" s="108">
        <v>3</v>
      </c>
      <c r="T868" s="108">
        <v>3</v>
      </c>
      <c r="U868" s="108">
        <v>3</v>
      </c>
      <c r="V868" s="108"/>
      <c r="W868" s="108"/>
      <c r="X868" s="87"/>
    </row>
    <row r="869" spans="1:24" ht="26.1">
      <c r="A869" s="77" t="s">
        <v>98</v>
      </c>
      <c r="B869" s="47" t="s">
        <v>84</v>
      </c>
      <c r="C869" s="47" t="str" cm="1">
        <f t="array" ref="C869">IF(A869="", "", _xlfn._xlws.FILTER('Responsáveis pelas informações'!F:F, 'Responsáveis pelas informações'!A:A=A869))</f>
        <v>Bianca</v>
      </c>
      <c r="D869" s="47" t="s">
        <v>44</v>
      </c>
      <c r="E869" s="61" t="s">
        <v>408</v>
      </c>
      <c r="F869" s="47">
        <v>0</v>
      </c>
      <c r="G869" s="21"/>
      <c r="H869" s="108"/>
      <c r="I869" s="108"/>
      <c r="J869" s="108"/>
      <c r="K869" s="108"/>
      <c r="L869" s="108"/>
      <c r="M869" s="108"/>
      <c r="N869" s="108"/>
      <c r="O869" s="108">
        <v>6</v>
      </c>
      <c r="P869" s="108">
        <v>12</v>
      </c>
      <c r="Q869" s="83">
        <v>12</v>
      </c>
      <c r="R869" s="83">
        <v>12</v>
      </c>
      <c r="S869" s="108">
        <v>12</v>
      </c>
      <c r="T869" s="108">
        <v>12</v>
      </c>
      <c r="U869" s="108">
        <v>12</v>
      </c>
      <c r="V869" s="108"/>
      <c r="W869" s="108"/>
      <c r="X869" s="87"/>
    </row>
    <row r="870" spans="1:24" ht="12.95">
      <c r="A870" s="77" t="s">
        <v>98</v>
      </c>
      <c r="B870" s="47" t="s">
        <v>57</v>
      </c>
      <c r="C870" s="47" t="str" cm="1">
        <f t="array" ref="C870">IF(A870="", "", _xlfn._xlws.FILTER('Responsáveis pelas informações'!F:F, 'Responsáveis pelas informações'!A:A=A870))</f>
        <v>Bianca</v>
      </c>
      <c r="D870" s="47" t="s">
        <v>44</v>
      </c>
      <c r="E870" s="61" t="s">
        <v>408</v>
      </c>
      <c r="F870" s="47">
        <v>0</v>
      </c>
      <c r="G870" s="21"/>
      <c r="H870" s="108"/>
      <c r="I870" s="108"/>
      <c r="J870" s="108"/>
      <c r="K870" s="108"/>
      <c r="L870" s="108"/>
      <c r="M870" s="108"/>
      <c r="N870" s="108"/>
      <c r="O870" s="108">
        <v>0</v>
      </c>
      <c r="P870" s="108">
        <v>2</v>
      </c>
      <c r="Q870" s="83">
        <v>2</v>
      </c>
      <c r="R870" s="83">
        <v>2</v>
      </c>
      <c r="S870" s="108">
        <v>2</v>
      </c>
      <c r="T870" s="108">
        <v>2</v>
      </c>
      <c r="U870" s="108">
        <v>2</v>
      </c>
      <c r="V870" s="108"/>
      <c r="W870" s="108"/>
      <c r="X870" s="87"/>
    </row>
    <row r="871" spans="1:24" ht="12.95">
      <c r="A871" s="77" t="s">
        <v>98</v>
      </c>
      <c r="B871" s="47" t="s">
        <v>99</v>
      </c>
      <c r="C871" s="47" t="str" cm="1">
        <f t="array" ref="C871">IF(A871="", "", _xlfn._xlws.FILTER('Responsáveis pelas informações'!F:F, 'Responsáveis pelas informações'!A:A=A871))</f>
        <v>Bianca</v>
      </c>
      <c r="D871" s="47" t="s">
        <v>44</v>
      </c>
      <c r="E871" s="61" t="s">
        <v>408</v>
      </c>
      <c r="F871" s="47">
        <v>0</v>
      </c>
      <c r="G871" s="21"/>
      <c r="H871" s="108"/>
      <c r="I871" s="108"/>
      <c r="J871" s="108"/>
      <c r="K871" s="108"/>
      <c r="L871" s="108"/>
      <c r="M871" s="108"/>
      <c r="N871" s="108"/>
      <c r="O871" s="108">
        <v>3</v>
      </c>
      <c r="P871" s="108">
        <v>3</v>
      </c>
      <c r="Q871" s="83">
        <v>3</v>
      </c>
      <c r="R871" s="83">
        <v>3</v>
      </c>
      <c r="S871" s="108">
        <v>3</v>
      </c>
      <c r="T871" s="108">
        <v>3</v>
      </c>
      <c r="U871" s="108">
        <v>3</v>
      </c>
      <c r="V871" s="108"/>
      <c r="W871" s="108"/>
      <c r="X871" s="87"/>
    </row>
    <row r="872" spans="1:24" ht="26.1">
      <c r="A872" s="77" t="s">
        <v>98</v>
      </c>
      <c r="B872" s="47" t="s">
        <v>88</v>
      </c>
      <c r="C872" s="47" t="str" cm="1">
        <f t="array" ref="C872">IF(A872="", "", _xlfn._xlws.FILTER('Responsáveis pelas informações'!F:F, 'Responsáveis pelas informações'!A:A=A872))</f>
        <v>Bianca</v>
      </c>
      <c r="D872" s="47" t="s">
        <v>44</v>
      </c>
      <c r="E872" s="61" t="s">
        <v>408</v>
      </c>
      <c r="F872" s="47">
        <v>0</v>
      </c>
      <c r="G872" s="21"/>
      <c r="H872" s="108"/>
      <c r="I872" s="108"/>
      <c r="J872" s="108"/>
      <c r="K872" s="108"/>
      <c r="L872" s="108"/>
      <c r="M872" s="108"/>
      <c r="N872" s="108"/>
      <c r="O872" s="108">
        <v>30</v>
      </c>
      <c r="P872" s="108">
        <v>34</v>
      </c>
      <c r="Q872" s="83">
        <v>34</v>
      </c>
      <c r="R872" s="83">
        <v>34</v>
      </c>
      <c r="S872" s="108">
        <v>34</v>
      </c>
      <c r="T872" s="108">
        <v>34</v>
      </c>
      <c r="U872" s="108">
        <v>34</v>
      </c>
      <c r="V872" s="108"/>
      <c r="W872" s="108"/>
      <c r="X872" s="87"/>
    </row>
    <row r="873" spans="1:24" ht="12.95">
      <c r="A873" s="77" t="s">
        <v>98</v>
      </c>
      <c r="B873" s="47" t="s">
        <v>72</v>
      </c>
      <c r="C873" s="47" t="str" cm="1">
        <f t="array" ref="C873">IF(A873="", "", _xlfn._xlws.FILTER('Responsáveis pelas informações'!F:F, 'Responsáveis pelas informações'!A:A=A873))</f>
        <v>Bianca</v>
      </c>
      <c r="D873" s="47" t="s">
        <v>44</v>
      </c>
      <c r="E873" s="61" t="s">
        <v>408</v>
      </c>
      <c r="F873" s="47">
        <v>0</v>
      </c>
      <c r="G873" s="21"/>
      <c r="H873" s="108"/>
      <c r="I873" s="108"/>
      <c r="J873" s="108"/>
      <c r="K873" s="108"/>
      <c r="L873" s="108"/>
      <c r="M873" s="108"/>
      <c r="N873" s="108"/>
      <c r="O873" s="108" t="s">
        <v>970</v>
      </c>
      <c r="P873" s="108" t="s">
        <v>971</v>
      </c>
      <c r="Q873" s="83" t="s">
        <v>972</v>
      </c>
      <c r="R873" s="83" t="s">
        <v>973</v>
      </c>
      <c r="S873" s="108" t="s">
        <v>939</v>
      </c>
      <c r="T873" s="108" t="s">
        <v>974</v>
      </c>
      <c r="U873" s="108" t="s">
        <v>975</v>
      </c>
      <c r="V873" s="108"/>
      <c r="W873" s="108"/>
      <c r="X873" s="87"/>
    </row>
    <row r="874" spans="1:24" ht="12.95">
      <c r="A874" s="77" t="s">
        <v>98</v>
      </c>
      <c r="B874" s="47" t="s">
        <v>13</v>
      </c>
      <c r="C874" s="47" t="str" cm="1">
        <f t="array" ref="C874">IF(A874="", "", _xlfn._xlws.FILTER('Responsáveis pelas informações'!F:F, 'Responsáveis pelas informações'!A:A=A874))</f>
        <v>Bianca</v>
      </c>
      <c r="D874" s="47" t="s">
        <v>44</v>
      </c>
      <c r="E874" s="61" t="s">
        <v>408</v>
      </c>
      <c r="F874" s="47">
        <v>0</v>
      </c>
      <c r="G874" s="21"/>
      <c r="H874" s="108"/>
      <c r="I874" s="108"/>
      <c r="J874" s="108"/>
      <c r="K874" s="108"/>
      <c r="L874" s="108"/>
      <c r="M874" s="108"/>
      <c r="N874" s="108"/>
      <c r="O874" s="108">
        <v>7</v>
      </c>
      <c r="P874" s="108">
        <v>12</v>
      </c>
      <c r="Q874" s="83">
        <v>12</v>
      </c>
      <c r="R874" s="83">
        <v>12</v>
      </c>
      <c r="S874" s="108">
        <v>12</v>
      </c>
      <c r="T874" s="108">
        <v>12</v>
      </c>
      <c r="U874" s="108">
        <v>12</v>
      </c>
      <c r="V874" s="108"/>
      <c r="W874" s="108"/>
      <c r="X874" s="87"/>
    </row>
    <row r="875" spans="1:24" ht="12.95">
      <c r="A875" s="77" t="s">
        <v>98</v>
      </c>
      <c r="B875" s="47" t="s">
        <v>47</v>
      </c>
      <c r="C875" s="47" t="str" cm="1">
        <f t="array" ref="C875">IF(A875="", "", _xlfn._xlws.FILTER('Responsáveis pelas informações'!F:F, 'Responsáveis pelas informações'!A:A=A875))</f>
        <v>Bianca</v>
      </c>
      <c r="D875" s="47" t="s">
        <v>44</v>
      </c>
      <c r="E875" s="61" t="s">
        <v>408</v>
      </c>
      <c r="F875" s="47">
        <v>0</v>
      </c>
      <c r="G875" s="21"/>
      <c r="H875" s="108"/>
      <c r="I875" s="108"/>
      <c r="J875" s="108"/>
      <c r="K875" s="108"/>
      <c r="L875" s="108"/>
      <c r="M875" s="108"/>
      <c r="N875" s="108"/>
      <c r="O875" s="108">
        <v>14</v>
      </c>
      <c r="P875" s="108">
        <v>30</v>
      </c>
      <c r="Q875" s="83">
        <v>30</v>
      </c>
      <c r="R875" s="83">
        <v>30</v>
      </c>
      <c r="S875" s="108">
        <v>30</v>
      </c>
      <c r="T875" s="108">
        <v>30</v>
      </c>
      <c r="U875" s="108">
        <v>30</v>
      </c>
      <c r="V875" s="108"/>
      <c r="W875" s="108"/>
      <c r="X875" s="87"/>
    </row>
    <row r="876" spans="1:24" ht="12.95">
      <c r="A876" s="77" t="s">
        <v>98</v>
      </c>
      <c r="B876" s="47" t="s">
        <v>81</v>
      </c>
      <c r="C876" s="47" t="str" cm="1">
        <f t="array" ref="C876">IF(A876="", "", _xlfn._xlws.FILTER('Responsáveis pelas informações'!F:F, 'Responsáveis pelas informações'!A:A=A876))</f>
        <v>Bianca</v>
      </c>
      <c r="D876" s="47" t="s">
        <v>44</v>
      </c>
      <c r="E876" s="61" t="s">
        <v>408</v>
      </c>
      <c r="F876" s="47">
        <v>0</v>
      </c>
      <c r="G876" s="21"/>
      <c r="H876" s="108"/>
      <c r="I876" s="108"/>
      <c r="J876" s="108"/>
      <c r="K876" s="108"/>
      <c r="L876" s="108"/>
      <c r="M876" s="108"/>
      <c r="N876" s="108"/>
      <c r="O876" s="108">
        <v>2</v>
      </c>
      <c r="P876" s="108">
        <v>2</v>
      </c>
      <c r="Q876" s="83">
        <v>2</v>
      </c>
      <c r="R876" s="83">
        <v>2</v>
      </c>
      <c r="S876" s="108">
        <v>2</v>
      </c>
      <c r="T876" s="108">
        <v>2</v>
      </c>
      <c r="U876" s="108">
        <v>2</v>
      </c>
      <c r="V876" s="108"/>
      <c r="W876" s="108"/>
      <c r="X876" s="87"/>
    </row>
    <row r="877" spans="1:24" ht="12.95">
      <c r="A877" s="77" t="s">
        <v>98</v>
      </c>
      <c r="B877" s="47" t="s">
        <v>74</v>
      </c>
      <c r="C877" s="47" t="str" cm="1">
        <f t="array" ref="C877">IF(A877="", "", _xlfn._xlws.FILTER('Responsáveis pelas informações'!F:F, 'Responsáveis pelas informações'!A:A=A877))</f>
        <v>Bianca</v>
      </c>
      <c r="D877" s="47" t="s">
        <v>44</v>
      </c>
      <c r="E877" s="61" t="s">
        <v>414</v>
      </c>
      <c r="F877" s="47">
        <v>0</v>
      </c>
      <c r="G877" s="21"/>
      <c r="H877" s="108"/>
      <c r="I877" s="108"/>
      <c r="J877" s="108"/>
      <c r="K877" s="108"/>
      <c r="L877" s="108"/>
      <c r="M877" s="108"/>
      <c r="N877" s="108"/>
      <c r="O877" s="108"/>
      <c r="P877" s="108"/>
      <c r="R877" s="83">
        <v>42</v>
      </c>
      <c r="S877" s="108">
        <v>44</v>
      </c>
      <c r="T877" s="108">
        <v>47</v>
      </c>
      <c r="U877" s="108">
        <v>51</v>
      </c>
      <c r="V877" s="108"/>
      <c r="W877" s="108"/>
      <c r="X877" s="87"/>
    </row>
    <row r="878" spans="1:24" ht="12.95">
      <c r="A878" s="77" t="s">
        <v>98</v>
      </c>
      <c r="B878" s="47" t="s">
        <v>49</v>
      </c>
      <c r="C878" s="47" t="str" cm="1">
        <f t="array" ref="C878">IF(A878="", "", _xlfn._xlws.FILTER('Responsáveis pelas informações'!F:F, 'Responsáveis pelas informações'!A:A=A878))</f>
        <v>Bianca</v>
      </c>
      <c r="D878" s="47" t="s">
        <v>44</v>
      </c>
      <c r="E878" s="61" t="s">
        <v>414</v>
      </c>
      <c r="F878" s="47">
        <v>0</v>
      </c>
      <c r="G878" s="21"/>
      <c r="H878" s="108"/>
      <c r="I878" s="108"/>
      <c r="J878" s="108"/>
      <c r="K878" s="108"/>
      <c r="L878" s="108"/>
      <c r="M878" s="108"/>
      <c r="N878" s="108"/>
      <c r="O878" s="108"/>
      <c r="P878" s="108"/>
      <c r="R878" s="83">
        <v>19</v>
      </c>
      <c r="S878" s="108">
        <v>20</v>
      </c>
      <c r="T878" s="108">
        <v>22</v>
      </c>
      <c r="U878" s="108">
        <v>24</v>
      </c>
      <c r="V878" s="108"/>
      <c r="W878" s="108"/>
      <c r="X878" s="87"/>
    </row>
    <row r="879" spans="1:24" ht="12.95">
      <c r="A879" s="77" t="s">
        <v>98</v>
      </c>
      <c r="B879" s="47" t="s">
        <v>77</v>
      </c>
      <c r="C879" s="47" t="str" cm="1">
        <f t="array" ref="C879">IF(A879="", "", _xlfn._xlws.FILTER('Responsáveis pelas informações'!F:F, 'Responsáveis pelas informações'!A:A=A879))</f>
        <v>Bianca</v>
      </c>
      <c r="D879" s="47" t="s">
        <v>44</v>
      </c>
      <c r="E879" s="61" t="s">
        <v>414</v>
      </c>
      <c r="F879" s="47">
        <v>0</v>
      </c>
      <c r="G879" s="21"/>
      <c r="H879" s="108"/>
      <c r="I879" s="108"/>
      <c r="J879" s="108"/>
      <c r="K879" s="108"/>
      <c r="L879" s="108"/>
      <c r="M879" s="108"/>
      <c r="N879" s="108"/>
      <c r="O879" s="108"/>
      <c r="P879" s="108"/>
      <c r="R879" s="83">
        <v>7</v>
      </c>
      <c r="S879" s="108">
        <v>7</v>
      </c>
      <c r="T879" s="108">
        <v>8</v>
      </c>
      <c r="U879" s="108">
        <v>8</v>
      </c>
      <c r="V879" s="108"/>
      <c r="W879" s="108"/>
      <c r="X879" s="87"/>
    </row>
    <row r="880" spans="1:24" ht="12.95">
      <c r="A880" s="77" t="s">
        <v>98</v>
      </c>
      <c r="B880" s="47" t="s">
        <v>79</v>
      </c>
      <c r="C880" s="47" t="str" cm="1">
        <f t="array" ref="C880">IF(A880="", "", _xlfn._xlws.FILTER('Responsáveis pelas informações'!F:F, 'Responsáveis pelas informações'!A:A=A880))</f>
        <v>Bianca</v>
      </c>
      <c r="D880" s="47" t="s">
        <v>44</v>
      </c>
      <c r="E880" s="61" t="s">
        <v>414</v>
      </c>
      <c r="F880" s="47">
        <v>0</v>
      </c>
      <c r="G880" s="21"/>
      <c r="H880" s="108"/>
      <c r="I880" s="108"/>
      <c r="J880" s="108"/>
      <c r="K880" s="108"/>
      <c r="L880" s="108"/>
      <c r="M880" s="108"/>
      <c r="N880" s="108"/>
      <c r="O880" s="108"/>
      <c r="P880" s="108"/>
      <c r="R880" s="83">
        <v>4</v>
      </c>
      <c r="S880" s="108">
        <v>4</v>
      </c>
      <c r="T880" s="108">
        <v>4</v>
      </c>
      <c r="U880" s="108">
        <v>4</v>
      </c>
      <c r="V880" s="108"/>
      <c r="W880" s="108"/>
      <c r="X880" s="87"/>
    </row>
    <row r="881" spans="1:24" ht="26.1">
      <c r="A881" s="77" t="s">
        <v>98</v>
      </c>
      <c r="B881" s="47" t="s">
        <v>95</v>
      </c>
      <c r="C881" s="47" t="str" cm="1">
        <f t="array" ref="C881">IF(A881="", "", _xlfn._xlws.FILTER('Responsáveis pelas informações'!F:F, 'Responsáveis pelas informações'!A:A=A881))</f>
        <v>Bianca</v>
      </c>
      <c r="D881" s="47" t="s">
        <v>44</v>
      </c>
      <c r="E881" s="61" t="s">
        <v>414</v>
      </c>
      <c r="F881" s="47">
        <v>0</v>
      </c>
      <c r="G881" s="21"/>
      <c r="H881" s="108"/>
      <c r="I881" s="108"/>
      <c r="J881" s="108"/>
      <c r="K881" s="108"/>
      <c r="L881" s="108"/>
      <c r="M881" s="108"/>
      <c r="N881" s="108"/>
      <c r="O881" s="108"/>
      <c r="P881" s="108"/>
      <c r="R881" s="83">
        <v>3</v>
      </c>
      <c r="S881" s="108">
        <v>3</v>
      </c>
      <c r="T881" s="108">
        <v>4</v>
      </c>
      <c r="U881" s="108">
        <v>4</v>
      </c>
      <c r="V881" s="108"/>
      <c r="W881" s="108"/>
      <c r="X881" s="87"/>
    </row>
    <row r="882" spans="1:24" ht="12.95">
      <c r="A882" s="77" t="s">
        <v>98</v>
      </c>
      <c r="B882" s="47" t="s">
        <v>81</v>
      </c>
      <c r="C882" s="47" t="str" cm="1">
        <f t="array" ref="C882">IF(A882="", "", _xlfn._xlws.FILTER('Responsáveis pelas informações'!F:F, 'Responsáveis pelas informações'!A:A=A882))</f>
        <v>Bianca</v>
      </c>
      <c r="D882" s="47" t="s">
        <v>44</v>
      </c>
      <c r="E882" s="61" t="s">
        <v>414</v>
      </c>
      <c r="F882" s="47">
        <v>0</v>
      </c>
      <c r="G882" s="21"/>
      <c r="H882" s="108"/>
      <c r="I882" s="108"/>
      <c r="J882" s="108"/>
      <c r="K882" s="108"/>
      <c r="L882" s="108"/>
      <c r="M882" s="108"/>
      <c r="N882" s="108"/>
      <c r="O882" s="108"/>
      <c r="P882" s="108"/>
      <c r="R882" s="83">
        <v>5</v>
      </c>
      <c r="S882" s="108">
        <v>5</v>
      </c>
      <c r="T882" s="108">
        <v>6</v>
      </c>
      <c r="U882" s="108">
        <v>7</v>
      </c>
      <c r="V882" s="108"/>
      <c r="W882" s="108"/>
      <c r="X882" s="87"/>
    </row>
    <row r="883" spans="1:24" ht="12.95">
      <c r="A883" s="77" t="s">
        <v>98</v>
      </c>
      <c r="B883" s="47" t="s">
        <v>57</v>
      </c>
      <c r="C883" s="47" t="str" cm="1">
        <f t="array" ref="C883">IF(A883="", "", _xlfn._xlws.FILTER('Responsáveis pelas informações'!F:F, 'Responsáveis pelas informações'!A:A=A883))</f>
        <v>Bianca</v>
      </c>
      <c r="D883" s="47" t="s">
        <v>44</v>
      </c>
      <c r="E883" s="61" t="s">
        <v>414</v>
      </c>
      <c r="F883" s="47">
        <v>0</v>
      </c>
      <c r="G883" s="21"/>
      <c r="H883" s="108"/>
      <c r="I883" s="108"/>
      <c r="J883" s="108"/>
      <c r="K883" s="108"/>
      <c r="L883" s="108"/>
      <c r="M883" s="108"/>
      <c r="N883" s="108"/>
      <c r="O883" s="108"/>
      <c r="P883" s="108"/>
      <c r="R883" s="83">
        <v>3</v>
      </c>
      <c r="S883" s="108">
        <v>3</v>
      </c>
      <c r="T883" s="108">
        <v>4</v>
      </c>
      <c r="U883" s="108">
        <v>4</v>
      </c>
      <c r="V883" s="108"/>
      <c r="W883" s="108"/>
      <c r="X883" s="87"/>
    </row>
    <row r="884" spans="1:24" ht="12.95">
      <c r="A884" s="77" t="s">
        <v>98</v>
      </c>
      <c r="B884" s="47" t="s">
        <v>99</v>
      </c>
      <c r="C884" s="47" t="str" cm="1">
        <f t="array" ref="C884">IF(A884="", "", _xlfn._xlws.FILTER('Responsáveis pelas informações'!F:F, 'Responsáveis pelas informações'!A:A=A884))</f>
        <v>Bianca</v>
      </c>
      <c r="D884" s="47" t="s">
        <v>44</v>
      </c>
      <c r="E884" s="61" t="s">
        <v>414</v>
      </c>
      <c r="F884" s="47">
        <v>0</v>
      </c>
      <c r="G884" s="21"/>
      <c r="H884" s="108"/>
      <c r="I884" s="108"/>
      <c r="J884" s="108"/>
      <c r="K884" s="108"/>
      <c r="L884" s="108"/>
      <c r="M884" s="108"/>
      <c r="N884" s="108"/>
      <c r="O884" s="108"/>
      <c r="P884" s="108"/>
      <c r="R884" s="83">
        <v>7</v>
      </c>
      <c r="S884" s="108">
        <v>7</v>
      </c>
      <c r="T884" s="108">
        <v>7.3</v>
      </c>
      <c r="U884" s="108">
        <v>7.3</v>
      </c>
      <c r="V884" s="108"/>
      <c r="W884" s="108"/>
      <c r="X884" s="87"/>
    </row>
    <row r="885" spans="1:24" ht="26.1">
      <c r="A885" s="77" t="s">
        <v>98</v>
      </c>
      <c r="B885" s="47" t="s">
        <v>88</v>
      </c>
      <c r="C885" s="47" t="str" cm="1">
        <f t="array" ref="C885">IF(A885="", "", _xlfn._xlws.FILTER('Responsáveis pelas informações'!F:F, 'Responsáveis pelas informações'!A:A=A885))</f>
        <v>Bianca</v>
      </c>
      <c r="D885" s="47" t="s">
        <v>44</v>
      </c>
      <c r="E885" s="61" t="s">
        <v>414</v>
      </c>
      <c r="F885" s="47">
        <v>0</v>
      </c>
      <c r="G885" s="21"/>
      <c r="H885" s="108"/>
      <c r="I885" s="108"/>
      <c r="J885" s="108"/>
      <c r="K885" s="108"/>
      <c r="L885" s="108"/>
      <c r="M885" s="108"/>
      <c r="N885" s="108"/>
      <c r="O885" s="108"/>
      <c r="P885" s="108"/>
      <c r="R885" s="83">
        <v>34</v>
      </c>
      <c r="S885" s="108">
        <v>34</v>
      </c>
      <c r="T885" s="108">
        <v>34</v>
      </c>
      <c r="U885" s="108">
        <v>34</v>
      </c>
      <c r="V885" s="108"/>
      <c r="W885" s="108"/>
      <c r="X885" s="87"/>
    </row>
    <row r="886" spans="1:24" ht="12.95">
      <c r="A886" s="77" t="s">
        <v>98</v>
      </c>
      <c r="B886" s="47" t="s">
        <v>72</v>
      </c>
      <c r="C886" s="47" t="str" cm="1">
        <f t="array" ref="C886">IF(A886="", "", _xlfn._xlws.FILTER('Responsáveis pelas informações'!F:F, 'Responsáveis pelas informações'!A:A=A886))</f>
        <v>Bianca</v>
      </c>
      <c r="D886" s="47" t="s">
        <v>44</v>
      </c>
      <c r="E886" s="61" t="s">
        <v>414</v>
      </c>
      <c r="F886" s="47">
        <v>0</v>
      </c>
      <c r="G886" s="21"/>
      <c r="H886" s="108"/>
      <c r="I886" s="108"/>
      <c r="J886" s="108"/>
      <c r="K886" s="108"/>
      <c r="L886" s="108"/>
      <c r="M886" s="108"/>
      <c r="N886" s="108"/>
      <c r="O886" s="108"/>
      <c r="P886" s="108"/>
      <c r="R886" s="83">
        <v>33.299999999999997</v>
      </c>
      <c r="S886" s="108">
        <v>33.799999999999997</v>
      </c>
      <c r="T886" s="108">
        <v>33.299999999999997</v>
      </c>
      <c r="U886" s="108">
        <v>33.799999999999997</v>
      </c>
      <c r="V886" s="108"/>
      <c r="W886" s="108"/>
      <c r="X886" s="87"/>
    </row>
    <row r="887" spans="1:24" ht="26.1">
      <c r="A887" s="77" t="s">
        <v>98</v>
      </c>
      <c r="B887" s="47" t="s">
        <v>104</v>
      </c>
      <c r="C887" s="47" t="str" cm="1">
        <f t="array" ref="C887">IF(A887="", "", _xlfn._xlws.FILTER('Responsáveis pelas informações'!F:F, 'Responsáveis pelas informações'!A:A=A887))</f>
        <v>Bianca</v>
      </c>
      <c r="D887" s="47" t="s">
        <v>44</v>
      </c>
      <c r="E887" s="61" t="s">
        <v>414</v>
      </c>
      <c r="F887" s="47">
        <v>0</v>
      </c>
      <c r="G887" s="21"/>
      <c r="H887" s="108"/>
      <c r="I887" s="108"/>
      <c r="J887" s="108"/>
      <c r="K887" s="108"/>
      <c r="L887" s="108"/>
      <c r="M887" s="108"/>
      <c r="N887" s="108"/>
      <c r="O887" s="108"/>
      <c r="P887" s="108"/>
      <c r="R887" s="83">
        <v>15</v>
      </c>
      <c r="S887" s="108">
        <v>15</v>
      </c>
      <c r="T887" s="108">
        <v>17</v>
      </c>
      <c r="U887" s="108">
        <v>17</v>
      </c>
      <c r="V887" s="108"/>
      <c r="W887" s="108"/>
      <c r="X887" s="87"/>
    </row>
    <row r="888" spans="1:24" ht="26.1">
      <c r="A888" s="77" t="s">
        <v>98</v>
      </c>
      <c r="B888" s="47" t="s">
        <v>84</v>
      </c>
      <c r="C888" s="47" t="str" cm="1">
        <f t="array" ref="C888">IF(A888="", "", _xlfn._xlws.FILTER('Responsáveis pelas informações'!F:F, 'Responsáveis pelas informações'!A:A=A888))</f>
        <v>Bianca</v>
      </c>
      <c r="D888" s="47" t="s">
        <v>44</v>
      </c>
      <c r="E888" s="61" t="s">
        <v>414</v>
      </c>
      <c r="F888" s="47">
        <v>0</v>
      </c>
      <c r="G888" s="21"/>
      <c r="H888" s="108"/>
      <c r="I888" s="108"/>
      <c r="J888" s="108"/>
      <c r="K888" s="108"/>
      <c r="L888" s="108"/>
      <c r="M888" s="108"/>
      <c r="N888" s="108"/>
      <c r="O888" s="108"/>
      <c r="P888" s="108"/>
      <c r="R888" s="83">
        <v>28</v>
      </c>
      <c r="S888" s="108">
        <v>28</v>
      </c>
      <c r="T888" s="108">
        <v>32</v>
      </c>
      <c r="U888" s="108">
        <v>32</v>
      </c>
      <c r="V888" s="108"/>
      <c r="W888" s="108"/>
      <c r="X888" s="87"/>
    </row>
    <row r="889" spans="1:24" ht="12.95">
      <c r="A889" s="77" t="s">
        <v>100</v>
      </c>
      <c r="B889" s="47" t="s">
        <v>45</v>
      </c>
      <c r="C889" s="47" t="str" cm="1">
        <f t="array" ref="C889">IF(A889="", "", _xlfn._xlws.FILTER('Responsáveis pelas informações'!F:F, 'Responsáveis pelas informações'!A:A=A889))</f>
        <v>Bianca</v>
      </c>
      <c r="D889" s="47" t="s">
        <v>6</v>
      </c>
      <c r="E889" s="61" t="s">
        <v>877</v>
      </c>
      <c r="F889" s="61" t="s">
        <v>877</v>
      </c>
      <c r="G889" s="21"/>
      <c r="H889" s="108"/>
      <c r="I889" s="108"/>
      <c r="J889" s="108"/>
      <c r="K889" s="108"/>
      <c r="L889" s="108">
        <v>34</v>
      </c>
      <c r="M889" s="108">
        <v>46</v>
      </c>
      <c r="N889" s="108">
        <v>20</v>
      </c>
      <c r="O889" s="108"/>
      <c r="P889" s="108"/>
      <c r="S889" s="108"/>
      <c r="T889" s="108"/>
      <c r="U889" s="108"/>
      <c r="V889" s="108"/>
      <c r="W889" s="108"/>
      <c r="X889" s="87"/>
    </row>
    <row r="890" spans="1:24" ht="12.95">
      <c r="A890" s="77" t="s">
        <v>100</v>
      </c>
      <c r="B890" s="47" t="s">
        <v>47</v>
      </c>
      <c r="C890" s="47" t="str" cm="1">
        <f t="array" ref="C890">IF(A890="", "", _xlfn._xlws.FILTER('Responsáveis pelas informações'!F:F, 'Responsáveis pelas informações'!A:A=A890))</f>
        <v>Bianca</v>
      </c>
      <c r="D890" s="47" t="s">
        <v>6</v>
      </c>
      <c r="E890" s="61" t="s">
        <v>877</v>
      </c>
      <c r="F890" s="61" t="s">
        <v>877</v>
      </c>
      <c r="G890" s="21"/>
      <c r="H890" s="108"/>
      <c r="I890" s="108"/>
      <c r="J890" s="108"/>
      <c r="K890" s="108"/>
      <c r="L890" s="108">
        <v>186</v>
      </c>
      <c r="M890" s="108">
        <v>37</v>
      </c>
      <c r="N890" s="108">
        <v>0</v>
      </c>
      <c r="O890" s="108"/>
      <c r="P890" s="108"/>
      <c r="S890" s="108"/>
      <c r="T890" s="108"/>
      <c r="U890" s="108"/>
      <c r="V890" s="108"/>
      <c r="W890" s="108"/>
      <c r="X890" s="87"/>
    </row>
    <row r="891" spans="1:24" ht="12.95">
      <c r="A891" s="77" t="s">
        <v>100</v>
      </c>
      <c r="B891" s="47" t="s">
        <v>49</v>
      </c>
      <c r="C891" s="47" t="str" cm="1">
        <f t="array" ref="C891">IF(A891="", "", _xlfn._xlws.FILTER('Responsáveis pelas informações'!F:F, 'Responsáveis pelas informações'!A:A=A891))</f>
        <v>Bianca</v>
      </c>
      <c r="D891" s="47" t="s">
        <v>6</v>
      </c>
      <c r="E891" s="61" t="s">
        <v>877</v>
      </c>
      <c r="F891" s="61" t="s">
        <v>877</v>
      </c>
      <c r="G891" s="21"/>
      <c r="H891" s="108"/>
      <c r="I891" s="108"/>
      <c r="J891" s="108"/>
      <c r="K891" s="108"/>
      <c r="L891" s="108">
        <v>45</v>
      </c>
      <c r="M891" s="108">
        <v>9</v>
      </c>
      <c r="N891" s="108">
        <v>0</v>
      </c>
      <c r="O891" s="108"/>
      <c r="P891" s="108"/>
      <c r="S891" s="108"/>
      <c r="T891" s="108"/>
      <c r="U891" s="108"/>
      <c r="V891" s="108"/>
      <c r="W891" s="108"/>
      <c r="X891" s="87"/>
    </row>
    <row r="892" spans="1:24" ht="12.95">
      <c r="A892" s="77" t="s">
        <v>100</v>
      </c>
      <c r="B892" s="47" t="s">
        <v>51</v>
      </c>
      <c r="C892" s="47" t="str" cm="1">
        <f t="array" ref="C892">IF(A892="", "", _xlfn._xlws.FILTER('Responsáveis pelas informações'!F:F, 'Responsáveis pelas informações'!A:A=A892))</f>
        <v>Bianca</v>
      </c>
      <c r="D892" s="47" t="s">
        <v>6</v>
      </c>
      <c r="E892" s="61" t="s">
        <v>877</v>
      </c>
      <c r="F892" s="61" t="s">
        <v>877</v>
      </c>
      <c r="G892" s="21"/>
      <c r="H892" s="108"/>
      <c r="I892" s="108"/>
      <c r="J892" s="108"/>
      <c r="K892" s="108"/>
      <c r="L892" s="108">
        <v>4</v>
      </c>
      <c r="M892" s="108">
        <v>8</v>
      </c>
      <c r="N892" s="108">
        <v>2</v>
      </c>
      <c r="O892" s="108"/>
      <c r="P892" s="108"/>
      <c r="S892" s="108"/>
      <c r="T892" s="108"/>
      <c r="U892" s="108"/>
      <c r="V892" s="108"/>
      <c r="W892" s="108"/>
      <c r="X892" s="87"/>
    </row>
    <row r="893" spans="1:24" ht="12.95">
      <c r="A893" s="77" t="s">
        <v>100</v>
      </c>
      <c r="B893" s="47" t="s">
        <v>53</v>
      </c>
      <c r="C893" s="47" t="str" cm="1">
        <f t="array" ref="C893">IF(A893="", "", _xlfn._xlws.FILTER('Responsáveis pelas informações'!F:F, 'Responsáveis pelas informações'!A:A=A893))</f>
        <v>Bianca</v>
      </c>
      <c r="D893" s="47" t="s">
        <v>6</v>
      </c>
      <c r="E893" s="61" t="s">
        <v>877</v>
      </c>
      <c r="F893" s="61" t="s">
        <v>877</v>
      </c>
      <c r="G893" s="21"/>
      <c r="H893" s="108"/>
      <c r="I893" s="108"/>
      <c r="J893" s="108"/>
      <c r="K893" s="108"/>
      <c r="L893" s="108">
        <v>3</v>
      </c>
      <c r="M893" s="108">
        <v>5</v>
      </c>
      <c r="N893" s="108">
        <v>1</v>
      </c>
      <c r="O893" s="108"/>
      <c r="P893" s="108"/>
      <c r="S893" s="108"/>
      <c r="T893" s="108"/>
      <c r="U893" s="108"/>
      <c r="V893" s="108"/>
      <c r="W893" s="108"/>
      <c r="X893" s="87"/>
    </row>
    <row r="894" spans="1:24" ht="12.95">
      <c r="A894" s="77" t="s">
        <v>100</v>
      </c>
      <c r="B894" s="47" t="s">
        <v>68</v>
      </c>
      <c r="C894" s="47" t="str" cm="1">
        <f t="array" ref="C894">IF(A894="", "", _xlfn._xlws.FILTER('Responsáveis pelas informações'!F:F, 'Responsáveis pelas informações'!A:A=A894))</f>
        <v>Bianca</v>
      </c>
      <c r="D894" s="47" t="s">
        <v>6</v>
      </c>
      <c r="E894" s="61" t="s">
        <v>877</v>
      </c>
      <c r="F894" s="61" t="s">
        <v>877</v>
      </c>
      <c r="G894" s="21"/>
      <c r="H894" s="108"/>
      <c r="I894" s="108"/>
      <c r="J894" s="108"/>
      <c r="K894" s="108"/>
      <c r="L894" s="108">
        <v>100</v>
      </c>
      <c r="M894" s="108">
        <v>100</v>
      </c>
      <c r="N894" s="108">
        <v>100</v>
      </c>
      <c r="O894" s="108"/>
      <c r="P894" s="108"/>
      <c r="S894" s="108"/>
      <c r="T894" s="108"/>
      <c r="U894" s="108"/>
      <c r="V894" s="108"/>
      <c r="W894" s="108"/>
      <c r="X894" s="87"/>
    </row>
    <row r="895" spans="1:24" ht="12.95">
      <c r="A895" s="77" t="s">
        <v>100</v>
      </c>
      <c r="B895" s="47" t="s">
        <v>57</v>
      </c>
      <c r="C895" s="47" t="str" cm="1">
        <f t="array" ref="C895">IF(A895="", "", _xlfn._xlws.FILTER('Responsáveis pelas informações'!F:F, 'Responsáveis pelas informações'!A:A=A895))</f>
        <v>Bianca</v>
      </c>
      <c r="D895" s="47" t="s">
        <v>6</v>
      </c>
      <c r="E895" s="61" t="s">
        <v>877</v>
      </c>
      <c r="F895" s="61" t="s">
        <v>877</v>
      </c>
      <c r="G895" s="21"/>
      <c r="H895" s="108"/>
      <c r="I895" s="108"/>
      <c r="J895" s="108"/>
      <c r="K895" s="108"/>
      <c r="L895" s="108">
        <v>2</v>
      </c>
      <c r="M895" s="108">
        <v>2</v>
      </c>
      <c r="N895" s="108">
        <v>2</v>
      </c>
      <c r="O895" s="108"/>
      <c r="P895" s="108"/>
      <c r="S895" s="108"/>
      <c r="T895" s="108"/>
      <c r="U895" s="108"/>
      <c r="V895" s="108"/>
      <c r="W895" s="108"/>
      <c r="X895" s="87"/>
    </row>
    <row r="896" spans="1:24" ht="26.1">
      <c r="A896" s="77" t="s">
        <v>100</v>
      </c>
      <c r="B896" s="47" t="s">
        <v>66</v>
      </c>
      <c r="C896" s="47" t="str" cm="1">
        <f t="array" ref="C896">IF(A896="", "", _xlfn._xlws.FILTER('Responsáveis pelas informações'!F:F, 'Responsáveis pelas informações'!A:A=A896))</f>
        <v>Bianca</v>
      </c>
      <c r="D896" s="47" t="s">
        <v>6</v>
      </c>
      <c r="E896" s="61" t="s">
        <v>877</v>
      </c>
      <c r="F896" s="61" t="s">
        <v>877</v>
      </c>
      <c r="G896" s="21"/>
      <c r="H896" s="108"/>
      <c r="I896" s="108"/>
      <c r="J896" s="108"/>
      <c r="K896" s="108"/>
      <c r="L896" s="108">
        <v>5</v>
      </c>
      <c r="M896" s="108">
        <v>5</v>
      </c>
      <c r="N896" s="108">
        <v>5</v>
      </c>
      <c r="O896" s="108"/>
      <c r="P896" s="108"/>
      <c r="S896" s="108"/>
      <c r="T896" s="108"/>
      <c r="U896" s="108"/>
      <c r="V896" s="108"/>
      <c r="W896" s="108"/>
      <c r="X896" s="87"/>
    </row>
    <row r="897" spans="1:24" ht="12.95">
      <c r="A897" s="77" t="s">
        <v>100</v>
      </c>
      <c r="B897" s="47" t="s">
        <v>51</v>
      </c>
      <c r="C897" s="47" t="str" cm="1">
        <f t="array" ref="C897">IF(A897="", "", _xlfn._xlws.FILTER('Responsáveis pelas informações'!F:F, 'Responsáveis pelas informações'!A:A=A897))</f>
        <v>Bianca</v>
      </c>
      <c r="D897" s="47" t="s">
        <v>6</v>
      </c>
      <c r="E897" s="61" t="s">
        <v>389</v>
      </c>
      <c r="F897" s="61" t="s">
        <v>877</v>
      </c>
      <c r="G897" s="21"/>
      <c r="H897" s="108"/>
      <c r="I897" s="108"/>
      <c r="J897" s="108"/>
      <c r="K897" s="108"/>
      <c r="L897" s="108"/>
      <c r="M897" s="108"/>
      <c r="N897" s="108"/>
      <c r="O897" s="108">
        <v>7</v>
      </c>
      <c r="P897" s="108">
        <v>9</v>
      </c>
      <c r="Q897" s="83">
        <v>5</v>
      </c>
      <c r="S897" s="108"/>
      <c r="T897" s="108"/>
      <c r="U897" s="108"/>
      <c r="V897" s="108"/>
      <c r="W897" s="108"/>
      <c r="X897" s="107"/>
    </row>
    <row r="898" spans="1:24" ht="12.95">
      <c r="A898" s="77" t="s">
        <v>100</v>
      </c>
      <c r="B898" s="47" t="s">
        <v>53</v>
      </c>
      <c r="C898" s="47" t="str" cm="1">
        <f t="array" ref="C898">IF(A898="", "", _xlfn._xlws.FILTER('Responsáveis pelas informações'!F:F, 'Responsáveis pelas informações'!A:A=A898))</f>
        <v>Bianca</v>
      </c>
      <c r="D898" s="47" t="s">
        <v>6</v>
      </c>
      <c r="E898" s="61" t="s">
        <v>389</v>
      </c>
      <c r="F898" s="61" t="s">
        <v>877</v>
      </c>
      <c r="G898" s="21"/>
      <c r="H898" s="108"/>
      <c r="I898" s="108"/>
      <c r="J898" s="108"/>
      <c r="K898" s="108"/>
      <c r="L898" s="108"/>
      <c r="M898" s="108"/>
      <c r="N898" s="108"/>
      <c r="O898" s="108">
        <v>5</v>
      </c>
      <c r="P898" s="108">
        <v>7</v>
      </c>
      <c r="Q898" s="83">
        <v>3</v>
      </c>
      <c r="S898" s="108"/>
      <c r="T898" s="108"/>
      <c r="U898" s="108"/>
      <c r="V898" s="108"/>
      <c r="W898" s="108"/>
      <c r="X898" s="107"/>
    </row>
    <row r="899" spans="1:24" ht="12.95">
      <c r="A899" s="77" t="s">
        <v>100</v>
      </c>
      <c r="B899" s="83" t="s">
        <v>66</v>
      </c>
      <c r="C899" s="47" t="str" cm="1">
        <f t="array" ref="C899">IF(A899="", "", _xlfn._xlws.FILTER('Responsáveis pelas informações'!F:F, 'Responsáveis pelas informações'!A:A=A899))</f>
        <v>Bianca</v>
      </c>
      <c r="D899" s="47" t="s">
        <v>6</v>
      </c>
      <c r="E899" s="61" t="s">
        <v>389</v>
      </c>
      <c r="F899" s="61" t="s">
        <v>877</v>
      </c>
      <c r="G899" s="21"/>
      <c r="H899" s="108"/>
      <c r="I899" s="108"/>
      <c r="J899" s="108"/>
      <c r="K899" s="108"/>
      <c r="L899" s="108"/>
      <c r="M899" s="108"/>
      <c r="N899" s="108"/>
      <c r="O899" s="108">
        <v>28</v>
      </c>
      <c r="P899" s="108">
        <v>36</v>
      </c>
      <c r="Q899" s="83">
        <v>20</v>
      </c>
      <c r="S899" s="108"/>
      <c r="T899" s="108"/>
      <c r="U899" s="108"/>
      <c r="V899" s="108"/>
      <c r="W899" s="108"/>
      <c r="X899" s="107"/>
    </row>
    <row r="900" spans="1:24" ht="12.95">
      <c r="A900" s="77" t="s">
        <v>100</v>
      </c>
      <c r="B900" s="47" t="s">
        <v>57</v>
      </c>
      <c r="C900" s="47" t="str" cm="1">
        <f t="array" ref="C900">IF(A900="", "", _xlfn._xlws.FILTER('Responsáveis pelas informações'!F:F, 'Responsáveis pelas informações'!A:A=A900))</f>
        <v>Bianca</v>
      </c>
      <c r="D900" s="47" t="s">
        <v>6</v>
      </c>
      <c r="E900" s="61" t="s">
        <v>389</v>
      </c>
      <c r="F900" s="61" t="s">
        <v>877</v>
      </c>
      <c r="G900" s="21"/>
      <c r="H900" s="108"/>
      <c r="I900" s="108"/>
      <c r="J900" s="108"/>
      <c r="K900" s="108"/>
      <c r="L900" s="108"/>
      <c r="M900" s="108"/>
      <c r="N900" s="108"/>
      <c r="O900" s="108">
        <v>2</v>
      </c>
      <c r="P900" s="108">
        <v>5</v>
      </c>
      <c r="Q900" s="83">
        <v>3</v>
      </c>
      <c r="S900" s="108"/>
      <c r="T900" s="108"/>
      <c r="U900" s="108"/>
      <c r="V900" s="108"/>
      <c r="W900" s="108"/>
      <c r="X900" s="107"/>
    </row>
    <row r="901" spans="1:24" ht="12.95">
      <c r="A901" s="77" t="s">
        <v>100</v>
      </c>
      <c r="B901" s="47" t="s">
        <v>68</v>
      </c>
      <c r="C901" s="47" t="str" cm="1">
        <f t="array" ref="C901">IF(A901="", "", _xlfn._xlws.FILTER('Responsáveis pelas informações'!F:F, 'Responsáveis pelas informações'!A:A=A901))</f>
        <v>Bianca</v>
      </c>
      <c r="D901" s="47" t="s">
        <v>6</v>
      </c>
      <c r="E901" s="61" t="s">
        <v>389</v>
      </c>
      <c r="F901" s="61" t="s">
        <v>877</v>
      </c>
      <c r="G901" s="21"/>
      <c r="H901" s="108"/>
      <c r="I901" s="108"/>
      <c r="J901" s="108"/>
      <c r="K901" s="108"/>
      <c r="L901" s="108"/>
      <c r="M901" s="108"/>
      <c r="N901" s="108"/>
      <c r="O901" s="108">
        <v>3</v>
      </c>
      <c r="P901" s="108">
        <v>3</v>
      </c>
      <c r="Q901" s="83">
        <v>3</v>
      </c>
      <c r="S901" s="108"/>
      <c r="T901" s="108"/>
      <c r="U901" s="108"/>
      <c r="V901" s="108"/>
      <c r="W901" s="108"/>
      <c r="X901" s="107"/>
    </row>
    <row r="902" spans="1:24" ht="12.95">
      <c r="A902" s="77" t="s">
        <v>100</v>
      </c>
      <c r="B902" s="83" t="s">
        <v>70</v>
      </c>
      <c r="C902" s="47" t="str" cm="1">
        <f t="array" ref="C902">IF(A902="", "", _xlfn._xlws.FILTER('Responsáveis pelas informações'!F:F, 'Responsáveis pelas informações'!A:A=A902))</f>
        <v>Bianca</v>
      </c>
      <c r="D902" s="47" t="s">
        <v>6</v>
      </c>
      <c r="E902" s="61" t="s">
        <v>389</v>
      </c>
      <c r="F902" s="61" t="s">
        <v>877</v>
      </c>
      <c r="G902" s="21"/>
      <c r="H902" s="108"/>
      <c r="I902" s="108"/>
      <c r="J902" s="108"/>
      <c r="K902" s="108"/>
      <c r="L902" s="108"/>
      <c r="M902" s="108"/>
      <c r="N902" s="108"/>
      <c r="O902" s="108">
        <v>52</v>
      </c>
      <c r="P902" s="108">
        <v>55.1</v>
      </c>
      <c r="Q902" s="83">
        <v>55.5</v>
      </c>
      <c r="S902" s="108"/>
      <c r="T902" s="108"/>
      <c r="U902" s="108"/>
      <c r="V902" s="108"/>
      <c r="W902" s="108"/>
      <c r="X902" s="107"/>
    </row>
    <row r="903" spans="1:24" ht="12.95">
      <c r="A903" s="77" t="s">
        <v>100</v>
      </c>
      <c r="B903" s="47" t="s">
        <v>72</v>
      </c>
      <c r="C903" s="47" t="str" cm="1">
        <f t="array" ref="C903">IF(A903="", "", _xlfn._xlws.FILTER('Responsáveis pelas informações'!F:F, 'Responsáveis pelas informações'!A:A=A903))</f>
        <v>Bianca</v>
      </c>
      <c r="D903" s="47" t="s">
        <v>6</v>
      </c>
      <c r="E903" s="61" t="s">
        <v>389</v>
      </c>
      <c r="F903" s="61" t="s">
        <v>877</v>
      </c>
      <c r="G903" s="21"/>
      <c r="H903" s="108"/>
      <c r="I903" s="108"/>
      <c r="J903" s="108"/>
      <c r="K903" s="108"/>
      <c r="L903" s="108"/>
      <c r="M903" s="108"/>
      <c r="N903" s="108"/>
      <c r="O903" s="108">
        <v>20</v>
      </c>
      <c r="P903" s="108">
        <v>22.5</v>
      </c>
      <c r="Q903" s="83">
        <v>23.1</v>
      </c>
      <c r="S903" s="108"/>
      <c r="T903" s="108"/>
      <c r="U903" s="108"/>
      <c r="V903" s="108"/>
      <c r="W903" s="108"/>
      <c r="X903" s="107"/>
    </row>
    <row r="904" spans="1:24" ht="12.95">
      <c r="A904" s="77" t="s">
        <v>100</v>
      </c>
      <c r="B904" s="47" t="s">
        <v>47</v>
      </c>
      <c r="C904" s="47" t="str" cm="1">
        <f t="array" ref="C904">IF(A904="", "", _xlfn._xlws.FILTER('Responsáveis pelas informações'!F:F, 'Responsáveis pelas informações'!A:A=A904))</f>
        <v>Bianca</v>
      </c>
      <c r="D904" s="47" t="s">
        <v>6</v>
      </c>
      <c r="E904" s="61" t="s">
        <v>389</v>
      </c>
      <c r="F904" s="61" t="s">
        <v>877</v>
      </c>
      <c r="G904" s="21"/>
      <c r="H904" s="108"/>
      <c r="I904" s="108"/>
      <c r="J904" s="108"/>
      <c r="K904" s="108"/>
      <c r="L904" s="108"/>
      <c r="M904" s="108"/>
      <c r="N904" s="108"/>
      <c r="O904" s="108">
        <v>35</v>
      </c>
      <c r="P904" s="108">
        <v>36</v>
      </c>
      <c r="Q904" s="83">
        <v>20</v>
      </c>
      <c r="S904" s="108"/>
      <c r="T904" s="108"/>
      <c r="U904" s="108"/>
      <c r="V904" s="108"/>
      <c r="W904" s="108"/>
      <c r="X904" s="107"/>
    </row>
    <row r="905" spans="1:24" ht="12.95">
      <c r="A905" s="77" t="s">
        <v>100</v>
      </c>
      <c r="B905" s="47" t="s">
        <v>13</v>
      </c>
      <c r="C905" s="47" t="str" cm="1">
        <f t="array" ref="C905">IF(A905="", "", _xlfn._xlws.FILTER('Responsáveis pelas informações'!F:F, 'Responsáveis pelas informações'!A:A=A905))</f>
        <v>Bianca</v>
      </c>
      <c r="D905" s="47" t="s">
        <v>6</v>
      </c>
      <c r="E905" s="61" t="s">
        <v>389</v>
      </c>
      <c r="F905" s="61" t="s">
        <v>877</v>
      </c>
      <c r="G905" s="21"/>
      <c r="H905" s="108"/>
      <c r="I905" s="108"/>
      <c r="J905" s="108"/>
      <c r="K905" s="108"/>
      <c r="L905" s="108"/>
      <c r="M905" s="108"/>
      <c r="N905" s="108"/>
      <c r="O905" s="108">
        <v>60</v>
      </c>
      <c r="P905" s="108">
        <v>90</v>
      </c>
      <c r="Q905" s="83">
        <v>30</v>
      </c>
      <c r="S905" s="108"/>
      <c r="T905" s="108"/>
      <c r="U905" s="108"/>
      <c r="V905" s="108"/>
      <c r="W905" s="108"/>
      <c r="X905" s="107"/>
    </row>
    <row r="906" spans="1:24" ht="12.95">
      <c r="A906" s="77" t="s">
        <v>100</v>
      </c>
      <c r="B906" s="47" t="s">
        <v>63</v>
      </c>
      <c r="C906" s="47" t="str" cm="1">
        <f t="array" ref="C906">IF(A906="", "", _xlfn._xlws.FILTER('Responsáveis pelas informações'!F:F, 'Responsáveis pelas informações'!A:A=A906))</f>
        <v>Bianca</v>
      </c>
      <c r="D906" s="47" t="s">
        <v>6</v>
      </c>
      <c r="E906" s="61" t="s">
        <v>389</v>
      </c>
      <c r="F906" s="61" t="s">
        <v>877</v>
      </c>
      <c r="G906" s="21"/>
      <c r="H906" s="108"/>
      <c r="I906" s="108"/>
      <c r="J906" s="108"/>
      <c r="K906" s="108"/>
      <c r="L906" s="108"/>
      <c r="M906" s="108"/>
      <c r="N906" s="108"/>
      <c r="O906" s="108">
        <v>10</v>
      </c>
      <c r="P906" s="108">
        <v>40</v>
      </c>
      <c r="Q906" s="83">
        <v>20</v>
      </c>
      <c r="S906" s="108"/>
      <c r="T906" s="108"/>
      <c r="U906" s="108"/>
      <c r="V906" s="108"/>
      <c r="W906" s="108"/>
      <c r="X906" s="107"/>
    </row>
    <row r="907" spans="1:24" ht="26.1">
      <c r="A907" s="77" t="s">
        <v>100</v>
      </c>
      <c r="B907" s="47" t="s">
        <v>104</v>
      </c>
      <c r="C907" s="47" t="str" cm="1">
        <f t="array" ref="C907">IF(A907="", "", _xlfn._xlws.FILTER('Responsáveis pelas informações'!F:F, 'Responsáveis pelas informações'!A:A=A907))</f>
        <v>Bianca</v>
      </c>
      <c r="D907" s="47" t="s">
        <v>6</v>
      </c>
      <c r="E907" s="61" t="s">
        <v>408</v>
      </c>
      <c r="F907" s="61" t="s">
        <v>877</v>
      </c>
      <c r="G907" s="21"/>
      <c r="H907" s="108"/>
      <c r="I907" s="108"/>
      <c r="J907" s="108"/>
      <c r="K907" s="108"/>
      <c r="L907" s="108"/>
      <c r="M907" s="108"/>
      <c r="N907" s="108"/>
      <c r="O907" s="108">
        <v>0</v>
      </c>
      <c r="P907" s="108">
        <f>36+16</f>
        <v>52</v>
      </c>
      <c r="Q907" s="83">
        <f>20+16</f>
        <v>36</v>
      </c>
      <c r="R907" s="83">
        <v>0</v>
      </c>
      <c r="S907" s="108">
        <v>0</v>
      </c>
      <c r="T907" s="108"/>
      <c r="U907" s="108"/>
      <c r="V907" s="108"/>
      <c r="W907" s="108"/>
      <c r="X907" s="107"/>
    </row>
    <row r="908" spans="1:24" ht="12.95">
      <c r="A908" s="77" t="s">
        <v>100</v>
      </c>
      <c r="B908" s="47" t="s">
        <v>74</v>
      </c>
      <c r="C908" s="47" t="str" cm="1">
        <f t="array" ref="C908">IF(A908="", "", _xlfn._xlws.FILTER('Responsáveis pelas informações'!F:F, 'Responsáveis pelas informações'!A:A=A908))</f>
        <v>Bianca</v>
      </c>
      <c r="D908" s="47" t="s">
        <v>6</v>
      </c>
      <c r="E908" s="61" t="s">
        <v>404</v>
      </c>
      <c r="F908" s="61" t="s">
        <v>877</v>
      </c>
      <c r="G908" s="21"/>
      <c r="H908" s="108"/>
      <c r="I908" s="108"/>
      <c r="J908" s="108"/>
      <c r="K908" s="108"/>
      <c r="L908" s="108"/>
      <c r="M908" s="108"/>
      <c r="N908" s="108"/>
      <c r="O908" s="108"/>
      <c r="P908" s="108"/>
      <c r="R908" s="83">
        <v>80</v>
      </c>
      <c r="S908" s="108">
        <v>72</v>
      </c>
      <c r="T908" s="108">
        <v>80</v>
      </c>
      <c r="U908" s="108">
        <v>64</v>
      </c>
      <c r="V908" s="108">
        <v>64</v>
      </c>
      <c r="W908" s="108">
        <v>40</v>
      </c>
      <c r="X908" s="87"/>
    </row>
    <row r="909" spans="1:24" ht="12.95">
      <c r="A909" s="77" t="s">
        <v>100</v>
      </c>
      <c r="B909" s="47" t="s">
        <v>49</v>
      </c>
      <c r="C909" s="47" t="str" cm="1">
        <f t="array" ref="C909">IF(A909="", "", _xlfn._xlws.FILTER('Responsáveis pelas informações'!F:F, 'Responsáveis pelas informações'!A:A=A909))</f>
        <v>Bianca</v>
      </c>
      <c r="D909" s="47" t="s">
        <v>6</v>
      </c>
      <c r="E909" s="61" t="s">
        <v>404</v>
      </c>
      <c r="F909" s="61" t="s">
        <v>877</v>
      </c>
      <c r="G909" s="21"/>
      <c r="H909" s="108"/>
      <c r="I909" s="108"/>
      <c r="J909" s="108"/>
      <c r="K909" s="108"/>
      <c r="L909" s="108"/>
      <c r="M909" s="108"/>
      <c r="N909" s="108"/>
      <c r="O909" s="108"/>
      <c r="P909" s="108"/>
      <c r="R909" s="83">
        <v>41</v>
      </c>
      <c r="S909" s="108">
        <v>37</v>
      </c>
      <c r="T909" s="108">
        <v>41</v>
      </c>
      <c r="U909" s="108">
        <v>33</v>
      </c>
      <c r="V909" s="108">
        <v>33</v>
      </c>
      <c r="W909" s="108">
        <v>21</v>
      </c>
      <c r="X909" s="87"/>
    </row>
    <row r="910" spans="1:24" ht="12.95">
      <c r="A910" s="77" t="s">
        <v>100</v>
      </c>
      <c r="B910" s="47" t="s">
        <v>77</v>
      </c>
      <c r="C910" s="47" t="str" cm="1">
        <f t="array" ref="C910">IF(A910="", "", _xlfn._xlws.FILTER('Responsáveis pelas informações'!F:F, 'Responsáveis pelas informações'!A:A=A910))</f>
        <v>Bianca</v>
      </c>
      <c r="D910" s="47" t="s">
        <v>6</v>
      </c>
      <c r="E910" s="61" t="s">
        <v>404</v>
      </c>
      <c r="F910" s="61" t="s">
        <v>877</v>
      </c>
      <c r="G910" s="21"/>
      <c r="H910" s="108"/>
      <c r="I910" s="108"/>
      <c r="J910" s="108"/>
      <c r="K910" s="108"/>
      <c r="L910" s="108"/>
      <c r="M910" s="108"/>
      <c r="N910" s="108"/>
      <c r="O910" s="108"/>
      <c r="P910" s="108"/>
      <c r="R910" s="83">
        <v>10</v>
      </c>
      <c r="S910" s="108">
        <v>9</v>
      </c>
      <c r="T910" s="108">
        <v>10</v>
      </c>
      <c r="U910" s="108">
        <v>8</v>
      </c>
      <c r="V910" s="108">
        <v>8</v>
      </c>
      <c r="W910" s="108">
        <v>5</v>
      </c>
      <c r="X910" s="87"/>
    </row>
    <row r="911" spans="1:24" ht="12.95">
      <c r="A911" s="77" t="s">
        <v>100</v>
      </c>
      <c r="B911" s="47" t="s">
        <v>79</v>
      </c>
      <c r="C911" s="47" t="str" cm="1">
        <f t="array" ref="C911">IF(A911="", "", _xlfn._xlws.FILTER('Responsáveis pelas informações'!F:F, 'Responsáveis pelas informações'!A:A=A911))</f>
        <v>Bianca</v>
      </c>
      <c r="D911" s="47" t="s">
        <v>6</v>
      </c>
      <c r="E911" s="61" t="s">
        <v>404</v>
      </c>
      <c r="F911" s="61" t="s">
        <v>877</v>
      </c>
      <c r="G911" s="21"/>
      <c r="H911" s="108"/>
      <c r="I911" s="108"/>
      <c r="J911" s="108"/>
      <c r="K911" s="108"/>
      <c r="L911" s="108"/>
      <c r="M911" s="108"/>
      <c r="N911" s="108"/>
      <c r="O911" s="108"/>
      <c r="P911" s="108"/>
      <c r="R911" s="83">
        <v>8</v>
      </c>
      <c r="S911" s="108">
        <v>7</v>
      </c>
      <c r="T911" s="108">
        <v>8</v>
      </c>
      <c r="U911" s="108">
        <v>6</v>
      </c>
      <c r="V911" s="108">
        <v>6</v>
      </c>
      <c r="W911" s="108">
        <v>4</v>
      </c>
      <c r="X911" s="87"/>
    </row>
    <row r="912" spans="1:24" ht="26.1">
      <c r="A912" s="77" t="s">
        <v>100</v>
      </c>
      <c r="B912" s="47" t="s">
        <v>95</v>
      </c>
      <c r="C912" s="47" t="str" cm="1">
        <f t="array" ref="C912">IF(A912="", "", _xlfn._xlws.FILTER('Responsáveis pelas informações'!F:F, 'Responsáveis pelas informações'!A:A=A912))</f>
        <v>Bianca</v>
      </c>
      <c r="D912" s="47" t="s">
        <v>6</v>
      </c>
      <c r="E912" s="61" t="s">
        <v>404</v>
      </c>
      <c r="F912" s="61" t="s">
        <v>877</v>
      </c>
      <c r="G912" s="21"/>
      <c r="H912" s="108"/>
      <c r="I912" s="108"/>
      <c r="J912" s="108"/>
      <c r="K912" s="108"/>
      <c r="L912" s="108"/>
      <c r="M912" s="108"/>
      <c r="N912" s="108"/>
      <c r="O912" s="108"/>
      <c r="P912" s="108"/>
      <c r="R912" s="83">
        <v>3</v>
      </c>
      <c r="S912" s="108">
        <v>2</v>
      </c>
      <c r="T912" s="108">
        <v>3</v>
      </c>
      <c r="U912" s="108">
        <v>2</v>
      </c>
      <c r="V912" s="108">
        <v>2</v>
      </c>
      <c r="W912" s="108">
        <v>1</v>
      </c>
      <c r="X912" s="87"/>
    </row>
    <row r="913" spans="1:24" ht="12.95">
      <c r="A913" s="77" t="s">
        <v>100</v>
      </c>
      <c r="B913" s="47" t="s">
        <v>81</v>
      </c>
      <c r="C913" s="47" t="str" cm="1">
        <f t="array" ref="C913">IF(A913="", "", _xlfn._xlws.FILTER('Responsáveis pelas informações'!F:F, 'Responsáveis pelas informações'!A:A=A913))</f>
        <v>Bianca</v>
      </c>
      <c r="D913" s="47" t="s">
        <v>6</v>
      </c>
      <c r="E913" s="61" t="s">
        <v>404</v>
      </c>
      <c r="F913" s="61" t="s">
        <v>877</v>
      </c>
      <c r="G913" s="21"/>
      <c r="H913" s="108"/>
      <c r="I913" s="108"/>
      <c r="J913" s="108"/>
      <c r="K913" s="108"/>
      <c r="L913" s="108"/>
      <c r="M913" s="108"/>
      <c r="N913" s="108"/>
      <c r="O913" s="108"/>
      <c r="P913" s="108"/>
      <c r="R913" s="83">
        <v>6</v>
      </c>
      <c r="S913" s="108">
        <v>6</v>
      </c>
      <c r="T913" s="108">
        <v>6</v>
      </c>
      <c r="U913" s="108">
        <v>4</v>
      </c>
      <c r="V913" s="108">
        <v>4</v>
      </c>
      <c r="W913" s="108">
        <v>2</v>
      </c>
      <c r="X913" s="87"/>
    </row>
    <row r="914" spans="1:24" ht="12.95">
      <c r="A914" s="77" t="s">
        <v>100</v>
      </c>
      <c r="B914" s="47" t="s">
        <v>57</v>
      </c>
      <c r="C914" s="47" t="str" cm="1">
        <f t="array" ref="C914">IF(A914="", "", _xlfn._xlws.FILTER('Responsáveis pelas informações'!F:F, 'Responsáveis pelas informações'!A:A=A914))</f>
        <v>Bianca</v>
      </c>
      <c r="D914" s="47" t="s">
        <v>6</v>
      </c>
      <c r="E914" s="61" t="s">
        <v>404</v>
      </c>
      <c r="F914" s="61" t="s">
        <v>877</v>
      </c>
      <c r="G914" s="21"/>
      <c r="H914" s="108"/>
      <c r="I914" s="108"/>
      <c r="J914" s="108"/>
      <c r="K914" s="108"/>
      <c r="L914" s="108"/>
      <c r="M914" s="108"/>
      <c r="N914" s="108"/>
      <c r="O914" s="108"/>
      <c r="P914" s="108"/>
      <c r="R914" s="83">
        <v>5</v>
      </c>
      <c r="S914" s="108">
        <v>4</v>
      </c>
      <c r="T914" s="108">
        <v>5</v>
      </c>
      <c r="U914" s="108">
        <v>4</v>
      </c>
      <c r="V914" s="108">
        <v>4</v>
      </c>
      <c r="W914" s="108">
        <v>3</v>
      </c>
      <c r="X914" s="87"/>
    </row>
    <row r="915" spans="1:24" ht="12.95">
      <c r="A915" s="77" t="s">
        <v>100</v>
      </c>
      <c r="B915" s="47" t="s">
        <v>99</v>
      </c>
      <c r="C915" s="47" t="str" cm="1">
        <f t="array" ref="C915">IF(A915="", "", _xlfn._xlws.FILTER('Responsáveis pelas informações'!F:F, 'Responsáveis pelas informações'!A:A=A915))</f>
        <v>Bianca</v>
      </c>
      <c r="D915" s="47" t="s">
        <v>6</v>
      </c>
      <c r="E915" s="61" t="s">
        <v>404</v>
      </c>
      <c r="F915" s="61" t="s">
        <v>877</v>
      </c>
      <c r="G915" s="21"/>
      <c r="H915" s="108"/>
      <c r="I915" s="108"/>
      <c r="J915" s="108"/>
      <c r="K915" s="108"/>
      <c r="L915" s="108"/>
      <c r="M915" s="108"/>
      <c r="N915" s="108"/>
      <c r="O915" s="108"/>
      <c r="P915" s="108"/>
      <c r="R915" s="83">
        <v>9</v>
      </c>
      <c r="S915" s="108">
        <v>9</v>
      </c>
      <c r="T915" s="108">
        <v>9</v>
      </c>
      <c r="U915" s="108">
        <v>9</v>
      </c>
      <c r="V915" s="108">
        <v>9</v>
      </c>
      <c r="W915" s="108">
        <v>9</v>
      </c>
      <c r="X915" s="87"/>
    </row>
    <row r="916" spans="1:24" ht="26.1">
      <c r="A916" s="77" t="s">
        <v>100</v>
      </c>
      <c r="B916" s="47" t="s">
        <v>88</v>
      </c>
      <c r="C916" s="47" t="str" cm="1">
        <f t="array" ref="C916">IF(A916="", "", _xlfn._xlws.FILTER('Responsáveis pelas informações'!F:F, 'Responsáveis pelas informações'!A:A=A916))</f>
        <v>Bianca</v>
      </c>
      <c r="D916" s="47" t="s">
        <v>6</v>
      </c>
      <c r="E916" s="61" t="s">
        <v>404</v>
      </c>
      <c r="F916" s="61" t="s">
        <v>877</v>
      </c>
      <c r="G916" s="21"/>
      <c r="H916" s="108"/>
      <c r="I916" s="108"/>
      <c r="J916" s="108"/>
      <c r="K916" s="108"/>
      <c r="L916" s="108"/>
      <c r="M916" s="108"/>
      <c r="N916" s="108"/>
      <c r="O916" s="108"/>
      <c r="P916" s="108"/>
      <c r="R916" s="83" t="s">
        <v>976</v>
      </c>
      <c r="S916" s="108" t="s">
        <v>977</v>
      </c>
      <c r="T916" s="108" t="s">
        <v>978</v>
      </c>
      <c r="U916" s="108" t="s">
        <v>978</v>
      </c>
      <c r="V916" s="108" t="s">
        <v>979</v>
      </c>
      <c r="W916" s="108" t="s">
        <v>978</v>
      </c>
      <c r="X916" s="87"/>
    </row>
    <row r="917" spans="1:24" ht="12.95">
      <c r="A917" s="77" t="s">
        <v>100</v>
      </c>
      <c r="B917" s="47" t="s">
        <v>72</v>
      </c>
      <c r="C917" s="47" t="str" cm="1">
        <f t="array" ref="C917">IF(A917="", "", _xlfn._xlws.FILTER('Responsáveis pelas informações'!F:F, 'Responsáveis pelas informações'!A:A=A917))</f>
        <v>Bianca</v>
      </c>
      <c r="D917" s="47" t="s">
        <v>6</v>
      </c>
      <c r="E917" s="61" t="s">
        <v>404</v>
      </c>
      <c r="F917" s="61" t="s">
        <v>877</v>
      </c>
      <c r="G917" s="21"/>
      <c r="H917" s="108"/>
      <c r="I917" s="108"/>
      <c r="J917" s="108"/>
      <c r="K917" s="108"/>
      <c r="L917" s="108"/>
      <c r="M917" s="108"/>
      <c r="N917" s="108"/>
      <c r="O917" s="108"/>
      <c r="P917" s="108"/>
      <c r="R917" s="83" t="s">
        <v>980</v>
      </c>
      <c r="S917" s="108" t="s">
        <v>981</v>
      </c>
      <c r="T917" s="108" t="s">
        <v>980</v>
      </c>
      <c r="U917" s="108" t="s">
        <v>982</v>
      </c>
      <c r="V917" s="108" t="s">
        <v>982</v>
      </c>
      <c r="W917" s="108" t="s">
        <v>983</v>
      </c>
      <c r="X917" s="87"/>
    </row>
    <row r="918" spans="1:24" ht="26.1">
      <c r="A918" s="77" t="s">
        <v>100</v>
      </c>
      <c r="B918" s="47" t="s">
        <v>104</v>
      </c>
      <c r="C918" s="47" t="str" cm="1">
        <f t="array" ref="C918">IF(A918="", "", _xlfn._xlws.FILTER('Responsáveis pelas informações'!F:F, 'Responsáveis pelas informações'!A:A=A918))</f>
        <v>Bianca</v>
      </c>
      <c r="D918" s="47" t="s">
        <v>6</v>
      </c>
      <c r="E918" s="61" t="s">
        <v>404</v>
      </c>
      <c r="F918" s="61" t="s">
        <v>877</v>
      </c>
      <c r="G918" s="21"/>
      <c r="H918" s="108"/>
      <c r="I918" s="108"/>
      <c r="J918" s="108"/>
      <c r="K918" s="108"/>
      <c r="L918" s="108"/>
      <c r="M918" s="108"/>
      <c r="N918" s="108"/>
      <c r="O918" s="108"/>
      <c r="P918" s="108"/>
      <c r="R918" s="83">
        <v>93</v>
      </c>
      <c r="S918" s="108">
        <v>84</v>
      </c>
      <c r="T918" s="108">
        <v>93</v>
      </c>
      <c r="U918" s="108">
        <v>75</v>
      </c>
      <c r="V918" s="108">
        <v>75</v>
      </c>
      <c r="W918" s="108">
        <v>47</v>
      </c>
      <c r="X918" s="87"/>
    </row>
    <row r="919" spans="1:24" ht="26.1">
      <c r="A919" s="77" t="s">
        <v>100</v>
      </c>
      <c r="B919" s="47" t="s">
        <v>66</v>
      </c>
      <c r="C919" s="47" t="str" cm="1">
        <f t="array" ref="C919">IF(A919="", "", _xlfn._xlws.FILTER('Responsáveis pelas informações'!F:F, 'Responsáveis pelas informações'!A:A=A919))</f>
        <v>Bianca</v>
      </c>
      <c r="D919" s="47" t="s">
        <v>6</v>
      </c>
      <c r="E919" s="61" t="s">
        <v>404</v>
      </c>
      <c r="F919" s="61" t="s">
        <v>877</v>
      </c>
      <c r="G919" s="21"/>
      <c r="H919" s="108"/>
      <c r="I919" s="108"/>
      <c r="J919" s="108"/>
      <c r="K919" s="108"/>
      <c r="O919" s="108"/>
      <c r="P919" s="108"/>
      <c r="R919" s="83">
        <v>40</v>
      </c>
      <c r="S919" s="108">
        <v>36</v>
      </c>
      <c r="T919" s="108">
        <v>40</v>
      </c>
      <c r="U919" s="108">
        <v>32</v>
      </c>
      <c r="V919" s="108">
        <v>32</v>
      </c>
      <c r="W919" s="108">
        <v>20</v>
      </c>
      <c r="X919" s="87"/>
    </row>
    <row r="920" spans="1:24" ht="12.95">
      <c r="A920" s="9" t="s">
        <v>102</v>
      </c>
      <c r="B920" s="16" t="s">
        <v>74</v>
      </c>
      <c r="C920" s="47" t="str" cm="1">
        <f t="array" ref="C920">IF(A920="", "", _xlfn._xlws.FILTER('Responsáveis pelas informações'!F:F, 'Responsáveis pelas informações'!A:A=A920))</f>
        <v>Marcos</v>
      </c>
      <c r="D920" s="47" t="s">
        <v>32</v>
      </c>
      <c r="E920" s="82" t="s">
        <v>877</v>
      </c>
      <c r="F920" s="82" t="s">
        <v>877</v>
      </c>
      <c r="G920" s="16"/>
      <c r="H920" s="87"/>
      <c r="I920" s="87"/>
      <c r="J920" s="87"/>
      <c r="K920" s="87"/>
      <c r="L920" s="87"/>
      <c r="M920" s="87"/>
      <c r="N920" s="87"/>
      <c r="O920" s="87"/>
      <c r="P920" s="87">
        <v>2</v>
      </c>
      <c r="Q920" s="84">
        <v>5</v>
      </c>
      <c r="R920" s="84">
        <v>7</v>
      </c>
      <c r="S920" s="87">
        <v>3</v>
      </c>
      <c r="T920" s="87"/>
      <c r="U920" s="87"/>
      <c r="V920" s="87"/>
      <c r="W920" s="87"/>
      <c r="X920" s="87"/>
    </row>
    <row r="921" spans="1:24" ht="12.95">
      <c r="A921" s="9" t="s">
        <v>102</v>
      </c>
      <c r="B921" s="16" t="s">
        <v>49</v>
      </c>
      <c r="C921" s="47" t="str" cm="1">
        <f t="array" ref="C921">IF(A921="", "", _xlfn._xlws.FILTER('Responsáveis pelas informações'!F:F, 'Responsáveis pelas informações'!A:A=A921))</f>
        <v>Marcos</v>
      </c>
      <c r="D921" s="47" t="s">
        <v>32</v>
      </c>
      <c r="E921" s="82" t="s">
        <v>877</v>
      </c>
      <c r="F921" s="82" t="s">
        <v>877</v>
      </c>
      <c r="G921" s="16"/>
      <c r="H921" s="87"/>
      <c r="I921" s="87"/>
      <c r="J921" s="87"/>
      <c r="K921" s="87"/>
      <c r="L921" s="87"/>
      <c r="M921" s="87"/>
      <c r="N921" s="87"/>
      <c r="O921" s="87"/>
      <c r="P921" s="87">
        <v>2</v>
      </c>
      <c r="Q921" s="84">
        <v>5</v>
      </c>
      <c r="R921" s="84">
        <v>7</v>
      </c>
      <c r="S921" s="87">
        <v>3</v>
      </c>
      <c r="T921" s="87"/>
      <c r="U921" s="87"/>
      <c r="V921" s="87"/>
      <c r="W921" s="87"/>
      <c r="X921" s="87"/>
    </row>
    <row r="922" spans="1:24" ht="12.95">
      <c r="A922" s="9" t="s">
        <v>102</v>
      </c>
      <c r="B922" s="16" t="s">
        <v>77</v>
      </c>
      <c r="C922" s="47" t="str" cm="1">
        <f t="array" ref="C922">IF(A922="", "", _xlfn._xlws.FILTER('Responsáveis pelas informações'!F:F, 'Responsáveis pelas informações'!A:A=A922))</f>
        <v>Marcos</v>
      </c>
      <c r="D922" s="47" t="s">
        <v>32</v>
      </c>
      <c r="E922" s="82" t="s">
        <v>877</v>
      </c>
      <c r="F922" s="82" t="s">
        <v>877</v>
      </c>
      <c r="G922" s="16"/>
      <c r="H922" s="87"/>
      <c r="I922" s="87"/>
      <c r="J922" s="87"/>
      <c r="K922" s="87"/>
      <c r="L922" s="87"/>
      <c r="M922" s="87"/>
      <c r="N922" s="87"/>
      <c r="O922" s="87"/>
      <c r="P922" s="87">
        <v>1</v>
      </c>
      <c r="Q922" s="84">
        <v>2</v>
      </c>
      <c r="R922" s="84">
        <v>1</v>
      </c>
      <c r="S922" s="87">
        <v>0</v>
      </c>
      <c r="T922" s="87"/>
      <c r="U922" s="87"/>
      <c r="V922" s="87"/>
      <c r="W922" s="87"/>
      <c r="X922" s="87"/>
    </row>
    <row r="923" spans="1:24" ht="12.95">
      <c r="A923" s="9" t="s">
        <v>102</v>
      </c>
      <c r="B923" s="16" t="s">
        <v>79</v>
      </c>
      <c r="C923" s="47" t="str" cm="1">
        <f t="array" ref="C923">IF(A923="", "", _xlfn._xlws.FILTER('Responsáveis pelas informações'!F:F, 'Responsáveis pelas informações'!A:A=A923))</f>
        <v>Marcos</v>
      </c>
      <c r="D923" s="47" t="s">
        <v>32</v>
      </c>
      <c r="E923" s="82" t="s">
        <v>877</v>
      </c>
      <c r="F923" s="82" t="s">
        <v>877</v>
      </c>
      <c r="G923" s="16"/>
      <c r="H923" s="87"/>
      <c r="I923" s="87"/>
      <c r="J923" s="87"/>
      <c r="K923" s="87"/>
      <c r="L923" s="87"/>
      <c r="M923" s="87"/>
      <c r="N923" s="87"/>
      <c r="O923" s="87"/>
      <c r="P923" s="87">
        <v>1</v>
      </c>
      <c r="Q923" s="84">
        <v>2</v>
      </c>
      <c r="R923" s="84">
        <v>1</v>
      </c>
      <c r="S923" s="87">
        <v>0</v>
      </c>
      <c r="T923" s="87"/>
      <c r="U923" s="87"/>
      <c r="V923" s="87"/>
      <c r="W923" s="87"/>
      <c r="X923" s="87"/>
    </row>
    <row r="924" spans="1:24" ht="12.95">
      <c r="A924" s="9" t="s">
        <v>102</v>
      </c>
      <c r="B924" s="16" t="s">
        <v>81</v>
      </c>
      <c r="C924" s="47" t="str" cm="1">
        <f t="array" ref="C924">IF(A924="", "", _xlfn._xlws.FILTER('Responsáveis pelas informações'!F:F, 'Responsáveis pelas informações'!A:A=A924))</f>
        <v>Marcos</v>
      </c>
      <c r="D924" s="47" t="s">
        <v>32</v>
      </c>
      <c r="E924" s="82" t="s">
        <v>877</v>
      </c>
      <c r="F924" s="82" t="s">
        <v>877</v>
      </c>
      <c r="G924" s="16"/>
      <c r="H924" s="87"/>
      <c r="I924" s="87"/>
      <c r="J924" s="87"/>
      <c r="K924" s="87"/>
      <c r="L924" s="87"/>
      <c r="M924" s="87"/>
      <c r="N924" s="87"/>
      <c r="O924" s="87"/>
      <c r="P924" s="87">
        <v>1</v>
      </c>
      <c r="Q924" s="84">
        <v>3</v>
      </c>
      <c r="R924" s="84">
        <v>3</v>
      </c>
      <c r="S924" s="87">
        <v>1</v>
      </c>
      <c r="T924" s="87"/>
      <c r="U924" s="87"/>
      <c r="V924" s="87"/>
      <c r="W924" s="87"/>
      <c r="X924" s="87"/>
    </row>
    <row r="925" spans="1:24" ht="12.95">
      <c r="A925" s="9" t="s">
        <v>102</v>
      </c>
      <c r="B925" s="16" t="s">
        <v>57</v>
      </c>
      <c r="C925" s="47" t="str" cm="1">
        <f t="array" ref="C925">IF(A925="", "", _xlfn._xlws.FILTER('Responsáveis pelas informações'!F:F, 'Responsáveis pelas informações'!A:A=A925))</f>
        <v>Marcos</v>
      </c>
      <c r="D925" s="47" t="s">
        <v>32</v>
      </c>
      <c r="E925" s="82" t="s">
        <v>877</v>
      </c>
      <c r="F925" s="82" t="s">
        <v>877</v>
      </c>
      <c r="G925" s="16"/>
      <c r="H925" s="87"/>
      <c r="I925" s="87"/>
      <c r="J925" s="87"/>
      <c r="K925" s="87"/>
      <c r="L925" s="87"/>
      <c r="M925" s="87"/>
      <c r="N925" s="87"/>
      <c r="O925" s="87"/>
      <c r="P925" s="87">
        <v>0</v>
      </c>
      <c r="Q925" s="84">
        <v>0</v>
      </c>
      <c r="R925" s="84">
        <v>2</v>
      </c>
      <c r="S925" s="87">
        <v>2</v>
      </c>
      <c r="T925" s="87"/>
      <c r="U925" s="87"/>
      <c r="V925" s="87"/>
      <c r="W925" s="87"/>
      <c r="X925" s="87"/>
    </row>
    <row r="926" spans="1:24" ht="26.1">
      <c r="A926" s="9" t="s">
        <v>102</v>
      </c>
      <c r="B926" s="16" t="s">
        <v>66</v>
      </c>
      <c r="C926" s="47" t="str" cm="1">
        <f t="array" ref="C926">IF(A926="", "", _xlfn._xlws.FILTER('Responsáveis pelas informações'!F:F, 'Responsáveis pelas informações'!A:A=A926))</f>
        <v>Marcos</v>
      </c>
      <c r="D926" s="47" t="s">
        <v>32</v>
      </c>
      <c r="E926" s="82" t="s">
        <v>877</v>
      </c>
      <c r="F926" s="82" t="s">
        <v>877</v>
      </c>
      <c r="G926" s="16"/>
      <c r="H926" s="87"/>
      <c r="I926" s="87"/>
      <c r="J926" s="87"/>
      <c r="K926" s="87"/>
      <c r="L926" s="87"/>
      <c r="M926" s="87"/>
      <c r="N926" s="87"/>
      <c r="O926" s="87"/>
      <c r="P926" s="87">
        <v>3</v>
      </c>
      <c r="Q926" s="84">
        <v>6</v>
      </c>
      <c r="R926" s="84">
        <v>9</v>
      </c>
      <c r="S926" s="87">
        <v>6</v>
      </c>
      <c r="T926" s="87"/>
      <c r="U926" s="87"/>
      <c r="V926" s="87"/>
      <c r="W926" s="87"/>
      <c r="X926" s="87"/>
    </row>
    <row r="927" spans="1:24" ht="12.95">
      <c r="A927" s="9" t="s">
        <v>102</v>
      </c>
      <c r="B927" s="16" t="s">
        <v>86</v>
      </c>
      <c r="C927" s="47" t="str" cm="1">
        <f t="array" ref="C927">IF(A927="", "", _xlfn._xlws.FILTER('Responsáveis pelas informações'!F:F, 'Responsáveis pelas informações'!A:A=A927))</f>
        <v>Marcos</v>
      </c>
      <c r="D927" s="47" t="s">
        <v>32</v>
      </c>
      <c r="E927" s="82" t="s">
        <v>877</v>
      </c>
      <c r="F927" s="82" t="s">
        <v>877</v>
      </c>
      <c r="G927" s="16"/>
      <c r="H927" s="87"/>
      <c r="I927" s="87"/>
      <c r="J927" s="87"/>
      <c r="K927" s="87"/>
      <c r="L927" s="87"/>
      <c r="M927" s="87"/>
      <c r="N927" s="87"/>
      <c r="O927" s="87"/>
      <c r="P927" s="87">
        <v>3</v>
      </c>
      <c r="Q927" s="84">
        <v>3</v>
      </c>
      <c r="R927" s="84">
        <v>3</v>
      </c>
      <c r="S927" s="87">
        <v>3</v>
      </c>
      <c r="T927" s="87"/>
      <c r="U927" s="87"/>
      <c r="V927" s="87"/>
      <c r="W927" s="87"/>
      <c r="X927" s="87"/>
    </row>
    <row r="928" spans="1:24" ht="26.1">
      <c r="A928" s="9" t="s">
        <v>102</v>
      </c>
      <c r="B928" s="16" t="s">
        <v>88</v>
      </c>
      <c r="C928" s="47" t="str" cm="1">
        <f t="array" ref="C928">IF(A928="", "", _xlfn._xlws.FILTER('Responsáveis pelas informações'!F:F, 'Responsáveis pelas informações'!A:A=A928))</f>
        <v>Marcos</v>
      </c>
      <c r="D928" s="47" t="s">
        <v>32</v>
      </c>
      <c r="E928" s="82" t="s">
        <v>877</v>
      </c>
      <c r="F928" s="82" t="s">
        <v>877</v>
      </c>
      <c r="G928" s="16"/>
      <c r="H928" s="87"/>
      <c r="I928" s="87"/>
      <c r="J928" s="87"/>
      <c r="K928" s="87"/>
      <c r="L928" s="87"/>
      <c r="M928" s="87"/>
      <c r="N928" s="87"/>
      <c r="O928" s="87"/>
      <c r="P928" s="87">
        <v>40</v>
      </c>
      <c r="Q928" s="84">
        <v>44</v>
      </c>
      <c r="R928" s="84">
        <v>47</v>
      </c>
      <c r="S928" s="87" t="s">
        <v>984</v>
      </c>
      <c r="T928" s="87"/>
      <c r="U928" s="87"/>
      <c r="V928" s="87"/>
      <c r="W928" s="87"/>
      <c r="X928" s="87"/>
    </row>
    <row r="929" spans="1:24" ht="12.95">
      <c r="A929" s="9" t="s">
        <v>102</v>
      </c>
      <c r="B929" s="16" t="s">
        <v>72</v>
      </c>
      <c r="C929" s="47" t="str" cm="1">
        <f t="array" ref="C929">IF(A929="", "", _xlfn._xlws.FILTER('Responsáveis pelas informações'!F:F, 'Responsáveis pelas informações'!A:A=A929))</f>
        <v>Marcos</v>
      </c>
      <c r="D929" s="47" t="s">
        <v>32</v>
      </c>
      <c r="E929" s="82" t="s">
        <v>877</v>
      </c>
      <c r="F929" s="82" t="s">
        <v>877</v>
      </c>
      <c r="G929" s="16"/>
      <c r="H929" s="87"/>
      <c r="I929" s="87"/>
      <c r="J929" s="87"/>
      <c r="K929" s="87"/>
      <c r="L929" s="87"/>
      <c r="M929" s="87"/>
      <c r="N929" s="87"/>
      <c r="O929" s="87"/>
      <c r="P929" s="87">
        <v>50</v>
      </c>
      <c r="Q929" s="84" t="s">
        <v>985</v>
      </c>
      <c r="R929" s="84" t="s">
        <v>944</v>
      </c>
      <c r="S929" s="87" t="s">
        <v>986</v>
      </c>
      <c r="T929" s="87"/>
      <c r="U929" s="87"/>
      <c r="V929" s="87"/>
      <c r="W929" s="87"/>
      <c r="X929" s="87"/>
    </row>
    <row r="930" spans="1:24" ht="12.95">
      <c r="A930" s="77" t="s">
        <v>103</v>
      </c>
      <c r="B930" s="47" t="s">
        <v>45</v>
      </c>
      <c r="C930" s="47" t="str" cm="1">
        <f t="array" ref="C930">IF(A930="", "", _xlfn._xlws.FILTER('Responsáveis pelas informações'!F:F, 'Responsáveis pelas informações'!A:A=A930))</f>
        <v>Bianca</v>
      </c>
      <c r="D930" s="47" t="s">
        <v>6</v>
      </c>
      <c r="E930" s="61" t="s">
        <v>877</v>
      </c>
      <c r="F930" s="61" t="s">
        <v>877</v>
      </c>
      <c r="G930" s="16"/>
      <c r="H930" s="87"/>
      <c r="I930" s="87"/>
      <c r="J930" s="87"/>
      <c r="K930" s="87"/>
      <c r="L930" s="87">
        <v>30</v>
      </c>
      <c r="M930" s="87">
        <v>40</v>
      </c>
      <c r="N930" s="108">
        <v>10</v>
      </c>
      <c r="O930" s="108"/>
      <c r="P930" s="108"/>
      <c r="S930" s="108"/>
      <c r="T930" s="108"/>
      <c r="U930" s="108"/>
      <c r="V930" s="108"/>
      <c r="W930" s="108"/>
      <c r="X930" s="87"/>
    </row>
    <row r="931" spans="1:24" ht="12.95">
      <c r="A931" s="77" t="s">
        <v>103</v>
      </c>
      <c r="B931" s="47" t="s">
        <v>47</v>
      </c>
      <c r="C931" s="47" t="str" cm="1">
        <f t="array" ref="C931">IF(A931="", "", _xlfn._xlws.FILTER('Responsáveis pelas informações'!F:F, 'Responsáveis pelas informações'!A:A=A931))</f>
        <v>Bianca</v>
      </c>
      <c r="D931" s="47" t="s">
        <v>6</v>
      </c>
      <c r="E931" s="61" t="s">
        <v>877</v>
      </c>
      <c r="F931" s="61" t="s">
        <v>877</v>
      </c>
      <c r="G931" s="16"/>
      <c r="H931" s="87"/>
      <c r="I931" s="87"/>
      <c r="J931" s="87"/>
      <c r="K931" s="87"/>
      <c r="L931" s="87">
        <v>106</v>
      </c>
      <c r="M931" s="87">
        <v>21</v>
      </c>
      <c r="N931" s="108">
        <v>0</v>
      </c>
      <c r="O931" s="108"/>
      <c r="P931" s="108"/>
      <c r="S931" s="108"/>
      <c r="T931" s="108"/>
      <c r="U931" s="108"/>
      <c r="V931" s="108"/>
      <c r="W931" s="108"/>
      <c r="X931" s="87"/>
    </row>
    <row r="932" spans="1:24" ht="12.95">
      <c r="A932" s="77" t="s">
        <v>103</v>
      </c>
      <c r="B932" s="47" t="s">
        <v>49</v>
      </c>
      <c r="C932" s="47" t="str" cm="1">
        <f t="array" ref="C932">IF(A932="", "", _xlfn._xlws.FILTER('Responsáveis pelas informações'!F:F, 'Responsáveis pelas informações'!A:A=A932))</f>
        <v>Bianca</v>
      </c>
      <c r="D932" s="47" t="s">
        <v>6</v>
      </c>
      <c r="E932" s="61" t="s">
        <v>877</v>
      </c>
      <c r="F932" s="61" t="s">
        <v>877</v>
      </c>
      <c r="G932" s="16"/>
      <c r="H932" s="87"/>
      <c r="I932" s="87"/>
      <c r="J932" s="87"/>
      <c r="K932" s="87"/>
      <c r="L932" s="87">
        <v>26</v>
      </c>
      <c r="M932" s="87">
        <v>5</v>
      </c>
      <c r="N932" s="108">
        <v>0</v>
      </c>
      <c r="O932" s="108"/>
      <c r="P932" s="108"/>
      <c r="S932" s="108"/>
      <c r="T932" s="108"/>
      <c r="U932" s="108"/>
      <c r="V932" s="108"/>
      <c r="W932" s="108"/>
      <c r="X932" s="87"/>
    </row>
    <row r="933" spans="1:24" ht="12.95">
      <c r="A933" s="77" t="s">
        <v>103</v>
      </c>
      <c r="B933" s="47" t="s">
        <v>51</v>
      </c>
      <c r="C933" s="47" t="str" cm="1">
        <f t="array" ref="C933">IF(A933="", "", _xlfn._xlws.FILTER('Responsáveis pelas informações'!F:F, 'Responsáveis pelas informações'!A:A=A933))</f>
        <v>Bianca</v>
      </c>
      <c r="D933" s="47" t="s">
        <v>6</v>
      </c>
      <c r="E933" s="61" t="s">
        <v>877</v>
      </c>
      <c r="F933" s="61" t="s">
        <v>877</v>
      </c>
      <c r="G933" s="16"/>
      <c r="H933" s="87"/>
      <c r="I933" s="87"/>
      <c r="J933" s="87"/>
      <c r="K933" s="87"/>
      <c r="L933" s="87">
        <v>3</v>
      </c>
      <c r="M933" s="87">
        <v>4</v>
      </c>
      <c r="N933" s="108">
        <v>1</v>
      </c>
      <c r="O933" s="108"/>
      <c r="P933" s="108"/>
      <c r="S933" s="108"/>
      <c r="T933" s="108"/>
      <c r="U933" s="108"/>
      <c r="V933" s="108"/>
      <c r="W933" s="108"/>
      <c r="X933" s="87"/>
    </row>
    <row r="934" spans="1:24" ht="12.95">
      <c r="A934" s="77" t="s">
        <v>103</v>
      </c>
      <c r="B934" s="47" t="s">
        <v>53</v>
      </c>
      <c r="C934" s="47" t="str" cm="1">
        <f t="array" ref="C934">IF(A934="", "", _xlfn._xlws.FILTER('Responsáveis pelas informações'!F:F, 'Responsáveis pelas informações'!A:A=A934))</f>
        <v>Bianca</v>
      </c>
      <c r="D934" s="47" t="s">
        <v>6</v>
      </c>
      <c r="E934" s="61" t="s">
        <v>877</v>
      </c>
      <c r="F934" s="61" t="s">
        <v>877</v>
      </c>
      <c r="G934" s="16"/>
      <c r="H934" s="87"/>
      <c r="I934" s="87"/>
      <c r="J934" s="87"/>
      <c r="K934" s="87"/>
      <c r="L934" s="83">
        <v>3</v>
      </c>
      <c r="M934" s="83">
        <v>3</v>
      </c>
      <c r="N934" s="83">
        <v>0</v>
      </c>
      <c r="O934" s="108"/>
      <c r="P934" s="108"/>
      <c r="S934" s="108"/>
      <c r="T934" s="108"/>
      <c r="U934" s="108"/>
      <c r="V934" s="108"/>
      <c r="W934" s="108"/>
      <c r="X934" s="87"/>
    </row>
    <row r="935" spans="1:24" ht="12.95">
      <c r="A935" s="77" t="s">
        <v>103</v>
      </c>
      <c r="B935" s="47" t="s">
        <v>55</v>
      </c>
      <c r="C935" s="47" t="str" cm="1">
        <f t="array" ref="C935">IF(A935="", "", _xlfn._xlws.FILTER('Responsáveis pelas informações'!F:F, 'Responsáveis pelas informações'!A:A=A935))</f>
        <v>Bianca</v>
      </c>
      <c r="D935" s="47" t="s">
        <v>6</v>
      </c>
      <c r="E935" s="61" t="s">
        <v>877</v>
      </c>
      <c r="F935" s="61" t="s">
        <v>877</v>
      </c>
      <c r="G935" s="16"/>
      <c r="H935" s="87"/>
      <c r="I935" s="87"/>
      <c r="J935" s="87"/>
      <c r="K935" s="87"/>
      <c r="L935" s="87">
        <v>0</v>
      </c>
      <c r="M935" s="87">
        <v>100</v>
      </c>
      <c r="N935" s="108">
        <v>100</v>
      </c>
      <c r="O935" s="108"/>
      <c r="P935" s="108"/>
      <c r="S935" s="108"/>
      <c r="T935" s="108"/>
      <c r="U935" s="108"/>
      <c r="V935" s="108"/>
      <c r="W935" s="108"/>
      <c r="X935" s="87"/>
    </row>
    <row r="936" spans="1:24" ht="12.95">
      <c r="A936" s="77" t="s">
        <v>103</v>
      </c>
      <c r="B936" s="47" t="s">
        <v>57</v>
      </c>
      <c r="C936" s="47" t="str" cm="1">
        <f t="array" ref="C936">IF(A936="", "", _xlfn._xlws.FILTER('Responsáveis pelas informações'!F:F, 'Responsáveis pelas informações'!A:A=A936))</f>
        <v>Bianca</v>
      </c>
      <c r="D936" s="47" t="s">
        <v>6</v>
      </c>
      <c r="E936" s="61" t="s">
        <v>877</v>
      </c>
      <c r="F936" s="61" t="s">
        <v>877</v>
      </c>
      <c r="G936" s="16"/>
      <c r="H936" s="87"/>
      <c r="I936" s="87"/>
      <c r="J936" s="87"/>
      <c r="K936" s="87"/>
      <c r="L936" s="87">
        <v>0</v>
      </c>
      <c r="M936" s="87">
        <v>1</v>
      </c>
      <c r="N936" s="108">
        <v>2</v>
      </c>
      <c r="O936" s="108"/>
      <c r="P936" s="108"/>
      <c r="S936" s="108"/>
      <c r="T936" s="108"/>
      <c r="U936" s="108"/>
      <c r="V936" s="108"/>
      <c r="W936" s="108"/>
      <c r="X936" s="87"/>
    </row>
    <row r="937" spans="1:24" ht="26.1">
      <c r="A937" s="77" t="s">
        <v>103</v>
      </c>
      <c r="B937" s="47" t="s">
        <v>66</v>
      </c>
      <c r="C937" s="47" t="str" cm="1">
        <f t="array" ref="C937">IF(A937="", "", _xlfn._xlws.FILTER('Responsáveis pelas informações'!F:F, 'Responsáveis pelas informações'!A:A=A937))</f>
        <v>Bianca</v>
      </c>
      <c r="D937" s="47" t="s">
        <v>6</v>
      </c>
      <c r="E937" s="61" t="s">
        <v>877</v>
      </c>
      <c r="F937" s="61" t="s">
        <v>877</v>
      </c>
      <c r="G937" s="16"/>
      <c r="H937" s="87"/>
      <c r="I937" s="87"/>
      <c r="J937" s="87"/>
      <c r="K937" s="87"/>
      <c r="L937" s="87">
        <v>6</v>
      </c>
      <c r="M937" s="87">
        <v>12</v>
      </c>
      <c r="N937" s="108">
        <v>10</v>
      </c>
      <c r="O937" s="108"/>
      <c r="P937" s="108"/>
      <c r="S937" s="108"/>
      <c r="T937" s="108"/>
      <c r="U937" s="108"/>
      <c r="V937" s="108"/>
      <c r="W937" s="108"/>
      <c r="X937" s="87"/>
    </row>
    <row r="938" spans="1:24" ht="12.95">
      <c r="A938" s="9" t="s">
        <v>103</v>
      </c>
      <c r="B938" s="16" t="s">
        <v>51</v>
      </c>
      <c r="C938" s="47" t="str" cm="1">
        <f t="array" ref="C938">IF(A938="", "", _xlfn._xlws.FILTER('Responsáveis pelas informações'!F:F, 'Responsáveis pelas informações'!A:A=A938))</f>
        <v>Bianca</v>
      </c>
      <c r="D938" s="47" t="s">
        <v>6</v>
      </c>
      <c r="E938" s="61" t="s">
        <v>389</v>
      </c>
      <c r="F938" s="61" t="s">
        <v>877</v>
      </c>
      <c r="G938" s="16"/>
      <c r="H938" s="87"/>
      <c r="I938" s="87"/>
      <c r="J938" s="87"/>
      <c r="K938" s="87"/>
      <c r="L938" s="87"/>
      <c r="M938" s="87"/>
      <c r="N938" s="87"/>
      <c r="O938" s="87">
        <v>4</v>
      </c>
      <c r="P938" s="87">
        <v>6</v>
      </c>
      <c r="Q938" s="84">
        <v>2</v>
      </c>
      <c r="R938" s="84"/>
      <c r="S938" s="87"/>
      <c r="T938" s="87"/>
      <c r="U938" s="87"/>
      <c r="V938" s="87"/>
      <c r="W938" s="87"/>
      <c r="X938" s="87"/>
    </row>
    <row r="939" spans="1:24" ht="12.95">
      <c r="A939" s="77" t="s">
        <v>103</v>
      </c>
      <c r="B939" s="47" t="s">
        <v>53</v>
      </c>
      <c r="C939" s="47" t="str" cm="1">
        <f t="array" ref="C939">IF(A939="", "", _xlfn._xlws.FILTER('Responsáveis pelas informações'!F:F, 'Responsáveis pelas informações'!A:A=A939))</f>
        <v>Bianca</v>
      </c>
      <c r="D939" s="47" t="s">
        <v>6</v>
      </c>
      <c r="E939" s="61" t="s">
        <v>389</v>
      </c>
      <c r="F939" s="61" t="s">
        <v>877</v>
      </c>
      <c r="G939" s="16"/>
      <c r="H939" s="87"/>
      <c r="I939" s="87"/>
      <c r="J939" s="87"/>
      <c r="K939" s="87"/>
      <c r="L939" s="87"/>
      <c r="M939" s="87"/>
      <c r="N939" s="108"/>
      <c r="O939" s="108">
        <v>4</v>
      </c>
      <c r="P939" s="108">
        <v>5</v>
      </c>
      <c r="Q939" s="83">
        <v>2</v>
      </c>
      <c r="S939" s="108"/>
      <c r="T939" s="108"/>
      <c r="U939" s="108"/>
      <c r="V939" s="108"/>
      <c r="W939" s="108"/>
      <c r="X939" s="87"/>
    </row>
    <row r="940" spans="1:24" ht="26.1">
      <c r="A940" s="77" t="s">
        <v>103</v>
      </c>
      <c r="B940" s="47" t="s">
        <v>84</v>
      </c>
      <c r="C940" s="47" t="str" cm="1">
        <f t="array" ref="C940">IF(A940="", "", _xlfn._xlws.FILTER('Responsáveis pelas informações'!F:F, 'Responsáveis pelas informações'!A:A=A940))</f>
        <v>Bianca</v>
      </c>
      <c r="D940" s="47" t="s">
        <v>6</v>
      </c>
      <c r="E940" s="61" t="s">
        <v>389</v>
      </c>
      <c r="F940" s="61" t="s">
        <v>877</v>
      </c>
      <c r="G940" s="16"/>
      <c r="H940" s="87"/>
      <c r="I940" s="87"/>
      <c r="J940" s="87"/>
      <c r="K940" s="87"/>
      <c r="L940" s="87"/>
      <c r="M940" s="87"/>
      <c r="N940" s="108"/>
      <c r="O940" s="108">
        <v>16</v>
      </c>
      <c r="P940" s="108">
        <v>40</v>
      </c>
      <c r="Q940" s="83">
        <v>48</v>
      </c>
      <c r="S940" s="108"/>
      <c r="T940" s="108"/>
      <c r="U940" s="108"/>
      <c r="V940" s="108"/>
      <c r="W940" s="108"/>
      <c r="X940" s="87"/>
    </row>
    <row r="941" spans="1:24" ht="12.95">
      <c r="A941" s="77" t="s">
        <v>103</v>
      </c>
      <c r="B941" s="47" t="s">
        <v>57</v>
      </c>
      <c r="C941" s="47" t="str" cm="1">
        <f t="array" ref="C941">IF(A941="", "", _xlfn._xlws.FILTER('Responsáveis pelas informações'!F:F, 'Responsáveis pelas informações'!A:A=A941))</f>
        <v>Bianca</v>
      </c>
      <c r="D941" s="47" t="s">
        <v>6</v>
      </c>
      <c r="E941" s="61" t="s">
        <v>389</v>
      </c>
      <c r="F941" s="61" t="s">
        <v>877</v>
      </c>
      <c r="G941" s="16"/>
      <c r="H941" s="87"/>
      <c r="I941" s="87"/>
      <c r="J941" s="87"/>
      <c r="K941" s="87"/>
      <c r="L941" s="87"/>
      <c r="M941" s="87"/>
      <c r="N941" s="108"/>
      <c r="O941" s="108">
        <v>0</v>
      </c>
      <c r="P941" s="108">
        <v>1</v>
      </c>
      <c r="Q941" s="83">
        <v>3</v>
      </c>
      <c r="S941" s="108"/>
      <c r="T941" s="108"/>
      <c r="U941" s="108"/>
      <c r="V941" s="108"/>
      <c r="W941" s="108"/>
      <c r="X941" s="87"/>
    </row>
    <row r="942" spans="1:24" ht="12.95">
      <c r="A942" s="77" t="s">
        <v>103</v>
      </c>
      <c r="B942" s="47" t="s">
        <v>68</v>
      </c>
      <c r="C942" s="47" t="str" cm="1">
        <f t="array" ref="C942">IF(A942="", "", _xlfn._xlws.FILTER('Responsáveis pelas informações'!F:F, 'Responsáveis pelas informações'!A:A=A942))</f>
        <v>Bianca</v>
      </c>
      <c r="D942" s="47" t="s">
        <v>6</v>
      </c>
      <c r="E942" s="61" t="s">
        <v>389</v>
      </c>
      <c r="F942" s="61" t="s">
        <v>877</v>
      </c>
      <c r="G942" s="16"/>
      <c r="H942" s="87"/>
      <c r="I942" s="87"/>
      <c r="J942" s="87"/>
      <c r="K942" s="87"/>
      <c r="L942" s="87"/>
      <c r="M942" s="87"/>
      <c r="N942" s="108"/>
      <c r="O942" s="108">
        <v>3</v>
      </c>
      <c r="P942" s="108">
        <v>3</v>
      </c>
      <c r="Q942" s="83">
        <v>3</v>
      </c>
      <c r="S942" s="108"/>
      <c r="T942" s="108"/>
      <c r="U942" s="108"/>
      <c r="V942" s="108"/>
      <c r="W942" s="108"/>
      <c r="X942" s="87"/>
    </row>
    <row r="943" spans="1:24" ht="26.1">
      <c r="A943" s="77" t="s">
        <v>103</v>
      </c>
      <c r="B943" s="47" t="s">
        <v>70</v>
      </c>
      <c r="C943" s="47" t="str" cm="1">
        <f t="array" ref="C943">IF(A943="", "", _xlfn._xlws.FILTER('Responsáveis pelas informações'!F:F, 'Responsáveis pelas informações'!A:A=A943))</f>
        <v>Bianca</v>
      </c>
      <c r="D943" s="47" t="s">
        <v>6</v>
      </c>
      <c r="E943" s="61" t="s">
        <v>389</v>
      </c>
      <c r="F943" s="61" t="s">
        <v>877</v>
      </c>
      <c r="G943" s="16"/>
      <c r="H943" s="87"/>
      <c r="I943" s="87"/>
      <c r="J943" s="87"/>
      <c r="K943" s="87"/>
      <c r="L943" s="87"/>
      <c r="M943" s="87"/>
      <c r="N943" s="108"/>
      <c r="O943" s="108">
        <v>45</v>
      </c>
      <c r="P943" s="108">
        <v>52.2</v>
      </c>
      <c r="Q943" s="83">
        <v>52.7</v>
      </c>
      <c r="S943" s="108"/>
      <c r="T943" s="108"/>
      <c r="U943" s="108"/>
      <c r="V943" s="108"/>
      <c r="W943" s="108"/>
      <c r="X943" s="87"/>
    </row>
    <row r="944" spans="1:24" ht="12.95">
      <c r="A944" s="77" t="s">
        <v>103</v>
      </c>
      <c r="B944" s="47" t="s">
        <v>72</v>
      </c>
      <c r="C944" s="47" t="str" cm="1">
        <f t="array" ref="C944">IF(A944="", "", _xlfn._xlws.FILTER('Responsáveis pelas informações'!F:F, 'Responsáveis pelas informações'!A:A=A944))</f>
        <v>Bianca</v>
      </c>
      <c r="D944" s="47" t="s">
        <v>6</v>
      </c>
      <c r="E944" s="61" t="s">
        <v>389</v>
      </c>
      <c r="F944" s="61" t="s">
        <v>877</v>
      </c>
      <c r="G944" s="16"/>
      <c r="H944" s="87"/>
      <c r="I944" s="87"/>
      <c r="J944" s="87"/>
      <c r="K944" s="87"/>
      <c r="L944" s="87"/>
      <c r="M944" s="87"/>
      <c r="N944" s="108"/>
      <c r="O944" s="108">
        <v>29</v>
      </c>
      <c r="P944" s="108">
        <v>29</v>
      </c>
      <c r="Q944" s="83">
        <v>29</v>
      </c>
      <c r="S944" s="108"/>
      <c r="T944" s="108"/>
      <c r="U944" s="108"/>
      <c r="V944" s="108"/>
      <c r="W944" s="108"/>
      <c r="X944" s="87"/>
    </row>
    <row r="945" spans="1:24" ht="12.95">
      <c r="A945" s="77" t="s">
        <v>103</v>
      </c>
      <c r="B945" s="47" t="s">
        <v>13</v>
      </c>
      <c r="C945" s="47" t="str" cm="1">
        <f t="array" ref="C945">IF(A945="", "", _xlfn._xlws.FILTER('Responsáveis pelas informações'!F:F, 'Responsáveis pelas informações'!A:A=A945))</f>
        <v>Bianca</v>
      </c>
      <c r="D945" s="47" t="s">
        <v>6</v>
      </c>
      <c r="E945" s="61" t="s">
        <v>389</v>
      </c>
      <c r="F945" s="61" t="s">
        <v>877</v>
      </c>
      <c r="G945" s="16"/>
      <c r="H945" s="87"/>
      <c r="I945" s="87"/>
      <c r="J945" s="87"/>
      <c r="K945" s="87"/>
      <c r="L945" s="87"/>
      <c r="M945" s="87"/>
      <c r="N945" s="108"/>
      <c r="O945" s="83">
        <v>14</v>
      </c>
      <c r="P945" s="83">
        <v>20</v>
      </c>
      <c r="Q945" s="83">
        <v>7</v>
      </c>
      <c r="S945" s="108"/>
      <c r="T945" s="108"/>
      <c r="U945" s="108"/>
      <c r="V945" s="108"/>
      <c r="W945" s="108"/>
      <c r="X945" s="87"/>
    </row>
    <row r="946" spans="1:24" ht="12.95">
      <c r="A946" s="77" t="s">
        <v>103</v>
      </c>
      <c r="B946" s="47" t="s">
        <v>47</v>
      </c>
      <c r="C946" s="47" t="str" cm="1">
        <f t="array" ref="C946">IF(A946="", "", _xlfn._xlws.FILTER('Responsáveis pelas informações'!F:F, 'Responsáveis pelas informações'!A:A=A946))</f>
        <v>Bianca</v>
      </c>
      <c r="D946" s="47" t="s">
        <v>6</v>
      </c>
      <c r="E946" s="61" t="s">
        <v>389</v>
      </c>
      <c r="F946" s="61" t="s">
        <v>877</v>
      </c>
      <c r="G946" s="16"/>
      <c r="H946" s="87"/>
      <c r="I946" s="87"/>
      <c r="J946" s="87"/>
      <c r="K946" s="87"/>
      <c r="L946" s="87"/>
      <c r="M946" s="87"/>
      <c r="N946" s="108"/>
      <c r="O946" s="83">
        <v>50</v>
      </c>
      <c r="P946" s="83">
        <v>80</v>
      </c>
      <c r="Q946" s="83">
        <v>15</v>
      </c>
      <c r="S946" s="108"/>
      <c r="T946" s="108"/>
      <c r="U946" s="108"/>
      <c r="V946" s="108"/>
      <c r="W946" s="108"/>
      <c r="X946" s="87"/>
    </row>
    <row r="947" spans="1:24" ht="12.95">
      <c r="A947" s="77" t="s">
        <v>103</v>
      </c>
      <c r="B947" s="47" t="s">
        <v>63</v>
      </c>
      <c r="C947" s="47" t="str" cm="1">
        <f t="array" ref="C947">IF(A947="", "", _xlfn._xlws.FILTER('Responsáveis pelas informações'!F:F, 'Responsáveis pelas informações'!A:A=A947))</f>
        <v>Bianca</v>
      </c>
      <c r="D947" s="47" t="s">
        <v>6</v>
      </c>
      <c r="E947" s="61" t="s">
        <v>389</v>
      </c>
      <c r="F947" s="61" t="s">
        <v>877</v>
      </c>
      <c r="G947" s="16"/>
      <c r="H947" s="87"/>
      <c r="I947" s="87"/>
      <c r="J947" s="87"/>
      <c r="K947" s="87"/>
      <c r="L947" s="87"/>
      <c r="M947" s="87"/>
      <c r="N947" s="108"/>
      <c r="O947" s="108">
        <v>20</v>
      </c>
      <c r="P947" s="108">
        <v>40</v>
      </c>
      <c r="Q947" s="83">
        <v>20</v>
      </c>
      <c r="S947" s="108"/>
      <c r="T947" s="108"/>
      <c r="U947" s="108"/>
      <c r="V947" s="108"/>
      <c r="W947" s="108"/>
      <c r="X947" s="87"/>
    </row>
    <row r="948" spans="1:24" ht="12.95">
      <c r="A948" s="77" t="s">
        <v>103</v>
      </c>
      <c r="B948" s="47" t="s">
        <v>74</v>
      </c>
      <c r="C948" s="47" t="str" cm="1">
        <f t="array" ref="C948">IF(A948="", "", _xlfn._xlws.FILTER('Responsáveis pelas informações'!F:F, 'Responsáveis pelas informações'!A:A=A948))</f>
        <v>Bianca</v>
      </c>
      <c r="D948" s="47" t="s">
        <v>6</v>
      </c>
      <c r="E948" s="61" t="s">
        <v>414</v>
      </c>
      <c r="F948" s="61" t="s">
        <v>877</v>
      </c>
      <c r="G948" s="16"/>
      <c r="H948" s="87"/>
      <c r="I948" s="87"/>
      <c r="J948" s="87"/>
      <c r="K948" s="87"/>
      <c r="L948" s="87"/>
      <c r="M948" s="87"/>
      <c r="N948" s="108"/>
      <c r="O948" s="108"/>
      <c r="P948" s="108"/>
      <c r="R948" s="83">
        <v>60</v>
      </c>
      <c r="S948" s="108">
        <v>75</v>
      </c>
      <c r="T948" s="108">
        <v>75</v>
      </c>
      <c r="U948" s="108">
        <v>75</v>
      </c>
      <c r="V948" s="108">
        <v>75</v>
      </c>
      <c r="W948" s="108">
        <v>30</v>
      </c>
      <c r="X948" s="87"/>
    </row>
    <row r="949" spans="1:24" ht="12.95">
      <c r="A949" s="77" t="s">
        <v>103</v>
      </c>
      <c r="B949" s="47" t="s">
        <v>49</v>
      </c>
      <c r="C949" s="47" t="str" cm="1">
        <f t="array" ref="C949">IF(A949="", "", _xlfn._xlws.FILTER('Responsáveis pelas informações'!F:F, 'Responsáveis pelas informações'!A:A=A949))</f>
        <v>Bianca</v>
      </c>
      <c r="D949" s="47" t="s">
        <v>6</v>
      </c>
      <c r="E949" s="61" t="s">
        <v>414</v>
      </c>
      <c r="F949" s="61" t="s">
        <v>877</v>
      </c>
      <c r="G949" s="16"/>
      <c r="H949" s="87"/>
      <c r="I949" s="87"/>
      <c r="J949" s="87"/>
      <c r="K949" s="87"/>
      <c r="L949" s="87"/>
      <c r="M949" s="87"/>
      <c r="N949" s="108"/>
      <c r="O949" s="108"/>
      <c r="P949" s="108"/>
      <c r="R949" s="83">
        <v>12</v>
      </c>
      <c r="S949" s="108">
        <v>15</v>
      </c>
      <c r="T949" s="108">
        <v>15</v>
      </c>
      <c r="U949" s="108">
        <v>15</v>
      </c>
      <c r="V949" s="108">
        <v>15</v>
      </c>
      <c r="W949" s="108">
        <v>6</v>
      </c>
      <c r="X949" s="87"/>
    </row>
    <row r="950" spans="1:24" ht="12.95">
      <c r="A950" s="77" t="s">
        <v>103</v>
      </c>
      <c r="B950" s="47" t="s">
        <v>77</v>
      </c>
      <c r="C950" s="47" t="str" cm="1">
        <f t="array" ref="C950">IF(A950="", "", _xlfn._xlws.FILTER('Responsáveis pelas informações'!F:F, 'Responsáveis pelas informações'!A:A=A950))</f>
        <v>Bianca</v>
      </c>
      <c r="D950" s="47" t="s">
        <v>6</v>
      </c>
      <c r="E950" s="61" t="s">
        <v>414</v>
      </c>
      <c r="F950" s="61" t="s">
        <v>877</v>
      </c>
      <c r="G950" s="16"/>
      <c r="H950" s="87"/>
      <c r="I950" s="87"/>
      <c r="J950" s="87"/>
      <c r="K950" s="87"/>
      <c r="L950" s="87"/>
      <c r="M950" s="87"/>
      <c r="N950" s="108"/>
      <c r="O950" s="108"/>
      <c r="P950" s="108"/>
      <c r="R950" s="83">
        <v>4</v>
      </c>
      <c r="S950" s="108">
        <v>5</v>
      </c>
      <c r="T950" s="108">
        <v>5</v>
      </c>
      <c r="U950" s="108">
        <v>5</v>
      </c>
      <c r="V950" s="108">
        <v>5</v>
      </c>
      <c r="W950" s="108">
        <v>2</v>
      </c>
      <c r="X950" s="87"/>
    </row>
    <row r="951" spans="1:24" ht="12.95">
      <c r="A951" s="77" t="s">
        <v>103</v>
      </c>
      <c r="B951" s="47" t="s">
        <v>79</v>
      </c>
      <c r="C951" s="47" t="str" cm="1">
        <f t="array" ref="C951">IF(A951="", "", _xlfn._xlws.FILTER('Responsáveis pelas informações'!F:F, 'Responsáveis pelas informações'!A:A=A951))</f>
        <v>Bianca</v>
      </c>
      <c r="D951" s="47" t="s">
        <v>6</v>
      </c>
      <c r="E951" s="61" t="s">
        <v>414</v>
      </c>
      <c r="F951" s="61" t="s">
        <v>877</v>
      </c>
      <c r="G951" s="16"/>
      <c r="H951" s="87"/>
      <c r="I951" s="87"/>
      <c r="J951" s="87"/>
      <c r="K951" s="87"/>
      <c r="L951" s="87"/>
      <c r="M951" s="87"/>
      <c r="N951" s="108"/>
      <c r="O951" s="108"/>
      <c r="P951" s="108"/>
      <c r="R951" s="83">
        <v>4</v>
      </c>
      <c r="S951" s="108">
        <v>5</v>
      </c>
      <c r="T951" s="108">
        <v>5</v>
      </c>
      <c r="U951" s="108">
        <v>5</v>
      </c>
      <c r="V951" s="108">
        <v>5</v>
      </c>
      <c r="W951" s="108">
        <v>1</v>
      </c>
      <c r="X951" s="87"/>
    </row>
    <row r="952" spans="1:24" ht="26.1">
      <c r="A952" s="77" t="s">
        <v>103</v>
      </c>
      <c r="B952" s="47" t="s">
        <v>95</v>
      </c>
      <c r="C952" s="47" t="str" cm="1">
        <f t="array" ref="C952">IF(A952="", "", _xlfn._xlws.FILTER('Responsáveis pelas informações'!F:F, 'Responsáveis pelas informações'!A:A=A952))</f>
        <v>Bianca</v>
      </c>
      <c r="D952" s="47" t="s">
        <v>6</v>
      </c>
      <c r="E952" s="61" t="s">
        <v>414</v>
      </c>
      <c r="F952" s="61" t="s">
        <v>877</v>
      </c>
      <c r="G952" s="16"/>
      <c r="H952" s="87"/>
      <c r="I952" s="87"/>
      <c r="J952" s="87"/>
      <c r="K952" s="87"/>
      <c r="L952" s="87"/>
      <c r="M952" s="87"/>
      <c r="N952" s="108"/>
      <c r="O952" s="108"/>
      <c r="P952" s="108"/>
      <c r="R952" s="83">
        <v>3</v>
      </c>
      <c r="S952" s="108">
        <v>4</v>
      </c>
      <c r="T952" s="108">
        <v>4</v>
      </c>
      <c r="U952" s="108">
        <v>4</v>
      </c>
      <c r="V952" s="108">
        <v>4</v>
      </c>
      <c r="W952" s="108">
        <v>1</v>
      </c>
      <c r="X952" s="87"/>
    </row>
    <row r="953" spans="1:24" ht="12.95">
      <c r="A953" s="77" t="s">
        <v>103</v>
      </c>
      <c r="B953" s="47" t="s">
        <v>81</v>
      </c>
      <c r="C953" s="47" t="str" cm="1">
        <f t="array" ref="C953">IF(A953="", "", _xlfn._xlws.FILTER('Responsáveis pelas informações'!F:F, 'Responsáveis pelas informações'!A:A=A953))</f>
        <v>Bianca</v>
      </c>
      <c r="D953" s="47" t="s">
        <v>6</v>
      </c>
      <c r="E953" s="61" t="s">
        <v>414</v>
      </c>
      <c r="F953" s="61" t="s">
        <v>877</v>
      </c>
      <c r="G953" s="16"/>
      <c r="H953" s="87"/>
      <c r="I953" s="87"/>
      <c r="J953" s="87"/>
      <c r="K953" s="87"/>
      <c r="L953" s="87"/>
      <c r="M953" s="87"/>
      <c r="N953" s="108"/>
      <c r="O953" s="108"/>
      <c r="P953" s="108"/>
      <c r="R953" s="83">
        <v>6</v>
      </c>
      <c r="S953" s="108">
        <v>6</v>
      </c>
      <c r="T953" s="108">
        <v>6</v>
      </c>
      <c r="U953" s="108">
        <v>6</v>
      </c>
      <c r="V953" s="108">
        <v>6</v>
      </c>
      <c r="W953" s="108">
        <v>6</v>
      </c>
      <c r="X953" s="87"/>
    </row>
    <row r="954" spans="1:24" ht="12.95">
      <c r="A954" s="77" t="s">
        <v>103</v>
      </c>
      <c r="B954" s="47" t="s">
        <v>57</v>
      </c>
      <c r="C954" s="47" t="str" cm="1">
        <f t="array" ref="C954">IF(A954="", "", _xlfn._xlws.FILTER('Responsáveis pelas informações'!F:F, 'Responsáveis pelas informações'!A:A=A954))</f>
        <v>Bianca</v>
      </c>
      <c r="D954" s="47" t="s">
        <v>6</v>
      </c>
      <c r="E954" s="61" t="s">
        <v>414</v>
      </c>
      <c r="F954" s="61" t="s">
        <v>877</v>
      </c>
      <c r="G954" s="16"/>
      <c r="H954" s="87"/>
      <c r="I954" s="87"/>
      <c r="J954" s="87"/>
      <c r="K954" s="87"/>
      <c r="L954" s="87"/>
      <c r="M954" s="87"/>
      <c r="N954" s="108"/>
      <c r="O954" s="108"/>
      <c r="P954" s="108"/>
      <c r="R954" s="83">
        <v>2</v>
      </c>
      <c r="S954" s="108">
        <v>2</v>
      </c>
      <c r="T954" s="108">
        <v>2</v>
      </c>
      <c r="U954" s="108">
        <v>3</v>
      </c>
      <c r="V954" s="108">
        <v>3</v>
      </c>
      <c r="W954" s="108">
        <v>1</v>
      </c>
      <c r="X954" s="87"/>
    </row>
    <row r="955" spans="1:24" ht="12.95">
      <c r="A955" s="77" t="s">
        <v>103</v>
      </c>
      <c r="B955" s="47" t="s">
        <v>99</v>
      </c>
      <c r="C955" s="47" t="str" cm="1">
        <f t="array" ref="C955">IF(A955="", "", _xlfn._xlws.FILTER('Responsáveis pelas informações'!F:F, 'Responsáveis pelas informações'!A:A=A955))</f>
        <v>Bianca</v>
      </c>
      <c r="D955" s="47" t="s">
        <v>6</v>
      </c>
      <c r="E955" s="61" t="s">
        <v>414</v>
      </c>
      <c r="F955" s="61" t="s">
        <v>877</v>
      </c>
      <c r="G955" s="16"/>
      <c r="H955" s="87"/>
      <c r="I955" s="87"/>
      <c r="J955" s="87"/>
      <c r="K955" s="87"/>
      <c r="L955" s="87"/>
      <c r="M955" s="87"/>
      <c r="N955" s="108"/>
      <c r="O955" s="108"/>
      <c r="P955" s="108"/>
      <c r="R955" s="83">
        <v>9</v>
      </c>
      <c r="S955" s="108">
        <v>9</v>
      </c>
      <c r="T955" s="108">
        <v>9</v>
      </c>
      <c r="U955" s="108">
        <v>9</v>
      </c>
      <c r="V955" s="108">
        <v>9</v>
      </c>
      <c r="W955" s="108">
        <v>9</v>
      </c>
      <c r="X955" s="87"/>
    </row>
    <row r="956" spans="1:24" ht="26.1">
      <c r="A956" s="77" t="s">
        <v>103</v>
      </c>
      <c r="B956" s="47" t="s">
        <v>88</v>
      </c>
      <c r="C956" s="47" t="str" cm="1">
        <f t="array" ref="C956">IF(A956="", "", _xlfn._xlws.FILTER('Responsáveis pelas informações'!F:F, 'Responsáveis pelas informações'!A:A=A956))</f>
        <v>Bianca</v>
      </c>
      <c r="D956" s="47" t="s">
        <v>6</v>
      </c>
      <c r="E956" s="61" t="s">
        <v>414</v>
      </c>
      <c r="F956" s="61" t="s">
        <v>877</v>
      </c>
      <c r="G956" s="16"/>
      <c r="H956" s="87"/>
      <c r="I956" s="87"/>
      <c r="J956" s="87"/>
      <c r="K956" s="87"/>
      <c r="L956" s="87"/>
      <c r="M956" s="87"/>
      <c r="N956" s="108"/>
      <c r="O956" s="108"/>
      <c r="P956" s="108"/>
      <c r="R956" s="83" t="s">
        <v>987</v>
      </c>
      <c r="S956" s="83" t="s">
        <v>987</v>
      </c>
      <c r="T956" s="83" t="s">
        <v>987</v>
      </c>
      <c r="U956" s="83" t="s">
        <v>987</v>
      </c>
      <c r="V956" s="83" t="s">
        <v>987</v>
      </c>
      <c r="W956" s="83" t="s">
        <v>987</v>
      </c>
      <c r="X956" s="87"/>
    </row>
    <row r="957" spans="1:24" ht="12.95">
      <c r="A957" s="77" t="s">
        <v>103</v>
      </c>
      <c r="B957" s="47" t="s">
        <v>72</v>
      </c>
      <c r="C957" s="47" t="str" cm="1">
        <f t="array" ref="C957">IF(A957="", "", _xlfn._xlws.FILTER('Responsáveis pelas informações'!F:F, 'Responsáveis pelas informações'!A:A=A957))</f>
        <v>Bianca</v>
      </c>
      <c r="D957" s="47" t="s">
        <v>6</v>
      </c>
      <c r="E957" s="61" t="s">
        <v>414</v>
      </c>
      <c r="F957" s="61" t="s">
        <v>877</v>
      </c>
      <c r="G957" s="16"/>
      <c r="H957" s="87"/>
      <c r="I957" s="87"/>
      <c r="J957" s="87"/>
      <c r="K957" s="87"/>
      <c r="L957" s="87"/>
      <c r="M957" s="87"/>
      <c r="N957" s="108"/>
      <c r="O957" s="108"/>
      <c r="P957" s="108"/>
      <c r="R957" s="83" t="s">
        <v>953</v>
      </c>
      <c r="S957" s="83" t="s">
        <v>953</v>
      </c>
      <c r="T957" s="83" t="s">
        <v>953</v>
      </c>
      <c r="U957" s="83" t="s">
        <v>953</v>
      </c>
      <c r="V957" s="83" t="s">
        <v>953</v>
      </c>
      <c r="W957" s="83" t="s">
        <v>953</v>
      </c>
      <c r="X957" s="87"/>
    </row>
    <row r="958" spans="1:24" ht="26.1">
      <c r="A958" s="77" t="s">
        <v>103</v>
      </c>
      <c r="B958" s="47" t="s">
        <v>104</v>
      </c>
      <c r="C958" s="47" t="str" cm="1">
        <f t="array" ref="C958">IF(A958="", "", _xlfn._xlws.FILTER('Responsáveis pelas informações'!F:F, 'Responsáveis pelas informações'!A:A=A958))</f>
        <v>Bianca</v>
      </c>
      <c r="D958" s="47" t="s">
        <v>6</v>
      </c>
      <c r="E958" s="61" t="s">
        <v>414</v>
      </c>
      <c r="F958" s="61" t="s">
        <v>877</v>
      </c>
      <c r="G958" s="16"/>
      <c r="H958" s="87"/>
      <c r="I958" s="87"/>
      <c r="J958" s="87"/>
      <c r="K958" s="87"/>
      <c r="L958" s="87"/>
      <c r="M958" s="87"/>
      <c r="N958" s="108"/>
      <c r="O958" s="108"/>
      <c r="P958" s="108"/>
      <c r="R958" s="83">
        <v>16</v>
      </c>
      <c r="S958" s="108">
        <v>20</v>
      </c>
      <c r="T958" s="108">
        <v>20</v>
      </c>
      <c r="U958" s="108">
        <v>20</v>
      </c>
      <c r="V958" s="108">
        <v>20</v>
      </c>
      <c r="W958" s="108">
        <v>8</v>
      </c>
      <c r="X958" s="87"/>
    </row>
    <row r="959" spans="1:24" ht="26.1">
      <c r="A959" s="77" t="s">
        <v>103</v>
      </c>
      <c r="B959" s="47" t="s">
        <v>66</v>
      </c>
      <c r="C959" s="47" t="str" cm="1">
        <f t="array" ref="C959">IF(A959="", "", _xlfn._xlws.FILTER('Responsáveis pelas informações'!F:F, 'Responsáveis pelas informações'!A:A=A959))</f>
        <v>Bianca</v>
      </c>
      <c r="D959" s="47" t="s">
        <v>6</v>
      </c>
      <c r="E959" s="61" t="s">
        <v>414</v>
      </c>
      <c r="F959" s="61" t="s">
        <v>877</v>
      </c>
      <c r="G959" s="16"/>
      <c r="H959" s="87"/>
      <c r="I959" s="87"/>
      <c r="J959" s="87"/>
      <c r="K959" s="87"/>
      <c r="L959" s="87"/>
      <c r="M959" s="87"/>
      <c r="N959" s="108"/>
      <c r="O959" s="108"/>
      <c r="P959" s="108"/>
      <c r="R959" s="83">
        <v>16</v>
      </c>
      <c r="S959" s="108">
        <v>20</v>
      </c>
      <c r="T959" s="108">
        <v>25</v>
      </c>
      <c r="U959" s="108">
        <v>25</v>
      </c>
      <c r="V959" s="108">
        <v>25</v>
      </c>
      <c r="W959" s="108">
        <v>10</v>
      </c>
      <c r="X959" s="87"/>
    </row>
    <row r="960" spans="1:24" ht="12.95">
      <c r="A960" s="77" t="s">
        <v>105</v>
      </c>
      <c r="B960" s="47" t="s">
        <v>74</v>
      </c>
      <c r="C960" s="47" t="str" cm="1">
        <f t="array" ref="C960">IF(A960="", "", _xlfn._xlws.FILTER('Responsáveis pelas informações'!F:F, 'Responsáveis pelas informações'!A:A=A960))</f>
        <v>Bianca</v>
      </c>
      <c r="D960" s="47" t="s">
        <v>11</v>
      </c>
      <c r="E960" s="61" t="s">
        <v>389</v>
      </c>
      <c r="F960" s="61" t="s">
        <v>877</v>
      </c>
      <c r="G960" s="16"/>
      <c r="H960" s="87"/>
      <c r="I960" s="87"/>
      <c r="J960" s="87"/>
      <c r="K960" s="87"/>
      <c r="L960" s="87"/>
      <c r="M960" s="87"/>
      <c r="N960" s="108"/>
      <c r="O960" s="108"/>
      <c r="P960" s="108"/>
      <c r="Q960" s="83">
        <v>20</v>
      </c>
      <c r="R960" s="83">
        <v>80</v>
      </c>
      <c r="S960" s="108">
        <v>60</v>
      </c>
      <c r="T960" s="108">
        <v>40</v>
      </c>
      <c r="U960" s="108"/>
      <c r="V960" s="108"/>
      <c r="W960" s="108"/>
      <c r="X960" s="87"/>
    </row>
    <row r="961" spans="1:24" ht="12.95">
      <c r="A961" s="77" t="s">
        <v>105</v>
      </c>
      <c r="B961" s="47" t="s">
        <v>49</v>
      </c>
      <c r="C961" s="47" t="str" cm="1">
        <f t="array" ref="C961">IF(A961="", "", _xlfn._xlws.FILTER('Responsáveis pelas informações'!F:F, 'Responsáveis pelas informações'!A:A=A961))</f>
        <v>Bianca</v>
      </c>
      <c r="D961" s="47" t="s">
        <v>11</v>
      </c>
      <c r="E961" s="61" t="s">
        <v>389</v>
      </c>
      <c r="F961" s="61" t="s">
        <v>877</v>
      </c>
      <c r="G961" s="16"/>
      <c r="H961" s="87"/>
      <c r="I961" s="87"/>
      <c r="J961" s="87"/>
      <c r="K961" s="87"/>
      <c r="L961" s="87"/>
      <c r="M961" s="87"/>
      <c r="N961" s="108"/>
      <c r="O961" s="108"/>
      <c r="P961" s="108"/>
      <c r="Q961" s="83">
        <v>5</v>
      </c>
      <c r="R961" s="83">
        <v>20</v>
      </c>
      <c r="S961" s="108">
        <v>15</v>
      </c>
      <c r="T961" s="108">
        <v>10</v>
      </c>
      <c r="U961" s="108"/>
      <c r="V961" s="108"/>
      <c r="W961" s="108"/>
      <c r="X961" s="87"/>
    </row>
    <row r="962" spans="1:24" ht="12.95">
      <c r="A962" s="77" t="s">
        <v>105</v>
      </c>
      <c r="B962" s="47" t="s">
        <v>77</v>
      </c>
      <c r="C962" s="47" t="str" cm="1">
        <f t="array" ref="C962">IF(A962="", "", _xlfn._xlws.FILTER('Responsáveis pelas informações'!F:F, 'Responsáveis pelas informações'!A:A=A962))</f>
        <v>Bianca</v>
      </c>
      <c r="D962" s="47" t="s">
        <v>11</v>
      </c>
      <c r="E962" s="61" t="s">
        <v>389</v>
      </c>
      <c r="F962" s="61" t="s">
        <v>877</v>
      </c>
      <c r="G962" s="16"/>
      <c r="H962" s="87"/>
      <c r="I962" s="87"/>
      <c r="J962" s="87"/>
      <c r="K962" s="87"/>
      <c r="L962" s="87"/>
      <c r="M962" s="87"/>
      <c r="N962" s="108"/>
      <c r="O962" s="108"/>
      <c r="P962" s="108"/>
      <c r="Q962" s="83">
        <v>1</v>
      </c>
      <c r="R962" s="83">
        <v>4</v>
      </c>
      <c r="S962" s="108">
        <v>3</v>
      </c>
      <c r="T962" s="108">
        <v>2</v>
      </c>
      <c r="U962" s="108"/>
      <c r="V962" s="108"/>
      <c r="W962" s="108"/>
      <c r="X962" s="87"/>
    </row>
    <row r="963" spans="1:24" ht="12.95">
      <c r="A963" s="77" t="s">
        <v>105</v>
      </c>
      <c r="B963" s="47" t="s">
        <v>79</v>
      </c>
      <c r="C963" s="47" t="str" cm="1">
        <f t="array" ref="C963">IF(A963="", "", _xlfn._xlws.FILTER('Responsáveis pelas informações'!F:F, 'Responsáveis pelas informações'!A:A=A963))</f>
        <v>Bianca</v>
      </c>
      <c r="D963" s="47" t="s">
        <v>11</v>
      </c>
      <c r="E963" s="61" t="s">
        <v>389</v>
      </c>
      <c r="F963" s="61" t="s">
        <v>877</v>
      </c>
      <c r="G963" s="16"/>
      <c r="H963" s="87"/>
      <c r="I963" s="87"/>
      <c r="J963" s="87"/>
      <c r="K963" s="87"/>
      <c r="L963" s="87"/>
      <c r="M963" s="87"/>
      <c r="N963" s="108"/>
      <c r="O963" s="108"/>
      <c r="P963" s="108"/>
      <c r="Q963" s="83">
        <v>1</v>
      </c>
      <c r="R963" s="83">
        <v>4</v>
      </c>
      <c r="S963" s="108">
        <v>3</v>
      </c>
      <c r="T963" s="108">
        <v>2</v>
      </c>
      <c r="U963" s="108"/>
      <c r="V963" s="108"/>
      <c r="W963" s="108"/>
      <c r="X963" s="87"/>
    </row>
    <row r="964" spans="1:24" ht="26.1">
      <c r="A964" s="77" t="s">
        <v>105</v>
      </c>
      <c r="B964" s="47" t="s">
        <v>95</v>
      </c>
      <c r="C964" s="47" t="str" cm="1">
        <f t="array" ref="C964">IF(A964="", "", _xlfn._xlws.FILTER('Responsáveis pelas informações'!F:F, 'Responsáveis pelas informações'!A:A=A964))</f>
        <v>Bianca</v>
      </c>
      <c r="D964" s="47" t="s">
        <v>11</v>
      </c>
      <c r="E964" s="61" t="s">
        <v>389</v>
      </c>
      <c r="F964" s="61" t="s">
        <v>877</v>
      </c>
      <c r="G964" s="16"/>
      <c r="H964" s="87"/>
      <c r="I964" s="87"/>
      <c r="J964" s="87"/>
      <c r="K964" s="87"/>
      <c r="L964" s="87"/>
      <c r="M964" s="87"/>
      <c r="N964" s="108"/>
      <c r="O964" s="108"/>
      <c r="P964" s="108"/>
      <c r="Q964" s="83">
        <v>1</v>
      </c>
      <c r="R964" s="83">
        <v>2</v>
      </c>
      <c r="S964" s="108">
        <v>3</v>
      </c>
      <c r="T964" s="108">
        <v>1</v>
      </c>
      <c r="U964" s="108"/>
      <c r="V964" s="108"/>
      <c r="W964" s="108"/>
      <c r="X964" s="87"/>
    </row>
    <row r="965" spans="1:24" ht="12.95">
      <c r="A965" s="77" t="s">
        <v>105</v>
      </c>
      <c r="B965" s="47" t="s">
        <v>81</v>
      </c>
      <c r="C965" s="47" t="str" cm="1">
        <f t="array" ref="C965">IF(A965="", "", _xlfn._xlws.FILTER('Responsáveis pelas informações'!F:F, 'Responsáveis pelas informações'!A:A=A965))</f>
        <v>Bianca</v>
      </c>
      <c r="D965" s="47" t="s">
        <v>11</v>
      </c>
      <c r="E965" s="61" t="s">
        <v>389</v>
      </c>
      <c r="F965" s="61" t="s">
        <v>877</v>
      </c>
      <c r="G965" s="16"/>
      <c r="H965" s="87"/>
      <c r="I965" s="87"/>
      <c r="J965" s="87"/>
      <c r="K965" s="87"/>
      <c r="L965" s="87"/>
      <c r="M965" s="87"/>
      <c r="N965" s="108"/>
      <c r="O965" s="108"/>
      <c r="P965" s="108"/>
      <c r="Q965" s="83">
        <v>1</v>
      </c>
      <c r="R965" s="83">
        <v>4</v>
      </c>
      <c r="S965" s="108">
        <v>4</v>
      </c>
      <c r="T965" s="108">
        <v>4</v>
      </c>
      <c r="U965" s="108"/>
      <c r="V965" s="108"/>
      <c r="W965" s="108"/>
      <c r="X965" s="87"/>
    </row>
    <row r="966" spans="1:24" ht="12.95">
      <c r="A966" s="77" t="s">
        <v>105</v>
      </c>
      <c r="B966" s="47" t="s">
        <v>57</v>
      </c>
      <c r="C966" s="47" t="str" cm="1">
        <f t="array" ref="C966">IF(A966="", "", _xlfn._xlws.FILTER('Responsáveis pelas informações'!F:F, 'Responsáveis pelas informações'!A:A=A966))</f>
        <v>Bianca</v>
      </c>
      <c r="D966" s="47" t="s">
        <v>11</v>
      </c>
      <c r="E966" s="61" t="s">
        <v>389</v>
      </c>
      <c r="F966" s="61" t="s">
        <v>877</v>
      </c>
      <c r="G966" s="16"/>
      <c r="H966" s="87"/>
      <c r="I966" s="87"/>
      <c r="J966" s="87"/>
      <c r="K966" s="87"/>
      <c r="L966" s="87"/>
      <c r="M966" s="87"/>
      <c r="N966" s="108"/>
      <c r="O966" s="108"/>
      <c r="P966" s="108"/>
      <c r="Q966" s="83">
        <v>0</v>
      </c>
      <c r="R966" s="83">
        <v>2</v>
      </c>
      <c r="S966" s="108">
        <v>2</v>
      </c>
      <c r="T966" s="108">
        <v>1</v>
      </c>
      <c r="U966" s="108"/>
      <c r="V966" s="108"/>
      <c r="W966" s="108"/>
      <c r="X966" s="87"/>
    </row>
    <row r="967" spans="1:24" ht="12.95">
      <c r="A967" s="77" t="s">
        <v>105</v>
      </c>
      <c r="B967" s="47" t="s">
        <v>99</v>
      </c>
      <c r="C967" s="47" t="str" cm="1">
        <f t="array" ref="C967">IF(A967="", "", _xlfn._xlws.FILTER('Responsáveis pelas informações'!F:F, 'Responsáveis pelas informações'!A:A=A967))</f>
        <v>Bianca</v>
      </c>
      <c r="D967" s="47" t="s">
        <v>11</v>
      </c>
      <c r="E967" s="61" t="s">
        <v>389</v>
      </c>
      <c r="F967" s="61" t="s">
        <v>877</v>
      </c>
      <c r="G967" s="16"/>
      <c r="H967" s="87"/>
      <c r="I967" s="87"/>
      <c r="J967" s="87"/>
      <c r="K967" s="87"/>
      <c r="L967" s="87"/>
      <c r="M967" s="87"/>
      <c r="N967" s="108"/>
      <c r="O967" s="108"/>
      <c r="P967" s="108"/>
      <c r="Q967" s="83" t="s">
        <v>942</v>
      </c>
      <c r="R967" s="83" t="s">
        <v>942</v>
      </c>
      <c r="S967" s="108" t="s">
        <v>942</v>
      </c>
      <c r="T967" s="108" t="s">
        <v>942</v>
      </c>
      <c r="U967" s="108"/>
      <c r="V967" s="108"/>
      <c r="W967" s="108"/>
      <c r="X967" s="87"/>
    </row>
    <row r="968" spans="1:24" ht="26.1">
      <c r="A968" s="77" t="s">
        <v>105</v>
      </c>
      <c r="B968" s="47" t="s">
        <v>88</v>
      </c>
      <c r="C968" s="47" t="str" cm="1">
        <f t="array" ref="C968">IF(A968="", "", _xlfn._xlws.FILTER('Responsáveis pelas informações'!F:F, 'Responsáveis pelas informações'!A:A=A968))</f>
        <v>Bianca</v>
      </c>
      <c r="D968" s="47" t="s">
        <v>11</v>
      </c>
      <c r="E968" s="61" t="s">
        <v>389</v>
      </c>
      <c r="F968" s="61" t="s">
        <v>877</v>
      </c>
      <c r="G968" s="16"/>
      <c r="H968" s="87"/>
      <c r="I968" s="87"/>
      <c r="J968" s="87"/>
      <c r="K968" s="87"/>
      <c r="L968" s="87"/>
      <c r="M968" s="87"/>
      <c r="N968" s="108"/>
      <c r="O968" s="108"/>
      <c r="P968" s="108"/>
      <c r="Q968" s="83">
        <v>0</v>
      </c>
      <c r="R968" s="83">
        <v>38</v>
      </c>
      <c r="S968" s="108">
        <v>39</v>
      </c>
      <c r="T968" s="108">
        <v>39</v>
      </c>
      <c r="U968" s="108"/>
      <c r="V968" s="108"/>
      <c r="W968" s="108"/>
      <c r="X968" s="87"/>
    </row>
    <row r="969" spans="1:24" ht="12.95">
      <c r="A969" s="77" t="s">
        <v>105</v>
      </c>
      <c r="B969" s="47" t="s">
        <v>72</v>
      </c>
      <c r="C969" s="47" t="str" cm="1">
        <f t="array" ref="C969">IF(A969="", "", _xlfn._xlws.FILTER('Responsáveis pelas informações'!F:F, 'Responsáveis pelas informações'!A:A=A969))</f>
        <v>Bianca</v>
      </c>
      <c r="D969" s="47" t="s">
        <v>11</v>
      </c>
      <c r="E969" s="61" t="s">
        <v>389</v>
      </c>
      <c r="F969" s="61" t="s">
        <v>877</v>
      </c>
      <c r="G969" s="16"/>
      <c r="H969" s="87"/>
      <c r="I969" s="87"/>
      <c r="J969" s="87"/>
      <c r="K969" s="87"/>
      <c r="L969" s="87"/>
      <c r="M969" s="87"/>
      <c r="N969" s="108"/>
      <c r="O969" s="108"/>
      <c r="P969" s="108"/>
      <c r="Q969" s="83">
        <v>20</v>
      </c>
      <c r="R969" s="83">
        <v>20</v>
      </c>
      <c r="S969" s="108">
        <v>20</v>
      </c>
      <c r="T969" s="108">
        <v>20</v>
      </c>
      <c r="U969" s="108"/>
      <c r="V969" s="108"/>
      <c r="W969" s="108"/>
      <c r="X969" s="87"/>
    </row>
    <row r="970" spans="1:24" ht="26.1">
      <c r="A970" s="77" t="s">
        <v>105</v>
      </c>
      <c r="B970" s="47" t="s">
        <v>104</v>
      </c>
      <c r="C970" s="47" t="str" cm="1">
        <f t="array" ref="C970">IF(A970="", "", _xlfn._xlws.FILTER('Responsáveis pelas informações'!F:F, 'Responsáveis pelas informações'!A:A=A970))</f>
        <v>Bianca</v>
      </c>
      <c r="D970" s="47" t="s">
        <v>11</v>
      </c>
      <c r="E970" s="61" t="s">
        <v>389</v>
      </c>
      <c r="F970" s="61" t="s">
        <v>877</v>
      </c>
      <c r="G970" s="16"/>
      <c r="H970" s="87"/>
      <c r="I970" s="87"/>
      <c r="J970" s="87"/>
      <c r="K970" s="87"/>
      <c r="L970" s="87"/>
      <c r="M970" s="87"/>
      <c r="N970" s="108"/>
      <c r="O970" s="108"/>
      <c r="P970" s="108"/>
      <c r="Q970" s="83">
        <v>3</v>
      </c>
      <c r="R970" s="83">
        <v>12</v>
      </c>
      <c r="S970" s="108">
        <v>9</v>
      </c>
      <c r="T970" s="108">
        <v>6</v>
      </c>
      <c r="U970" s="108"/>
      <c r="V970" s="108"/>
      <c r="W970" s="108"/>
      <c r="X970" s="87"/>
    </row>
    <row r="971" spans="1:24" ht="26.1">
      <c r="A971" s="77" t="s">
        <v>105</v>
      </c>
      <c r="B971" s="47" t="s">
        <v>66</v>
      </c>
      <c r="C971" s="47" t="str" cm="1">
        <f t="array" ref="C971">IF(A971="", "", _xlfn._xlws.FILTER('Responsáveis pelas informações'!F:F, 'Responsáveis pelas informações'!A:A=A971))</f>
        <v>Bianca</v>
      </c>
      <c r="D971" s="47" t="s">
        <v>11</v>
      </c>
      <c r="E971" s="61" t="s">
        <v>389</v>
      </c>
      <c r="F971" s="61" t="s">
        <v>877</v>
      </c>
      <c r="G971" s="47"/>
      <c r="H971" s="108"/>
      <c r="I971" s="108"/>
      <c r="J971" s="108"/>
      <c r="K971" s="108"/>
      <c r="L971" s="108"/>
      <c r="M971" s="108"/>
      <c r="N971" s="108"/>
      <c r="O971" s="108"/>
      <c r="P971" s="108"/>
      <c r="Q971" s="83">
        <v>4</v>
      </c>
      <c r="R971" s="83">
        <v>16</v>
      </c>
      <c r="S971" s="108">
        <v>12</v>
      </c>
      <c r="T971" s="108">
        <v>8</v>
      </c>
      <c r="U971" s="108"/>
      <c r="V971" s="108"/>
      <c r="W971" s="108"/>
      <c r="X971" s="108"/>
    </row>
    <row r="972" spans="1:24" ht="12.95">
      <c r="A972" s="9" t="s">
        <v>106</v>
      </c>
      <c r="B972" s="16" t="s">
        <v>45</v>
      </c>
      <c r="C972" s="47" t="str" cm="1">
        <f t="array" ref="C972">IF(A972="", "", _xlfn._xlws.FILTER('Responsáveis pelas informações'!F:F, 'Responsáveis pelas informações'!A:A=A972))</f>
        <v>Bianca</v>
      </c>
      <c r="D972" s="47" t="s">
        <v>26</v>
      </c>
      <c r="E972" s="82" t="s">
        <v>877</v>
      </c>
      <c r="F972" s="82" t="s">
        <v>877</v>
      </c>
      <c r="G972" s="16"/>
      <c r="H972" s="87"/>
      <c r="I972" s="87"/>
      <c r="J972" s="87"/>
      <c r="K972" s="87"/>
      <c r="L972" s="87">
        <v>70</v>
      </c>
      <c r="M972" s="87">
        <v>80</v>
      </c>
      <c r="N972" s="87">
        <v>90</v>
      </c>
      <c r="O972" s="87"/>
      <c r="P972" s="87"/>
      <c r="Q972" s="84"/>
      <c r="R972" s="84"/>
      <c r="S972" s="87"/>
      <c r="T972" s="87"/>
      <c r="U972" s="87"/>
      <c r="V972" s="87"/>
      <c r="W972" s="87"/>
      <c r="X972" s="87"/>
    </row>
    <row r="973" spans="1:24" ht="12.95">
      <c r="A973" s="9" t="s">
        <v>106</v>
      </c>
      <c r="B973" s="16" t="s">
        <v>47</v>
      </c>
      <c r="C973" s="47" t="str" cm="1">
        <f t="array" ref="C973">IF(A973="", "", _xlfn._xlws.FILTER('Responsáveis pelas informações'!F:F, 'Responsáveis pelas informações'!A:A=A973))</f>
        <v>Bianca</v>
      </c>
      <c r="D973" s="47" t="s">
        <v>26</v>
      </c>
      <c r="E973" s="82" t="s">
        <v>877</v>
      </c>
      <c r="F973" s="82" t="s">
        <v>877</v>
      </c>
      <c r="G973" s="16"/>
      <c r="H973" s="87"/>
      <c r="I973" s="87"/>
      <c r="J973" s="87"/>
      <c r="K973" s="87"/>
      <c r="L973" s="87">
        <v>93</v>
      </c>
      <c r="M973" s="87">
        <v>19</v>
      </c>
      <c r="N973" s="87">
        <v>0</v>
      </c>
      <c r="O973" s="87"/>
      <c r="P973" s="87"/>
      <c r="Q973" s="84"/>
      <c r="R973" s="84"/>
      <c r="S973" s="87"/>
      <c r="T973" s="87"/>
      <c r="U973" s="87"/>
      <c r="V973" s="87"/>
      <c r="W973" s="87"/>
      <c r="X973" s="87"/>
    </row>
    <row r="974" spans="1:24" ht="12.95">
      <c r="A974" s="9" t="s">
        <v>106</v>
      </c>
      <c r="B974" s="16" t="s">
        <v>49</v>
      </c>
      <c r="C974" s="47" t="str" cm="1">
        <f t="array" ref="C974">IF(A974="", "", _xlfn._xlws.FILTER('Responsáveis pelas informações'!F:F, 'Responsáveis pelas informações'!A:A=A974))</f>
        <v>Bianca</v>
      </c>
      <c r="D974" s="47" t="s">
        <v>26</v>
      </c>
      <c r="E974" s="82" t="s">
        <v>877</v>
      </c>
      <c r="F974" s="82" t="s">
        <v>877</v>
      </c>
      <c r="G974" s="16"/>
      <c r="H974" s="87"/>
      <c r="I974" s="87"/>
      <c r="J974" s="87"/>
      <c r="K974" s="87"/>
      <c r="L974" s="87">
        <v>22</v>
      </c>
      <c r="M974" s="87">
        <v>4</v>
      </c>
      <c r="N974" s="87">
        <v>0</v>
      </c>
      <c r="O974" s="87"/>
      <c r="P974" s="87"/>
      <c r="Q974" s="84"/>
      <c r="R974" s="84"/>
      <c r="S974" s="87"/>
      <c r="T974" s="87"/>
      <c r="U974" s="87"/>
      <c r="V974" s="87"/>
      <c r="W974" s="87"/>
      <c r="X974" s="87"/>
    </row>
    <row r="975" spans="1:24" ht="12.95">
      <c r="A975" s="9" t="s">
        <v>106</v>
      </c>
      <c r="B975" s="16" t="s">
        <v>51</v>
      </c>
      <c r="C975" s="47" t="str" cm="1">
        <f t="array" ref="C975">IF(A975="", "", _xlfn._xlws.FILTER('Responsáveis pelas informações'!F:F, 'Responsáveis pelas informações'!A:A=A975))</f>
        <v>Bianca</v>
      </c>
      <c r="D975" s="47" t="s">
        <v>26</v>
      </c>
      <c r="E975" s="82" t="s">
        <v>877</v>
      </c>
      <c r="F975" s="82" t="s">
        <v>877</v>
      </c>
      <c r="G975" s="16"/>
      <c r="H975" s="87"/>
      <c r="I975" s="87"/>
      <c r="J975" s="87"/>
      <c r="K975" s="87"/>
      <c r="L975" s="87">
        <v>4</v>
      </c>
      <c r="M975" s="87">
        <v>2</v>
      </c>
      <c r="N975" s="87">
        <v>1</v>
      </c>
      <c r="O975" s="87"/>
      <c r="P975" s="87"/>
      <c r="Q975" s="84"/>
      <c r="R975" s="84"/>
      <c r="S975" s="87"/>
      <c r="T975" s="87"/>
      <c r="U975" s="87"/>
      <c r="V975" s="87"/>
      <c r="W975" s="87"/>
      <c r="X975" s="87"/>
    </row>
    <row r="976" spans="1:24" ht="12.95">
      <c r="A976" s="9" t="s">
        <v>106</v>
      </c>
      <c r="B976" s="16" t="s">
        <v>53</v>
      </c>
      <c r="C976" s="47" t="str" cm="1">
        <f t="array" ref="C976">IF(A976="", "", _xlfn._xlws.FILTER('Responsáveis pelas informações'!F:F, 'Responsáveis pelas informações'!A:A=A976))</f>
        <v>Bianca</v>
      </c>
      <c r="D976" s="47" t="s">
        <v>26</v>
      </c>
      <c r="E976" s="82" t="s">
        <v>877</v>
      </c>
      <c r="F976" s="82" t="s">
        <v>877</v>
      </c>
      <c r="G976" s="16"/>
      <c r="H976" s="87"/>
      <c r="I976" s="87"/>
      <c r="J976" s="87"/>
      <c r="K976" s="87"/>
      <c r="L976" s="87">
        <v>3</v>
      </c>
      <c r="M976" s="87">
        <v>2</v>
      </c>
      <c r="N976" s="87">
        <v>1</v>
      </c>
      <c r="O976" s="87"/>
      <c r="P976" s="87"/>
      <c r="Q976" s="84"/>
      <c r="R976" s="84"/>
      <c r="S976" s="87"/>
      <c r="T976" s="87"/>
      <c r="U976" s="87"/>
      <c r="V976" s="87"/>
      <c r="W976" s="87"/>
      <c r="X976" s="87"/>
    </row>
    <row r="977" spans="1:24" ht="12.95">
      <c r="A977" s="9" t="s">
        <v>106</v>
      </c>
      <c r="B977" s="16" t="s">
        <v>55</v>
      </c>
      <c r="C977" s="47" t="str" cm="1">
        <f t="array" ref="C977">IF(A977="", "", _xlfn._xlws.FILTER('Responsáveis pelas informações'!F:F, 'Responsáveis pelas informações'!A:A=A977))</f>
        <v>Bianca</v>
      </c>
      <c r="D977" s="47" t="s">
        <v>26</v>
      </c>
      <c r="E977" s="82" t="s">
        <v>877</v>
      </c>
      <c r="F977" s="82" t="s">
        <v>877</v>
      </c>
      <c r="G977" s="16"/>
      <c r="H977" s="87"/>
      <c r="I977" s="87"/>
      <c r="J977" s="87"/>
      <c r="K977" s="87"/>
      <c r="L977" s="87">
        <v>0</v>
      </c>
      <c r="M977" s="87">
        <v>50</v>
      </c>
      <c r="N977" s="87">
        <v>100</v>
      </c>
      <c r="O977" s="87"/>
      <c r="P977" s="87"/>
      <c r="Q977" s="84"/>
      <c r="R977" s="84"/>
      <c r="S977" s="87"/>
      <c r="T977" s="87"/>
      <c r="U977" s="87"/>
      <c r="V977" s="87"/>
      <c r="W977" s="87"/>
      <c r="X977" s="87"/>
    </row>
    <row r="978" spans="1:24" ht="12.95">
      <c r="A978" s="9" t="s">
        <v>106</v>
      </c>
      <c r="B978" s="16" t="s">
        <v>57</v>
      </c>
      <c r="C978" s="47" t="str" cm="1">
        <f t="array" ref="C978">IF(A978="", "", _xlfn._xlws.FILTER('Responsáveis pelas informações'!F:F, 'Responsáveis pelas informações'!A:A=A978))</f>
        <v>Bianca</v>
      </c>
      <c r="D978" s="47" t="s">
        <v>26</v>
      </c>
      <c r="E978" s="82" t="s">
        <v>877</v>
      </c>
      <c r="F978" s="82" t="s">
        <v>877</v>
      </c>
      <c r="G978" s="16"/>
      <c r="H978" s="87"/>
      <c r="I978" s="87"/>
      <c r="J978" s="87"/>
      <c r="K978" s="87"/>
      <c r="L978" s="87">
        <v>0</v>
      </c>
      <c r="M978" s="87">
        <v>1</v>
      </c>
      <c r="N978" s="87">
        <v>3</v>
      </c>
      <c r="O978" s="87"/>
      <c r="P978" s="87"/>
      <c r="Q978" s="84"/>
      <c r="R978" s="84"/>
      <c r="S978" s="87"/>
      <c r="T978" s="87"/>
      <c r="U978" s="87"/>
      <c r="V978" s="87"/>
      <c r="W978" s="87"/>
      <c r="X978" s="87"/>
    </row>
    <row r="979" spans="1:24" ht="26.1">
      <c r="A979" s="9" t="s">
        <v>106</v>
      </c>
      <c r="B979" s="16" t="s">
        <v>84</v>
      </c>
      <c r="C979" s="47" t="str" cm="1">
        <f t="array" ref="C979">IF(A979="", "", _xlfn._xlws.FILTER('Responsáveis pelas informações'!F:F, 'Responsáveis pelas informações'!A:A=A979))</f>
        <v>Bianca</v>
      </c>
      <c r="D979" s="47" t="s">
        <v>26</v>
      </c>
      <c r="E979" s="82" t="s">
        <v>877</v>
      </c>
      <c r="F979" s="82" t="s">
        <v>877</v>
      </c>
      <c r="G979" s="16"/>
      <c r="H979" s="87"/>
      <c r="I979" s="87"/>
      <c r="J979" s="87"/>
      <c r="K979" s="87"/>
      <c r="L979" s="87">
        <v>10</v>
      </c>
      <c r="M979" s="87">
        <v>4</v>
      </c>
      <c r="N979" s="87">
        <v>0</v>
      </c>
      <c r="O979" s="87"/>
      <c r="P979" s="87"/>
      <c r="Q979" s="84"/>
      <c r="R979" s="84"/>
      <c r="S979" s="87"/>
      <c r="T979" s="87"/>
      <c r="U979" s="87"/>
      <c r="V979" s="87"/>
      <c r="W979" s="87"/>
      <c r="X979" s="87"/>
    </row>
    <row r="980" spans="1:24" ht="12.95">
      <c r="A980" s="9" t="s">
        <v>106</v>
      </c>
      <c r="B980" s="16" t="s">
        <v>51</v>
      </c>
      <c r="C980" s="47" t="str" cm="1">
        <f t="array" ref="C980">IF(A980="", "", _xlfn._xlws.FILTER('Responsáveis pelas informações'!F:F, 'Responsáveis pelas informações'!A:A=A980))</f>
        <v>Bianca</v>
      </c>
      <c r="D980" s="47" t="s">
        <v>26</v>
      </c>
      <c r="E980" s="82" t="s">
        <v>408</v>
      </c>
      <c r="F980" s="82" t="s">
        <v>877</v>
      </c>
      <c r="G980" s="16"/>
      <c r="H980" s="87"/>
      <c r="I980" s="87"/>
      <c r="J980" s="87"/>
      <c r="K980" s="87"/>
      <c r="L980" s="87"/>
      <c r="M980" s="87"/>
      <c r="N980" s="87"/>
      <c r="O980" s="87">
        <v>4</v>
      </c>
      <c r="P980" s="87">
        <v>3</v>
      </c>
      <c r="Q980" s="84">
        <v>2</v>
      </c>
      <c r="R980" s="84"/>
      <c r="S980" s="87"/>
      <c r="T980" s="87"/>
      <c r="U980" s="87"/>
      <c r="V980" s="87"/>
      <c r="W980" s="87"/>
      <c r="X980" s="87"/>
    </row>
    <row r="981" spans="1:24" ht="12.95">
      <c r="A981" s="9" t="s">
        <v>106</v>
      </c>
      <c r="B981" s="16" t="s">
        <v>53</v>
      </c>
      <c r="C981" s="47" t="str" cm="1">
        <f t="array" ref="C981">IF(A981="", "", _xlfn._xlws.FILTER('Responsáveis pelas informações'!F:F, 'Responsáveis pelas informações'!A:A=A981))</f>
        <v>Bianca</v>
      </c>
      <c r="D981" s="47" t="s">
        <v>26</v>
      </c>
      <c r="E981" s="82" t="s">
        <v>408</v>
      </c>
      <c r="F981" s="82" t="s">
        <v>877</v>
      </c>
      <c r="G981" s="16"/>
      <c r="H981" s="87"/>
      <c r="I981" s="87"/>
      <c r="J981" s="87"/>
      <c r="K981" s="87"/>
      <c r="L981" s="87"/>
      <c r="M981" s="87"/>
      <c r="N981" s="87"/>
      <c r="O981" s="87">
        <v>4</v>
      </c>
      <c r="P981" s="87">
        <v>2</v>
      </c>
      <c r="Q981" s="84">
        <v>2</v>
      </c>
      <c r="R981" s="84"/>
      <c r="S981" s="87"/>
      <c r="T981" s="87"/>
      <c r="U981" s="87"/>
      <c r="V981" s="87"/>
      <c r="W981" s="87"/>
      <c r="X981" s="87"/>
    </row>
    <row r="982" spans="1:24" ht="26.1">
      <c r="A982" s="9" t="s">
        <v>106</v>
      </c>
      <c r="B982" s="16" t="s">
        <v>66</v>
      </c>
      <c r="C982" s="47" t="str" cm="1">
        <f t="array" ref="C982">IF(A982="", "", _xlfn._xlws.FILTER('Responsáveis pelas informações'!F:F, 'Responsáveis pelas informações'!A:A=A982))</f>
        <v>Bianca</v>
      </c>
      <c r="D982" s="47" t="s">
        <v>26</v>
      </c>
      <c r="E982" s="82" t="s">
        <v>408</v>
      </c>
      <c r="F982" s="82" t="s">
        <v>877</v>
      </c>
      <c r="G982" s="16"/>
      <c r="H982" s="87"/>
      <c r="I982" s="87"/>
      <c r="J982" s="87"/>
      <c r="K982" s="87"/>
      <c r="L982" s="87"/>
      <c r="M982" s="87"/>
      <c r="N982" s="87"/>
      <c r="O982" s="87">
        <v>16</v>
      </c>
      <c r="P982" s="87">
        <v>12</v>
      </c>
      <c r="Q982" s="84">
        <v>8</v>
      </c>
      <c r="R982" s="84"/>
      <c r="S982" s="87"/>
      <c r="T982" s="87"/>
      <c r="U982" s="87"/>
      <c r="V982" s="87"/>
      <c r="W982" s="87"/>
      <c r="X982" s="87"/>
    </row>
    <row r="983" spans="1:24" ht="12.95">
      <c r="A983" s="9" t="s">
        <v>106</v>
      </c>
      <c r="B983" s="16" t="s">
        <v>57</v>
      </c>
      <c r="C983" s="47" t="str" cm="1">
        <f t="array" ref="C983">IF(A983="", "", _xlfn._xlws.FILTER('Responsáveis pelas informações'!F:F, 'Responsáveis pelas informações'!A:A=A983))</f>
        <v>Bianca</v>
      </c>
      <c r="D983" s="47" t="s">
        <v>26</v>
      </c>
      <c r="E983" s="82" t="s">
        <v>408</v>
      </c>
      <c r="F983" s="82" t="s">
        <v>877</v>
      </c>
      <c r="G983" s="16"/>
      <c r="H983" s="87"/>
      <c r="I983" s="87"/>
      <c r="J983" s="87"/>
      <c r="K983" s="87"/>
      <c r="L983" s="87"/>
      <c r="M983" s="87"/>
      <c r="N983" s="87"/>
      <c r="O983" s="87">
        <v>1</v>
      </c>
      <c r="P983" s="87">
        <v>3</v>
      </c>
      <c r="Q983" s="84">
        <v>2</v>
      </c>
      <c r="R983" s="84"/>
      <c r="S983" s="87"/>
      <c r="T983" s="87"/>
      <c r="U983" s="87"/>
      <c r="V983" s="87"/>
      <c r="W983" s="87"/>
      <c r="X983" s="87"/>
    </row>
    <row r="984" spans="1:24" ht="12.95">
      <c r="A984" s="9" t="s">
        <v>106</v>
      </c>
      <c r="B984" s="16" t="s">
        <v>68</v>
      </c>
      <c r="C984" s="47" t="str" cm="1">
        <f t="array" ref="C984">IF(A984="", "", _xlfn._xlws.FILTER('Responsáveis pelas informações'!F:F, 'Responsáveis pelas informações'!A:A=A984))</f>
        <v>Bianca</v>
      </c>
      <c r="D984" s="47" t="s">
        <v>26</v>
      </c>
      <c r="E984" s="82" t="s">
        <v>408</v>
      </c>
      <c r="F984" s="82" t="s">
        <v>877</v>
      </c>
      <c r="G984" s="16"/>
      <c r="H984" s="87"/>
      <c r="I984" s="87"/>
      <c r="J984" s="87"/>
      <c r="K984" s="87"/>
      <c r="L984" s="87"/>
      <c r="M984" s="87"/>
      <c r="N984" s="87"/>
      <c r="O984" s="87">
        <v>3</v>
      </c>
      <c r="P984" s="87">
        <v>3</v>
      </c>
      <c r="Q984" s="84">
        <v>3</v>
      </c>
      <c r="R984" s="84"/>
      <c r="S984" s="87"/>
      <c r="T984" s="87"/>
      <c r="U984" s="87"/>
      <c r="V984" s="87"/>
      <c r="W984" s="87"/>
      <c r="X984" s="87"/>
    </row>
    <row r="985" spans="1:24" ht="26.1">
      <c r="A985" s="9" t="s">
        <v>106</v>
      </c>
      <c r="B985" s="16" t="s">
        <v>70</v>
      </c>
      <c r="C985" s="47" t="str" cm="1">
        <f t="array" ref="C985">IF(A985="", "", _xlfn._xlws.FILTER('Responsáveis pelas informações'!F:F, 'Responsáveis pelas informações'!A:A=A985))</f>
        <v>Bianca</v>
      </c>
      <c r="D985" s="47" t="s">
        <v>26</v>
      </c>
      <c r="E985" s="82" t="s">
        <v>408</v>
      </c>
      <c r="F985" s="82" t="s">
        <v>877</v>
      </c>
      <c r="G985" s="16"/>
      <c r="H985" s="87"/>
      <c r="I985" s="87"/>
      <c r="J985" s="87"/>
      <c r="K985" s="87"/>
      <c r="L985" s="87"/>
      <c r="M985" s="87"/>
      <c r="N985" s="87"/>
      <c r="O985" s="87">
        <v>50</v>
      </c>
      <c r="P985" s="87">
        <v>54.3</v>
      </c>
      <c r="Q985" s="84">
        <v>55.6</v>
      </c>
      <c r="R985" s="84"/>
      <c r="S985" s="87"/>
      <c r="T985" s="87"/>
      <c r="U985" s="87"/>
      <c r="V985" s="87"/>
      <c r="W985" s="87"/>
      <c r="X985" s="87"/>
    </row>
    <row r="986" spans="1:24" ht="12.95">
      <c r="A986" s="9" t="s">
        <v>106</v>
      </c>
      <c r="B986" s="16" t="s">
        <v>72</v>
      </c>
      <c r="C986" s="47" t="str" cm="1">
        <f t="array" ref="C986">IF(A986="", "", _xlfn._xlws.FILTER('Responsáveis pelas informações'!F:F, 'Responsáveis pelas informações'!A:A=A986))</f>
        <v>Bianca</v>
      </c>
      <c r="D986" s="47" t="s">
        <v>26</v>
      </c>
      <c r="E986" s="82" t="s">
        <v>408</v>
      </c>
      <c r="F986" s="82" t="s">
        <v>877</v>
      </c>
      <c r="G986" s="16"/>
      <c r="H986" s="87"/>
      <c r="I986" s="87"/>
      <c r="J986" s="87"/>
      <c r="K986" s="87"/>
      <c r="L986" s="87"/>
      <c r="M986" s="87"/>
      <c r="N986" s="87"/>
      <c r="O986" s="87">
        <v>25</v>
      </c>
      <c r="P986" s="87">
        <v>25</v>
      </c>
      <c r="Q986" s="84">
        <v>25</v>
      </c>
      <c r="R986" s="84"/>
      <c r="S986" s="87"/>
      <c r="T986" s="87"/>
      <c r="U986" s="87"/>
      <c r="V986" s="87"/>
      <c r="W986" s="87"/>
      <c r="X986" s="87"/>
    </row>
    <row r="987" spans="1:24" ht="12.95">
      <c r="A987" s="9" t="s">
        <v>106</v>
      </c>
      <c r="B987" s="16" t="s">
        <v>13</v>
      </c>
      <c r="C987" s="47" t="str" cm="1">
        <f t="array" ref="C987">IF(A987="", "", _xlfn._xlws.FILTER('Responsáveis pelas informações'!F:F, 'Responsáveis pelas informações'!A:A=A987))</f>
        <v>Bianca</v>
      </c>
      <c r="D987" s="47" t="s">
        <v>26</v>
      </c>
      <c r="E987" s="82" t="s">
        <v>408</v>
      </c>
      <c r="F987" s="82" t="s">
        <v>877</v>
      </c>
      <c r="G987" s="16"/>
      <c r="H987" s="87"/>
      <c r="I987" s="87"/>
      <c r="J987" s="87"/>
      <c r="K987" s="87"/>
      <c r="L987" s="87"/>
      <c r="M987" s="87"/>
      <c r="N987" s="87"/>
      <c r="O987" s="87">
        <v>16</v>
      </c>
      <c r="P987" s="87">
        <v>12</v>
      </c>
      <c r="Q987" s="84">
        <v>8</v>
      </c>
      <c r="R987" s="84"/>
      <c r="S987" s="87"/>
      <c r="T987" s="87"/>
      <c r="U987" s="87"/>
      <c r="V987" s="87"/>
      <c r="W987" s="87"/>
      <c r="X987" s="87"/>
    </row>
    <row r="988" spans="1:24" ht="12.95">
      <c r="A988" s="9" t="s">
        <v>106</v>
      </c>
      <c r="B988" s="16" t="s">
        <v>47</v>
      </c>
      <c r="C988" s="47" t="str" cm="1">
        <f t="array" ref="C988">IF(A988="", "", _xlfn._xlws.FILTER('Responsáveis pelas informações'!F:F, 'Responsáveis pelas informações'!A:A=A988))</f>
        <v>Bianca</v>
      </c>
      <c r="D988" s="47" t="s">
        <v>26</v>
      </c>
      <c r="E988" s="82" t="s">
        <v>408</v>
      </c>
      <c r="F988" s="82" t="s">
        <v>877</v>
      </c>
      <c r="G988" s="16"/>
      <c r="H988" s="87"/>
      <c r="I988" s="87"/>
      <c r="J988" s="87"/>
      <c r="K988" s="87"/>
      <c r="L988" s="87"/>
      <c r="M988" s="87"/>
      <c r="N988" s="87"/>
      <c r="O988" s="87">
        <v>32</v>
      </c>
      <c r="P988" s="87">
        <v>24</v>
      </c>
      <c r="Q988" s="84">
        <v>16</v>
      </c>
      <c r="R988" s="84"/>
      <c r="S988" s="87"/>
      <c r="T988" s="87"/>
      <c r="U988" s="87"/>
      <c r="V988" s="87"/>
      <c r="W988" s="87"/>
      <c r="X988" s="87"/>
    </row>
    <row r="989" spans="1:24" ht="12.95">
      <c r="A989" s="9" t="s">
        <v>106</v>
      </c>
      <c r="B989" s="16" t="s">
        <v>63</v>
      </c>
      <c r="C989" s="47" t="str" cm="1">
        <f t="array" ref="C989">IF(A989="", "", _xlfn._xlws.FILTER('Responsáveis pelas informações'!F:F, 'Responsáveis pelas informações'!A:A=A989))</f>
        <v>Bianca</v>
      </c>
      <c r="D989" s="47" t="s">
        <v>26</v>
      </c>
      <c r="E989" s="82" t="s">
        <v>408</v>
      </c>
      <c r="F989" s="82" t="s">
        <v>877</v>
      </c>
      <c r="G989" s="16"/>
      <c r="H989" s="87"/>
      <c r="I989" s="87"/>
      <c r="J989" s="87"/>
      <c r="K989" s="87"/>
      <c r="L989" s="87"/>
      <c r="M989" s="87"/>
      <c r="N989" s="87"/>
      <c r="O989" s="87">
        <v>60</v>
      </c>
      <c r="P989" s="87">
        <v>40</v>
      </c>
      <c r="Q989" s="84">
        <v>30</v>
      </c>
      <c r="R989" s="84"/>
      <c r="S989" s="87"/>
      <c r="T989" s="87"/>
      <c r="U989" s="87"/>
      <c r="V989" s="87"/>
      <c r="W989" s="87"/>
      <c r="X989" s="87"/>
    </row>
    <row r="990" spans="1:24" ht="12.95">
      <c r="A990" s="9" t="s">
        <v>106</v>
      </c>
      <c r="B990" s="16" t="s">
        <v>74</v>
      </c>
      <c r="C990" s="47" t="str" cm="1">
        <f t="array" ref="C990">IF(A990="", "", _xlfn._xlws.FILTER('Responsáveis pelas informações'!F:F, 'Responsáveis pelas informações'!A:A=A990))</f>
        <v>Bianca</v>
      </c>
      <c r="D990" s="47" t="s">
        <v>26</v>
      </c>
      <c r="E990" s="82" t="s">
        <v>398</v>
      </c>
      <c r="F990" s="82" t="s">
        <v>877</v>
      </c>
      <c r="G990" s="16"/>
      <c r="H990" s="87"/>
      <c r="I990" s="87"/>
      <c r="J990" s="87"/>
      <c r="K990" s="87"/>
      <c r="L990" s="87"/>
      <c r="M990" s="87"/>
      <c r="N990" s="87"/>
      <c r="O990" s="87"/>
      <c r="P990" s="87"/>
      <c r="Q990" s="84"/>
      <c r="R990" s="84">
        <v>20</v>
      </c>
      <c r="S990" s="84">
        <v>20</v>
      </c>
      <c r="T990" s="84">
        <v>20</v>
      </c>
      <c r="U990" s="84">
        <v>20</v>
      </c>
      <c r="V990" s="84">
        <v>20</v>
      </c>
      <c r="W990" s="84">
        <v>20</v>
      </c>
      <c r="X990" s="87"/>
    </row>
    <row r="991" spans="1:24" ht="12.95">
      <c r="A991" s="9" t="s">
        <v>106</v>
      </c>
      <c r="B991" s="16" t="s">
        <v>49</v>
      </c>
      <c r="C991" s="47" t="str" cm="1">
        <f t="array" ref="C991">IF(A991="", "", _xlfn._xlws.FILTER('Responsáveis pelas informações'!F:F, 'Responsáveis pelas informações'!A:A=A991))</f>
        <v>Bianca</v>
      </c>
      <c r="D991" s="47" t="s">
        <v>26</v>
      </c>
      <c r="E991" s="82" t="s">
        <v>398</v>
      </c>
      <c r="F991" s="82" t="s">
        <v>877</v>
      </c>
      <c r="G991" s="16"/>
      <c r="H991" s="87"/>
      <c r="I991" s="87"/>
      <c r="J991" s="87"/>
      <c r="K991" s="87"/>
      <c r="L991" s="87"/>
      <c r="M991" s="87"/>
      <c r="N991" s="87"/>
      <c r="O991" s="87"/>
      <c r="P991" s="87"/>
      <c r="Q991" s="84"/>
      <c r="R991" s="84">
        <v>7</v>
      </c>
      <c r="S991" s="84">
        <v>7</v>
      </c>
      <c r="T991" s="84">
        <v>7</v>
      </c>
      <c r="U991" s="84">
        <v>7</v>
      </c>
      <c r="V991" s="84">
        <v>7</v>
      </c>
      <c r="W991" s="84">
        <v>7</v>
      </c>
      <c r="X991" s="87"/>
    </row>
    <row r="992" spans="1:24" ht="12.95">
      <c r="A992" s="9" t="s">
        <v>106</v>
      </c>
      <c r="B992" s="16" t="s">
        <v>77</v>
      </c>
      <c r="C992" s="47" t="str" cm="1">
        <f t="array" ref="C992">IF(A992="", "", _xlfn._xlws.FILTER('Responsáveis pelas informações'!F:F, 'Responsáveis pelas informações'!A:A=A992))</f>
        <v>Bianca</v>
      </c>
      <c r="D992" s="47" t="s">
        <v>26</v>
      </c>
      <c r="E992" s="82" t="s">
        <v>398</v>
      </c>
      <c r="F992" s="82" t="s">
        <v>877</v>
      </c>
      <c r="G992" s="16"/>
      <c r="H992" s="87"/>
      <c r="I992" s="87"/>
      <c r="J992" s="87"/>
      <c r="K992" s="87"/>
      <c r="L992" s="87"/>
      <c r="M992" s="87"/>
      <c r="N992" s="87"/>
      <c r="O992" s="87"/>
      <c r="P992" s="87"/>
      <c r="Q992" s="84"/>
      <c r="R992" s="84">
        <v>2</v>
      </c>
      <c r="S992" s="84">
        <v>2</v>
      </c>
      <c r="T992" s="84">
        <v>2</v>
      </c>
      <c r="U992" s="84">
        <v>2</v>
      </c>
      <c r="V992" s="84">
        <v>2</v>
      </c>
      <c r="W992" s="84">
        <v>2</v>
      </c>
      <c r="X992" s="87"/>
    </row>
    <row r="993" spans="1:24" ht="12.95">
      <c r="A993" s="9" t="s">
        <v>106</v>
      </c>
      <c r="B993" s="16" t="s">
        <v>79</v>
      </c>
      <c r="C993" s="47" t="str" cm="1">
        <f t="array" ref="C993">IF(A993="", "", _xlfn._xlws.FILTER('Responsáveis pelas informações'!F:F, 'Responsáveis pelas informações'!A:A=A993))</f>
        <v>Bianca</v>
      </c>
      <c r="D993" s="47" t="s">
        <v>26</v>
      </c>
      <c r="E993" s="82" t="s">
        <v>398</v>
      </c>
      <c r="F993" s="82" t="s">
        <v>877</v>
      </c>
      <c r="G993" s="16"/>
      <c r="H993" s="87"/>
      <c r="I993" s="87"/>
      <c r="J993" s="87"/>
      <c r="K993" s="87"/>
      <c r="L993" s="87"/>
      <c r="M993" s="87"/>
      <c r="N993" s="87"/>
      <c r="O993" s="87"/>
      <c r="P993" s="87"/>
      <c r="Q993" s="84"/>
      <c r="R993" s="84">
        <v>1</v>
      </c>
      <c r="S993" s="87">
        <v>2</v>
      </c>
      <c r="T993" s="87">
        <v>1</v>
      </c>
      <c r="U993" s="87">
        <v>2</v>
      </c>
      <c r="V993" s="87">
        <v>1</v>
      </c>
      <c r="W993" s="87">
        <v>2</v>
      </c>
      <c r="X993" s="87"/>
    </row>
    <row r="994" spans="1:24" ht="26.1">
      <c r="A994" s="9" t="s">
        <v>106</v>
      </c>
      <c r="B994" s="16" t="s">
        <v>95</v>
      </c>
      <c r="C994" s="47" t="str" cm="1">
        <f t="array" ref="C994">IF(A994="", "", _xlfn._xlws.FILTER('Responsáveis pelas informações'!F:F, 'Responsáveis pelas informações'!A:A=A994))</f>
        <v>Bianca</v>
      </c>
      <c r="D994" s="47" t="s">
        <v>26</v>
      </c>
      <c r="E994" s="82" t="s">
        <v>398</v>
      </c>
      <c r="F994" s="82" t="s">
        <v>877</v>
      </c>
      <c r="G994" s="16"/>
      <c r="H994" s="87"/>
      <c r="I994" s="87"/>
      <c r="J994" s="87"/>
      <c r="K994" s="87"/>
      <c r="L994" s="87"/>
      <c r="M994" s="87"/>
      <c r="N994" s="87"/>
      <c r="O994" s="87"/>
      <c r="P994" s="87"/>
      <c r="Q994" s="84"/>
      <c r="R994" s="84">
        <v>1</v>
      </c>
      <c r="S994" s="87">
        <v>0</v>
      </c>
      <c r="T994" s="87">
        <v>1</v>
      </c>
      <c r="U994" s="87">
        <v>0</v>
      </c>
      <c r="V994" s="87">
        <v>1</v>
      </c>
      <c r="W994" s="87">
        <v>0</v>
      </c>
      <c r="X994" s="87"/>
    </row>
    <row r="995" spans="1:24" ht="12.95">
      <c r="A995" s="9" t="s">
        <v>106</v>
      </c>
      <c r="B995" s="16" t="s">
        <v>81</v>
      </c>
      <c r="C995" s="47" t="str" cm="1">
        <f t="array" ref="C995">IF(A995="", "", _xlfn._xlws.FILTER('Responsáveis pelas informações'!F:F, 'Responsáveis pelas informações'!A:A=A995))</f>
        <v>Bianca</v>
      </c>
      <c r="D995" s="47" t="s">
        <v>26</v>
      </c>
      <c r="E995" s="82" t="s">
        <v>398</v>
      </c>
      <c r="F995" s="82" t="s">
        <v>877</v>
      </c>
      <c r="G995" s="16"/>
      <c r="H995" s="87"/>
      <c r="I995" s="87"/>
      <c r="J995" s="87"/>
      <c r="K995" s="87"/>
      <c r="L995" s="87"/>
      <c r="M995" s="87"/>
      <c r="N995" s="87"/>
      <c r="O995" s="87"/>
      <c r="P995" s="87"/>
      <c r="Q995" s="84"/>
      <c r="R995" s="84">
        <v>3</v>
      </c>
      <c r="S995" s="87">
        <v>2</v>
      </c>
      <c r="T995" s="87">
        <v>3</v>
      </c>
      <c r="U995" s="87">
        <v>2</v>
      </c>
      <c r="V995" s="87">
        <v>3</v>
      </c>
      <c r="W995" s="87">
        <v>2</v>
      </c>
      <c r="X995" s="87"/>
    </row>
    <row r="996" spans="1:24" ht="12.95">
      <c r="A996" s="9" t="s">
        <v>106</v>
      </c>
      <c r="B996" s="16" t="s">
        <v>57</v>
      </c>
      <c r="C996" s="47" t="str" cm="1">
        <f t="array" ref="C996">IF(A996="", "", _xlfn._xlws.FILTER('Responsáveis pelas informações'!F:F, 'Responsáveis pelas informações'!A:A=A996))</f>
        <v>Bianca</v>
      </c>
      <c r="D996" s="47" t="s">
        <v>26</v>
      </c>
      <c r="E996" s="82" t="s">
        <v>398</v>
      </c>
      <c r="F996" s="82" t="s">
        <v>877</v>
      </c>
      <c r="G996" s="16"/>
      <c r="H996" s="87"/>
      <c r="I996" s="87"/>
      <c r="J996" s="87"/>
      <c r="K996" s="87"/>
      <c r="L996" s="87"/>
      <c r="M996" s="87"/>
      <c r="N996" s="87"/>
      <c r="O996" s="87"/>
      <c r="P996" s="87"/>
      <c r="Q996" s="84"/>
      <c r="R996" s="84">
        <v>0</v>
      </c>
      <c r="S996" s="87">
        <v>2</v>
      </c>
      <c r="T996" s="87">
        <v>3</v>
      </c>
      <c r="U996" s="87">
        <v>3</v>
      </c>
      <c r="V996" s="87">
        <v>2</v>
      </c>
      <c r="W996" s="87">
        <v>3</v>
      </c>
      <c r="X996" s="87"/>
    </row>
    <row r="997" spans="1:24" ht="12.95">
      <c r="A997" s="9" t="s">
        <v>106</v>
      </c>
      <c r="B997" s="16" t="s">
        <v>99</v>
      </c>
      <c r="C997" s="47" t="str" cm="1">
        <f t="array" ref="C997">IF(A997="", "", _xlfn._xlws.FILTER('Responsáveis pelas informações'!F:F, 'Responsáveis pelas informações'!A:A=A997))</f>
        <v>Bianca</v>
      </c>
      <c r="D997" s="47" t="s">
        <v>26</v>
      </c>
      <c r="E997" s="82" t="s">
        <v>398</v>
      </c>
      <c r="F997" s="82" t="s">
        <v>877</v>
      </c>
      <c r="G997" s="16"/>
      <c r="H997" s="87"/>
      <c r="I997" s="87"/>
      <c r="J997" s="87"/>
      <c r="K997" s="87"/>
      <c r="L997" s="87"/>
      <c r="M997" s="87"/>
      <c r="N997" s="87"/>
      <c r="O997" s="87"/>
      <c r="P997" s="87"/>
      <c r="Q997" s="84"/>
      <c r="R997" s="84">
        <v>9</v>
      </c>
      <c r="S997" s="87">
        <v>9</v>
      </c>
      <c r="T997" s="87">
        <v>9</v>
      </c>
      <c r="U997" s="87">
        <v>9</v>
      </c>
      <c r="V997" s="87">
        <v>9</v>
      </c>
      <c r="W997" s="87">
        <v>9</v>
      </c>
      <c r="X997" s="87"/>
    </row>
    <row r="998" spans="1:24" ht="26.1">
      <c r="A998" s="9" t="s">
        <v>106</v>
      </c>
      <c r="B998" s="16" t="s">
        <v>88</v>
      </c>
      <c r="C998" s="47" t="str" cm="1">
        <f t="array" ref="C998">IF(A998="", "", _xlfn._xlws.FILTER('Responsáveis pelas informações'!F:F, 'Responsáveis pelas informações'!A:A=A998))</f>
        <v>Bianca</v>
      </c>
      <c r="D998" s="47" t="s">
        <v>26</v>
      </c>
      <c r="E998" s="82" t="s">
        <v>398</v>
      </c>
      <c r="F998" s="82" t="s">
        <v>877</v>
      </c>
      <c r="G998" s="16"/>
      <c r="H998" s="87"/>
      <c r="I998" s="87"/>
      <c r="J998" s="87"/>
      <c r="K998" s="87"/>
      <c r="L998" s="87"/>
      <c r="M998" s="87"/>
      <c r="N998" s="87"/>
      <c r="O998" s="87"/>
      <c r="P998" s="87"/>
      <c r="Q998" s="84"/>
      <c r="R998" s="84">
        <v>33</v>
      </c>
      <c r="S998" s="84">
        <v>33</v>
      </c>
      <c r="T998" s="84">
        <v>33</v>
      </c>
      <c r="U998" s="84">
        <v>33</v>
      </c>
      <c r="V998" s="84">
        <v>33</v>
      </c>
      <c r="W998" s="84">
        <v>33</v>
      </c>
      <c r="X998" s="87"/>
    </row>
    <row r="999" spans="1:24" ht="12.95">
      <c r="A999" s="9" t="s">
        <v>106</v>
      </c>
      <c r="B999" s="16" t="s">
        <v>72</v>
      </c>
      <c r="C999" s="47" t="str" cm="1">
        <f t="array" ref="C999">IF(A999="", "", _xlfn._xlws.FILTER('Responsáveis pelas informações'!F:F, 'Responsáveis pelas informações'!A:A=A999))</f>
        <v>Bianca</v>
      </c>
      <c r="D999" s="47" t="s">
        <v>26</v>
      </c>
      <c r="E999" s="82" t="s">
        <v>398</v>
      </c>
      <c r="F999" s="82" t="s">
        <v>877</v>
      </c>
      <c r="G999" s="16"/>
      <c r="H999" s="87"/>
      <c r="I999" s="87"/>
      <c r="J999" s="87"/>
      <c r="K999" s="87"/>
      <c r="L999" s="87"/>
      <c r="M999" s="87"/>
      <c r="N999" s="87"/>
      <c r="O999" s="87"/>
      <c r="P999" s="87"/>
      <c r="Q999" s="84"/>
      <c r="R999" s="84" t="s">
        <v>944</v>
      </c>
      <c r="S999" s="84" t="s">
        <v>944</v>
      </c>
      <c r="T999" s="84" t="s">
        <v>944</v>
      </c>
      <c r="U999" s="84" t="s">
        <v>944</v>
      </c>
      <c r="V999" s="84" t="s">
        <v>944</v>
      </c>
      <c r="W999" s="84" t="s">
        <v>944</v>
      </c>
      <c r="X999" s="87"/>
    </row>
    <row r="1000" spans="1:24" ht="26.1">
      <c r="A1000" s="9" t="s">
        <v>106</v>
      </c>
      <c r="B1000" s="16" t="s">
        <v>104</v>
      </c>
      <c r="C1000" s="47" t="str" cm="1">
        <f t="array" ref="C1000">IF(A1000="", "", _xlfn._xlws.FILTER('Responsáveis pelas informações'!F:F, 'Responsáveis pelas informações'!A:A=A1000))</f>
        <v>Bianca</v>
      </c>
      <c r="D1000" s="47" t="s">
        <v>26</v>
      </c>
      <c r="E1000" s="82" t="s">
        <v>398</v>
      </c>
      <c r="F1000" s="82" t="s">
        <v>877</v>
      </c>
      <c r="G1000" s="16"/>
      <c r="H1000" s="87"/>
      <c r="I1000" s="87"/>
      <c r="J1000" s="87"/>
      <c r="K1000" s="87"/>
      <c r="L1000" s="87"/>
      <c r="M1000" s="87"/>
      <c r="N1000" s="87"/>
      <c r="O1000" s="87"/>
      <c r="P1000" s="87"/>
      <c r="Q1000" s="84"/>
      <c r="R1000" s="84">
        <v>4</v>
      </c>
      <c r="S1000" s="87">
        <v>6</v>
      </c>
      <c r="T1000" s="87">
        <v>6</v>
      </c>
      <c r="U1000" s="87">
        <v>4</v>
      </c>
      <c r="V1000" s="87">
        <v>6</v>
      </c>
      <c r="W1000" s="87">
        <v>4</v>
      </c>
      <c r="X1000" s="87"/>
    </row>
    <row r="1001" spans="1:24" ht="26.1">
      <c r="A1001" s="9" t="s">
        <v>106</v>
      </c>
      <c r="B1001" s="16" t="s">
        <v>66</v>
      </c>
      <c r="C1001" s="47" t="str" cm="1">
        <f t="array" ref="C1001">IF(A1001="", "", _xlfn._xlws.FILTER('Responsáveis pelas informações'!F:F, 'Responsáveis pelas informações'!A:A=A1001))</f>
        <v>Bianca</v>
      </c>
      <c r="D1001" s="47" t="s">
        <v>26</v>
      </c>
      <c r="E1001" s="82" t="s">
        <v>398</v>
      </c>
      <c r="F1001" s="82" t="s">
        <v>877</v>
      </c>
      <c r="G1001" s="16"/>
      <c r="H1001" s="87"/>
      <c r="I1001" s="87"/>
      <c r="J1001" s="87"/>
      <c r="K1001" s="87"/>
      <c r="L1001" s="87"/>
      <c r="M1001" s="87"/>
      <c r="N1001" s="87"/>
      <c r="O1001" s="87"/>
      <c r="P1001" s="87"/>
      <c r="Q1001" s="84"/>
      <c r="R1001" s="84">
        <v>8</v>
      </c>
      <c r="S1001" s="87">
        <v>12</v>
      </c>
      <c r="T1001" s="87">
        <v>12</v>
      </c>
      <c r="U1001" s="87">
        <v>8</v>
      </c>
      <c r="V1001" s="87">
        <v>12</v>
      </c>
      <c r="W1001" s="87">
        <v>8</v>
      </c>
      <c r="X1001" s="87"/>
    </row>
    <row r="1002" spans="1:24" ht="26.1">
      <c r="A1002" s="9" t="s">
        <v>106</v>
      </c>
      <c r="B1002" s="16" t="s">
        <v>104</v>
      </c>
      <c r="C1002" s="47" t="str" cm="1">
        <f t="array" ref="C1002">IF(A1002="", "", _xlfn._xlws.FILTER('Responsáveis pelas informações'!F:F, 'Responsáveis pelas informações'!A:A=A1002))</f>
        <v>Bianca</v>
      </c>
      <c r="D1002" s="47" t="s">
        <v>26</v>
      </c>
      <c r="E1002" s="82" t="s">
        <v>404</v>
      </c>
      <c r="F1002" s="82" t="s">
        <v>877</v>
      </c>
      <c r="G1002" s="16"/>
      <c r="H1002" s="87"/>
      <c r="I1002" s="87"/>
      <c r="J1002" s="87"/>
      <c r="K1002" s="87"/>
      <c r="L1002" s="87"/>
      <c r="M1002" s="87"/>
      <c r="N1002" s="87"/>
      <c r="O1002" s="87"/>
      <c r="P1002" s="87"/>
      <c r="Q1002" s="84"/>
      <c r="R1002" s="84">
        <f>8+8</f>
        <v>16</v>
      </c>
      <c r="S1002" s="84">
        <v>8</v>
      </c>
      <c r="T1002" s="84"/>
      <c r="U1002" s="84"/>
      <c r="V1002" s="84"/>
      <c r="W1002" s="84"/>
      <c r="X1002" s="87"/>
    </row>
    <row r="1003" spans="1:24" ht="12.95">
      <c r="A1003" s="9" t="s">
        <v>108</v>
      </c>
      <c r="B1003" s="16" t="s">
        <v>47</v>
      </c>
      <c r="C1003" s="47" t="str" cm="1">
        <f t="array" ref="C1003">IF(A1003="", "", _xlfn._xlws.FILTER('Responsáveis pelas informações'!F:F, 'Responsáveis pelas informações'!A:A=A1003))</f>
        <v>Bianca</v>
      </c>
      <c r="D1003" s="47" t="s">
        <v>11</v>
      </c>
      <c r="E1003" s="61" t="s">
        <v>877</v>
      </c>
      <c r="F1003" s="61" t="s">
        <v>877</v>
      </c>
      <c r="G1003" s="16"/>
      <c r="H1003" s="87"/>
      <c r="I1003" s="87"/>
      <c r="J1003" s="87"/>
      <c r="K1003" s="87"/>
      <c r="L1003" s="87"/>
      <c r="M1003" s="87"/>
      <c r="N1003" s="87">
        <v>12</v>
      </c>
      <c r="O1003" s="87">
        <v>48</v>
      </c>
      <c r="P1003" s="87">
        <v>48</v>
      </c>
      <c r="Q1003" s="84">
        <v>12</v>
      </c>
      <c r="R1003" s="84"/>
      <c r="S1003" s="87"/>
      <c r="T1003" s="87"/>
      <c r="U1003" s="87"/>
      <c r="V1003" s="87"/>
      <c r="W1003" s="87"/>
      <c r="X1003" s="87"/>
    </row>
    <row r="1004" spans="1:24" ht="12.95">
      <c r="A1004" s="9" t="s">
        <v>108</v>
      </c>
      <c r="B1004" s="16" t="s">
        <v>13</v>
      </c>
      <c r="C1004" s="47" t="str" cm="1">
        <f t="array" ref="C1004">IF(A1004="", "", _xlfn._xlws.FILTER('Responsáveis pelas informações'!F:F, 'Responsáveis pelas informações'!A:A=A1004))</f>
        <v>Bianca</v>
      </c>
      <c r="D1004" s="47" t="s">
        <v>11</v>
      </c>
      <c r="E1004" s="61" t="s">
        <v>877</v>
      </c>
      <c r="F1004" s="61" t="s">
        <v>877</v>
      </c>
      <c r="G1004" s="16"/>
      <c r="H1004" s="87"/>
      <c r="I1004" s="87"/>
      <c r="J1004" s="87"/>
      <c r="K1004" s="87"/>
      <c r="L1004" s="87"/>
      <c r="M1004" s="87"/>
      <c r="N1004" s="87">
        <v>4</v>
      </c>
      <c r="O1004" s="87">
        <v>16</v>
      </c>
      <c r="P1004" s="87">
        <v>16</v>
      </c>
      <c r="Q1004" s="84">
        <v>4</v>
      </c>
      <c r="R1004" s="84"/>
      <c r="S1004" s="87"/>
      <c r="T1004" s="87"/>
      <c r="U1004" s="87"/>
      <c r="V1004" s="87"/>
      <c r="W1004" s="87"/>
      <c r="X1004" s="87"/>
    </row>
    <row r="1005" spans="1:24" ht="12.95">
      <c r="A1005" s="9" t="s">
        <v>108</v>
      </c>
      <c r="B1005" s="16" t="s">
        <v>51</v>
      </c>
      <c r="C1005" s="47" t="str" cm="1">
        <f t="array" ref="C1005">IF(A1005="", "", _xlfn._xlws.FILTER('Responsáveis pelas informações'!F:F, 'Responsáveis pelas informações'!A:A=A1005))</f>
        <v>Bianca</v>
      </c>
      <c r="D1005" s="47" t="s">
        <v>11</v>
      </c>
      <c r="E1005" s="61" t="s">
        <v>877</v>
      </c>
      <c r="F1005" s="61" t="s">
        <v>877</v>
      </c>
      <c r="G1005" s="16"/>
      <c r="H1005" s="87"/>
      <c r="I1005" s="87"/>
      <c r="J1005" s="87"/>
      <c r="K1005" s="87"/>
      <c r="L1005" s="87"/>
      <c r="M1005" s="87"/>
      <c r="N1005" s="87">
        <v>1</v>
      </c>
      <c r="O1005" s="87">
        <v>4</v>
      </c>
      <c r="P1005" s="87">
        <v>4</v>
      </c>
      <c r="Q1005" s="84">
        <v>1</v>
      </c>
      <c r="R1005" s="84"/>
      <c r="S1005" s="87"/>
      <c r="T1005" s="87"/>
      <c r="U1005" s="87"/>
      <c r="V1005" s="87"/>
      <c r="W1005" s="87"/>
      <c r="X1005" s="87"/>
    </row>
    <row r="1006" spans="1:24" ht="12.95">
      <c r="A1006" s="9" t="s">
        <v>108</v>
      </c>
      <c r="B1006" s="16" t="s">
        <v>53</v>
      </c>
      <c r="C1006" s="47" t="str" cm="1">
        <f t="array" ref="C1006">IF(A1006="", "", _xlfn._xlws.FILTER('Responsáveis pelas informações'!F:F, 'Responsáveis pelas informações'!A:A=A1006))</f>
        <v>Bianca</v>
      </c>
      <c r="D1006" s="47" t="s">
        <v>11</v>
      </c>
      <c r="E1006" s="61" t="s">
        <v>877</v>
      </c>
      <c r="F1006" s="61" t="s">
        <v>877</v>
      </c>
      <c r="G1006" s="16"/>
      <c r="H1006" s="87"/>
      <c r="I1006" s="87"/>
      <c r="J1006" s="87"/>
      <c r="K1006" s="87"/>
      <c r="L1006" s="87"/>
      <c r="M1006" s="87"/>
      <c r="N1006" s="87">
        <v>1</v>
      </c>
      <c r="O1006" s="87">
        <v>4</v>
      </c>
      <c r="P1006" s="87">
        <v>4</v>
      </c>
      <c r="Q1006" s="84">
        <v>1</v>
      </c>
      <c r="R1006" s="84"/>
      <c r="S1006" s="87"/>
      <c r="T1006" s="87"/>
      <c r="U1006" s="87"/>
      <c r="V1006" s="87"/>
      <c r="W1006" s="87"/>
      <c r="X1006" s="87"/>
    </row>
    <row r="1007" spans="1:24" ht="12.95">
      <c r="A1007" s="9" t="s">
        <v>108</v>
      </c>
      <c r="B1007" s="16" t="s">
        <v>63</v>
      </c>
      <c r="C1007" s="47" t="str" cm="1">
        <f t="array" ref="C1007">IF(A1007="", "", _xlfn._xlws.FILTER('Responsáveis pelas informações'!F:F, 'Responsáveis pelas informações'!A:A=A1007))</f>
        <v>Bianca</v>
      </c>
      <c r="D1007" s="47" t="s">
        <v>11</v>
      </c>
      <c r="E1007" s="61" t="s">
        <v>877</v>
      </c>
      <c r="F1007" s="61" t="s">
        <v>877</v>
      </c>
      <c r="G1007" s="16"/>
      <c r="H1007" s="87"/>
      <c r="I1007" s="87"/>
      <c r="J1007" s="87"/>
      <c r="K1007" s="87"/>
      <c r="L1007" s="87"/>
      <c r="M1007" s="87"/>
      <c r="N1007" s="87">
        <v>16</v>
      </c>
      <c r="O1007" s="87">
        <v>48</v>
      </c>
      <c r="P1007" s="87">
        <v>32</v>
      </c>
      <c r="Q1007" s="84">
        <v>8</v>
      </c>
      <c r="R1007" s="84"/>
      <c r="S1007" s="87"/>
      <c r="T1007" s="87"/>
      <c r="U1007" s="87"/>
      <c r="V1007" s="87"/>
      <c r="W1007" s="87"/>
      <c r="X1007" s="87"/>
    </row>
    <row r="1008" spans="1:24" ht="12.95">
      <c r="A1008" s="9" t="s">
        <v>108</v>
      </c>
      <c r="B1008" s="16" t="s">
        <v>57</v>
      </c>
      <c r="C1008" s="47" t="str" cm="1">
        <f t="array" ref="C1008">IF(A1008="", "", _xlfn._xlws.FILTER('Responsáveis pelas informações'!F:F, 'Responsáveis pelas informações'!A:A=A1008))</f>
        <v>Bianca</v>
      </c>
      <c r="D1008" s="47" t="s">
        <v>11</v>
      </c>
      <c r="E1008" s="61" t="s">
        <v>877</v>
      </c>
      <c r="F1008" s="61" t="s">
        <v>877</v>
      </c>
      <c r="G1008" s="16"/>
      <c r="H1008" s="87"/>
      <c r="I1008" s="87"/>
      <c r="J1008" s="87"/>
      <c r="K1008" s="87"/>
      <c r="L1008" s="87"/>
      <c r="M1008" s="87"/>
      <c r="N1008" s="87">
        <v>0</v>
      </c>
      <c r="O1008" s="87">
        <v>1</v>
      </c>
      <c r="P1008" s="87">
        <v>2</v>
      </c>
      <c r="Q1008" s="84">
        <v>1</v>
      </c>
      <c r="R1008" s="84"/>
      <c r="S1008" s="87"/>
      <c r="T1008" s="87"/>
      <c r="U1008" s="87"/>
      <c r="V1008" s="87"/>
      <c r="W1008" s="87"/>
      <c r="X1008" s="87"/>
    </row>
    <row r="1009" spans="1:24" ht="26.1">
      <c r="A1009" s="9" t="s">
        <v>108</v>
      </c>
      <c r="B1009" s="16" t="s">
        <v>66</v>
      </c>
      <c r="C1009" s="47" t="str" cm="1">
        <f t="array" ref="C1009">IF(A1009="", "", _xlfn._xlws.FILTER('Responsáveis pelas informações'!F:F, 'Responsáveis pelas informações'!A:A=A1009))</f>
        <v>Bianca</v>
      </c>
      <c r="D1009" s="47" t="s">
        <v>11</v>
      </c>
      <c r="E1009" s="61" t="s">
        <v>877</v>
      </c>
      <c r="F1009" s="61" t="s">
        <v>877</v>
      </c>
      <c r="G1009" s="16"/>
      <c r="H1009" s="87"/>
      <c r="I1009" s="87"/>
      <c r="J1009" s="87"/>
      <c r="K1009" s="87"/>
      <c r="L1009" s="87"/>
      <c r="M1009" s="87"/>
      <c r="N1009" s="87">
        <v>4</v>
      </c>
      <c r="O1009" s="87">
        <v>16</v>
      </c>
      <c r="P1009" s="87">
        <v>16</v>
      </c>
      <c r="Q1009" s="84">
        <v>4</v>
      </c>
      <c r="R1009" s="84"/>
      <c r="S1009" s="87"/>
      <c r="T1009" s="87"/>
      <c r="U1009" s="87"/>
      <c r="V1009" s="87"/>
      <c r="W1009" s="87"/>
      <c r="X1009" s="87"/>
    </row>
    <row r="1010" spans="1:24" ht="12.95">
      <c r="A1010" s="9" t="s">
        <v>108</v>
      </c>
      <c r="B1010" s="16" t="s">
        <v>68</v>
      </c>
      <c r="C1010" s="47" t="str" cm="1">
        <f t="array" ref="C1010">IF(A1010="", "", _xlfn._xlws.FILTER('Responsáveis pelas informações'!F:F, 'Responsáveis pelas informações'!A:A=A1010))</f>
        <v>Bianca</v>
      </c>
      <c r="D1010" s="47" t="s">
        <v>11</v>
      </c>
      <c r="E1010" s="61" t="s">
        <v>877</v>
      </c>
      <c r="F1010" s="61" t="s">
        <v>877</v>
      </c>
      <c r="G1010" s="16"/>
      <c r="H1010" s="87"/>
      <c r="I1010" s="87"/>
      <c r="J1010" s="87"/>
      <c r="K1010" s="87"/>
      <c r="L1010" s="87"/>
      <c r="M1010" s="87"/>
      <c r="N1010" s="87">
        <v>3</v>
      </c>
      <c r="O1010" s="87">
        <v>4</v>
      </c>
      <c r="P1010" s="87">
        <v>4</v>
      </c>
      <c r="Q1010" s="84">
        <v>4</v>
      </c>
      <c r="R1010" s="84"/>
      <c r="S1010" s="87"/>
      <c r="T1010" s="87"/>
      <c r="U1010" s="87"/>
      <c r="V1010" s="87"/>
      <c r="W1010" s="87"/>
      <c r="X1010" s="87"/>
    </row>
    <row r="1011" spans="1:24" ht="26.1">
      <c r="A1011" s="9" t="s">
        <v>108</v>
      </c>
      <c r="B1011" s="16" t="s">
        <v>70</v>
      </c>
      <c r="C1011" s="47" t="str" cm="1">
        <f t="array" ref="C1011">IF(A1011="", "", _xlfn._xlws.FILTER('Responsáveis pelas informações'!F:F, 'Responsáveis pelas informações'!A:A=A1011))</f>
        <v>Bianca</v>
      </c>
      <c r="D1011" s="47" t="s">
        <v>11</v>
      </c>
      <c r="E1011" s="61" t="s">
        <v>877</v>
      </c>
      <c r="F1011" s="61" t="s">
        <v>877</v>
      </c>
      <c r="G1011" s="16"/>
      <c r="H1011" s="87"/>
      <c r="I1011" s="87"/>
      <c r="J1011" s="87"/>
      <c r="K1011" s="87"/>
      <c r="L1011" s="87"/>
      <c r="M1011" s="87"/>
      <c r="N1011" s="87">
        <v>10</v>
      </c>
      <c r="O1011" s="87">
        <v>22</v>
      </c>
      <c r="P1011" s="87">
        <v>22</v>
      </c>
      <c r="Q1011" s="84">
        <v>21</v>
      </c>
      <c r="R1011" s="84"/>
      <c r="S1011" s="87"/>
      <c r="T1011" s="87"/>
      <c r="U1011" s="87"/>
      <c r="V1011" s="87"/>
      <c r="W1011" s="87"/>
      <c r="X1011" s="87"/>
    </row>
    <row r="1012" spans="1:24" ht="12.95">
      <c r="A1012" s="9" t="s">
        <v>108</v>
      </c>
      <c r="B1012" s="16" t="s">
        <v>72</v>
      </c>
      <c r="C1012" s="47" t="str" cm="1">
        <f t="array" ref="C1012">IF(A1012="", "", _xlfn._xlws.FILTER('Responsáveis pelas informações'!F:F, 'Responsáveis pelas informações'!A:A=A1012))</f>
        <v>Bianca</v>
      </c>
      <c r="D1012" s="47" t="s">
        <v>11</v>
      </c>
      <c r="E1012" s="61" t="s">
        <v>877</v>
      </c>
      <c r="F1012" s="61" t="s">
        <v>877</v>
      </c>
      <c r="G1012" s="16"/>
      <c r="H1012" s="87"/>
      <c r="I1012" s="87"/>
      <c r="J1012" s="87"/>
      <c r="K1012" s="87"/>
      <c r="L1012" s="87"/>
      <c r="M1012" s="87"/>
      <c r="N1012" s="87">
        <v>25</v>
      </c>
      <c r="O1012" s="87">
        <v>40</v>
      </c>
      <c r="P1012" s="87">
        <v>50</v>
      </c>
      <c r="Q1012" s="84">
        <v>50</v>
      </c>
      <c r="R1012" s="84"/>
      <c r="S1012" s="87"/>
      <c r="T1012" s="87"/>
      <c r="U1012" s="87"/>
      <c r="V1012" s="87"/>
      <c r="W1012" s="87"/>
      <c r="X1012" s="87"/>
    </row>
    <row r="1013" spans="1:24" ht="26.1">
      <c r="A1013" s="9" t="s">
        <v>108</v>
      </c>
      <c r="B1013" s="16" t="s">
        <v>104</v>
      </c>
      <c r="C1013" s="47" t="str" cm="1">
        <f t="array" ref="C1013">IF(A1013="", "", _xlfn._xlws.FILTER('Responsáveis pelas informações'!F:F, 'Responsáveis pelas informações'!A:A=A1013))</f>
        <v>Bianca</v>
      </c>
      <c r="D1013" s="47" t="s">
        <v>11</v>
      </c>
      <c r="E1013" s="61" t="s">
        <v>389</v>
      </c>
      <c r="F1013" s="61" t="s">
        <v>877</v>
      </c>
      <c r="G1013" s="16"/>
      <c r="H1013" s="87"/>
      <c r="I1013" s="87"/>
      <c r="J1013" s="87"/>
      <c r="K1013" s="87"/>
      <c r="L1013" s="87"/>
      <c r="M1013" s="87"/>
      <c r="N1013" s="87"/>
      <c r="O1013" s="87"/>
      <c r="P1013" s="87">
        <f>16+32</f>
        <v>48</v>
      </c>
      <c r="Q1013" s="84">
        <f>4+8</f>
        <v>12</v>
      </c>
      <c r="R1013" s="84"/>
      <c r="S1013" s="87"/>
      <c r="T1013" s="87"/>
      <c r="U1013" s="87"/>
      <c r="V1013" s="87"/>
      <c r="W1013" s="87"/>
      <c r="X1013" s="87"/>
    </row>
    <row r="1014" spans="1:24" ht="12.95">
      <c r="A1014" s="9" t="s">
        <v>108</v>
      </c>
      <c r="B1014" s="16" t="s">
        <v>74</v>
      </c>
      <c r="C1014" s="47" t="str" cm="1">
        <f t="array" ref="C1014">IF(A1014="", "", _xlfn._xlws.FILTER('Responsáveis pelas informações'!F:F, 'Responsáveis pelas informações'!A:A=A1014))</f>
        <v>Bianca</v>
      </c>
      <c r="D1014" s="47" t="s">
        <v>11</v>
      </c>
      <c r="E1014" s="61" t="s">
        <v>414</v>
      </c>
      <c r="F1014" s="61" t="s">
        <v>877</v>
      </c>
      <c r="G1014" s="16"/>
      <c r="H1014" s="87"/>
      <c r="I1014" s="87"/>
      <c r="J1014" s="87"/>
      <c r="K1014" s="87"/>
      <c r="L1014" s="87"/>
      <c r="M1014" s="87"/>
      <c r="N1014" s="87"/>
      <c r="O1014" s="87"/>
      <c r="P1014" s="87"/>
      <c r="Q1014" s="84"/>
      <c r="R1014" s="84">
        <v>25</v>
      </c>
      <c r="S1014" s="87">
        <v>25</v>
      </c>
      <c r="T1014" s="87">
        <v>25</v>
      </c>
      <c r="U1014" s="87"/>
      <c r="V1014" s="87"/>
      <c r="W1014" s="87"/>
      <c r="X1014" s="87"/>
    </row>
    <row r="1015" spans="1:24" ht="12.95">
      <c r="A1015" s="9" t="s">
        <v>108</v>
      </c>
      <c r="B1015" s="16" t="s">
        <v>49</v>
      </c>
      <c r="C1015" s="47" t="str" cm="1">
        <f t="array" ref="C1015">IF(A1015="", "", _xlfn._xlws.FILTER('Responsáveis pelas informações'!F:F, 'Responsáveis pelas informações'!A:A=A1015))</f>
        <v>Bianca</v>
      </c>
      <c r="D1015" s="47" t="s">
        <v>11</v>
      </c>
      <c r="E1015" s="61" t="s">
        <v>414</v>
      </c>
      <c r="F1015" s="61" t="s">
        <v>877</v>
      </c>
      <c r="G1015" s="16"/>
      <c r="H1015" s="87"/>
      <c r="I1015" s="87"/>
      <c r="J1015" s="87"/>
      <c r="K1015" s="87"/>
      <c r="L1015" s="87"/>
      <c r="M1015" s="87"/>
      <c r="N1015" s="87"/>
      <c r="O1015" s="87"/>
      <c r="P1015" s="87"/>
      <c r="Q1015" s="84"/>
      <c r="R1015" s="84">
        <v>12</v>
      </c>
      <c r="S1015" s="87">
        <v>10</v>
      </c>
      <c r="T1015" s="87">
        <v>10</v>
      </c>
      <c r="U1015" s="87"/>
      <c r="V1015" s="87"/>
      <c r="W1015" s="87"/>
      <c r="X1015" s="87"/>
    </row>
    <row r="1016" spans="1:24" ht="12.95">
      <c r="A1016" s="9" t="s">
        <v>108</v>
      </c>
      <c r="B1016" s="16" t="s">
        <v>77</v>
      </c>
      <c r="C1016" s="47" t="str" cm="1">
        <f t="array" ref="C1016">IF(A1016="", "", _xlfn._xlws.FILTER('Responsáveis pelas informações'!F:F, 'Responsáveis pelas informações'!A:A=A1016))</f>
        <v>Bianca</v>
      </c>
      <c r="D1016" s="47" t="s">
        <v>11</v>
      </c>
      <c r="E1016" s="61" t="s">
        <v>414</v>
      </c>
      <c r="F1016" s="61" t="s">
        <v>877</v>
      </c>
      <c r="G1016" s="16"/>
      <c r="H1016" s="87"/>
      <c r="I1016" s="87"/>
      <c r="J1016" s="87"/>
      <c r="K1016" s="87"/>
      <c r="L1016" s="87"/>
      <c r="M1016" s="87"/>
      <c r="N1016" s="87"/>
      <c r="O1016" s="87"/>
      <c r="P1016" s="87"/>
      <c r="Q1016" s="84"/>
      <c r="R1016" s="84">
        <v>7</v>
      </c>
      <c r="S1016" s="87">
        <v>4</v>
      </c>
      <c r="T1016" s="87">
        <v>3</v>
      </c>
      <c r="U1016" s="87"/>
      <c r="V1016" s="87"/>
      <c r="W1016" s="87"/>
      <c r="X1016" s="87"/>
    </row>
    <row r="1017" spans="1:24" ht="12.95">
      <c r="A1017" s="9" t="s">
        <v>108</v>
      </c>
      <c r="B1017" s="16" t="s">
        <v>79</v>
      </c>
      <c r="C1017" s="47" t="str" cm="1">
        <f t="array" ref="C1017">IF(A1017="", "", _xlfn._xlws.FILTER('Responsáveis pelas informações'!F:F, 'Responsáveis pelas informações'!A:A=A1017))</f>
        <v>Bianca</v>
      </c>
      <c r="D1017" s="47" t="s">
        <v>11</v>
      </c>
      <c r="E1017" s="61" t="s">
        <v>414</v>
      </c>
      <c r="F1017" s="61" t="s">
        <v>877</v>
      </c>
      <c r="G1017" s="16"/>
      <c r="H1017" s="87"/>
      <c r="I1017" s="87"/>
      <c r="J1017" s="87"/>
      <c r="K1017" s="87"/>
      <c r="L1017" s="87"/>
      <c r="M1017" s="87"/>
      <c r="N1017" s="87"/>
      <c r="O1017" s="87"/>
      <c r="P1017" s="87"/>
      <c r="Q1017" s="84"/>
      <c r="R1017" s="84">
        <v>7</v>
      </c>
      <c r="S1017" s="87">
        <v>4</v>
      </c>
      <c r="T1017" s="87">
        <v>3</v>
      </c>
      <c r="U1017" s="87"/>
      <c r="V1017" s="87"/>
      <c r="W1017" s="87"/>
      <c r="X1017" s="87"/>
    </row>
    <row r="1018" spans="1:24" ht="26.1">
      <c r="A1018" s="9" t="s">
        <v>108</v>
      </c>
      <c r="B1018" s="16" t="s">
        <v>95</v>
      </c>
      <c r="C1018" s="47" t="str" cm="1">
        <f t="array" ref="C1018">IF(A1018="", "", _xlfn._xlws.FILTER('Responsáveis pelas informações'!F:F, 'Responsáveis pelas informações'!A:A=A1018))</f>
        <v>Bianca</v>
      </c>
      <c r="D1018" s="47" t="s">
        <v>11</v>
      </c>
      <c r="E1018" s="61" t="s">
        <v>414</v>
      </c>
      <c r="F1018" s="61" t="s">
        <v>877</v>
      </c>
      <c r="G1018" s="16"/>
      <c r="H1018" s="87"/>
      <c r="I1018" s="87"/>
      <c r="J1018" s="87"/>
      <c r="K1018" s="87"/>
      <c r="L1018" s="87"/>
      <c r="M1018" s="87"/>
      <c r="N1018" s="87"/>
      <c r="O1018" s="87"/>
      <c r="P1018" s="87"/>
      <c r="Q1018" s="84"/>
      <c r="R1018" s="84">
        <v>2</v>
      </c>
      <c r="S1018" s="87">
        <v>2</v>
      </c>
      <c r="T1018" s="87">
        <v>1</v>
      </c>
      <c r="U1018" s="87"/>
      <c r="V1018" s="87"/>
      <c r="W1018" s="87"/>
      <c r="X1018" s="87"/>
    </row>
    <row r="1019" spans="1:24" ht="12.95">
      <c r="A1019" s="9" t="s">
        <v>108</v>
      </c>
      <c r="B1019" s="16" t="s">
        <v>81</v>
      </c>
      <c r="C1019" s="47" t="str" cm="1">
        <f t="array" ref="C1019">IF(A1019="", "", _xlfn._xlws.FILTER('Responsáveis pelas informações'!F:F, 'Responsáveis pelas informações'!A:A=A1019))</f>
        <v>Bianca</v>
      </c>
      <c r="D1019" s="47" t="s">
        <v>11</v>
      </c>
      <c r="E1019" s="61" t="s">
        <v>414</v>
      </c>
      <c r="F1019" s="61" t="s">
        <v>877</v>
      </c>
      <c r="G1019" s="16"/>
      <c r="H1019" s="87"/>
      <c r="I1019" s="87"/>
      <c r="J1019" s="87"/>
      <c r="K1019" s="87"/>
      <c r="L1019" s="87"/>
      <c r="M1019" s="87"/>
      <c r="N1019" s="87"/>
      <c r="O1019" s="87"/>
      <c r="P1019" s="87"/>
      <c r="Q1019" s="84"/>
      <c r="R1019" s="84">
        <v>10</v>
      </c>
      <c r="S1019" s="87">
        <v>10</v>
      </c>
      <c r="T1019" s="87">
        <v>10</v>
      </c>
      <c r="U1019" s="87"/>
      <c r="V1019" s="87"/>
      <c r="W1019" s="87"/>
      <c r="X1019" s="87"/>
    </row>
    <row r="1020" spans="1:24" ht="12.95">
      <c r="A1020" s="9" t="s">
        <v>108</v>
      </c>
      <c r="B1020" s="16" t="s">
        <v>57</v>
      </c>
      <c r="C1020" s="47" t="str" cm="1">
        <f t="array" ref="C1020">IF(A1020="", "", _xlfn._xlws.FILTER('Responsáveis pelas informações'!F:F, 'Responsáveis pelas informações'!A:A=A1020))</f>
        <v>Bianca</v>
      </c>
      <c r="D1020" s="47" t="s">
        <v>11</v>
      </c>
      <c r="E1020" s="61" t="s">
        <v>414</v>
      </c>
      <c r="F1020" s="61" t="s">
        <v>877</v>
      </c>
      <c r="G1020" s="16"/>
      <c r="H1020" s="87"/>
      <c r="I1020" s="87"/>
      <c r="J1020" s="87"/>
      <c r="K1020" s="87"/>
      <c r="L1020" s="87"/>
      <c r="M1020" s="87"/>
      <c r="N1020" s="87"/>
      <c r="O1020" s="87"/>
      <c r="P1020" s="87"/>
      <c r="Q1020" s="84"/>
      <c r="R1020" s="84">
        <v>1</v>
      </c>
      <c r="S1020" s="87">
        <v>1</v>
      </c>
      <c r="T1020" s="87">
        <v>2</v>
      </c>
      <c r="U1020" s="87"/>
      <c r="V1020" s="87"/>
      <c r="W1020" s="87"/>
      <c r="X1020" s="87"/>
    </row>
    <row r="1021" spans="1:24" ht="12.95">
      <c r="A1021" s="9" t="s">
        <v>108</v>
      </c>
      <c r="B1021" s="16" t="s">
        <v>99</v>
      </c>
      <c r="C1021" s="47" t="str" cm="1">
        <f t="array" ref="C1021">IF(A1021="", "", _xlfn._xlws.FILTER('Responsáveis pelas informações'!F:F, 'Responsáveis pelas informações'!A:A=A1021))</f>
        <v>Bianca</v>
      </c>
      <c r="D1021" s="47" t="s">
        <v>11</v>
      </c>
      <c r="E1021" s="61" t="s">
        <v>414</v>
      </c>
      <c r="F1021" s="61" t="s">
        <v>877</v>
      </c>
      <c r="G1021" s="16"/>
      <c r="H1021" s="87"/>
      <c r="I1021" s="87"/>
      <c r="J1021" s="87"/>
      <c r="K1021" s="87"/>
      <c r="L1021" s="87"/>
      <c r="M1021" s="87"/>
      <c r="N1021" s="87"/>
      <c r="O1021" s="87"/>
      <c r="P1021" s="87"/>
      <c r="Q1021" s="84"/>
      <c r="R1021" s="84">
        <v>8</v>
      </c>
      <c r="S1021" s="87">
        <v>8</v>
      </c>
      <c r="T1021" s="87">
        <v>8</v>
      </c>
      <c r="U1021" s="87"/>
      <c r="V1021" s="87"/>
      <c r="W1021" s="87"/>
      <c r="X1021" s="87"/>
    </row>
    <row r="1022" spans="1:24" ht="26.1">
      <c r="A1022" s="9" t="s">
        <v>108</v>
      </c>
      <c r="B1022" s="16" t="s">
        <v>88</v>
      </c>
      <c r="C1022" s="47" t="str" cm="1">
        <f t="array" ref="C1022">IF(A1022="", "", _xlfn._xlws.FILTER('Responsáveis pelas informações'!F:F, 'Responsáveis pelas informações'!A:A=A1022))</f>
        <v>Bianca</v>
      </c>
      <c r="D1022" s="47" t="s">
        <v>11</v>
      </c>
      <c r="E1022" s="61" t="s">
        <v>414</v>
      </c>
      <c r="F1022" s="61" t="s">
        <v>877</v>
      </c>
      <c r="G1022" s="16"/>
      <c r="H1022" s="87"/>
      <c r="I1022" s="87"/>
      <c r="J1022" s="87"/>
      <c r="K1022" s="87"/>
      <c r="L1022" s="87"/>
      <c r="M1022" s="87"/>
      <c r="N1022" s="87"/>
      <c r="O1022" s="87"/>
      <c r="P1022" s="87"/>
      <c r="Q1022" s="84"/>
      <c r="R1022" s="84" t="s">
        <v>988</v>
      </c>
      <c r="S1022" s="84" t="s">
        <v>988</v>
      </c>
      <c r="T1022" s="84" t="s">
        <v>988</v>
      </c>
      <c r="U1022" s="87"/>
      <c r="V1022" s="87"/>
      <c r="W1022" s="87"/>
      <c r="X1022" s="87"/>
    </row>
    <row r="1023" spans="1:24" ht="12.95">
      <c r="A1023" s="9" t="s">
        <v>108</v>
      </c>
      <c r="B1023" s="16" t="s">
        <v>72</v>
      </c>
      <c r="C1023" s="47" t="str" cm="1">
        <f t="array" ref="C1023">IF(A1023="", "", _xlfn._xlws.FILTER('Responsáveis pelas informações'!F:F, 'Responsáveis pelas informações'!A:A=A1023))</f>
        <v>Bianca</v>
      </c>
      <c r="D1023" s="47" t="s">
        <v>11</v>
      </c>
      <c r="E1023" s="61" t="s">
        <v>414</v>
      </c>
      <c r="F1023" s="61" t="s">
        <v>877</v>
      </c>
      <c r="G1023" s="16"/>
      <c r="H1023" s="87"/>
      <c r="I1023" s="87"/>
      <c r="J1023" s="87"/>
      <c r="K1023" s="87"/>
      <c r="L1023" s="87"/>
      <c r="M1023" s="87"/>
      <c r="N1023" s="87"/>
      <c r="O1023" s="87"/>
      <c r="P1023" s="87"/>
      <c r="Q1023" s="84"/>
      <c r="R1023" s="84" t="s">
        <v>989</v>
      </c>
      <c r="S1023" s="87">
        <v>40</v>
      </c>
      <c r="T1023" s="87">
        <v>30</v>
      </c>
      <c r="U1023" s="87"/>
      <c r="V1023" s="87"/>
      <c r="W1023" s="87"/>
      <c r="X1023" s="87"/>
    </row>
    <row r="1024" spans="1:24" ht="26.1">
      <c r="A1024" s="9" t="s">
        <v>108</v>
      </c>
      <c r="B1024" s="16" t="s">
        <v>104</v>
      </c>
      <c r="C1024" s="47" t="str" cm="1">
        <f t="array" ref="C1024">IF(A1024="", "", _xlfn._xlws.FILTER('Responsáveis pelas informações'!F:F, 'Responsáveis pelas informações'!A:A=A1024))</f>
        <v>Bianca</v>
      </c>
      <c r="D1024" s="47" t="s">
        <v>11</v>
      </c>
      <c r="E1024" s="61" t="s">
        <v>414</v>
      </c>
      <c r="F1024" s="61" t="s">
        <v>877</v>
      </c>
      <c r="G1024" s="16"/>
      <c r="H1024" s="87"/>
      <c r="I1024" s="87"/>
      <c r="J1024" s="87"/>
      <c r="K1024" s="87"/>
      <c r="L1024" s="87"/>
      <c r="M1024" s="87"/>
      <c r="N1024" s="87"/>
      <c r="O1024" s="87"/>
      <c r="P1024" s="87"/>
      <c r="Q1024" s="84"/>
      <c r="R1024" s="84">
        <v>28</v>
      </c>
      <c r="S1024" s="87">
        <v>16</v>
      </c>
      <c r="T1024" s="87">
        <v>12</v>
      </c>
      <c r="U1024" s="87"/>
      <c r="V1024" s="87"/>
      <c r="W1024" s="87"/>
      <c r="X1024" s="87"/>
    </row>
    <row r="1025" spans="1:24" ht="26.1">
      <c r="A1025" s="9" t="s">
        <v>108</v>
      </c>
      <c r="B1025" s="16" t="s">
        <v>66</v>
      </c>
      <c r="C1025" s="47" t="str" cm="1">
        <f t="array" ref="C1025">IF(A1025="", "", _xlfn._xlws.FILTER('Responsáveis pelas informações'!F:F, 'Responsáveis pelas informações'!A:A=A1025))</f>
        <v>Bianca</v>
      </c>
      <c r="D1025" s="47" t="s">
        <v>11</v>
      </c>
      <c r="E1025" s="61" t="s">
        <v>414</v>
      </c>
      <c r="F1025" s="61" t="s">
        <v>877</v>
      </c>
      <c r="G1025" s="16"/>
      <c r="H1025" s="87"/>
      <c r="I1025" s="87"/>
      <c r="J1025" s="87"/>
      <c r="K1025" s="87"/>
      <c r="L1025" s="87"/>
      <c r="M1025" s="87"/>
      <c r="N1025" s="87"/>
      <c r="O1025" s="87"/>
      <c r="P1025" s="87"/>
      <c r="Q1025" s="84"/>
      <c r="R1025" s="84">
        <v>28</v>
      </c>
      <c r="S1025" s="87">
        <v>16</v>
      </c>
      <c r="T1025" s="87">
        <v>12</v>
      </c>
      <c r="U1025" s="87"/>
      <c r="V1025" s="87"/>
      <c r="W1025" s="87"/>
      <c r="X1025" s="87"/>
    </row>
    <row r="1026" spans="1:24" ht="26.1">
      <c r="A1026" s="9" t="s">
        <v>108</v>
      </c>
      <c r="B1026" s="16" t="s">
        <v>66</v>
      </c>
      <c r="C1026" s="47" t="str" cm="1">
        <f t="array" ref="C1026">IF(A1026="", "", _xlfn._xlws.FILTER('Responsáveis pelas informações'!F:F, 'Responsáveis pelas informações'!A:A=A1026))</f>
        <v>Bianca</v>
      </c>
      <c r="D1026" s="47" t="s">
        <v>11</v>
      </c>
      <c r="E1026" s="61" t="s">
        <v>398</v>
      </c>
      <c r="F1026" s="61" t="s">
        <v>877</v>
      </c>
      <c r="G1026" s="16" t="s">
        <v>990</v>
      </c>
      <c r="H1026" s="87"/>
      <c r="I1026" s="87"/>
      <c r="J1026" s="87"/>
      <c r="K1026" s="87"/>
      <c r="L1026" s="87"/>
      <c r="M1026" s="87"/>
      <c r="N1026" s="87"/>
      <c r="O1026" s="87"/>
      <c r="P1026" s="87"/>
      <c r="Q1026" s="84"/>
      <c r="R1026" s="84">
        <v>28</v>
      </c>
      <c r="S1026" s="87">
        <v>0</v>
      </c>
      <c r="T1026" s="87"/>
      <c r="U1026" s="87"/>
      <c r="V1026" s="87"/>
      <c r="W1026" s="87"/>
      <c r="X1026" s="87"/>
    </row>
    <row r="1027" spans="1:24" ht="12.95">
      <c r="A1027" s="9" t="s">
        <v>110</v>
      </c>
      <c r="B1027" s="16" t="s">
        <v>47</v>
      </c>
      <c r="C1027" s="47" t="str" cm="1">
        <f t="array" ref="C1027">IF(A1027="", "", _xlfn._xlws.FILTER('Responsáveis pelas informações'!F:F, 'Responsáveis pelas informações'!A:A=A1027))</f>
        <v>Bianca</v>
      </c>
      <c r="D1027" s="47" t="s">
        <v>16</v>
      </c>
      <c r="E1027" s="82" t="s">
        <v>389</v>
      </c>
      <c r="F1027" s="82" t="s">
        <v>877</v>
      </c>
      <c r="G1027" s="16"/>
      <c r="H1027" s="87"/>
      <c r="I1027" s="87"/>
      <c r="J1027" s="87"/>
      <c r="K1027" s="87"/>
      <c r="L1027" s="87"/>
      <c r="M1027" s="87"/>
      <c r="N1027" s="87">
        <v>45</v>
      </c>
      <c r="O1027" s="87">
        <v>42</v>
      </c>
      <c r="P1027" s="87">
        <v>54</v>
      </c>
      <c r="Q1027" s="84">
        <v>54</v>
      </c>
      <c r="R1027" s="84">
        <v>54</v>
      </c>
      <c r="S1027" s="87">
        <v>54</v>
      </c>
      <c r="T1027" s="87">
        <v>18</v>
      </c>
      <c r="U1027" s="87"/>
      <c r="V1027" s="87"/>
      <c r="W1027" s="87"/>
      <c r="X1027" s="87"/>
    </row>
    <row r="1028" spans="1:24" ht="12.95">
      <c r="A1028" s="9" t="s">
        <v>110</v>
      </c>
      <c r="B1028" s="16" t="s">
        <v>13</v>
      </c>
      <c r="C1028" s="47" t="str" cm="1">
        <f t="array" ref="C1028">IF(A1028="", "", _xlfn._xlws.FILTER('Responsáveis pelas informações'!F:F, 'Responsáveis pelas informações'!A:A=A1028))</f>
        <v>Bianca</v>
      </c>
      <c r="D1028" s="47" t="s">
        <v>16</v>
      </c>
      <c r="E1028" s="82" t="s">
        <v>389</v>
      </c>
      <c r="F1028" s="82" t="s">
        <v>877</v>
      </c>
      <c r="G1028" s="16"/>
      <c r="H1028" s="87"/>
      <c r="I1028" s="87"/>
      <c r="J1028" s="87"/>
      <c r="K1028" s="87"/>
      <c r="L1028" s="87"/>
      <c r="M1028" s="87"/>
      <c r="N1028" s="87">
        <v>15</v>
      </c>
      <c r="O1028" s="87">
        <v>18</v>
      </c>
      <c r="P1028" s="87">
        <v>24</v>
      </c>
      <c r="Q1028" s="84">
        <v>30</v>
      </c>
      <c r="R1028" s="84">
        <v>30</v>
      </c>
      <c r="S1028" s="87">
        <v>24</v>
      </c>
      <c r="T1028" s="87">
        <v>6</v>
      </c>
      <c r="U1028" s="87"/>
      <c r="V1028" s="87"/>
      <c r="W1028" s="87"/>
      <c r="X1028" s="87"/>
    </row>
    <row r="1029" spans="1:24" ht="12.95">
      <c r="A1029" s="9" t="s">
        <v>110</v>
      </c>
      <c r="B1029" s="16" t="s">
        <v>51</v>
      </c>
      <c r="C1029" s="47" t="str" cm="1">
        <f t="array" ref="C1029">IF(A1029="", "", _xlfn._xlws.FILTER('Responsáveis pelas informações'!F:F, 'Responsáveis pelas informações'!A:A=A1029))</f>
        <v>Bianca</v>
      </c>
      <c r="D1029" s="47" t="s">
        <v>16</v>
      </c>
      <c r="E1029" s="82" t="s">
        <v>389</v>
      </c>
      <c r="F1029" s="82" t="s">
        <v>877</v>
      </c>
      <c r="G1029" s="16"/>
      <c r="H1029" s="87"/>
      <c r="I1029" s="87"/>
      <c r="J1029" s="87"/>
      <c r="K1029" s="87"/>
      <c r="L1029" s="87"/>
      <c r="M1029" s="87"/>
      <c r="N1029" s="87">
        <v>5</v>
      </c>
      <c r="O1029" s="87">
        <v>6</v>
      </c>
      <c r="P1029" s="87">
        <v>8</v>
      </c>
      <c r="Q1029" s="84">
        <v>10</v>
      </c>
      <c r="R1029" s="84">
        <v>10</v>
      </c>
      <c r="S1029" s="87">
        <v>7</v>
      </c>
      <c r="T1029" s="87">
        <v>1</v>
      </c>
      <c r="U1029" s="87"/>
      <c r="V1029" s="87"/>
      <c r="W1029" s="87"/>
      <c r="X1029" s="87"/>
    </row>
    <row r="1030" spans="1:24" ht="12.95">
      <c r="A1030" s="9" t="s">
        <v>110</v>
      </c>
      <c r="B1030" s="16" t="s">
        <v>53</v>
      </c>
      <c r="C1030" s="47" t="str" cm="1">
        <f t="array" ref="C1030">IF(A1030="", "", _xlfn._xlws.FILTER('Responsáveis pelas informações'!F:F, 'Responsáveis pelas informações'!A:A=A1030))</f>
        <v>Bianca</v>
      </c>
      <c r="D1030" s="47" t="s">
        <v>16</v>
      </c>
      <c r="E1030" s="82" t="s">
        <v>389</v>
      </c>
      <c r="F1030" s="82" t="s">
        <v>877</v>
      </c>
      <c r="G1030" s="16"/>
      <c r="H1030" s="87"/>
      <c r="I1030" s="87"/>
      <c r="J1030" s="87"/>
      <c r="K1030" s="87"/>
      <c r="L1030" s="87"/>
      <c r="M1030" s="87"/>
      <c r="N1030" s="87">
        <v>4</v>
      </c>
      <c r="O1030" s="87">
        <v>6</v>
      </c>
      <c r="P1030" s="87">
        <v>6</v>
      </c>
      <c r="Q1030" s="84">
        <v>7</v>
      </c>
      <c r="R1030" s="84">
        <v>8</v>
      </c>
      <c r="S1030" s="87">
        <v>7</v>
      </c>
      <c r="T1030" s="87">
        <v>2</v>
      </c>
      <c r="U1030" s="87"/>
      <c r="V1030" s="87"/>
      <c r="W1030" s="87"/>
      <c r="X1030" s="87"/>
    </row>
    <row r="1031" spans="1:24" ht="12.95">
      <c r="A1031" s="9" t="s">
        <v>110</v>
      </c>
      <c r="B1031" s="16" t="s">
        <v>63</v>
      </c>
      <c r="C1031" s="47" t="str" cm="1">
        <f t="array" ref="C1031">IF(A1031="", "", _xlfn._xlws.FILTER('Responsáveis pelas informações'!F:F, 'Responsáveis pelas informações'!A:A=A1031))</f>
        <v>Bianca</v>
      </c>
      <c r="D1031" s="47" t="s">
        <v>16</v>
      </c>
      <c r="E1031" s="82" t="s">
        <v>389</v>
      </c>
      <c r="F1031" s="82" t="s">
        <v>877</v>
      </c>
      <c r="G1031" s="16"/>
      <c r="H1031" s="87"/>
      <c r="I1031" s="87"/>
      <c r="J1031" s="87"/>
      <c r="K1031" s="87"/>
      <c r="L1031" s="87"/>
      <c r="M1031" s="87"/>
      <c r="N1031" s="87">
        <v>100</v>
      </c>
      <c r="O1031" s="87">
        <v>300</v>
      </c>
      <c r="P1031" s="87">
        <v>500</v>
      </c>
      <c r="Q1031" s="84">
        <v>600</v>
      </c>
      <c r="R1031" s="84">
        <v>600</v>
      </c>
      <c r="S1031" s="87">
        <v>500</v>
      </c>
      <c r="T1031" s="87">
        <v>200</v>
      </c>
      <c r="U1031" s="87"/>
      <c r="V1031" s="87"/>
      <c r="W1031" s="87"/>
      <c r="X1031" s="87"/>
    </row>
    <row r="1032" spans="1:24" ht="12.95">
      <c r="A1032" s="9" t="s">
        <v>110</v>
      </c>
      <c r="B1032" s="16" t="s">
        <v>57</v>
      </c>
      <c r="C1032" s="47" t="str" cm="1">
        <f t="array" ref="C1032">IF(A1032="", "", _xlfn._xlws.FILTER('Responsáveis pelas informações'!F:F, 'Responsáveis pelas informações'!A:A=A1032))</f>
        <v>Bianca</v>
      </c>
      <c r="D1032" s="47" t="s">
        <v>16</v>
      </c>
      <c r="E1032" s="82" t="s">
        <v>389</v>
      </c>
      <c r="F1032" s="82" t="s">
        <v>877</v>
      </c>
      <c r="G1032" s="16"/>
      <c r="H1032" s="87"/>
      <c r="I1032" s="87"/>
      <c r="J1032" s="87"/>
      <c r="K1032" s="87"/>
      <c r="L1032" s="87"/>
      <c r="M1032" s="87"/>
      <c r="N1032" s="87">
        <v>2</v>
      </c>
      <c r="O1032" s="87">
        <v>8</v>
      </c>
      <c r="P1032" s="87">
        <v>15</v>
      </c>
      <c r="Q1032" s="84">
        <v>23</v>
      </c>
      <c r="R1032" s="84">
        <v>31</v>
      </c>
      <c r="S1032" s="87">
        <v>38</v>
      </c>
      <c r="T1032" s="87">
        <v>40</v>
      </c>
      <c r="U1032" s="87"/>
      <c r="V1032" s="87"/>
      <c r="W1032" s="87"/>
      <c r="X1032" s="87"/>
    </row>
    <row r="1033" spans="1:24" ht="12.95">
      <c r="A1033" s="9" t="s">
        <v>110</v>
      </c>
      <c r="B1033" s="16" t="s">
        <v>68</v>
      </c>
      <c r="C1033" s="47" t="str" cm="1">
        <f t="array" ref="C1033">IF(A1033="", "", _xlfn._xlws.FILTER('Responsáveis pelas informações'!F:F, 'Responsáveis pelas informações'!A:A=A1033))</f>
        <v>Bianca</v>
      </c>
      <c r="D1033" s="47" t="s">
        <v>16</v>
      </c>
      <c r="E1033" s="82" t="s">
        <v>389</v>
      </c>
      <c r="F1033" s="82" t="s">
        <v>877</v>
      </c>
      <c r="G1033" s="16"/>
      <c r="H1033" s="87"/>
      <c r="I1033" s="87"/>
      <c r="J1033" s="87"/>
      <c r="K1033" s="87"/>
      <c r="L1033" s="87"/>
      <c r="M1033" s="87"/>
      <c r="N1033" s="87">
        <v>4</v>
      </c>
      <c r="O1033" s="87">
        <v>4</v>
      </c>
      <c r="P1033" s="87">
        <v>4</v>
      </c>
      <c r="Q1033" s="84">
        <v>4</v>
      </c>
      <c r="R1033" s="84">
        <v>4</v>
      </c>
      <c r="S1033" s="87">
        <v>4</v>
      </c>
      <c r="T1033" s="87">
        <v>4</v>
      </c>
      <c r="U1033" s="87"/>
      <c r="V1033" s="87"/>
      <c r="W1033" s="87"/>
      <c r="X1033" s="87"/>
    </row>
    <row r="1034" spans="1:24" ht="26.1">
      <c r="A1034" s="9" t="s">
        <v>110</v>
      </c>
      <c r="B1034" s="16" t="s">
        <v>70</v>
      </c>
      <c r="C1034" s="47" t="str" cm="1">
        <f t="array" ref="C1034">IF(A1034="", "", _xlfn._xlws.FILTER('Responsáveis pelas informações'!F:F, 'Responsáveis pelas informações'!A:A=A1034))</f>
        <v>Bianca</v>
      </c>
      <c r="D1034" s="47" t="s">
        <v>16</v>
      </c>
      <c r="E1034" s="82" t="s">
        <v>389</v>
      </c>
      <c r="F1034" s="82" t="s">
        <v>877</v>
      </c>
      <c r="G1034" s="16"/>
      <c r="H1034" s="87"/>
      <c r="I1034" s="87"/>
      <c r="J1034" s="87"/>
      <c r="K1034" s="87"/>
      <c r="L1034" s="87"/>
      <c r="M1034" s="87"/>
      <c r="N1034" s="87" t="s">
        <v>991</v>
      </c>
      <c r="O1034" s="87" t="s">
        <v>991</v>
      </c>
      <c r="P1034" s="87" t="s">
        <v>991</v>
      </c>
      <c r="Q1034" s="87" t="s">
        <v>991</v>
      </c>
      <c r="R1034" s="87" t="s">
        <v>991</v>
      </c>
      <c r="S1034" s="87" t="s">
        <v>991</v>
      </c>
      <c r="T1034" s="87" t="s">
        <v>991</v>
      </c>
      <c r="U1034" s="87"/>
      <c r="V1034" s="87"/>
      <c r="W1034" s="87"/>
      <c r="X1034" s="87"/>
    </row>
    <row r="1035" spans="1:24" ht="12.95">
      <c r="A1035" s="9" t="s">
        <v>110</v>
      </c>
      <c r="B1035" s="16" t="s">
        <v>72</v>
      </c>
      <c r="C1035" s="47" t="str" cm="1">
        <f t="array" ref="C1035">IF(A1035="", "", _xlfn._xlws.FILTER('Responsáveis pelas informações'!F:F, 'Responsáveis pelas informações'!A:A=A1035))</f>
        <v>Bianca</v>
      </c>
      <c r="D1035" s="47" t="s">
        <v>16</v>
      </c>
      <c r="E1035" s="82" t="s">
        <v>389</v>
      </c>
      <c r="F1035" s="82" t="s">
        <v>877</v>
      </c>
      <c r="G1035" s="16"/>
      <c r="H1035" s="87"/>
      <c r="I1035" s="87"/>
      <c r="J1035" s="87"/>
      <c r="K1035" s="87"/>
      <c r="L1035" s="87"/>
      <c r="M1035" s="87"/>
      <c r="N1035" s="87">
        <v>33</v>
      </c>
      <c r="O1035" s="87">
        <v>33</v>
      </c>
      <c r="P1035" s="87">
        <v>33</v>
      </c>
      <c r="Q1035" s="84">
        <v>33</v>
      </c>
      <c r="R1035" s="84">
        <v>33</v>
      </c>
      <c r="S1035" s="87">
        <v>33</v>
      </c>
      <c r="T1035" s="87">
        <v>32</v>
      </c>
      <c r="U1035" s="87"/>
      <c r="V1035" s="87"/>
      <c r="W1035" s="87"/>
      <c r="X1035" s="87"/>
    </row>
    <row r="1036" spans="1:24" ht="12.95">
      <c r="A1036" s="9" t="s">
        <v>112</v>
      </c>
      <c r="B1036" s="16" t="s">
        <v>45</v>
      </c>
      <c r="C1036" s="16" t="s">
        <v>222</v>
      </c>
      <c r="D1036" s="16" t="s">
        <v>16</v>
      </c>
      <c r="E1036" s="30" t="s">
        <v>877</v>
      </c>
      <c r="F1036" s="30" t="s">
        <v>877</v>
      </c>
      <c r="G1036" s="150"/>
      <c r="H1036" s="87"/>
      <c r="I1036" s="87"/>
      <c r="J1036" s="87"/>
      <c r="K1036" s="87">
        <v>6</v>
      </c>
      <c r="L1036" s="87">
        <v>15</v>
      </c>
      <c r="M1036" s="87">
        <v>23</v>
      </c>
      <c r="N1036" s="87">
        <v>17</v>
      </c>
      <c r="O1036" s="87">
        <v>17</v>
      </c>
      <c r="P1036" s="87">
        <v>14</v>
      </c>
      <c r="Q1036" s="84"/>
      <c r="R1036" s="84"/>
      <c r="S1036" s="84"/>
      <c r="T1036" s="87"/>
      <c r="U1036" s="87"/>
      <c r="V1036" s="87"/>
      <c r="W1036" s="87"/>
      <c r="X1036" s="87"/>
    </row>
    <row r="1037" spans="1:24" ht="12.95">
      <c r="A1037" s="9" t="s">
        <v>112</v>
      </c>
      <c r="B1037" s="16" t="s">
        <v>47</v>
      </c>
      <c r="C1037" s="16" t="s">
        <v>222</v>
      </c>
      <c r="D1037" s="16" t="s">
        <v>16</v>
      </c>
      <c r="E1037" s="30" t="s">
        <v>877</v>
      </c>
      <c r="F1037" s="30" t="s">
        <v>877</v>
      </c>
      <c r="G1037" s="150"/>
      <c r="H1037" s="87"/>
      <c r="I1037" s="87"/>
      <c r="J1037" s="87"/>
      <c r="K1037" s="87">
        <v>33</v>
      </c>
      <c r="L1037" s="87">
        <v>100</v>
      </c>
      <c r="M1037" s="87">
        <v>117</v>
      </c>
      <c r="N1037" s="87">
        <v>117</v>
      </c>
      <c r="O1037" s="87">
        <v>100</v>
      </c>
      <c r="P1037" s="87">
        <v>33</v>
      </c>
      <c r="Q1037" s="84"/>
      <c r="R1037" s="84"/>
      <c r="S1037" s="84"/>
      <c r="T1037" s="87"/>
      <c r="U1037" s="87"/>
      <c r="V1037" s="87"/>
      <c r="W1037" s="87"/>
      <c r="X1037" s="87"/>
    </row>
    <row r="1038" spans="1:24" ht="12.95">
      <c r="A1038" s="9" t="s">
        <v>112</v>
      </c>
      <c r="B1038" s="16" t="s">
        <v>49</v>
      </c>
      <c r="C1038" s="16" t="s">
        <v>222</v>
      </c>
      <c r="D1038" s="16" t="s">
        <v>16</v>
      </c>
      <c r="E1038" s="30" t="s">
        <v>877</v>
      </c>
      <c r="F1038" s="30" t="s">
        <v>877</v>
      </c>
      <c r="G1038" s="150"/>
      <c r="H1038" s="87"/>
      <c r="I1038" s="87"/>
      <c r="J1038" s="87"/>
      <c r="K1038" s="87">
        <v>8</v>
      </c>
      <c r="L1038" s="87">
        <v>24</v>
      </c>
      <c r="M1038" s="87">
        <v>28</v>
      </c>
      <c r="N1038" s="87">
        <v>28</v>
      </c>
      <c r="O1038" s="87">
        <v>24</v>
      </c>
      <c r="P1038" s="87">
        <v>8</v>
      </c>
      <c r="Q1038" s="84"/>
      <c r="R1038" s="84"/>
      <c r="S1038" s="84"/>
      <c r="T1038" s="87"/>
      <c r="U1038" s="87"/>
      <c r="V1038" s="87"/>
      <c r="W1038" s="87"/>
      <c r="X1038" s="87"/>
    </row>
    <row r="1039" spans="1:24" ht="12.95">
      <c r="A1039" s="9" t="s">
        <v>112</v>
      </c>
      <c r="B1039" s="16" t="s">
        <v>51</v>
      </c>
      <c r="C1039" s="16" t="s">
        <v>222</v>
      </c>
      <c r="D1039" s="16" t="s">
        <v>16</v>
      </c>
      <c r="E1039" s="30" t="s">
        <v>877</v>
      </c>
      <c r="F1039" s="30" t="s">
        <v>877</v>
      </c>
      <c r="G1039" s="150"/>
      <c r="H1039" s="87"/>
      <c r="I1039" s="87"/>
      <c r="J1039" s="87"/>
      <c r="K1039" s="87">
        <v>2</v>
      </c>
      <c r="L1039" s="87">
        <v>6</v>
      </c>
      <c r="M1039" s="87">
        <v>7</v>
      </c>
      <c r="N1039" s="87">
        <v>7</v>
      </c>
      <c r="O1039" s="87">
        <v>6</v>
      </c>
      <c r="P1039" s="87">
        <v>2</v>
      </c>
      <c r="Q1039" s="84"/>
      <c r="R1039" s="84"/>
      <c r="S1039" s="84"/>
      <c r="T1039" s="87"/>
      <c r="U1039" s="87"/>
      <c r="V1039" s="87"/>
      <c r="W1039" s="87"/>
      <c r="X1039" s="87"/>
    </row>
    <row r="1040" spans="1:24" ht="12.95">
      <c r="A1040" s="9" t="s">
        <v>112</v>
      </c>
      <c r="B1040" s="16" t="s">
        <v>53</v>
      </c>
      <c r="C1040" s="16" t="s">
        <v>222</v>
      </c>
      <c r="D1040" s="16" t="s">
        <v>16</v>
      </c>
      <c r="E1040" s="30" t="s">
        <v>877</v>
      </c>
      <c r="F1040" s="30" t="s">
        <v>877</v>
      </c>
      <c r="G1040" s="150"/>
      <c r="H1040" s="87"/>
      <c r="I1040" s="87"/>
      <c r="J1040" s="87"/>
      <c r="K1040" s="87">
        <v>1</v>
      </c>
      <c r="L1040" s="87">
        <v>3</v>
      </c>
      <c r="M1040" s="87">
        <v>4</v>
      </c>
      <c r="N1040" s="87">
        <v>2</v>
      </c>
      <c r="O1040" s="87">
        <v>2</v>
      </c>
      <c r="P1040" s="87">
        <v>1</v>
      </c>
      <c r="Q1040" s="84"/>
      <c r="R1040" s="84"/>
      <c r="S1040" s="84"/>
      <c r="T1040" s="87"/>
      <c r="U1040" s="87"/>
      <c r="V1040" s="87"/>
      <c r="W1040" s="87"/>
      <c r="X1040" s="87"/>
    </row>
    <row r="1041" spans="1:24" ht="12.95">
      <c r="A1041" s="9" t="s">
        <v>112</v>
      </c>
      <c r="B1041" s="16" t="s">
        <v>55</v>
      </c>
      <c r="C1041" s="16" t="s">
        <v>222</v>
      </c>
      <c r="D1041" s="16" t="s">
        <v>16</v>
      </c>
      <c r="E1041" s="30" t="s">
        <v>877</v>
      </c>
      <c r="F1041" s="30" t="s">
        <v>877</v>
      </c>
      <c r="G1041" s="150"/>
      <c r="H1041" s="87"/>
      <c r="I1041" s="87"/>
      <c r="J1041" s="87"/>
      <c r="K1041" s="87">
        <v>0</v>
      </c>
      <c r="L1041" s="87">
        <v>100</v>
      </c>
      <c r="M1041" s="87">
        <v>100</v>
      </c>
      <c r="N1041" s="87">
        <v>100</v>
      </c>
      <c r="O1041" s="87">
        <v>100</v>
      </c>
      <c r="P1041" s="87">
        <v>100</v>
      </c>
      <c r="Q1041" s="84"/>
      <c r="R1041" s="84"/>
      <c r="S1041" s="84"/>
      <c r="T1041" s="87"/>
      <c r="U1041" s="87"/>
      <c r="V1041" s="87"/>
      <c r="W1041" s="87"/>
      <c r="X1041" s="87"/>
    </row>
    <row r="1042" spans="1:24" ht="12.95">
      <c r="A1042" s="9" t="s">
        <v>112</v>
      </c>
      <c r="B1042" s="16" t="s">
        <v>57</v>
      </c>
      <c r="C1042" s="16" t="s">
        <v>222</v>
      </c>
      <c r="D1042" s="16" t="s">
        <v>16</v>
      </c>
      <c r="E1042" s="30" t="s">
        <v>877</v>
      </c>
      <c r="F1042" s="30" t="s">
        <v>877</v>
      </c>
      <c r="G1042" s="150"/>
      <c r="H1042" s="87"/>
      <c r="I1042" s="87"/>
      <c r="J1042" s="87"/>
      <c r="K1042" s="87">
        <v>0</v>
      </c>
      <c r="L1042" s="87">
        <v>1</v>
      </c>
      <c r="M1042" s="87">
        <v>2</v>
      </c>
      <c r="N1042" s="87">
        <v>2</v>
      </c>
      <c r="O1042" s="87">
        <v>1</v>
      </c>
      <c r="P1042" s="87">
        <v>0</v>
      </c>
      <c r="Q1042" s="84"/>
      <c r="R1042" s="84"/>
      <c r="S1042" s="84"/>
      <c r="T1042" s="87"/>
      <c r="U1042" s="87"/>
      <c r="V1042" s="87"/>
      <c r="W1042" s="87"/>
      <c r="X1042" s="87"/>
    </row>
    <row r="1043" spans="1:24" ht="12.95">
      <c r="A1043" s="9" t="s">
        <v>112</v>
      </c>
      <c r="B1043" s="16" t="s">
        <v>47</v>
      </c>
      <c r="C1043" s="16" t="str" cm="1">
        <f t="array" ref="C1043">IF(A1043="", "", _xlfn._xlws.FILTER('Responsáveis pelas informações'!F:F, 'Responsáveis pelas informações'!A:A=A1043))</f>
        <v>Marcos</v>
      </c>
      <c r="D1043" s="16" t="s">
        <v>16</v>
      </c>
      <c r="E1043" s="30" t="s">
        <v>389</v>
      </c>
      <c r="F1043" s="30" t="s">
        <v>877</v>
      </c>
      <c r="G1043" s="16"/>
      <c r="H1043" s="87"/>
      <c r="I1043" s="87"/>
      <c r="J1043" s="87"/>
      <c r="K1043" s="87"/>
      <c r="L1043" s="87"/>
      <c r="M1043" s="87"/>
      <c r="N1043" s="87"/>
      <c r="O1043" s="87">
        <v>100</v>
      </c>
      <c r="P1043" s="87">
        <v>55</v>
      </c>
      <c r="Q1043" s="87">
        <v>55</v>
      </c>
      <c r="R1043" s="84">
        <v>55</v>
      </c>
      <c r="S1043" s="87">
        <v>55</v>
      </c>
      <c r="T1043" s="87">
        <v>55</v>
      </c>
      <c r="U1043" s="87"/>
      <c r="V1043" s="87"/>
      <c r="W1043" s="87"/>
      <c r="X1043" s="87"/>
    </row>
    <row r="1044" spans="1:24" ht="12.95">
      <c r="A1044" s="9" t="s">
        <v>112</v>
      </c>
      <c r="B1044" s="16" t="s">
        <v>13</v>
      </c>
      <c r="C1044" s="16" t="str" cm="1">
        <f t="array" ref="C1044">IF(A1044="", "", _xlfn._xlws.FILTER('Responsáveis pelas informações'!F:F, 'Responsáveis pelas informações'!A:A=A1044))</f>
        <v>Marcos</v>
      </c>
      <c r="D1044" s="16" t="s">
        <v>16</v>
      </c>
      <c r="E1044" s="30" t="s">
        <v>389</v>
      </c>
      <c r="F1044" s="30" t="s">
        <v>877</v>
      </c>
      <c r="G1044" s="16"/>
      <c r="H1044" s="87"/>
      <c r="I1044" s="87"/>
      <c r="J1044" s="87"/>
      <c r="K1044" s="87"/>
      <c r="L1044" s="87"/>
      <c r="M1044" s="87"/>
      <c r="N1044" s="87"/>
      <c r="O1044" s="87">
        <v>24</v>
      </c>
      <c r="P1044" s="87">
        <v>9</v>
      </c>
      <c r="Q1044" s="87">
        <v>9</v>
      </c>
      <c r="R1044" s="84">
        <v>9</v>
      </c>
      <c r="S1044" s="87">
        <v>9</v>
      </c>
      <c r="T1044" s="87">
        <v>9</v>
      </c>
      <c r="U1044" s="87"/>
      <c r="V1044" s="87"/>
      <c r="W1044" s="87"/>
      <c r="X1044" s="87"/>
    </row>
    <row r="1045" spans="1:24" ht="12.95">
      <c r="A1045" s="9" t="s">
        <v>112</v>
      </c>
      <c r="B1045" s="16" t="s">
        <v>51</v>
      </c>
      <c r="C1045" s="16" t="str" cm="1">
        <f t="array" ref="C1045">IF(A1045="", "", _xlfn._xlws.FILTER('Responsáveis pelas informações'!F:F, 'Responsáveis pelas informações'!A:A=A1045))</f>
        <v>Marcos</v>
      </c>
      <c r="D1045" s="16" t="s">
        <v>16</v>
      </c>
      <c r="E1045" s="30" t="s">
        <v>389</v>
      </c>
      <c r="F1045" s="30" t="s">
        <v>877</v>
      </c>
      <c r="G1045" s="16"/>
      <c r="H1045" s="87"/>
      <c r="I1045" s="87"/>
      <c r="J1045" s="87"/>
      <c r="K1045" s="87"/>
      <c r="L1045" s="87"/>
      <c r="M1045" s="87"/>
      <c r="N1045" s="87"/>
      <c r="O1045" s="87">
        <v>6</v>
      </c>
      <c r="P1045" s="87">
        <v>4</v>
      </c>
      <c r="Q1045" s="87">
        <v>4</v>
      </c>
      <c r="R1045" s="84">
        <v>4</v>
      </c>
      <c r="S1045" s="87">
        <v>4</v>
      </c>
      <c r="T1045" s="87">
        <v>4</v>
      </c>
      <c r="U1045" s="87"/>
      <c r="V1045" s="87"/>
      <c r="W1045" s="87"/>
      <c r="X1045" s="87"/>
    </row>
    <row r="1046" spans="1:24" ht="12.95">
      <c r="A1046" s="9" t="s">
        <v>112</v>
      </c>
      <c r="B1046" s="16" t="s">
        <v>53</v>
      </c>
      <c r="C1046" s="16" t="str" cm="1">
        <f t="array" ref="C1046">IF(A1046="", "", _xlfn._xlws.FILTER('Responsáveis pelas informações'!F:F, 'Responsáveis pelas informações'!A:A=A1046))</f>
        <v>Marcos</v>
      </c>
      <c r="D1046" s="16" t="s">
        <v>16</v>
      </c>
      <c r="E1046" s="30" t="s">
        <v>389</v>
      </c>
      <c r="F1046" s="30" t="s">
        <v>877</v>
      </c>
      <c r="G1046" s="16"/>
      <c r="H1046" s="87"/>
      <c r="I1046" s="87"/>
      <c r="J1046" s="87"/>
      <c r="K1046" s="87"/>
      <c r="L1046" s="87"/>
      <c r="M1046" s="87"/>
      <c r="N1046" s="87"/>
      <c r="O1046" s="87">
        <v>2</v>
      </c>
      <c r="P1046" s="87">
        <v>2</v>
      </c>
      <c r="Q1046" s="87">
        <v>3</v>
      </c>
      <c r="R1046" s="84">
        <v>3</v>
      </c>
      <c r="S1046" s="87">
        <v>3</v>
      </c>
      <c r="T1046" s="87">
        <v>1</v>
      </c>
      <c r="U1046" s="87"/>
      <c r="V1046" s="87"/>
      <c r="W1046" s="87"/>
      <c r="X1046" s="87"/>
    </row>
    <row r="1047" spans="1:24" ht="12.95">
      <c r="A1047" s="9" t="s">
        <v>112</v>
      </c>
      <c r="B1047" s="16" t="s">
        <v>63</v>
      </c>
      <c r="C1047" s="16" t="str" cm="1">
        <f t="array" ref="C1047">IF(A1047="", "", _xlfn._xlws.FILTER('Responsáveis pelas informações'!F:F, 'Responsáveis pelas informações'!A:A=A1047))</f>
        <v>Marcos</v>
      </c>
      <c r="D1047" s="16" t="s">
        <v>16</v>
      </c>
      <c r="E1047" s="30" t="s">
        <v>389</v>
      </c>
      <c r="F1047" s="30" t="s">
        <v>877</v>
      </c>
      <c r="G1047" s="16"/>
      <c r="H1047" s="87"/>
      <c r="I1047" s="87"/>
      <c r="J1047" s="87"/>
      <c r="K1047" s="87"/>
      <c r="L1047" s="87"/>
      <c r="M1047" s="87"/>
      <c r="N1047" s="87"/>
      <c r="O1047" s="87">
        <v>17</v>
      </c>
      <c r="P1047" s="87">
        <v>3</v>
      </c>
      <c r="Q1047" s="87">
        <v>7</v>
      </c>
      <c r="R1047" s="84">
        <v>7</v>
      </c>
      <c r="S1047" s="87">
        <v>7</v>
      </c>
      <c r="T1047" s="87">
        <v>5</v>
      </c>
      <c r="U1047" s="87"/>
      <c r="V1047" s="87"/>
      <c r="W1047" s="87"/>
      <c r="X1047" s="87"/>
    </row>
    <row r="1048" spans="1:24" ht="12.95">
      <c r="A1048" s="9" t="s">
        <v>112</v>
      </c>
      <c r="B1048" s="16" t="s">
        <v>57</v>
      </c>
      <c r="C1048" s="16" t="str" cm="1">
        <f t="array" ref="C1048">IF(A1048="", "", _xlfn._xlws.FILTER('Responsáveis pelas informações'!F:F, 'Responsáveis pelas informações'!A:A=A1048))</f>
        <v>Marcos</v>
      </c>
      <c r="D1048" s="16" t="s">
        <v>16</v>
      </c>
      <c r="E1048" s="30" t="s">
        <v>389</v>
      </c>
      <c r="F1048" s="30" t="s">
        <v>877</v>
      </c>
      <c r="G1048" s="16"/>
      <c r="H1048" s="87"/>
      <c r="I1048" s="87"/>
      <c r="J1048" s="87"/>
      <c r="K1048" s="87"/>
      <c r="L1048" s="87"/>
      <c r="M1048" s="87"/>
      <c r="N1048" s="87"/>
      <c r="O1048" s="87">
        <v>1</v>
      </c>
      <c r="P1048" s="87">
        <v>0</v>
      </c>
      <c r="Q1048" s="87">
        <v>0</v>
      </c>
      <c r="R1048" s="84">
        <v>0</v>
      </c>
      <c r="S1048" s="87">
        <v>1</v>
      </c>
      <c r="T1048" s="87">
        <v>0</v>
      </c>
      <c r="U1048" s="87"/>
      <c r="V1048" s="87"/>
      <c r="W1048" s="87"/>
      <c r="X1048" s="87"/>
    </row>
    <row r="1049" spans="1:24" ht="12.95">
      <c r="A1049" s="9" t="s">
        <v>112</v>
      </c>
      <c r="B1049" s="16" t="s">
        <v>68</v>
      </c>
      <c r="C1049" s="16" t="str" cm="1">
        <f t="array" ref="C1049">IF(A1049="", "", _xlfn._xlws.FILTER('Responsáveis pelas informações'!F:F, 'Responsáveis pelas informações'!A:A=A1049))</f>
        <v>Marcos</v>
      </c>
      <c r="D1049" s="16" t="s">
        <v>16</v>
      </c>
      <c r="E1049" s="30" t="s">
        <v>389</v>
      </c>
      <c r="F1049" s="30" t="s">
        <v>877</v>
      </c>
      <c r="G1049" s="16"/>
      <c r="H1049" s="87"/>
      <c r="I1049" s="87"/>
      <c r="J1049" s="87"/>
      <c r="K1049" s="87"/>
      <c r="L1049" s="87"/>
      <c r="M1049" s="87"/>
      <c r="N1049" s="87"/>
      <c r="O1049" s="87">
        <v>5</v>
      </c>
      <c r="P1049" s="87">
        <v>4</v>
      </c>
      <c r="Q1049" s="87">
        <v>4</v>
      </c>
      <c r="R1049" s="84">
        <v>4</v>
      </c>
      <c r="S1049" s="87">
        <v>4</v>
      </c>
      <c r="T1049" s="87">
        <v>4</v>
      </c>
      <c r="U1049" s="87"/>
      <c r="V1049" s="87"/>
      <c r="W1049" s="87"/>
      <c r="X1049" s="87"/>
    </row>
    <row r="1050" spans="1:24" ht="26.1">
      <c r="A1050" s="9" t="s">
        <v>112</v>
      </c>
      <c r="B1050" s="16" t="s">
        <v>70</v>
      </c>
      <c r="C1050" s="16" t="str" cm="1">
        <f t="array" ref="C1050">IF(A1050="", "", _xlfn._xlws.FILTER('Responsáveis pelas informações'!F:F, 'Responsáveis pelas informações'!A:A=A1050))</f>
        <v>Marcos</v>
      </c>
      <c r="D1050" s="16" t="s">
        <v>16</v>
      </c>
      <c r="E1050" s="30" t="s">
        <v>389</v>
      </c>
      <c r="F1050" s="30" t="s">
        <v>877</v>
      </c>
      <c r="G1050" s="16"/>
      <c r="H1050" s="87"/>
      <c r="I1050" s="87"/>
      <c r="J1050" s="87"/>
      <c r="K1050" s="87"/>
      <c r="L1050" s="87"/>
      <c r="M1050" s="87"/>
      <c r="N1050" s="87"/>
      <c r="O1050" s="87">
        <v>57</v>
      </c>
      <c r="P1050" s="87">
        <v>57</v>
      </c>
      <c r="Q1050" s="87">
        <v>57</v>
      </c>
      <c r="R1050" s="84">
        <v>57</v>
      </c>
      <c r="S1050" s="87">
        <v>57</v>
      </c>
      <c r="T1050" s="87">
        <v>57</v>
      </c>
      <c r="U1050" s="87"/>
      <c r="V1050" s="87"/>
      <c r="W1050" s="87"/>
      <c r="X1050" s="87"/>
    </row>
    <row r="1051" spans="1:24" ht="12.95">
      <c r="A1051" s="9" t="s">
        <v>112</v>
      </c>
      <c r="B1051" s="16" t="s">
        <v>72</v>
      </c>
      <c r="C1051" s="16" t="str" cm="1">
        <f t="array" ref="C1051">IF(A1051="", "", _xlfn._xlws.FILTER('Responsáveis pelas informações'!F:F, 'Responsáveis pelas informações'!A:A=A1051))</f>
        <v>Marcos</v>
      </c>
      <c r="D1051" s="16" t="s">
        <v>16</v>
      </c>
      <c r="E1051" s="30" t="s">
        <v>389</v>
      </c>
      <c r="F1051" s="30" t="s">
        <v>877</v>
      </c>
      <c r="G1051" s="16"/>
      <c r="H1051" s="87"/>
      <c r="I1051" s="87"/>
      <c r="J1051" s="87"/>
      <c r="K1051" s="87"/>
      <c r="L1051" s="87"/>
      <c r="M1051" s="87"/>
      <c r="N1051" s="87"/>
      <c r="O1051" s="87">
        <v>100</v>
      </c>
      <c r="P1051" s="87">
        <v>100</v>
      </c>
      <c r="Q1051" s="87">
        <v>100</v>
      </c>
      <c r="R1051" s="84">
        <v>100</v>
      </c>
      <c r="S1051" s="87">
        <v>100</v>
      </c>
      <c r="T1051" s="87">
        <v>100</v>
      </c>
      <c r="U1051" s="87"/>
      <c r="V1051" s="87"/>
      <c r="W1051" s="87"/>
      <c r="X1051" s="87"/>
    </row>
    <row r="1052" spans="1:24" ht="12.95">
      <c r="A1052" s="9" t="s">
        <v>112</v>
      </c>
      <c r="B1052" s="16" t="s">
        <v>74</v>
      </c>
      <c r="C1052" s="16" t="str" cm="1">
        <f t="array" ref="C1052">IF(A1052="", "", _xlfn._xlws.FILTER('Responsáveis pelas informações'!F:F, 'Responsáveis pelas informações'!A:A=A1052))</f>
        <v>Marcos</v>
      </c>
      <c r="D1052" s="16" t="s">
        <v>16</v>
      </c>
      <c r="E1052" s="30" t="s">
        <v>408</v>
      </c>
      <c r="F1052" s="30" t="s">
        <v>877</v>
      </c>
      <c r="G1052" s="16"/>
      <c r="H1052" s="87"/>
      <c r="I1052" s="87"/>
      <c r="J1052" s="87"/>
      <c r="K1052" s="87"/>
      <c r="L1052" s="87"/>
      <c r="M1052" s="87"/>
      <c r="N1052" s="87"/>
      <c r="O1052" s="87"/>
      <c r="P1052" s="87"/>
      <c r="Q1052" s="84">
        <v>96</v>
      </c>
      <c r="R1052" s="84">
        <v>100</v>
      </c>
      <c r="S1052" s="87">
        <v>104</v>
      </c>
      <c r="T1052" s="87">
        <v>120</v>
      </c>
      <c r="U1052" s="87">
        <v>120</v>
      </c>
      <c r="V1052" s="87"/>
      <c r="W1052" s="87"/>
      <c r="X1052" s="87"/>
    </row>
    <row r="1053" spans="1:24" ht="12.95">
      <c r="A1053" s="9" t="s">
        <v>112</v>
      </c>
      <c r="B1053" s="16" t="s">
        <v>49</v>
      </c>
      <c r="C1053" s="16" t="str" cm="1">
        <f t="array" ref="C1053">IF(A1053="", "", _xlfn._xlws.FILTER('Responsáveis pelas informações'!F:F, 'Responsáveis pelas informações'!A:A=A1053))</f>
        <v>Marcos</v>
      </c>
      <c r="D1053" s="16" t="s">
        <v>16</v>
      </c>
      <c r="E1053" s="30" t="s">
        <v>408</v>
      </c>
      <c r="F1053" s="30" t="s">
        <v>877</v>
      </c>
      <c r="G1053" s="16"/>
      <c r="H1053" s="87"/>
      <c r="I1053" s="87"/>
      <c r="J1053" s="87"/>
      <c r="K1053" s="87"/>
      <c r="L1053" s="87"/>
      <c r="M1053" s="87"/>
      <c r="N1053" s="87"/>
      <c r="O1053" s="87"/>
      <c r="P1053" s="87"/>
      <c r="Q1053" s="84">
        <v>40</v>
      </c>
      <c r="R1053" s="84">
        <v>44</v>
      </c>
      <c r="S1053" s="87">
        <v>44</v>
      </c>
      <c r="T1053" s="87">
        <v>44</v>
      </c>
      <c r="U1053" s="87">
        <v>44</v>
      </c>
      <c r="V1053" s="87"/>
      <c r="W1053" s="87"/>
      <c r="X1053" s="87"/>
    </row>
    <row r="1054" spans="1:24" ht="12.95">
      <c r="A1054" s="9" t="s">
        <v>112</v>
      </c>
      <c r="B1054" s="16" t="s">
        <v>77</v>
      </c>
      <c r="C1054" s="16" t="str" cm="1">
        <f t="array" ref="C1054">IF(A1054="", "", _xlfn._xlws.FILTER('Responsáveis pelas informações'!F:F, 'Responsáveis pelas informações'!A:A=A1054))</f>
        <v>Marcos</v>
      </c>
      <c r="D1054" s="16" t="s">
        <v>16</v>
      </c>
      <c r="E1054" s="30" t="s">
        <v>408</v>
      </c>
      <c r="F1054" s="30" t="s">
        <v>877</v>
      </c>
      <c r="G1054" s="16"/>
      <c r="H1054" s="87"/>
      <c r="I1054" s="87"/>
      <c r="J1054" s="87"/>
      <c r="K1054" s="87"/>
      <c r="L1054" s="87"/>
      <c r="M1054" s="87"/>
      <c r="N1054" s="87"/>
      <c r="O1054" s="87"/>
      <c r="P1054" s="87"/>
      <c r="Q1054" s="84">
        <v>12</v>
      </c>
      <c r="R1054" s="84">
        <v>14</v>
      </c>
      <c r="S1054" s="87">
        <v>16</v>
      </c>
      <c r="T1054" s="87">
        <v>20</v>
      </c>
      <c r="U1054" s="87">
        <v>22</v>
      </c>
      <c r="V1054" s="87"/>
      <c r="W1054" s="87"/>
      <c r="X1054" s="87"/>
    </row>
    <row r="1055" spans="1:24" ht="12.95">
      <c r="A1055" s="9" t="s">
        <v>112</v>
      </c>
      <c r="B1055" s="16" t="s">
        <v>79</v>
      </c>
      <c r="C1055" s="16" t="str" cm="1">
        <f t="array" ref="C1055">IF(A1055="", "", _xlfn._xlws.FILTER('Responsáveis pelas informações'!F:F, 'Responsáveis pelas informações'!A:A=A1055))</f>
        <v>Marcos</v>
      </c>
      <c r="D1055" s="16" t="s">
        <v>16</v>
      </c>
      <c r="E1055" s="30" t="s">
        <v>408</v>
      </c>
      <c r="F1055" s="30" t="s">
        <v>877</v>
      </c>
      <c r="G1055" s="16"/>
      <c r="H1055" s="87"/>
      <c r="I1055" s="87"/>
      <c r="J1055" s="87"/>
      <c r="K1055" s="87"/>
      <c r="L1055" s="87"/>
      <c r="M1055" s="87"/>
      <c r="N1055" s="87"/>
      <c r="O1055" s="87"/>
      <c r="P1055" s="87"/>
      <c r="Q1055" s="84">
        <v>6</v>
      </c>
      <c r="R1055" s="84">
        <v>6</v>
      </c>
      <c r="S1055" s="87">
        <v>6</v>
      </c>
      <c r="T1055" s="87">
        <v>6</v>
      </c>
      <c r="U1055" s="87">
        <v>6</v>
      </c>
      <c r="V1055" s="87"/>
      <c r="W1055" s="87"/>
      <c r="X1055" s="87"/>
    </row>
    <row r="1056" spans="1:24" ht="26.1">
      <c r="A1056" s="9" t="s">
        <v>112</v>
      </c>
      <c r="B1056" s="16" t="s">
        <v>95</v>
      </c>
      <c r="C1056" s="16" t="str" cm="1">
        <f t="array" ref="C1056">IF(A1056="", "", _xlfn._xlws.FILTER('Responsáveis pelas informações'!F:F, 'Responsáveis pelas informações'!A:A=A1056))</f>
        <v>Marcos</v>
      </c>
      <c r="D1056" s="16" t="s">
        <v>16</v>
      </c>
      <c r="E1056" s="30" t="s">
        <v>408</v>
      </c>
      <c r="F1056" s="30" t="s">
        <v>877</v>
      </c>
      <c r="G1056" s="16"/>
      <c r="H1056" s="87"/>
      <c r="I1056" s="87"/>
      <c r="J1056" s="87"/>
      <c r="K1056" s="87"/>
      <c r="L1056" s="87"/>
      <c r="M1056" s="87"/>
      <c r="N1056" s="87"/>
      <c r="O1056" s="87"/>
      <c r="P1056" s="87"/>
      <c r="Q1056" s="84">
        <v>1</v>
      </c>
      <c r="R1056" s="84">
        <v>1</v>
      </c>
      <c r="S1056" s="87">
        <v>1</v>
      </c>
      <c r="T1056" s="87">
        <v>1</v>
      </c>
      <c r="U1056" s="87">
        <v>1</v>
      </c>
      <c r="V1056" s="87"/>
      <c r="W1056" s="87"/>
      <c r="X1056" s="87"/>
    </row>
    <row r="1057" spans="1:24" ht="12.95">
      <c r="A1057" s="9" t="s">
        <v>112</v>
      </c>
      <c r="B1057" s="16" t="s">
        <v>81</v>
      </c>
      <c r="C1057" s="16" t="str" cm="1">
        <f t="array" ref="C1057">IF(A1057="", "", _xlfn._xlws.FILTER('Responsáveis pelas informações'!F:F, 'Responsáveis pelas informações'!A:A=A1057))</f>
        <v>Marcos</v>
      </c>
      <c r="D1057" s="16" t="s">
        <v>16</v>
      </c>
      <c r="E1057" s="30" t="s">
        <v>408</v>
      </c>
      <c r="F1057" s="30" t="s">
        <v>877</v>
      </c>
      <c r="G1057" s="16"/>
      <c r="H1057" s="87"/>
      <c r="I1057" s="87"/>
      <c r="J1057" s="87"/>
      <c r="K1057" s="87"/>
      <c r="L1057" s="87"/>
      <c r="M1057" s="87"/>
      <c r="N1057" s="87"/>
      <c r="O1057" s="87"/>
      <c r="P1057" s="87"/>
      <c r="Q1057" s="84">
        <v>6</v>
      </c>
      <c r="R1057" s="84">
        <v>8</v>
      </c>
      <c r="S1057" s="87">
        <v>8</v>
      </c>
      <c r="T1057" s="87">
        <v>9</v>
      </c>
      <c r="U1057" s="87">
        <v>10</v>
      </c>
      <c r="V1057" s="87"/>
      <c r="W1057" s="87"/>
      <c r="X1057" s="87"/>
    </row>
    <row r="1058" spans="1:24" ht="12.95">
      <c r="A1058" s="9" t="s">
        <v>112</v>
      </c>
      <c r="B1058" s="16" t="s">
        <v>57</v>
      </c>
      <c r="C1058" s="16" t="str" cm="1">
        <f t="array" ref="C1058">IF(A1058="", "", _xlfn._xlws.FILTER('Responsáveis pelas informações'!F:F, 'Responsáveis pelas informações'!A:A=A1058))</f>
        <v>Marcos</v>
      </c>
      <c r="D1058" s="16" t="s">
        <v>16</v>
      </c>
      <c r="E1058" s="30" t="s">
        <v>408</v>
      </c>
      <c r="F1058" s="30" t="s">
        <v>877</v>
      </c>
      <c r="G1058" s="16"/>
      <c r="H1058" s="87"/>
      <c r="I1058" s="87"/>
      <c r="J1058" s="87"/>
      <c r="K1058" s="87"/>
      <c r="L1058" s="87"/>
      <c r="M1058" s="87"/>
      <c r="N1058" s="87"/>
      <c r="O1058" s="87"/>
      <c r="P1058" s="87"/>
      <c r="Q1058" s="84">
        <v>1</v>
      </c>
      <c r="R1058" s="84">
        <v>0</v>
      </c>
      <c r="S1058" s="87">
        <v>0</v>
      </c>
      <c r="T1058" s="87">
        <v>0</v>
      </c>
      <c r="U1058" s="87">
        <v>1</v>
      </c>
      <c r="V1058" s="87"/>
      <c r="W1058" s="87"/>
      <c r="X1058" s="87"/>
    </row>
    <row r="1059" spans="1:24" ht="12.95">
      <c r="A1059" s="9" t="s">
        <v>112</v>
      </c>
      <c r="B1059" s="16" t="s">
        <v>99</v>
      </c>
      <c r="C1059" s="16" t="str" cm="1">
        <f t="array" ref="C1059">IF(A1059="", "", _xlfn._xlws.FILTER('Responsáveis pelas informações'!F:F, 'Responsáveis pelas informações'!A:A=A1059))</f>
        <v>Marcos</v>
      </c>
      <c r="D1059" s="16" t="s">
        <v>16</v>
      </c>
      <c r="E1059" s="30" t="s">
        <v>408</v>
      </c>
      <c r="F1059" s="30" t="s">
        <v>877</v>
      </c>
      <c r="G1059" s="58"/>
      <c r="H1059" s="88"/>
      <c r="I1059" s="88"/>
      <c r="J1059" s="88"/>
      <c r="K1059" s="88"/>
      <c r="L1059" s="88"/>
      <c r="M1059" s="88"/>
      <c r="N1059" s="88"/>
      <c r="O1059" s="88"/>
      <c r="P1059" s="87"/>
      <c r="Q1059" s="84">
        <v>7</v>
      </c>
      <c r="R1059" s="84">
        <v>7</v>
      </c>
      <c r="S1059" s="84">
        <v>7</v>
      </c>
      <c r="T1059" s="84">
        <v>7</v>
      </c>
      <c r="U1059" s="84">
        <v>7</v>
      </c>
      <c r="V1059" s="87"/>
      <c r="W1059" s="87"/>
      <c r="X1059" s="87"/>
    </row>
    <row r="1060" spans="1:24" ht="26.1">
      <c r="A1060" s="9" t="s">
        <v>112</v>
      </c>
      <c r="B1060" s="16" t="s">
        <v>88</v>
      </c>
      <c r="C1060" s="16" t="str" cm="1">
        <f t="array" ref="C1060">IF(A1060="", "", _xlfn._xlws.FILTER('Responsáveis pelas informações'!F:F, 'Responsáveis pelas informações'!A:A=A1060))</f>
        <v>Marcos</v>
      </c>
      <c r="D1060" s="16" t="s">
        <v>16</v>
      </c>
      <c r="E1060" s="30" t="s">
        <v>408</v>
      </c>
      <c r="F1060" s="30" t="s">
        <v>877</v>
      </c>
      <c r="G1060" s="16"/>
      <c r="H1060" s="87"/>
      <c r="I1060" s="87"/>
      <c r="J1060" s="87"/>
      <c r="K1060" s="87"/>
      <c r="L1060" s="87"/>
      <c r="M1060" s="87"/>
      <c r="N1060" s="87"/>
      <c r="O1060" s="87"/>
      <c r="P1060" s="87"/>
      <c r="Q1060" s="84">
        <v>57</v>
      </c>
      <c r="R1060" s="84">
        <v>57</v>
      </c>
      <c r="S1060" s="87">
        <v>57</v>
      </c>
      <c r="T1060" s="87">
        <v>57</v>
      </c>
      <c r="U1060" s="87">
        <v>57</v>
      </c>
      <c r="V1060" s="87"/>
      <c r="W1060" s="87"/>
      <c r="X1060" s="87"/>
    </row>
    <row r="1061" spans="1:24" ht="12.95">
      <c r="A1061" s="9" t="s">
        <v>112</v>
      </c>
      <c r="B1061" s="16" t="s">
        <v>72</v>
      </c>
      <c r="C1061" s="16" t="str" cm="1">
        <f t="array" ref="C1061">IF(A1061="", "", _xlfn._xlws.FILTER('Responsáveis pelas informações'!F:F, 'Responsáveis pelas informações'!A:A=A1061))</f>
        <v>Marcos</v>
      </c>
      <c r="D1061" s="16" t="s">
        <v>16</v>
      </c>
      <c r="E1061" s="30" t="s">
        <v>408</v>
      </c>
      <c r="F1061" s="30" t="s">
        <v>877</v>
      </c>
      <c r="G1061" s="58"/>
      <c r="H1061" s="88"/>
      <c r="I1061" s="88"/>
      <c r="J1061" s="88"/>
      <c r="K1061" s="88"/>
      <c r="L1061" s="88"/>
      <c r="M1061" s="88"/>
      <c r="N1061" s="88"/>
      <c r="O1061" s="88"/>
      <c r="P1061" s="87"/>
      <c r="Q1061" s="84">
        <v>0.3</v>
      </c>
      <c r="R1061" s="84">
        <v>0.31</v>
      </c>
      <c r="S1061" s="87">
        <v>0.33</v>
      </c>
      <c r="T1061" s="87">
        <v>0.36</v>
      </c>
      <c r="U1061" s="87">
        <v>0.39</v>
      </c>
      <c r="V1061" s="87"/>
      <c r="W1061" s="87"/>
      <c r="X1061" s="87"/>
    </row>
    <row r="1062" spans="1:24" ht="26.1">
      <c r="A1062" s="9" t="s">
        <v>112</v>
      </c>
      <c r="B1062" s="16" t="s">
        <v>104</v>
      </c>
      <c r="C1062" s="16" t="str" cm="1">
        <f t="array" ref="C1062">IF(A1062="", "", _xlfn._xlws.FILTER('Responsáveis pelas informações'!F:F, 'Responsáveis pelas informações'!A:A=A1062))</f>
        <v>Marcos</v>
      </c>
      <c r="D1062" s="16" t="s">
        <v>16</v>
      </c>
      <c r="E1062" s="30" t="s">
        <v>408</v>
      </c>
      <c r="F1062" s="30" t="s">
        <v>877</v>
      </c>
      <c r="G1062" s="16"/>
      <c r="H1062" s="87"/>
      <c r="I1062" s="87"/>
      <c r="J1062" s="87"/>
      <c r="K1062" s="87"/>
      <c r="L1062" s="87"/>
      <c r="M1062" s="87"/>
      <c r="N1062" s="87"/>
      <c r="O1062" s="87"/>
      <c r="P1062" s="87"/>
      <c r="Q1062" s="84">
        <v>90</v>
      </c>
      <c r="R1062" s="84">
        <v>95</v>
      </c>
      <c r="S1062" s="87">
        <v>100</v>
      </c>
      <c r="T1062" s="87">
        <v>105</v>
      </c>
      <c r="U1062" s="87">
        <v>110</v>
      </c>
      <c r="V1062" s="87"/>
      <c r="W1062" s="87"/>
      <c r="X1062" s="87"/>
    </row>
    <row r="1063" spans="1:24" ht="26.1">
      <c r="A1063" s="9" t="s">
        <v>112</v>
      </c>
      <c r="B1063" s="16" t="s">
        <v>66</v>
      </c>
      <c r="C1063" s="16" t="str" cm="1">
        <f t="array" ref="C1063">IF(A1063="", "", _xlfn._xlws.FILTER('Responsáveis pelas informações'!F:F, 'Responsáveis pelas informações'!A:A=A1063))</f>
        <v>Marcos</v>
      </c>
      <c r="D1063" s="16" t="s">
        <v>16</v>
      </c>
      <c r="E1063" s="30" t="s">
        <v>408</v>
      </c>
      <c r="F1063" s="30" t="s">
        <v>877</v>
      </c>
      <c r="G1063" s="16"/>
      <c r="H1063" s="87"/>
      <c r="I1063" s="87"/>
      <c r="J1063" s="87"/>
      <c r="K1063" s="87"/>
      <c r="L1063" s="87"/>
      <c r="M1063" s="87"/>
      <c r="N1063" s="87"/>
      <c r="O1063" s="87"/>
      <c r="P1063" s="87"/>
      <c r="Q1063" s="84" t="s">
        <v>992</v>
      </c>
      <c r="R1063" s="84" t="s">
        <v>992</v>
      </c>
      <c r="S1063" s="87" t="s">
        <v>992</v>
      </c>
      <c r="T1063" s="87" t="s">
        <v>992</v>
      </c>
      <c r="U1063" s="87" t="s">
        <v>992</v>
      </c>
      <c r="V1063" s="87"/>
      <c r="W1063" s="87"/>
      <c r="X1063" s="87"/>
    </row>
    <row r="1064" spans="1:24" ht="12.95">
      <c r="A1064" s="9" t="s">
        <v>112</v>
      </c>
      <c r="B1064" s="16" t="s">
        <v>74</v>
      </c>
      <c r="C1064" s="16" t="str" cm="1">
        <f t="array" ref="C1064">IF(A1064="", "", _xlfn._xlws.FILTER('Responsáveis pelas informações'!F:F, 'Responsáveis pelas informações'!A:A=A1064))</f>
        <v>Marcos</v>
      </c>
      <c r="D1064" s="16" t="s">
        <v>16</v>
      </c>
      <c r="E1064" s="30" t="s">
        <v>414</v>
      </c>
      <c r="F1064" s="30" t="s">
        <v>877</v>
      </c>
      <c r="G1064" s="16"/>
      <c r="H1064" s="87"/>
      <c r="I1064" s="87"/>
      <c r="J1064" s="87"/>
      <c r="K1064" s="87"/>
      <c r="L1064" s="87"/>
      <c r="M1064" s="87"/>
      <c r="N1064" s="87"/>
      <c r="O1064" s="87"/>
      <c r="P1064" s="87"/>
      <c r="Q1064" s="84"/>
      <c r="R1064" s="84">
        <v>150</v>
      </c>
      <c r="S1064" s="87">
        <v>180</v>
      </c>
      <c r="T1064" s="87">
        <v>200</v>
      </c>
      <c r="U1064" s="87">
        <v>230</v>
      </c>
      <c r="V1064" s="87"/>
      <c r="W1064" s="87"/>
      <c r="X1064" s="87"/>
    </row>
    <row r="1065" spans="1:24" ht="12.95">
      <c r="A1065" s="9" t="s">
        <v>112</v>
      </c>
      <c r="B1065" s="16" t="s">
        <v>49</v>
      </c>
      <c r="C1065" s="16" t="str" cm="1">
        <f t="array" ref="C1065">IF(A1065="", "", _xlfn._xlws.FILTER('Responsáveis pelas informações'!F:F, 'Responsáveis pelas informações'!A:A=A1065))</f>
        <v>Marcos</v>
      </c>
      <c r="D1065" s="16" t="s">
        <v>16</v>
      </c>
      <c r="E1065" s="30" t="s">
        <v>414</v>
      </c>
      <c r="F1065" s="30" t="s">
        <v>877</v>
      </c>
      <c r="G1065" s="16"/>
      <c r="H1065" s="87"/>
      <c r="I1065" s="87"/>
      <c r="J1065" s="87"/>
      <c r="K1065" s="87"/>
      <c r="L1065" s="87"/>
      <c r="M1065" s="87"/>
      <c r="N1065" s="87"/>
      <c r="O1065" s="87"/>
      <c r="P1065" s="87"/>
      <c r="Q1065" s="84"/>
      <c r="R1065" s="84">
        <v>60</v>
      </c>
      <c r="S1065" s="87">
        <v>80</v>
      </c>
      <c r="T1065" s="87">
        <v>100</v>
      </c>
      <c r="U1065" s="87">
        <v>120</v>
      </c>
      <c r="V1065" s="87"/>
      <c r="W1065" s="87"/>
      <c r="X1065" s="87"/>
    </row>
    <row r="1066" spans="1:24" ht="12.95">
      <c r="A1066" s="9" t="s">
        <v>112</v>
      </c>
      <c r="B1066" s="16" t="s">
        <v>77</v>
      </c>
      <c r="C1066" s="16" t="str" cm="1">
        <f t="array" ref="C1066">IF(A1066="", "", _xlfn._xlws.FILTER('Responsáveis pelas informações'!F:F, 'Responsáveis pelas informações'!A:A=A1066))</f>
        <v>Marcos</v>
      </c>
      <c r="D1066" s="16" t="s">
        <v>16</v>
      </c>
      <c r="E1066" s="30" t="s">
        <v>414</v>
      </c>
      <c r="F1066" s="30" t="s">
        <v>877</v>
      </c>
      <c r="G1066" s="16"/>
      <c r="H1066" s="87"/>
      <c r="I1066" s="87"/>
      <c r="J1066" s="87"/>
      <c r="K1066" s="87"/>
      <c r="L1066" s="87"/>
      <c r="M1066" s="87"/>
      <c r="N1066" s="87"/>
      <c r="O1066" s="87"/>
      <c r="P1066" s="87"/>
      <c r="Q1066" s="84"/>
      <c r="R1066" s="84">
        <v>20</v>
      </c>
      <c r="S1066" s="87">
        <v>20</v>
      </c>
      <c r="T1066" s="87">
        <v>25</v>
      </c>
      <c r="U1066" s="87">
        <v>30</v>
      </c>
      <c r="V1066" s="87"/>
      <c r="W1066" s="87"/>
      <c r="X1066" s="87"/>
    </row>
    <row r="1067" spans="1:24" ht="12.95">
      <c r="A1067" s="9" t="s">
        <v>112</v>
      </c>
      <c r="B1067" s="16" t="s">
        <v>79</v>
      </c>
      <c r="C1067" s="16" t="str" cm="1">
        <f t="array" ref="C1067">IF(A1067="", "", _xlfn._xlws.FILTER('Responsáveis pelas informações'!F:F, 'Responsáveis pelas informações'!A:A=A1067))</f>
        <v>Marcos</v>
      </c>
      <c r="D1067" s="16" t="s">
        <v>16</v>
      </c>
      <c r="E1067" s="30" t="s">
        <v>414</v>
      </c>
      <c r="F1067" s="30" t="s">
        <v>877</v>
      </c>
      <c r="G1067" s="16"/>
      <c r="H1067" s="87"/>
      <c r="I1067" s="87"/>
      <c r="J1067" s="87"/>
      <c r="K1067" s="87"/>
      <c r="L1067" s="87"/>
      <c r="M1067" s="87"/>
      <c r="N1067" s="87"/>
      <c r="O1067" s="87"/>
      <c r="P1067" s="87"/>
      <c r="Q1067" s="84"/>
      <c r="R1067" s="84">
        <v>8</v>
      </c>
      <c r="S1067" s="87">
        <v>10</v>
      </c>
      <c r="T1067" s="87">
        <v>14</v>
      </c>
      <c r="U1067" s="87">
        <v>18</v>
      </c>
      <c r="V1067" s="87"/>
      <c r="W1067" s="87"/>
      <c r="X1067" s="87"/>
    </row>
    <row r="1068" spans="1:24" ht="26.1">
      <c r="A1068" s="9" t="s">
        <v>112</v>
      </c>
      <c r="B1068" s="16" t="s">
        <v>95</v>
      </c>
      <c r="C1068" s="16" t="str" cm="1">
        <f t="array" ref="C1068">IF(A1068="", "", _xlfn._xlws.FILTER('Responsáveis pelas informações'!F:F, 'Responsáveis pelas informações'!A:A=A1068))</f>
        <v>Marcos</v>
      </c>
      <c r="D1068" s="16" t="s">
        <v>16</v>
      </c>
      <c r="E1068" s="30" t="s">
        <v>414</v>
      </c>
      <c r="F1068" s="30" t="s">
        <v>877</v>
      </c>
      <c r="G1068" s="16"/>
      <c r="H1068" s="87"/>
      <c r="I1068" s="87"/>
      <c r="J1068" s="87"/>
      <c r="K1068" s="87"/>
      <c r="L1068" s="87"/>
      <c r="M1068" s="87"/>
      <c r="N1068" s="87"/>
      <c r="O1068" s="87"/>
      <c r="P1068" s="87"/>
      <c r="Q1068" s="84"/>
      <c r="R1068" s="84">
        <v>2</v>
      </c>
      <c r="S1068" s="87">
        <v>3</v>
      </c>
      <c r="T1068" s="87">
        <v>4</v>
      </c>
      <c r="U1068" s="87">
        <v>5</v>
      </c>
      <c r="V1068" s="87"/>
      <c r="W1068" s="87"/>
      <c r="X1068" s="87"/>
    </row>
    <row r="1069" spans="1:24" ht="12.95">
      <c r="A1069" s="9" t="s">
        <v>112</v>
      </c>
      <c r="B1069" s="16" t="s">
        <v>81</v>
      </c>
      <c r="C1069" s="16" t="str" cm="1">
        <f t="array" ref="C1069">IF(A1069="", "", _xlfn._xlws.FILTER('Responsáveis pelas informações'!F:F, 'Responsáveis pelas informações'!A:A=A1069))</f>
        <v>Marcos</v>
      </c>
      <c r="D1069" s="16" t="s">
        <v>16</v>
      </c>
      <c r="E1069" s="30" t="s">
        <v>414</v>
      </c>
      <c r="F1069" s="30" t="s">
        <v>877</v>
      </c>
      <c r="G1069" s="16"/>
      <c r="H1069" s="87"/>
      <c r="I1069" s="87"/>
      <c r="J1069" s="87"/>
      <c r="K1069" s="87"/>
      <c r="L1069" s="87"/>
      <c r="M1069" s="87"/>
      <c r="N1069" s="87"/>
      <c r="O1069" s="87"/>
      <c r="P1069" s="87"/>
      <c r="Q1069" s="84"/>
      <c r="R1069" s="84">
        <v>8</v>
      </c>
      <c r="S1069" s="87">
        <v>15</v>
      </c>
      <c r="T1069" s="87">
        <v>15</v>
      </c>
      <c r="U1069" s="87">
        <v>18</v>
      </c>
      <c r="V1069" s="87"/>
      <c r="W1069" s="87"/>
      <c r="X1069" s="87"/>
    </row>
    <row r="1070" spans="1:24" ht="12.95">
      <c r="A1070" s="9" t="s">
        <v>112</v>
      </c>
      <c r="B1070" s="16" t="s">
        <v>57</v>
      </c>
      <c r="C1070" s="16" t="str" cm="1">
        <f t="array" ref="C1070">IF(A1070="", "", _xlfn._xlws.FILTER('Responsáveis pelas informações'!F:F, 'Responsáveis pelas informações'!A:A=A1070))</f>
        <v>Marcos</v>
      </c>
      <c r="D1070" s="16" t="s">
        <v>16</v>
      </c>
      <c r="E1070" s="30" t="s">
        <v>414</v>
      </c>
      <c r="F1070" s="30" t="s">
        <v>877</v>
      </c>
      <c r="G1070" s="16"/>
      <c r="H1070" s="87"/>
      <c r="I1070" s="87"/>
      <c r="J1070" s="87"/>
      <c r="K1070" s="87"/>
      <c r="L1070" s="87"/>
      <c r="M1070" s="87"/>
      <c r="N1070" s="87"/>
      <c r="O1070" s="87"/>
      <c r="P1070" s="87"/>
      <c r="Q1070" s="84"/>
      <c r="R1070" s="84">
        <v>0</v>
      </c>
      <c r="S1070" s="87">
        <v>1</v>
      </c>
      <c r="T1070" s="87">
        <v>0</v>
      </c>
      <c r="U1070" s="87">
        <v>2</v>
      </c>
      <c r="V1070" s="87"/>
      <c r="W1070" s="87"/>
      <c r="X1070" s="87"/>
    </row>
    <row r="1071" spans="1:24" ht="12.95">
      <c r="A1071" s="9" t="s">
        <v>112</v>
      </c>
      <c r="B1071" s="16" t="s">
        <v>99</v>
      </c>
      <c r="C1071" s="16" t="str" cm="1">
        <f t="array" ref="C1071">IF(A1071="", "", _xlfn._xlws.FILTER('Responsáveis pelas informações'!F:F, 'Responsáveis pelas informações'!A:A=A1071))</f>
        <v>Marcos</v>
      </c>
      <c r="D1071" s="16" t="s">
        <v>16</v>
      </c>
      <c r="E1071" s="30" t="s">
        <v>414</v>
      </c>
      <c r="F1071" s="30" t="s">
        <v>877</v>
      </c>
      <c r="G1071" s="16"/>
      <c r="H1071" s="87"/>
      <c r="I1071" s="87"/>
      <c r="J1071" s="87"/>
      <c r="K1071" s="87"/>
      <c r="L1071" s="87"/>
      <c r="M1071" s="87"/>
      <c r="N1071" s="87"/>
      <c r="O1071" s="87"/>
      <c r="P1071" s="87"/>
      <c r="Q1071" s="84"/>
      <c r="R1071" s="84">
        <v>7</v>
      </c>
      <c r="S1071" s="87">
        <v>7</v>
      </c>
      <c r="T1071" s="87">
        <v>7</v>
      </c>
      <c r="U1071" s="87">
        <v>7</v>
      </c>
      <c r="V1071" s="87"/>
      <c r="W1071" s="87"/>
      <c r="X1071" s="87"/>
    </row>
    <row r="1072" spans="1:24" ht="26.1">
      <c r="A1072" s="9" t="s">
        <v>112</v>
      </c>
      <c r="B1072" s="16" t="s">
        <v>88</v>
      </c>
      <c r="C1072" s="16" t="str" cm="1">
        <f t="array" ref="C1072">IF(A1072="", "", _xlfn._xlws.FILTER('Responsáveis pelas informações'!F:F, 'Responsáveis pelas informações'!A:A=A1072))</f>
        <v>Marcos</v>
      </c>
      <c r="D1072" s="16" t="s">
        <v>16</v>
      </c>
      <c r="E1072" s="30" t="s">
        <v>414</v>
      </c>
      <c r="F1072" s="30" t="s">
        <v>877</v>
      </c>
      <c r="G1072" s="16"/>
      <c r="H1072" s="87"/>
      <c r="I1072" s="87"/>
      <c r="J1072" s="87"/>
      <c r="K1072" s="87"/>
      <c r="L1072" s="87"/>
      <c r="M1072" s="87"/>
      <c r="N1072" s="87"/>
      <c r="O1072" s="87"/>
      <c r="P1072" s="87"/>
      <c r="Q1072" s="84"/>
      <c r="R1072" s="84">
        <v>57</v>
      </c>
      <c r="S1072" s="87">
        <v>57</v>
      </c>
      <c r="T1072" s="87">
        <v>57</v>
      </c>
      <c r="U1072" s="87">
        <v>57</v>
      </c>
      <c r="V1072" s="87"/>
      <c r="W1072" s="87"/>
      <c r="X1072" s="87"/>
    </row>
    <row r="1073" spans="1:24" ht="12.95">
      <c r="A1073" s="9" t="s">
        <v>112</v>
      </c>
      <c r="B1073" s="16" t="s">
        <v>72</v>
      </c>
      <c r="C1073" s="16" t="str" cm="1">
        <f t="array" ref="C1073">IF(A1073="", "", _xlfn._xlws.FILTER('Responsáveis pelas informações'!F:F, 'Responsáveis pelas informações'!A:A=A1073))</f>
        <v>Marcos</v>
      </c>
      <c r="D1073" s="16" t="s">
        <v>16</v>
      </c>
      <c r="E1073" s="30" t="s">
        <v>414</v>
      </c>
      <c r="F1073" s="30" t="s">
        <v>877</v>
      </c>
      <c r="G1073" s="16"/>
      <c r="H1073" s="87"/>
      <c r="I1073" s="87"/>
      <c r="J1073" s="87"/>
      <c r="K1073" s="87"/>
      <c r="L1073" s="87"/>
      <c r="M1073" s="87"/>
      <c r="N1073" s="87"/>
      <c r="O1073" s="87"/>
      <c r="P1073" s="87"/>
      <c r="Q1073" s="84"/>
      <c r="R1073" s="84">
        <v>31</v>
      </c>
      <c r="S1073" s="87">
        <v>29</v>
      </c>
      <c r="T1073" s="87">
        <v>28</v>
      </c>
      <c r="U1073" s="87">
        <v>27</v>
      </c>
      <c r="V1073" s="87"/>
      <c r="W1073" s="87"/>
      <c r="X1073" s="87"/>
    </row>
    <row r="1074" spans="1:24" ht="26.1">
      <c r="A1074" s="9" t="s">
        <v>112</v>
      </c>
      <c r="B1074" s="16" t="s">
        <v>104</v>
      </c>
      <c r="C1074" s="16" t="str" cm="1">
        <f t="array" ref="C1074">IF(A1074="", "", _xlfn._xlws.FILTER('Responsáveis pelas informações'!F:F, 'Responsáveis pelas informações'!A:A=A1074))</f>
        <v>Marcos</v>
      </c>
      <c r="D1074" s="16" t="s">
        <v>16</v>
      </c>
      <c r="E1074" s="30" t="s">
        <v>414</v>
      </c>
      <c r="F1074" s="30" t="s">
        <v>877</v>
      </c>
      <c r="G1074" s="16"/>
      <c r="H1074" s="87"/>
      <c r="I1074" s="87"/>
      <c r="J1074" s="87"/>
      <c r="K1074" s="87"/>
      <c r="L1074" s="87"/>
      <c r="M1074" s="87"/>
      <c r="N1074" s="87"/>
      <c r="O1074" s="87"/>
      <c r="P1074" s="87"/>
      <c r="Q1074" s="84"/>
      <c r="R1074" s="84">
        <v>120</v>
      </c>
      <c r="S1074" s="87">
        <v>130</v>
      </c>
      <c r="T1074" s="87">
        <v>150</v>
      </c>
      <c r="U1074" s="87">
        <v>180</v>
      </c>
      <c r="V1074" s="87"/>
      <c r="W1074" s="87"/>
      <c r="X1074" s="87"/>
    </row>
    <row r="1075" spans="1:24" ht="26.1">
      <c r="A1075" s="9" t="s">
        <v>112</v>
      </c>
      <c r="B1075" s="16" t="s">
        <v>66</v>
      </c>
      <c r="C1075" s="16" t="str" cm="1">
        <f t="array" ref="C1075">IF(A1075="", "", _xlfn._xlws.FILTER('Responsáveis pelas informações'!F:F, 'Responsáveis pelas informações'!A:A=A1075))</f>
        <v>Marcos</v>
      </c>
      <c r="D1075" s="16" t="s">
        <v>16</v>
      </c>
      <c r="E1075" s="30" t="s">
        <v>414</v>
      </c>
      <c r="F1075" s="30" t="s">
        <v>877</v>
      </c>
      <c r="G1075" s="16"/>
      <c r="H1075" s="87"/>
      <c r="I1075" s="87"/>
      <c r="J1075" s="87"/>
      <c r="K1075" s="87"/>
      <c r="L1075" s="87"/>
      <c r="M1075" s="87"/>
      <c r="N1075" s="87"/>
      <c r="O1075" s="87"/>
      <c r="P1075" s="87"/>
      <c r="Q1075" s="84"/>
      <c r="R1075" s="84">
        <v>0</v>
      </c>
      <c r="S1075" s="87">
        <v>0</v>
      </c>
      <c r="T1075" s="87">
        <v>0</v>
      </c>
      <c r="U1075" s="87">
        <v>0</v>
      </c>
      <c r="V1075" s="87"/>
      <c r="W1075" s="87"/>
      <c r="X1075" s="87"/>
    </row>
    <row r="1076" spans="1:24" ht="12.95">
      <c r="A1076" s="9" t="s">
        <v>113</v>
      </c>
      <c r="B1076" s="16" t="s">
        <v>47</v>
      </c>
      <c r="C1076" s="47" t="str" cm="1">
        <f t="array" ref="C1076">IF(A1076="", "", _xlfn._xlws.FILTER('Responsáveis pelas informações'!F:F, 'Responsáveis pelas informações'!A:A=A1076))</f>
        <v>Bianca</v>
      </c>
      <c r="D1076" s="47" t="s">
        <v>41</v>
      </c>
      <c r="E1076" s="82" t="s">
        <v>877</v>
      </c>
      <c r="F1076" s="82" t="s">
        <v>877</v>
      </c>
      <c r="G1076" s="16"/>
      <c r="H1076" s="87"/>
      <c r="I1076" s="87"/>
      <c r="J1076" s="87"/>
      <c r="K1076" s="87"/>
      <c r="L1076" s="87"/>
      <c r="M1076" s="87"/>
      <c r="N1076" s="87"/>
      <c r="O1076" s="87">
        <v>12</v>
      </c>
      <c r="P1076" s="87">
        <v>24</v>
      </c>
      <c r="Q1076" s="84">
        <v>36</v>
      </c>
      <c r="R1076" s="84">
        <v>18</v>
      </c>
      <c r="S1076" s="87"/>
      <c r="T1076" s="87"/>
      <c r="U1076" s="87"/>
      <c r="V1076" s="87"/>
      <c r="W1076" s="87"/>
      <c r="X1076" s="87"/>
    </row>
    <row r="1077" spans="1:24" ht="12.95">
      <c r="A1077" s="9" t="s">
        <v>113</v>
      </c>
      <c r="B1077" s="16" t="s">
        <v>13</v>
      </c>
      <c r="C1077" s="47" t="str" cm="1">
        <f t="array" ref="C1077">IF(A1077="", "", _xlfn._xlws.FILTER('Responsáveis pelas informações'!F:F, 'Responsáveis pelas informações'!A:A=A1077))</f>
        <v>Bianca</v>
      </c>
      <c r="D1077" s="47" t="s">
        <v>41</v>
      </c>
      <c r="E1077" s="82" t="s">
        <v>877</v>
      </c>
      <c r="F1077" s="82" t="s">
        <v>877</v>
      </c>
      <c r="G1077" s="16"/>
      <c r="H1077" s="87"/>
      <c r="I1077" s="87"/>
      <c r="J1077" s="87"/>
      <c r="K1077" s="87"/>
      <c r="L1077" s="87"/>
      <c r="M1077" s="87"/>
      <c r="N1077" s="87"/>
      <c r="O1077" s="87">
        <v>4</v>
      </c>
      <c r="P1077" s="87">
        <v>8</v>
      </c>
      <c r="Q1077" s="84">
        <v>12</v>
      </c>
      <c r="R1077" s="84">
        <v>4</v>
      </c>
      <c r="S1077" s="87"/>
      <c r="T1077" s="87"/>
      <c r="U1077" s="87"/>
      <c r="V1077" s="87"/>
      <c r="W1077" s="87"/>
      <c r="X1077" s="87"/>
    </row>
    <row r="1078" spans="1:24" ht="12.95">
      <c r="A1078" s="9" t="s">
        <v>113</v>
      </c>
      <c r="B1078" s="16" t="s">
        <v>51</v>
      </c>
      <c r="C1078" s="47" t="str" cm="1">
        <f t="array" ref="C1078">IF(A1078="", "", _xlfn._xlws.FILTER('Responsáveis pelas informações'!F:F, 'Responsáveis pelas informações'!A:A=A1078))</f>
        <v>Bianca</v>
      </c>
      <c r="D1078" s="47" t="s">
        <v>41</v>
      </c>
      <c r="E1078" s="82" t="s">
        <v>877</v>
      </c>
      <c r="F1078" s="82" t="s">
        <v>877</v>
      </c>
      <c r="G1078" s="16"/>
      <c r="H1078" s="87"/>
      <c r="I1078" s="87"/>
      <c r="J1078" s="87"/>
      <c r="K1078" s="87"/>
      <c r="L1078" s="87"/>
      <c r="M1078" s="87"/>
      <c r="N1078" s="87"/>
      <c r="O1078" s="87">
        <v>1</v>
      </c>
      <c r="P1078" s="87">
        <v>2</v>
      </c>
      <c r="Q1078" s="84">
        <v>3</v>
      </c>
      <c r="R1078" s="84">
        <v>0</v>
      </c>
      <c r="S1078" s="87"/>
      <c r="T1078" s="87"/>
      <c r="U1078" s="87"/>
      <c r="V1078" s="87"/>
      <c r="W1078" s="87"/>
      <c r="X1078" s="87"/>
    </row>
    <row r="1079" spans="1:24" ht="12.95">
      <c r="A1079" s="9" t="s">
        <v>113</v>
      </c>
      <c r="B1079" s="16" t="s">
        <v>53</v>
      </c>
      <c r="C1079" s="47" t="str" cm="1">
        <f t="array" ref="C1079">IF(A1079="", "", _xlfn._xlws.FILTER('Responsáveis pelas informações'!F:F, 'Responsáveis pelas informações'!A:A=A1079))</f>
        <v>Bianca</v>
      </c>
      <c r="D1079" s="47" t="s">
        <v>41</v>
      </c>
      <c r="E1079" s="82" t="s">
        <v>877</v>
      </c>
      <c r="F1079" s="82" t="s">
        <v>877</v>
      </c>
      <c r="G1079" s="16"/>
      <c r="H1079" s="87"/>
      <c r="I1079" s="87"/>
      <c r="J1079" s="87"/>
      <c r="K1079" s="87"/>
      <c r="L1079" s="87"/>
      <c r="M1079" s="87"/>
      <c r="N1079" s="87"/>
      <c r="O1079" s="87">
        <v>1</v>
      </c>
      <c r="P1079" s="87">
        <v>2</v>
      </c>
      <c r="Q1079" s="84">
        <v>3</v>
      </c>
      <c r="R1079" s="84">
        <v>0</v>
      </c>
      <c r="S1079" s="87"/>
      <c r="T1079" s="87"/>
      <c r="U1079" s="87"/>
      <c r="V1079" s="87"/>
      <c r="W1079" s="87"/>
      <c r="X1079" s="87"/>
    </row>
    <row r="1080" spans="1:24" ht="12.95">
      <c r="A1080" s="9" t="s">
        <v>113</v>
      </c>
      <c r="B1080" s="16" t="s">
        <v>63</v>
      </c>
      <c r="C1080" s="47" t="str" cm="1">
        <f t="array" ref="C1080">IF(A1080="", "", _xlfn._xlws.FILTER('Responsáveis pelas informações'!F:F, 'Responsáveis pelas informações'!A:A=A1080))</f>
        <v>Bianca</v>
      </c>
      <c r="D1080" s="47" t="s">
        <v>41</v>
      </c>
      <c r="E1080" s="82" t="s">
        <v>877</v>
      </c>
      <c r="F1080" s="82" t="s">
        <v>877</v>
      </c>
      <c r="G1080" s="16"/>
      <c r="H1080" s="87"/>
      <c r="I1080" s="87"/>
      <c r="J1080" s="87"/>
      <c r="K1080" s="87"/>
      <c r="L1080" s="87"/>
      <c r="M1080" s="87"/>
      <c r="N1080" s="87"/>
      <c r="O1080" s="87">
        <v>30</v>
      </c>
      <c r="P1080" s="87">
        <v>60</v>
      </c>
      <c r="Q1080" s="84">
        <v>60</v>
      </c>
      <c r="R1080" s="84">
        <v>30</v>
      </c>
      <c r="S1080" s="87"/>
      <c r="T1080" s="87"/>
      <c r="U1080" s="87"/>
      <c r="V1080" s="87"/>
      <c r="W1080" s="87"/>
      <c r="X1080" s="87"/>
    </row>
    <row r="1081" spans="1:24" ht="12.95">
      <c r="A1081" s="9" t="s">
        <v>113</v>
      </c>
      <c r="B1081" s="16" t="s">
        <v>57</v>
      </c>
      <c r="C1081" s="47" t="str" cm="1">
        <f t="array" ref="C1081">IF(A1081="", "", _xlfn._xlws.FILTER('Responsáveis pelas informações'!F:F, 'Responsáveis pelas informações'!A:A=A1081))</f>
        <v>Bianca</v>
      </c>
      <c r="D1081" s="47" t="s">
        <v>41</v>
      </c>
      <c r="E1081" s="82" t="s">
        <v>877</v>
      </c>
      <c r="F1081" s="82" t="s">
        <v>877</v>
      </c>
      <c r="G1081" s="16"/>
      <c r="H1081" s="87"/>
      <c r="I1081" s="87"/>
      <c r="J1081" s="87"/>
      <c r="K1081" s="87"/>
      <c r="L1081" s="87"/>
      <c r="M1081" s="87"/>
      <c r="N1081" s="87"/>
      <c r="O1081" s="87">
        <v>0</v>
      </c>
      <c r="P1081" s="87">
        <v>1</v>
      </c>
      <c r="Q1081" s="84">
        <v>1</v>
      </c>
      <c r="R1081" s="84">
        <v>1</v>
      </c>
      <c r="S1081" s="87"/>
      <c r="T1081" s="87"/>
      <c r="U1081" s="87"/>
      <c r="V1081" s="87"/>
      <c r="W1081" s="87"/>
      <c r="X1081" s="87"/>
    </row>
    <row r="1082" spans="1:24" ht="26.1">
      <c r="A1082" s="9" t="s">
        <v>113</v>
      </c>
      <c r="B1082" s="16" t="s">
        <v>66</v>
      </c>
      <c r="C1082" s="47" t="str" cm="1">
        <f t="array" ref="C1082">IF(A1082="", "", _xlfn._xlws.FILTER('Responsáveis pelas informações'!F:F, 'Responsáveis pelas informações'!A:A=A1082))</f>
        <v>Bianca</v>
      </c>
      <c r="D1082" s="47" t="s">
        <v>41</v>
      </c>
      <c r="E1082" s="82" t="s">
        <v>877</v>
      </c>
      <c r="F1082" s="82" t="s">
        <v>877</v>
      </c>
      <c r="G1082" s="16"/>
      <c r="H1082" s="87"/>
      <c r="I1082" s="87"/>
      <c r="J1082" s="87"/>
      <c r="K1082" s="87"/>
      <c r="L1082" s="87"/>
      <c r="M1082" s="87"/>
      <c r="N1082" s="87"/>
      <c r="O1082" s="87">
        <v>4</v>
      </c>
      <c r="P1082" s="87">
        <v>8</v>
      </c>
      <c r="Q1082" s="84">
        <v>12</v>
      </c>
      <c r="R1082" s="84">
        <v>0</v>
      </c>
      <c r="S1082" s="87"/>
      <c r="T1082" s="87"/>
      <c r="U1082" s="87"/>
      <c r="V1082" s="87"/>
      <c r="W1082" s="87"/>
      <c r="X1082" s="87"/>
    </row>
    <row r="1083" spans="1:24" ht="12.95">
      <c r="A1083" s="9" t="s">
        <v>113</v>
      </c>
      <c r="B1083" s="16" t="s">
        <v>68</v>
      </c>
      <c r="C1083" s="47" t="str" cm="1">
        <f t="array" ref="C1083">IF(A1083="", "", _xlfn._xlws.FILTER('Responsáveis pelas informações'!F:F, 'Responsáveis pelas informações'!A:A=A1083))</f>
        <v>Bianca</v>
      </c>
      <c r="D1083" s="47" t="s">
        <v>41</v>
      </c>
      <c r="E1083" s="82" t="s">
        <v>877</v>
      </c>
      <c r="F1083" s="82" t="s">
        <v>877</v>
      </c>
      <c r="G1083" s="16"/>
      <c r="H1083" s="87"/>
      <c r="I1083" s="87"/>
      <c r="J1083" s="87"/>
      <c r="K1083" s="87"/>
      <c r="L1083" s="87"/>
      <c r="M1083" s="87"/>
      <c r="N1083" s="87"/>
      <c r="O1083" s="87">
        <v>3</v>
      </c>
      <c r="P1083" s="87">
        <v>3</v>
      </c>
      <c r="Q1083" s="84">
        <v>3</v>
      </c>
      <c r="R1083" s="84">
        <v>3</v>
      </c>
      <c r="S1083" s="87"/>
      <c r="T1083" s="87"/>
      <c r="U1083" s="87"/>
      <c r="V1083" s="87"/>
      <c r="W1083" s="87"/>
      <c r="X1083" s="87"/>
    </row>
    <row r="1084" spans="1:24" ht="26.1">
      <c r="A1084" s="9" t="s">
        <v>113</v>
      </c>
      <c r="B1084" s="16" t="s">
        <v>70</v>
      </c>
      <c r="C1084" s="47" t="str" cm="1">
        <f t="array" ref="C1084">IF(A1084="", "", _xlfn._xlws.FILTER('Responsáveis pelas informações'!F:F, 'Responsáveis pelas informações'!A:A=A1084))</f>
        <v>Bianca</v>
      </c>
      <c r="D1084" s="47" t="s">
        <v>41</v>
      </c>
      <c r="E1084" s="82" t="s">
        <v>877</v>
      </c>
      <c r="F1084" s="82" t="s">
        <v>877</v>
      </c>
      <c r="G1084" s="16"/>
      <c r="H1084" s="87"/>
      <c r="I1084" s="87"/>
      <c r="J1084" s="87"/>
      <c r="K1084" s="87"/>
      <c r="L1084" s="87"/>
      <c r="M1084" s="87"/>
      <c r="N1084" s="87"/>
      <c r="O1084" s="87">
        <v>53</v>
      </c>
      <c r="P1084" s="87">
        <v>47</v>
      </c>
      <c r="Q1084" s="84">
        <v>47</v>
      </c>
      <c r="R1084" s="84">
        <v>46</v>
      </c>
      <c r="S1084" s="87"/>
      <c r="T1084" s="87"/>
      <c r="U1084" s="87"/>
      <c r="V1084" s="87"/>
      <c r="W1084" s="87"/>
      <c r="X1084" s="87"/>
    </row>
    <row r="1085" spans="1:24" ht="12.95">
      <c r="A1085" s="9" t="s">
        <v>113</v>
      </c>
      <c r="B1085" s="16" t="s">
        <v>72</v>
      </c>
      <c r="C1085" s="47" t="str" cm="1">
        <f t="array" ref="C1085">IF(A1085="", "", _xlfn._xlws.FILTER('Responsáveis pelas informações'!F:F, 'Responsáveis pelas informações'!A:A=A1085))</f>
        <v>Bianca</v>
      </c>
      <c r="D1085" s="47" t="s">
        <v>41</v>
      </c>
      <c r="E1085" s="82" t="s">
        <v>877</v>
      </c>
      <c r="F1085" s="82" t="s">
        <v>877</v>
      </c>
      <c r="G1085" s="16"/>
      <c r="H1085" s="87"/>
      <c r="I1085" s="87"/>
      <c r="J1085" s="87"/>
      <c r="K1085" s="87"/>
      <c r="L1085" s="87"/>
      <c r="M1085" s="87"/>
      <c r="N1085" s="87"/>
      <c r="O1085" s="87">
        <v>25</v>
      </c>
      <c r="P1085" s="87">
        <v>25</v>
      </c>
      <c r="Q1085" s="84">
        <v>25</v>
      </c>
      <c r="R1085" s="84">
        <v>21</v>
      </c>
      <c r="S1085" s="87"/>
      <c r="T1085" s="87"/>
      <c r="U1085" s="87"/>
      <c r="V1085" s="87"/>
      <c r="W1085" s="87"/>
      <c r="X1085" s="87"/>
    </row>
    <row r="1086" spans="1:24" ht="12.95">
      <c r="A1086" s="9" t="s">
        <v>114</v>
      </c>
      <c r="B1086" s="16" t="s">
        <v>45</v>
      </c>
      <c r="C1086" s="47" t="str" cm="1">
        <f t="array" ref="C1086">IF(A1086="", "", _xlfn._xlws.FILTER('Responsáveis pelas informações'!F:F, 'Responsáveis pelas informações'!A:A=A1086))</f>
        <v>Bianca</v>
      </c>
      <c r="D1086" s="47" t="s">
        <v>44</v>
      </c>
      <c r="E1086" s="61" t="s">
        <v>877</v>
      </c>
      <c r="F1086" s="61" t="s">
        <v>877</v>
      </c>
      <c r="G1086" s="16"/>
      <c r="H1086" s="87"/>
      <c r="I1086" s="87"/>
      <c r="J1086" s="87"/>
      <c r="K1086" s="87"/>
      <c r="L1086" s="87"/>
      <c r="M1086" s="87"/>
      <c r="N1086" s="87"/>
      <c r="O1086" s="87">
        <v>20</v>
      </c>
      <c r="P1086" s="87">
        <v>55</v>
      </c>
      <c r="Q1086" s="84">
        <v>60</v>
      </c>
      <c r="R1086" s="84">
        <v>20</v>
      </c>
      <c r="S1086" s="87"/>
      <c r="T1086" s="87"/>
      <c r="U1086" s="87"/>
      <c r="V1086" s="87"/>
      <c r="W1086" s="87"/>
      <c r="X1086" s="87"/>
    </row>
    <row r="1087" spans="1:24" ht="12.95">
      <c r="A1087" s="9" t="s">
        <v>114</v>
      </c>
      <c r="B1087" s="16" t="s">
        <v>13</v>
      </c>
      <c r="C1087" s="47" t="str" cm="1">
        <f t="array" ref="C1087">IF(A1087="", "", _xlfn._xlws.FILTER('Responsáveis pelas informações'!F:F, 'Responsáveis pelas informações'!A:A=A1087))</f>
        <v>Bianca</v>
      </c>
      <c r="D1087" s="47" t="s">
        <v>44</v>
      </c>
      <c r="E1087" s="61" t="s">
        <v>877</v>
      </c>
      <c r="F1087" s="61" t="s">
        <v>877</v>
      </c>
      <c r="G1087" s="16"/>
      <c r="H1087" s="87"/>
      <c r="I1087" s="87"/>
      <c r="J1087" s="87"/>
      <c r="K1087" s="87"/>
      <c r="L1087" s="87"/>
      <c r="M1087" s="87"/>
      <c r="N1087" s="87"/>
      <c r="O1087" s="87">
        <v>4</v>
      </c>
      <c r="P1087" s="87">
        <v>18</v>
      </c>
      <c r="Q1087" s="84">
        <v>18</v>
      </c>
      <c r="R1087" s="84">
        <v>5</v>
      </c>
      <c r="S1087" s="87"/>
      <c r="T1087" s="87"/>
      <c r="U1087" s="87"/>
      <c r="V1087" s="87"/>
      <c r="W1087" s="87"/>
      <c r="X1087" s="87"/>
    </row>
    <row r="1088" spans="1:24" ht="12.95">
      <c r="A1088" s="9" t="s">
        <v>114</v>
      </c>
      <c r="B1088" s="16" t="s">
        <v>51</v>
      </c>
      <c r="C1088" s="47" t="str" cm="1">
        <f t="array" ref="C1088">IF(A1088="", "", _xlfn._xlws.FILTER('Responsáveis pelas informações'!F:F, 'Responsáveis pelas informações'!A:A=A1088))</f>
        <v>Bianca</v>
      </c>
      <c r="D1088" s="47" t="s">
        <v>44</v>
      </c>
      <c r="E1088" s="61" t="s">
        <v>877</v>
      </c>
      <c r="F1088" s="61" t="s">
        <v>877</v>
      </c>
      <c r="G1088" s="16"/>
      <c r="H1088" s="87"/>
      <c r="I1088" s="87"/>
      <c r="J1088" s="87"/>
      <c r="K1088" s="87"/>
      <c r="L1088" s="87"/>
      <c r="M1088" s="87"/>
      <c r="N1088" s="87"/>
      <c r="O1088" s="87">
        <v>0</v>
      </c>
      <c r="P1088" s="87">
        <v>4</v>
      </c>
      <c r="Q1088" s="84">
        <v>5</v>
      </c>
      <c r="R1088" s="84">
        <v>2</v>
      </c>
      <c r="S1088" s="87"/>
      <c r="T1088" s="87"/>
      <c r="U1088" s="87"/>
      <c r="V1088" s="87"/>
      <c r="W1088" s="87"/>
      <c r="X1088" s="87"/>
    </row>
    <row r="1089" spans="1:24" ht="12.95">
      <c r="A1089" s="9" t="s">
        <v>114</v>
      </c>
      <c r="B1089" s="16" t="s">
        <v>53</v>
      </c>
      <c r="C1089" s="47" t="str" cm="1">
        <f t="array" ref="C1089">IF(A1089="", "", _xlfn._xlws.FILTER('Responsáveis pelas informações'!F:F, 'Responsáveis pelas informações'!A:A=A1089))</f>
        <v>Bianca</v>
      </c>
      <c r="D1089" s="47" t="s">
        <v>44</v>
      </c>
      <c r="E1089" s="61" t="s">
        <v>877</v>
      </c>
      <c r="F1089" s="61" t="s">
        <v>877</v>
      </c>
      <c r="G1089" s="16"/>
      <c r="H1089" s="87"/>
      <c r="I1089" s="87"/>
      <c r="J1089" s="87"/>
      <c r="K1089" s="87"/>
      <c r="L1089" s="87"/>
      <c r="M1089" s="87"/>
      <c r="N1089" s="87"/>
      <c r="O1089" s="87">
        <v>0</v>
      </c>
      <c r="P1089" s="87">
        <v>3</v>
      </c>
      <c r="Q1089" s="84">
        <v>4</v>
      </c>
      <c r="R1089" s="84">
        <v>2</v>
      </c>
      <c r="S1089" s="87"/>
      <c r="T1089" s="87"/>
      <c r="U1089" s="87"/>
      <c r="V1089" s="87"/>
      <c r="W1089" s="87"/>
      <c r="X1089" s="87"/>
    </row>
    <row r="1090" spans="1:24" ht="12.95">
      <c r="A1090" s="9" t="s">
        <v>114</v>
      </c>
      <c r="B1090" s="16" t="s">
        <v>63</v>
      </c>
      <c r="C1090" s="47" t="str" cm="1">
        <f t="array" ref="C1090">IF(A1090="", "", _xlfn._xlws.FILTER('Responsáveis pelas informações'!F:F, 'Responsáveis pelas informações'!A:A=A1090))</f>
        <v>Bianca</v>
      </c>
      <c r="D1090" s="47" t="s">
        <v>44</v>
      </c>
      <c r="E1090" s="61" t="s">
        <v>877</v>
      </c>
      <c r="F1090" s="61" t="s">
        <v>877</v>
      </c>
      <c r="G1090" s="16"/>
      <c r="H1090" s="87"/>
      <c r="I1090" s="87"/>
      <c r="J1090" s="87"/>
      <c r="K1090" s="87"/>
      <c r="L1090" s="87"/>
      <c r="M1090" s="87"/>
      <c r="N1090" s="87"/>
      <c r="O1090" s="87">
        <v>10</v>
      </c>
      <c r="P1090" s="87">
        <v>20</v>
      </c>
      <c r="Q1090" s="84">
        <v>20</v>
      </c>
      <c r="R1090" s="84">
        <v>20</v>
      </c>
      <c r="S1090" s="87"/>
      <c r="T1090" s="87"/>
      <c r="U1090" s="87"/>
      <c r="V1090" s="87"/>
      <c r="W1090" s="87"/>
      <c r="X1090" s="87"/>
    </row>
    <row r="1091" spans="1:24" ht="12.95">
      <c r="A1091" s="9" t="s">
        <v>114</v>
      </c>
      <c r="B1091" s="16" t="s">
        <v>57</v>
      </c>
      <c r="C1091" s="47" t="str" cm="1">
        <f t="array" ref="C1091">IF(A1091="", "", _xlfn._xlws.FILTER('Responsáveis pelas informações'!F:F, 'Responsáveis pelas informações'!A:A=A1091))</f>
        <v>Bianca</v>
      </c>
      <c r="D1091" s="47" t="s">
        <v>44</v>
      </c>
      <c r="E1091" s="61" t="s">
        <v>877</v>
      </c>
      <c r="F1091" s="61" t="s">
        <v>877</v>
      </c>
      <c r="G1091" s="16"/>
      <c r="H1091" s="87"/>
      <c r="I1091" s="87"/>
      <c r="J1091" s="87"/>
      <c r="K1091" s="87"/>
      <c r="L1091" s="87"/>
      <c r="M1091" s="87"/>
      <c r="N1091" s="87"/>
      <c r="O1091" s="87">
        <v>0</v>
      </c>
      <c r="P1091" s="87">
        <v>0</v>
      </c>
      <c r="Q1091" s="84">
        <v>2</v>
      </c>
      <c r="R1091" s="84">
        <v>4</v>
      </c>
      <c r="S1091" s="87"/>
      <c r="T1091" s="87"/>
      <c r="U1091" s="87"/>
      <c r="V1091" s="87"/>
      <c r="W1091" s="87"/>
      <c r="X1091" s="87"/>
    </row>
    <row r="1092" spans="1:24" ht="26.1">
      <c r="A1092" s="9" t="s">
        <v>114</v>
      </c>
      <c r="B1092" s="16" t="s">
        <v>66</v>
      </c>
      <c r="C1092" s="47" t="str" cm="1">
        <f t="array" ref="C1092">IF(A1092="", "", _xlfn._xlws.FILTER('Responsáveis pelas informações'!F:F, 'Responsáveis pelas informações'!A:A=A1092))</f>
        <v>Bianca</v>
      </c>
      <c r="D1092" s="47" t="s">
        <v>44</v>
      </c>
      <c r="E1092" s="61" t="s">
        <v>877</v>
      </c>
      <c r="F1092" s="61" t="s">
        <v>877</v>
      </c>
      <c r="G1092" s="16"/>
      <c r="H1092" s="87"/>
      <c r="I1092" s="87"/>
      <c r="J1092" s="87"/>
      <c r="K1092" s="87"/>
      <c r="L1092" s="87"/>
      <c r="M1092" s="87"/>
      <c r="N1092" s="87"/>
      <c r="O1092" s="87">
        <v>0</v>
      </c>
      <c r="P1092" s="87">
        <v>16</v>
      </c>
      <c r="Q1092" s="84">
        <v>20</v>
      </c>
      <c r="R1092" s="84">
        <v>8</v>
      </c>
      <c r="S1092" s="87"/>
      <c r="T1092" s="87"/>
      <c r="U1092" s="87"/>
      <c r="V1092" s="87"/>
      <c r="W1092" s="87"/>
      <c r="X1092" s="87"/>
    </row>
    <row r="1093" spans="1:24" ht="12.95">
      <c r="A1093" s="9" t="s">
        <v>114</v>
      </c>
      <c r="B1093" s="16" t="s">
        <v>68</v>
      </c>
      <c r="C1093" s="47" t="str" cm="1">
        <f t="array" ref="C1093">IF(A1093="", "", _xlfn._xlws.FILTER('Responsáveis pelas informações'!F:F, 'Responsáveis pelas informações'!A:A=A1093))</f>
        <v>Bianca</v>
      </c>
      <c r="D1093" s="47" t="s">
        <v>44</v>
      </c>
      <c r="E1093" s="61" t="s">
        <v>877</v>
      </c>
      <c r="F1093" s="61" t="s">
        <v>877</v>
      </c>
      <c r="G1093" s="16"/>
      <c r="H1093" s="87"/>
      <c r="I1093" s="87"/>
      <c r="J1093" s="87"/>
      <c r="K1093" s="87"/>
      <c r="L1093" s="87"/>
      <c r="M1093" s="87"/>
      <c r="N1093" s="87"/>
      <c r="O1093" s="87">
        <v>0</v>
      </c>
      <c r="P1093" s="87">
        <v>3</v>
      </c>
      <c r="Q1093" s="84">
        <v>3</v>
      </c>
      <c r="R1093" s="84">
        <v>3</v>
      </c>
      <c r="S1093" s="87"/>
      <c r="T1093" s="87"/>
      <c r="U1093" s="87"/>
      <c r="V1093" s="87"/>
      <c r="W1093" s="87"/>
      <c r="X1093" s="87"/>
    </row>
    <row r="1094" spans="1:24" ht="26.1">
      <c r="A1094" s="9" t="s">
        <v>114</v>
      </c>
      <c r="B1094" s="16" t="s">
        <v>70</v>
      </c>
      <c r="C1094" s="47" t="str" cm="1">
        <f t="array" ref="C1094">IF(A1094="", "", _xlfn._xlws.FILTER('Responsáveis pelas informações'!F:F, 'Responsáveis pelas informações'!A:A=A1094))</f>
        <v>Bianca</v>
      </c>
      <c r="D1094" s="47" t="s">
        <v>44</v>
      </c>
      <c r="E1094" s="61" t="s">
        <v>877</v>
      </c>
      <c r="F1094" s="61" t="s">
        <v>877</v>
      </c>
      <c r="G1094" s="16"/>
      <c r="H1094" s="87"/>
      <c r="I1094" s="87"/>
      <c r="J1094" s="87"/>
      <c r="K1094" s="87"/>
      <c r="L1094" s="87"/>
      <c r="M1094" s="87"/>
      <c r="N1094" s="87"/>
      <c r="O1094" s="87">
        <v>0</v>
      </c>
      <c r="P1094" s="87">
        <v>41</v>
      </c>
      <c r="Q1094" s="84">
        <v>41</v>
      </c>
      <c r="R1094" s="84">
        <v>41</v>
      </c>
      <c r="S1094" s="87"/>
      <c r="T1094" s="87"/>
      <c r="U1094" s="87"/>
      <c r="V1094" s="87"/>
      <c r="W1094" s="87"/>
      <c r="X1094" s="87"/>
    </row>
    <row r="1095" spans="1:24" ht="12.95">
      <c r="A1095" s="9" t="s">
        <v>114</v>
      </c>
      <c r="B1095" s="16" t="s">
        <v>72</v>
      </c>
      <c r="C1095" s="47" t="str" cm="1">
        <f t="array" ref="C1095">IF(A1095="", "", _xlfn._xlws.FILTER('Responsáveis pelas informações'!F:F, 'Responsáveis pelas informações'!A:A=A1095))</f>
        <v>Bianca</v>
      </c>
      <c r="D1095" s="47" t="s">
        <v>44</v>
      </c>
      <c r="E1095" s="61" t="s">
        <v>877</v>
      </c>
      <c r="F1095" s="61" t="s">
        <v>877</v>
      </c>
      <c r="G1095" s="16"/>
      <c r="H1095" s="87"/>
      <c r="I1095" s="87"/>
      <c r="J1095" s="87"/>
      <c r="K1095" s="87"/>
      <c r="L1095" s="87"/>
      <c r="M1095" s="87"/>
      <c r="N1095" s="87"/>
      <c r="O1095" s="87">
        <v>0</v>
      </c>
      <c r="P1095" s="87">
        <v>18</v>
      </c>
      <c r="Q1095" s="84">
        <v>23</v>
      </c>
      <c r="R1095" s="84">
        <v>24</v>
      </c>
      <c r="S1095" s="87"/>
      <c r="T1095" s="87"/>
      <c r="U1095" s="87"/>
      <c r="V1095" s="87"/>
      <c r="W1095" s="87"/>
      <c r="X1095" s="87"/>
    </row>
    <row r="1096" spans="1:24" ht="26.1">
      <c r="A1096" s="9" t="s">
        <v>115</v>
      </c>
      <c r="B1096" s="16" t="s">
        <v>74</v>
      </c>
      <c r="C1096" s="47" t="str" cm="1">
        <f t="array" ref="C1096">IF(A1096="", "", _xlfn._xlws.FILTER('Responsáveis pelas informações'!F:F, 'Responsáveis pelas informações'!A:A=A1096))</f>
        <v>Marcos</v>
      </c>
      <c r="D1096" s="47" t="s">
        <v>35</v>
      </c>
      <c r="E1096" s="77">
        <v>0</v>
      </c>
      <c r="F1096" s="82" t="s">
        <v>877</v>
      </c>
      <c r="G1096" s="16"/>
      <c r="H1096" s="87"/>
      <c r="I1096" s="87"/>
      <c r="J1096" s="87"/>
      <c r="K1096" s="87"/>
      <c r="L1096" s="87"/>
      <c r="M1096" s="87"/>
      <c r="N1096" s="87"/>
      <c r="O1096" s="87"/>
      <c r="P1096" s="87">
        <v>20</v>
      </c>
      <c r="Q1096" s="16">
        <v>30</v>
      </c>
      <c r="R1096" s="16">
        <v>40</v>
      </c>
      <c r="S1096" s="16">
        <v>40</v>
      </c>
      <c r="T1096" s="16">
        <v>30</v>
      </c>
      <c r="U1096" s="87">
        <v>20</v>
      </c>
      <c r="V1096" s="87"/>
      <c r="W1096" s="87"/>
      <c r="X1096" s="87"/>
    </row>
    <row r="1097" spans="1:24" ht="26.1">
      <c r="A1097" s="9" t="s">
        <v>115</v>
      </c>
      <c r="B1097" s="16" t="s">
        <v>49</v>
      </c>
      <c r="C1097" s="47" t="str" cm="1">
        <f t="array" ref="C1097">IF(A1097="", "", _xlfn._xlws.FILTER('Responsáveis pelas informações'!F:F, 'Responsáveis pelas informações'!A:A=A1097))</f>
        <v>Marcos</v>
      </c>
      <c r="D1097" s="47" t="s">
        <v>35</v>
      </c>
      <c r="E1097" s="77">
        <v>0</v>
      </c>
      <c r="F1097" s="82" t="s">
        <v>877</v>
      </c>
      <c r="G1097" s="16"/>
      <c r="H1097" s="87"/>
      <c r="I1097" s="87"/>
      <c r="J1097" s="87"/>
      <c r="K1097" s="87"/>
      <c r="L1097" s="87"/>
      <c r="M1097" s="87"/>
      <c r="N1097" s="87"/>
      <c r="O1097" s="87"/>
      <c r="P1097" s="87">
        <v>4</v>
      </c>
      <c r="Q1097" s="16">
        <v>6</v>
      </c>
      <c r="R1097" s="16">
        <v>6</v>
      </c>
      <c r="S1097" s="16">
        <v>6</v>
      </c>
      <c r="T1097" s="16">
        <v>6</v>
      </c>
      <c r="U1097" s="87">
        <v>6</v>
      </c>
      <c r="V1097" s="87"/>
      <c r="W1097" s="87"/>
      <c r="X1097" s="87"/>
    </row>
    <row r="1098" spans="1:24" ht="26.1">
      <c r="A1098" s="9" t="s">
        <v>115</v>
      </c>
      <c r="B1098" s="16" t="s">
        <v>77</v>
      </c>
      <c r="C1098" s="47" t="str" cm="1">
        <f t="array" ref="C1098">IF(A1098="", "", _xlfn._xlws.FILTER('Responsáveis pelas informações'!F:F, 'Responsáveis pelas informações'!A:A=A1098))</f>
        <v>Marcos</v>
      </c>
      <c r="D1098" s="47" t="s">
        <v>35</v>
      </c>
      <c r="E1098" s="77">
        <v>0</v>
      </c>
      <c r="F1098" s="82" t="s">
        <v>877</v>
      </c>
      <c r="G1098" s="16"/>
      <c r="H1098" s="87"/>
      <c r="I1098" s="87"/>
      <c r="J1098" s="87"/>
      <c r="K1098" s="87"/>
      <c r="L1098" s="87"/>
      <c r="M1098" s="87"/>
      <c r="N1098" s="87"/>
      <c r="O1098" s="87"/>
      <c r="P1098" s="87">
        <v>1</v>
      </c>
      <c r="Q1098" s="16">
        <v>2</v>
      </c>
      <c r="R1098" s="16">
        <v>2</v>
      </c>
      <c r="S1098" s="16">
        <v>3</v>
      </c>
      <c r="T1098" s="16">
        <v>2</v>
      </c>
      <c r="U1098" s="87">
        <v>2</v>
      </c>
      <c r="V1098" s="87"/>
      <c r="W1098" s="87"/>
      <c r="X1098" s="87"/>
    </row>
    <row r="1099" spans="1:24" ht="26.1">
      <c r="A1099" s="9" t="s">
        <v>115</v>
      </c>
      <c r="B1099" s="16" t="s">
        <v>79</v>
      </c>
      <c r="C1099" s="47" t="str" cm="1">
        <f t="array" ref="C1099">IF(A1099="", "", _xlfn._xlws.FILTER('Responsáveis pelas informações'!F:F, 'Responsáveis pelas informações'!A:A=A1099))</f>
        <v>Marcos</v>
      </c>
      <c r="D1099" s="47" t="s">
        <v>35</v>
      </c>
      <c r="E1099" s="77">
        <v>0</v>
      </c>
      <c r="F1099" s="82" t="s">
        <v>877</v>
      </c>
      <c r="G1099" s="16"/>
      <c r="H1099" s="87"/>
      <c r="I1099" s="87"/>
      <c r="J1099" s="87"/>
      <c r="K1099" s="87"/>
      <c r="L1099" s="87"/>
      <c r="M1099" s="87"/>
      <c r="N1099" s="87"/>
      <c r="O1099" s="87"/>
      <c r="P1099" s="87">
        <v>1</v>
      </c>
      <c r="Q1099" s="87">
        <v>2</v>
      </c>
      <c r="R1099" s="87">
        <v>2</v>
      </c>
      <c r="S1099" s="87">
        <v>3</v>
      </c>
      <c r="T1099" s="87">
        <v>2</v>
      </c>
      <c r="U1099" s="87">
        <v>2</v>
      </c>
      <c r="V1099" s="87"/>
      <c r="W1099" s="87"/>
      <c r="X1099" s="87"/>
    </row>
    <row r="1100" spans="1:24" ht="26.1">
      <c r="A1100" s="9" t="s">
        <v>115</v>
      </c>
      <c r="B1100" s="16" t="s">
        <v>81</v>
      </c>
      <c r="C1100" s="47" t="str" cm="1">
        <f t="array" ref="C1100">IF(A1100="", "", _xlfn._xlws.FILTER('Responsáveis pelas informações'!F:F, 'Responsáveis pelas informações'!A:A=A1100))</f>
        <v>Marcos</v>
      </c>
      <c r="D1100" s="47" t="s">
        <v>35</v>
      </c>
      <c r="E1100" s="77">
        <v>0</v>
      </c>
      <c r="F1100" s="82" t="s">
        <v>877</v>
      </c>
      <c r="G1100" s="16"/>
      <c r="H1100" s="87"/>
      <c r="I1100" s="87"/>
      <c r="J1100" s="87"/>
      <c r="K1100" s="87"/>
      <c r="L1100" s="87"/>
      <c r="M1100" s="87"/>
      <c r="N1100" s="87"/>
      <c r="O1100" s="87"/>
      <c r="P1100" s="87">
        <v>2</v>
      </c>
      <c r="Q1100" s="87">
        <v>3</v>
      </c>
      <c r="R1100" s="87">
        <v>3</v>
      </c>
      <c r="S1100" s="87">
        <v>3</v>
      </c>
      <c r="T1100" s="87">
        <v>3</v>
      </c>
      <c r="U1100" s="87">
        <v>2</v>
      </c>
      <c r="V1100" s="87"/>
      <c r="W1100" s="87"/>
      <c r="X1100" s="87"/>
    </row>
    <row r="1101" spans="1:24" ht="26.1">
      <c r="A1101" s="9" t="s">
        <v>115</v>
      </c>
      <c r="B1101" s="16" t="s">
        <v>57</v>
      </c>
      <c r="C1101" s="47" t="str" cm="1">
        <f t="array" ref="C1101">IF(A1101="", "", _xlfn._xlws.FILTER('Responsáveis pelas informações'!F:F, 'Responsáveis pelas informações'!A:A=A1101))</f>
        <v>Marcos</v>
      </c>
      <c r="D1101" s="47" t="s">
        <v>35</v>
      </c>
      <c r="E1101" s="77">
        <v>0</v>
      </c>
      <c r="F1101" s="82" t="s">
        <v>877</v>
      </c>
      <c r="G1101" s="16"/>
      <c r="H1101" s="87"/>
      <c r="I1101" s="87"/>
      <c r="J1101" s="87"/>
      <c r="K1101" s="87"/>
      <c r="L1101" s="87"/>
      <c r="M1101" s="87"/>
      <c r="N1101" s="87"/>
      <c r="O1101" s="87"/>
      <c r="P1101" s="87">
        <v>0</v>
      </c>
      <c r="Q1101" s="16">
        <v>0</v>
      </c>
      <c r="R1101" s="16">
        <v>2</v>
      </c>
      <c r="S1101" s="87">
        <v>2</v>
      </c>
      <c r="T1101" s="87">
        <v>2</v>
      </c>
      <c r="U1101" s="87">
        <v>2</v>
      </c>
      <c r="V1101" s="87"/>
      <c r="W1101" s="87"/>
      <c r="X1101" s="87"/>
    </row>
    <row r="1102" spans="1:24" ht="26.1">
      <c r="A1102" s="9" t="s">
        <v>115</v>
      </c>
      <c r="B1102" s="16" t="s">
        <v>86</v>
      </c>
      <c r="C1102" s="47" t="str" cm="1">
        <f t="array" ref="C1102">IF(A1102="", "", _xlfn._xlws.FILTER('Responsáveis pelas informações'!F:F, 'Responsáveis pelas informações'!A:A=A1102))</f>
        <v>Marcos</v>
      </c>
      <c r="D1102" s="47" t="s">
        <v>35</v>
      </c>
      <c r="E1102" s="77">
        <v>0</v>
      </c>
      <c r="F1102" s="82" t="s">
        <v>877</v>
      </c>
      <c r="G1102" s="58"/>
      <c r="H1102" s="87"/>
      <c r="I1102" s="87"/>
      <c r="J1102" s="87"/>
      <c r="K1102" s="87"/>
      <c r="L1102" s="87"/>
      <c r="M1102" s="87"/>
      <c r="N1102" s="87"/>
      <c r="O1102" s="87"/>
      <c r="P1102" s="87">
        <v>0</v>
      </c>
      <c r="Q1102" s="87">
        <v>3</v>
      </c>
      <c r="R1102" s="87">
        <v>3</v>
      </c>
      <c r="S1102" s="87">
        <v>3</v>
      </c>
      <c r="T1102" s="87">
        <v>3</v>
      </c>
      <c r="U1102" s="87">
        <v>3</v>
      </c>
      <c r="V1102" s="87"/>
      <c r="W1102" s="87"/>
      <c r="X1102" s="87"/>
    </row>
    <row r="1103" spans="1:24" ht="26.1">
      <c r="A1103" s="9" t="s">
        <v>115</v>
      </c>
      <c r="B1103" s="16" t="s">
        <v>88</v>
      </c>
      <c r="C1103" s="47" t="str" cm="1">
        <f t="array" ref="C1103">IF(A1103="", "", _xlfn._xlws.FILTER('Responsáveis pelas informações'!F:F, 'Responsáveis pelas informações'!A:A=A1103))</f>
        <v>Marcos</v>
      </c>
      <c r="D1103" s="47" t="s">
        <v>35</v>
      </c>
      <c r="E1103" s="77">
        <v>0</v>
      </c>
      <c r="F1103" s="82" t="s">
        <v>877</v>
      </c>
      <c r="G1103" s="16"/>
      <c r="H1103" s="87"/>
      <c r="I1103" s="87"/>
      <c r="J1103" s="87"/>
      <c r="K1103" s="87"/>
      <c r="L1103" s="87"/>
      <c r="M1103" s="87"/>
      <c r="N1103" s="87"/>
      <c r="O1103" s="87"/>
      <c r="P1103" s="87" t="s">
        <v>953</v>
      </c>
      <c r="Q1103" s="87" t="s">
        <v>993</v>
      </c>
      <c r="R1103" s="87" t="s">
        <v>994</v>
      </c>
      <c r="S1103" s="87">
        <v>33</v>
      </c>
      <c r="T1103" s="87" t="s">
        <v>995</v>
      </c>
      <c r="U1103" s="87">
        <v>33</v>
      </c>
      <c r="V1103" s="87"/>
      <c r="W1103" s="87"/>
      <c r="X1103" s="87"/>
    </row>
    <row r="1104" spans="1:24" ht="26.1">
      <c r="A1104" s="9" t="s">
        <v>115</v>
      </c>
      <c r="B1104" s="16" t="s">
        <v>72</v>
      </c>
      <c r="C1104" s="47" t="str" cm="1">
        <f t="array" ref="C1104">IF(A1104="", "", _xlfn._xlws.FILTER('Responsáveis pelas informações'!F:F, 'Responsáveis pelas informações'!A:A=A1104))</f>
        <v>Marcos</v>
      </c>
      <c r="D1104" s="47" t="s">
        <v>35</v>
      </c>
      <c r="E1104" s="77">
        <v>0</v>
      </c>
      <c r="F1104" s="82" t="s">
        <v>877</v>
      </c>
      <c r="G1104" s="16"/>
      <c r="H1104" s="87"/>
      <c r="I1104" s="87"/>
      <c r="J1104" s="87"/>
      <c r="K1104" s="87"/>
      <c r="L1104" s="87"/>
      <c r="M1104" s="87"/>
      <c r="N1104" s="87"/>
      <c r="O1104" s="87"/>
      <c r="P1104" s="87">
        <v>25</v>
      </c>
      <c r="Q1104" s="87">
        <v>30</v>
      </c>
      <c r="R1104" s="87" t="s">
        <v>957</v>
      </c>
      <c r="S1104" s="87" t="s">
        <v>996</v>
      </c>
      <c r="T1104" s="87" t="s">
        <v>997</v>
      </c>
      <c r="U1104" s="87" t="s">
        <v>998</v>
      </c>
      <c r="V1104" s="87"/>
      <c r="W1104" s="87"/>
      <c r="X1104" s="87"/>
    </row>
    <row r="1105" spans="1:24" ht="12.95">
      <c r="A1105" s="9" t="s">
        <v>116</v>
      </c>
      <c r="B1105" s="16" t="s">
        <v>47</v>
      </c>
      <c r="C1105" s="47" t="str" cm="1">
        <f t="array" ref="C1105">IF(A1105="", "", _xlfn._xlws.FILTER('Responsáveis pelas informações'!F:F, 'Responsáveis pelas informações'!A:A=A1105))</f>
        <v>Bianca</v>
      </c>
      <c r="D1105" s="47" t="s">
        <v>6</v>
      </c>
      <c r="E1105" s="61" t="s">
        <v>877</v>
      </c>
      <c r="F1105" s="61" t="s">
        <v>877</v>
      </c>
      <c r="G1105" s="16"/>
      <c r="H1105" s="87"/>
      <c r="I1105" s="87"/>
      <c r="J1105" s="87"/>
      <c r="K1105" s="87"/>
      <c r="L1105" s="87"/>
      <c r="M1105" s="87"/>
      <c r="N1105" s="87">
        <v>20</v>
      </c>
      <c r="O1105" s="87">
        <v>35</v>
      </c>
      <c r="P1105" s="87">
        <v>35</v>
      </c>
      <c r="Q1105" s="84">
        <v>40</v>
      </c>
      <c r="R1105" s="84"/>
      <c r="S1105" s="87"/>
      <c r="T1105" s="87"/>
      <c r="U1105" s="87"/>
      <c r="V1105" s="87"/>
      <c r="W1105" s="87"/>
      <c r="X1105" s="87"/>
    </row>
    <row r="1106" spans="1:24" ht="12.95">
      <c r="A1106" s="9" t="s">
        <v>116</v>
      </c>
      <c r="B1106" s="16" t="s">
        <v>13</v>
      </c>
      <c r="C1106" s="47" t="str" cm="1">
        <f t="array" ref="C1106">IF(A1106="", "", _xlfn._xlws.FILTER('Responsáveis pelas informações'!F:F, 'Responsáveis pelas informações'!A:A=A1106))</f>
        <v>Bianca</v>
      </c>
      <c r="D1106" s="47" t="s">
        <v>6</v>
      </c>
      <c r="E1106" s="61" t="s">
        <v>877</v>
      </c>
      <c r="F1106" s="61" t="s">
        <v>877</v>
      </c>
      <c r="G1106" s="16"/>
      <c r="H1106" s="87"/>
      <c r="I1106" s="87"/>
      <c r="J1106" s="87"/>
      <c r="K1106" s="87"/>
      <c r="L1106" s="87"/>
      <c r="M1106" s="87"/>
      <c r="N1106" s="87">
        <v>3</v>
      </c>
      <c r="O1106" s="87">
        <v>6</v>
      </c>
      <c r="P1106" s="87">
        <v>6</v>
      </c>
      <c r="Q1106" s="84">
        <v>6</v>
      </c>
      <c r="R1106" s="84"/>
      <c r="S1106" s="87"/>
      <c r="T1106" s="87"/>
      <c r="U1106" s="87"/>
      <c r="V1106" s="87"/>
      <c r="W1106" s="87"/>
      <c r="X1106" s="87"/>
    </row>
    <row r="1107" spans="1:24" ht="12.95">
      <c r="A1107" s="9" t="s">
        <v>116</v>
      </c>
      <c r="B1107" s="16" t="s">
        <v>51</v>
      </c>
      <c r="C1107" s="47" t="str" cm="1">
        <f t="array" ref="C1107">IF(A1107="", "", _xlfn._xlws.FILTER('Responsáveis pelas informações'!F:F, 'Responsáveis pelas informações'!A:A=A1107))</f>
        <v>Bianca</v>
      </c>
      <c r="D1107" s="47" t="s">
        <v>6</v>
      </c>
      <c r="E1107" s="61" t="s">
        <v>877</v>
      </c>
      <c r="F1107" s="61" t="s">
        <v>877</v>
      </c>
      <c r="G1107" s="16"/>
      <c r="H1107" s="87"/>
      <c r="I1107" s="87"/>
      <c r="J1107" s="87"/>
      <c r="K1107" s="87"/>
      <c r="L1107" s="87"/>
      <c r="M1107" s="87"/>
      <c r="N1107" s="87">
        <v>1</v>
      </c>
      <c r="O1107" s="87">
        <v>2</v>
      </c>
      <c r="P1107" s="87">
        <v>2</v>
      </c>
      <c r="Q1107" s="84">
        <v>2</v>
      </c>
      <c r="R1107" s="84"/>
      <c r="S1107" s="87"/>
      <c r="T1107" s="87"/>
      <c r="U1107" s="87"/>
      <c r="V1107" s="87"/>
      <c r="W1107" s="87"/>
      <c r="X1107" s="87"/>
    </row>
    <row r="1108" spans="1:24" ht="12.95">
      <c r="A1108" s="9" t="s">
        <v>116</v>
      </c>
      <c r="B1108" s="16" t="s">
        <v>53</v>
      </c>
      <c r="C1108" s="47" t="str" cm="1">
        <f t="array" ref="C1108">IF(A1108="", "", _xlfn._xlws.FILTER('Responsáveis pelas informações'!F:F, 'Responsáveis pelas informações'!A:A=A1108))</f>
        <v>Bianca</v>
      </c>
      <c r="D1108" s="47" t="s">
        <v>6</v>
      </c>
      <c r="E1108" s="61" t="s">
        <v>877</v>
      </c>
      <c r="F1108" s="61" t="s">
        <v>877</v>
      </c>
      <c r="G1108" s="16"/>
      <c r="H1108" s="87"/>
      <c r="I1108" s="87"/>
      <c r="J1108" s="87"/>
      <c r="K1108" s="87"/>
      <c r="L1108" s="87"/>
      <c r="M1108" s="87"/>
      <c r="N1108" s="87">
        <v>1</v>
      </c>
      <c r="O1108" s="87">
        <v>2</v>
      </c>
      <c r="P1108" s="87">
        <v>1</v>
      </c>
      <c r="Q1108" s="84">
        <v>2</v>
      </c>
      <c r="R1108" s="84"/>
      <c r="S1108" s="87"/>
      <c r="T1108" s="87"/>
      <c r="U1108" s="87"/>
      <c r="V1108" s="87"/>
      <c r="W1108" s="87"/>
      <c r="X1108" s="87"/>
    </row>
    <row r="1109" spans="1:24" ht="12.95">
      <c r="A1109" s="9" t="s">
        <v>116</v>
      </c>
      <c r="B1109" s="16" t="s">
        <v>63</v>
      </c>
      <c r="C1109" s="47" t="str" cm="1">
        <f t="array" ref="C1109">IF(A1109="", "", _xlfn._xlws.FILTER('Responsáveis pelas informações'!F:F, 'Responsáveis pelas informações'!A:A=A1109))</f>
        <v>Bianca</v>
      </c>
      <c r="D1109" s="47" t="s">
        <v>6</v>
      </c>
      <c r="E1109" s="61" t="s">
        <v>877</v>
      </c>
      <c r="F1109" s="61" t="s">
        <v>877</v>
      </c>
      <c r="G1109" s="16"/>
      <c r="H1109" s="87"/>
      <c r="I1109" s="87"/>
      <c r="J1109" s="87"/>
      <c r="K1109" s="87"/>
      <c r="L1109" s="87"/>
      <c r="M1109" s="87"/>
      <c r="N1109" s="87">
        <v>0</v>
      </c>
      <c r="O1109" s="87">
        <v>50</v>
      </c>
      <c r="P1109" s="87">
        <v>70</v>
      </c>
      <c r="Q1109" s="84">
        <v>90</v>
      </c>
      <c r="R1109" s="84"/>
      <c r="S1109" s="87"/>
      <c r="T1109" s="87"/>
      <c r="U1109" s="87"/>
      <c r="V1109" s="87"/>
      <c r="W1109" s="87"/>
      <c r="X1109" s="87"/>
    </row>
    <row r="1110" spans="1:24" ht="12.95">
      <c r="A1110" s="9" t="s">
        <v>116</v>
      </c>
      <c r="B1110" s="16" t="s">
        <v>57</v>
      </c>
      <c r="C1110" s="47" t="str" cm="1">
        <f t="array" ref="C1110">IF(A1110="", "", _xlfn._xlws.FILTER('Responsáveis pelas informações'!F:F, 'Responsáveis pelas informações'!A:A=A1110))</f>
        <v>Bianca</v>
      </c>
      <c r="D1110" s="47" t="s">
        <v>6</v>
      </c>
      <c r="E1110" s="61" t="s">
        <v>877</v>
      </c>
      <c r="F1110" s="61" t="s">
        <v>877</v>
      </c>
      <c r="G1110" s="16"/>
      <c r="H1110" s="87"/>
      <c r="I1110" s="87"/>
      <c r="J1110" s="87"/>
      <c r="K1110" s="87"/>
      <c r="L1110" s="87"/>
      <c r="M1110" s="87"/>
      <c r="N1110" s="87">
        <v>0</v>
      </c>
      <c r="O1110" s="87">
        <v>0</v>
      </c>
      <c r="P1110" s="87">
        <v>1</v>
      </c>
      <c r="Q1110" s="84">
        <v>1</v>
      </c>
      <c r="R1110" s="84"/>
      <c r="S1110" s="87"/>
      <c r="T1110" s="87"/>
      <c r="U1110" s="87"/>
      <c r="V1110" s="87"/>
      <c r="W1110" s="87"/>
      <c r="X1110" s="87"/>
    </row>
    <row r="1111" spans="1:24" ht="26.1">
      <c r="A1111" s="9" t="s">
        <v>116</v>
      </c>
      <c r="B1111" s="16" t="s">
        <v>66</v>
      </c>
      <c r="C1111" s="47" t="str" cm="1">
        <f t="array" ref="C1111">IF(A1111="", "", _xlfn._xlws.FILTER('Responsáveis pelas informações'!F:F, 'Responsáveis pelas informações'!A:A=A1111))</f>
        <v>Bianca</v>
      </c>
      <c r="D1111" s="47" t="s">
        <v>6</v>
      </c>
      <c r="E1111" s="61" t="s">
        <v>877</v>
      </c>
      <c r="F1111" s="61" t="s">
        <v>877</v>
      </c>
      <c r="G1111" s="16"/>
      <c r="H1111" s="87"/>
      <c r="I1111" s="87"/>
      <c r="J1111" s="87"/>
      <c r="K1111" s="87"/>
      <c r="L1111" s="87"/>
      <c r="M1111" s="87"/>
      <c r="N1111" s="87">
        <v>4</v>
      </c>
      <c r="O1111" s="87">
        <v>8</v>
      </c>
      <c r="P1111" s="87">
        <v>8</v>
      </c>
      <c r="Q1111" s="84">
        <v>8</v>
      </c>
      <c r="R1111" s="84"/>
      <c r="S1111" s="87"/>
      <c r="T1111" s="87"/>
      <c r="U1111" s="87"/>
      <c r="V1111" s="87"/>
      <c r="W1111" s="87"/>
      <c r="X1111" s="87"/>
    </row>
    <row r="1112" spans="1:24" ht="12.95">
      <c r="A1112" s="9" t="s">
        <v>116</v>
      </c>
      <c r="B1112" s="16" t="s">
        <v>68</v>
      </c>
      <c r="C1112" s="47" t="str" cm="1">
        <f t="array" ref="C1112">IF(A1112="", "", _xlfn._xlws.FILTER('Responsáveis pelas informações'!F:F, 'Responsáveis pelas informações'!A:A=A1112))</f>
        <v>Bianca</v>
      </c>
      <c r="D1112" s="47" t="s">
        <v>6</v>
      </c>
      <c r="E1112" s="61" t="s">
        <v>877</v>
      </c>
      <c r="F1112" s="61" t="s">
        <v>877</v>
      </c>
      <c r="G1112" s="16"/>
      <c r="H1112" s="87"/>
      <c r="I1112" s="87"/>
      <c r="J1112" s="87"/>
      <c r="K1112" s="87"/>
      <c r="L1112" s="87"/>
      <c r="M1112" s="87"/>
      <c r="N1112" s="87">
        <v>4</v>
      </c>
      <c r="O1112" s="87">
        <v>4</v>
      </c>
      <c r="P1112" s="87">
        <v>4</v>
      </c>
      <c r="Q1112" s="84">
        <v>4</v>
      </c>
      <c r="R1112" s="84"/>
      <c r="S1112" s="87"/>
      <c r="T1112" s="87"/>
      <c r="U1112" s="87"/>
      <c r="V1112" s="87"/>
      <c r="W1112" s="87"/>
      <c r="X1112" s="87"/>
    </row>
    <row r="1113" spans="1:24" ht="26.1">
      <c r="A1113" s="9" t="s">
        <v>116</v>
      </c>
      <c r="B1113" s="16" t="s">
        <v>70</v>
      </c>
      <c r="C1113" s="47" t="str" cm="1">
        <f t="array" ref="C1113">IF(A1113="", "", _xlfn._xlws.FILTER('Responsáveis pelas informações'!F:F, 'Responsáveis pelas informações'!A:A=A1113))</f>
        <v>Bianca</v>
      </c>
      <c r="D1113" s="47" t="s">
        <v>6</v>
      </c>
      <c r="E1113" s="61" t="s">
        <v>877</v>
      </c>
      <c r="F1113" s="61" t="s">
        <v>877</v>
      </c>
      <c r="G1113" s="16"/>
      <c r="H1113" s="87"/>
      <c r="I1113" s="87"/>
      <c r="J1113" s="87"/>
      <c r="K1113" s="87"/>
      <c r="L1113" s="87"/>
      <c r="M1113" s="87"/>
      <c r="N1113" s="87">
        <v>42</v>
      </c>
      <c r="O1113" s="87">
        <v>44</v>
      </c>
      <c r="P1113" s="87">
        <v>46</v>
      </c>
      <c r="Q1113" s="84">
        <v>48</v>
      </c>
      <c r="R1113" s="84"/>
      <c r="S1113" s="87"/>
      <c r="T1113" s="87"/>
      <c r="U1113" s="87"/>
      <c r="V1113" s="87"/>
      <c r="W1113" s="87"/>
      <c r="X1113" s="87"/>
    </row>
    <row r="1114" spans="1:24" ht="12.95">
      <c r="A1114" s="9" t="s">
        <v>116</v>
      </c>
      <c r="B1114" s="16" t="s">
        <v>72</v>
      </c>
      <c r="C1114" s="47" t="str" cm="1">
        <f t="array" ref="C1114">IF(A1114="", "", _xlfn._xlws.FILTER('Responsáveis pelas informações'!F:F, 'Responsáveis pelas informações'!A:A=A1114))</f>
        <v>Bianca</v>
      </c>
      <c r="D1114" s="47" t="s">
        <v>6</v>
      </c>
      <c r="E1114" s="61" t="s">
        <v>877</v>
      </c>
      <c r="F1114" s="61" t="s">
        <v>877</v>
      </c>
      <c r="G1114" s="16"/>
      <c r="H1114" s="87"/>
      <c r="I1114" s="87"/>
      <c r="J1114" s="87"/>
      <c r="K1114" s="87"/>
      <c r="L1114" s="87"/>
      <c r="M1114" s="87"/>
      <c r="N1114" s="87">
        <v>33</v>
      </c>
      <c r="O1114" s="87">
        <v>33</v>
      </c>
      <c r="P1114" s="87">
        <v>33</v>
      </c>
      <c r="Q1114" s="84">
        <v>33</v>
      </c>
      <c r="R1114" s="84"/>
      <c r="S1114" s="87"/>
      <c r="T1114" s="87"/>
      <c r="U1114" s="87"/>
      <c r="V1114" s="87"/>
      <c r="W1114" s="87"/>
      <c r="X1114" s="87"/>
    </row>
    <row r="1115" spans="1:24" ht="26.1">
      <c r="A1115" s="9" t="s">
        <v>116</v>
      </c>
      <c r="B1115" s="16" t="s">
        <v>104</v>
      </c>
      <c r="C1115" s="47" t="str" cm="1">
        <f t="array" ref="C1115">IF(A1115="", "", _xlfn._xlws.FILTER('Responsáveis pelas informações'!F:F, 'Responsáveis pelas informações'!A:A=A1115))</f>
        <v>Bianca</v>
      </c>
      <c r="D1115" s="47" t="s">
        <v>6</v>
      </c>
      <c r="E1115" s="61" t="s">
        <v>389</v>
      </c>
      <c r="F1115" s="61" t="s">
        <v>877</v>
      </c>
      <c r="G1115" s="16" t="s">
        <v>399</v>
      </c>
      <c r="H1115" s="87"/>
      <c r="I1115" s="87"/>
      <c r="J1115" s="87"/>
      <c r="K1115" s="87"/>
      <c r="L1115" s="87"/>
      <c r="M1115" s="87"/>
      <c r="N1115" s="87"/>
      <c r="O1115" s="87">
        <v>0</v>
      </c>
      <c r="P1115" s="87">
        <f>12+16</f>
        <v>28</v>
      </c>
      <c r="Q1115" s="84">
        <f>8+16</f>
        <v>24</v>
      </c>
      <c r="R1115" s="84">
        <v>0</v>
      </c>
      <c r="S1115" s="87">
        <v>0</v>
      </c>
      <c r="T1115" s="87"/>
      <c r="U1115" s="87"/>
      <c r="V1115" s="87"/>
      <c r="W1115" s="87"/>
      <c r="X1115" s="87"/>
    </row>
    <row r="1116" spans="1:24" ht="12.95">
      <c r="A1116" s="9" t="s">
        <v>116</v>
      </c>
      <c r="B1116" s="16" t="s">
        <v>74</v>
      </c>
      <c r="C1116" s="47" t="str" cm="1">
        <f t="array" ref="C1116">IF(A1116="", "", _xlfn._xlws.FILTER('Responsáveis pelas informações'!F:F, 'Responsáveis pelas informações'!A:A=A1116))</f>
        <v>Bianca</v>
      </c>
      <c r="D1116" s="47" t="s">
        <v>6</v>
      </c>
      <c r="E1116" s="61" t="s">
        <v>408</v>
      </c>
      <c r="F1116" s="61" t="s">
        <v>877</v>
      </c>
      <c r="G1116" s="16"/>
      <c r="H1116" s="87"/>
      <c r="I1116" s="87"/>
      <c r="J1116" s="87"/>
      <c r="K1116" s="87"/>
      <c r="L1116" s="87"/>
      <c r="M1116" s="87"/>
      <c r="N1116" s="87"/>
      <c r="O1116" s="87"/>
      <c r="P1116" s="87"/>
      <c r="Q1116" s="84">
        <v>30</v>
      </c>
      <c r="R1116" s="84">
        <v>40</v>
      </c>
      <c r="S1116" s="87">
        <v>45</v>
      </c>
      <c r="T1116" s="87">
        <v>45</v>
      </c>
      <c r="U1116" s="87"/>
      <c r="V1116" s="87"/>
      <c r="W1116" s="87"/>
      <c r="X1116" s="87"/>
    </row>
    <row r="1117" spans="1:24" ht="12.95">
      <c r="A1117" s="9" t="s">
        <v>116</v>
      </c>
      <c r="B1117" s="16" t="s">
        <v>49</v>
      </c>
      <c r="C1117" s="47" t="str" cm="1">
        <f t="array" ref="C1117">IF(A1117="", "", _xlfn._xlws.FILTER('Responsáveis pelas informações'!F:F, 'Responsáveis pelas informações'!A:A=A1117))</f>
        <v>Bianca</v>
      </c>
      <c r="D1117" s="47" t="s">
        <v>6</v>
      </c>
      <c r="E1117" s="61" t="s">
        <v>408</v>
      </c>
      <c r="F1117" s="61" t="s">
        <v>877</v>
      </c>
      <c r="G1117" s="16"/>
      <c r="H1117" s="87"/>
      <c r="I1117" s="87"/>
      <c r="J1117" s="87"/>
      <c r="K1117" s="87"/>
      <c r="L1117" s="87"/>
      <c r="M1117" s="87"/>
      <c r="N1117" s="87"/>
      <c r="O1117" s="87"/>
      <c r="P1117" s="87"/>
      <c r="Q1117" s="84">
        <v>6</v>
      </c>
      <c r="R1117" s="84">
        <v>8</v>
      </c>
      <c r="S1117" s="87">
        <v>10</v>
      </c>
      <c r="T1117" s="87">
        <v>10</v>
      </c>
      <c r="U1117" s="87"/>
      <c r="V1117" s="87"/>
      <c r="W1117" s="87"/>
      <c r="X1117" s="87"/>
    </row>
    <row r="1118" spans="1:24" ht="12.95">
      <c r="A1118" s="9" t="s">
        <v>116</v>
      </c>
      <c r="B1118" s="16" t="s">
        <v>77</v>
      </c>
      <c r="C1118" s="47" t="str" cm="1">
        <f t="array" ref="C1118">IF(A1118="", "", _xlfn._xlws.FILTER('Responsáveis pelas informações'!F:F, 'Responsáveis pelas informações'!A:A=A1118))</f>
        <v>Bianca</v>
      </c>
      <c r="D1118" s="47" t="s">
        <v>6</v>
      </c>
      <c r="E1118" s="61" t="s">
        <v>408</v>
      </c>
      <c r="F1118" s="61" t="s">
        <v>877</v>
      </c>
      <c r="G1118" s="16"/>
      <c r="H1118" s="87"/>
      <c r="I1118" s="87"/>
      <c r="J1118" s="87"/>
      <c r="K1118" s="87"/>
      <c r="L1118" s="87"/>
      <c r="M1118" s="87"/>
      <c r="N1118" s="87"/>
      <c r="O1118" s="87"/>
      <c r="P1118" s="87"/>
      <c r="Q1118" s="84">
        <v>1</v>
      </c>
      <c r="R1118" s="84">
        <v>2</v>
      </c>
      <c r="S1118" s="87">
        <v>2</v>
      </c>
      <c r="T1118" s="87">
        <v>3</v>
      </c>
      <c r="U1118" s="87"/>
      <c r="V1118" s="87"/>
      <c r="W1118" s="87"/>
      <c r="X1118" s="87"/>
    </row>
    <row r="1119" spans="1:24" ht="12.95">
      <c r="A1119" s="9" t="s">
        <v>116</v>
      </c>
      <c r="B1119" s="16" t="s">
        <v>79</v>
      </c>
      <c r="C1119" s="47" t="str" cm="1">
        <f t="array" ref="C1119">IF(A1119="", "", _xlfn._xlws.FILTER('Responsáveis pelas informações'!F:F, 'Responsáveis pelas informações'!A:A=A1119))</f>
        <v>Bianca</v>
      </c>
      <c r="D1119" s="47" t="s">
        <v>6</v>
      </c>
      <c r="E1119" s="61" t="s">
        <v>408</v>
      </c>
      <c r="F1119" s="61" t="s">
        <v>877</v>
      </c>
      <c r="G1119" s="16"/>
      <c r="H1119" s="87"/>
      <c r="I1119" s="87"/>
      <c r="J1119" s="87"/>
      <c r="K1119" s="87"/>
      <c r="L1119" s="87"/>
      <c r="M1119" s="87"/>
      <c r="N1119" s="87"/>
      <c r="O1119" s="87"/>
      <c r="P1119" s="87"/>
      <c r="Q1119" s="84">
        <v>1</v>
      </c>
      <c r="R1119" s="84">
        <v>2</v>
      </c>
      <c r="S1119" s="87">
        <v>2</v>
      </c>
      <c r="T1119" s="87">
        <v>3</v>
      </c>
      <c r="U1119" s="87"/>
      <c r="V1119" s="87"/>
      <c r="W1119" s="87"/>
      <c r="X1119" s="87"/>
    </row>
    <row r="1120" spans="1:24" ht="26.1">
      <c r="A1120" s="9" t="s">
        <v>116</v>
      </c>
      <c r="B1120" s="16" t="s">
        <v>95</v>
      </c>
      <c r="C1120" s="47" t="str" cm="1">
        <f t="array" ref="C1120">IF(A1120="", "", _xlfn._xlws.FILTER('Responsáveis pelas informações'!F:F, 'Responsáveis pelas informações'!A:A=A1120))</f>
        <v>Bianca</v>
      </c>
      <c r="D1120" s="47" t="s">
        <v>6</v>
      </c>
      <c r="E1120" s="61" t="s">
        <v>408</v>
      </c>
      <c r="F1120" s="61" t="s">
        <v>877</v>
      </c>
      <c r="G1120" s="16"/>
      <c r="H1120" s="87"/>
      <c r="I1120" s="87"/>
      <c r="J1120" s="87"/>
      <c r="K1120" s="87"/>
      <c r="L1120" s="87"/>
      <c r="M1120" s="87"/>
      <c r="N1120" s="87"/>
      <c r="O1120" s="87"/>
      <c r="P1120" s="87"/>
      <c r="Q1120" s="84">
        <v>0</v>
      </c>
      <c r="R1120" s="84">
        <v>0</v>
      </c>
      <c r="S1120" s="87">
        <v>1</v>
      </c>
      <c r="T1120" s="87">
        <v>1</v>
      </c>
      <c r="U1120" s="87"/>
      <c r="V1120" s="87"/>
      <c r="W1120" s="87"/>
      <c r="X1120" s="87"/>
    </row>
    <row r="1121" spans="1:24" ht="12.95">
      <c r="A1121" s="9" t="s">
        <v>116</v>
      </c>
      <c r="B1121" s="16" t="s">
        <v>81</v>
      </c>
      <c r="C1121" s="47" t="str" cm="1">
        <f t="array" ref="C1121">IF(A1121="", "", _xlfn._xlws.FILTER('Responsáveis pelas informações'!F:F, 'Responsáveis pelas informações'!A:A=A1121))</f>
        <v>Bianca</v>
      </c>
      <c r="D1121" s="47" t="s">
        <v>6</v>
      </c>
      <c r="E1121" s="61" t="s">
        <v>408</v>
      </c>
      <c r="F1121" s="61" t="s">
        <v>877</v>
      </c>
      <c r="G1121" s="16"/>
      <c r="H1121" s="87"/>
      <c r="I1121" s="87"/>
      <c r="J1121" s="87"/>
      <c r="K1121" s="87"/>
      <c r="L1121" s="87"/>
      <c r="M1121" s="87"/>
      <c r="N1121" s="87"/>
      <c r="O1121" s="87"/>
      <c r="P1121" s="87"/>
      <c r="Q1121" s="84">
        <v>3</v>
      </c>
      <c r="R1121" s="84">
        <v>3</v>
      </c>
      <c r="S1121" s="87">
        <v>3</v>
      </c>
      <c r="T1121" s="87">
        <v>3</v>
      </c>
      <c r="U1121" s="87"/>
      <c r="V1121" s="87"/>
      <c r="W1121" s="87"/>
      <c r="X1121" s="87"/>
    </row>
    <row r="1122" spans="1:24" ht="12.95">
      <c r="A1122" s="9" t="s">
        <v>116</v>
      </c>
      <c r="B1122" s="16" t="s">
        <v>57</v>
      </c>
      <c r="C1122" s="47" t="str" cm="1">
        <f t="array" ref="C1122">IF(A1122="", "", _xlfn._xlws.FILTER('Responsáveis pelas informações'!F:F, 'Responsáveis pelas informações'!A:A=A1122))</f>
        <v>Bianca</v>
      </c>
      <c r="D1122" s="47" t="s">
        <v>6</v>
      </c>
      <c r="E1122" s="61" t="s">
        <v>408</v>
      </c>
      <c r="F1122" s="61" t="s">
        <v>877</v>
      </c>
      <c r="G1122" s="16"/>
      <c r="H1122" s="87"/>
      <c r="I1122" s="87"/>
      <c r="J1122" s="87"/>
      <c r="K1122" s="87"/>
      <c r="L1122" s="87"/>
      <c r="M1122" s="87"/>
      <c r="N1122" s="87"/>
      <c r="O1122" s="87"/>
      <c r="P1122" s="87"/>
      <c r="Q1122" s="84">
        <v>0</v>
      </c>
      <c r="R1122" s="84">
        <v>0</v>
      </c>
      <c r="S1122" s="87">
        <v>1</v>
      </c>
      <c r="T1122" s="87">
        <v>1</v>
      </c>
      <c r="U1122" s="87"/>
      <c r="V1122" s="87"/>
      <c r="W1122" s="87"/>
      <c r="X1122" s="87"/>
    </row>
    <row r="1123" spans="1:24" ht="12.95">
      <c r="A1123" s="9" t="s">
        <v>116</v>
      </c>
      <c r="B1123" s="16" t="s">
        <v>99</v>
      </c>
      <c r="C1123" s="47" t="str" cm="1">
        <f t="array" ref="C1123">IF(A1123="", "", _xlfn._xlws.FILTER('Responsáveis pelas informações'!F:F, 'Responsáveis pelas informações'!A:A=A1123))</f>
        <v>Bianca</v>
      </c>
      <c r="D1123" s="47" t="s">
        <v>6</v>
      </c>
      <c r="E1123" s="61" t="s">
        <v>408</v>
      </c>
      <c r="F1123" s="61" t="s">
        <v>877</v>
      </c>
      <c r="G1123" s="16"/>
      <c r="H1123" s="87"/>
      <c r="I1123" s="87"/>
      <c r="J1123" s="87"/>
      <c r="K1123" s="87"/>
      <c r="L1123" s="87"/>
      <c r="M1123" s="87"/>
      <c r="N1123" s="87"/>
      <c r="O1123" s="87"/>
      <c r="P1123" s="87"/>
      <c r="Q1123" s="84">
        <v>9</v>
      </c>
      <c r="R1123" s="84">
        <v>9</v>
      </c>
      <c r="S1123" s="87">
        <v>9</v>
      </c>
      <c r="T1123" s="87">
        <v>9</v>
      </c>
      <c r="U1123" s="87"/>
      <c r="V1123" s="87"/>
      <c r="W1123" s="87"/>
      <c r="X1123" s="87"/>
    </row>
    <row r="1124" spans="1:24" ht="26.1">
      <c r="A1124" s="9" t="s">
        <v>116</v>
      </c>
      <c r="B1124" s="16" t="s">
        <v>88</v>
      </c>
      <c r="C1124" s="47" t="str" cm="1">
        <f t="array" ref="C1124">IF(A1124="", "", _xlfn._xlws.FILTER('Responsáveis pelas informações'!F:F, 'Responsáveis pelas informações'!A:A=A1124))</f>
        <v>Bianca</v>
      </c>
      <c r="D1124" s="47" t="s">
        <v>6</v>
      </c>
      <c r="E1124" s="61" t="s">
        <v>408</v>
      </c>
      <c r="F1124" s="61" t="s">
        <v>877</v>
      </c>
      <c r="G1124" s="16"/>
      <c r="H1124" s="87"/>
      <c r="I1124" s="87"/>
      <c r="J1124" s="87"/>
      <c r="K1124" s="87"/>
      <c r="L1124" s="87"/>
      <c r="M1124" s="87"/>
      <c r="N1124" s="87"/>
      <c r="O1124" s="87"/>
      <c r="P1124" s="87"/>
      <c r="Q1124" s="84" t="s">
        <v>999</v>
      </c>
      <c r="R1124" s="84" t="s">
        <v>1000</v>
      </c>
      <c r="S1124" s="87" t="s">
        <v>1001</v>
      </c>
      <c r="T1124" s="87" t="s">
        <v>1002</v>
      </c>
      <c r="U1124" s="87"/>
      <c r="V1124" s="87"/>
      <c r="W1124" s="87"/>
      <c r="X1124" s="87"/>
    </row>
    <row r="1125" spans="1:24" ht="12.95">
      <c r="A1125" s="9" t="s">
        <v>116</v>
      </c>
      <c r="B1125" s="16" t="s">
        <v>72</v>
      </c>
      <c r="C1125" s="47" t="str" cm="1">
        <f t="array" ref="C1125">IF(A1125="", "", _xlfn._xlws.FILTER('Responsáveis pelas informações'!F:F, 'Responsáveis pelas informações'!A:A=A1125))</f>
        <v>Bianca</v>
      </c>
      <c r="D1125" s="47" t="s">
        <v>6</v>
      </c>
      <c r="E1125" s="61" t="s">
        <v>408</v>
      </c>
      <c r="F1125" s="61" t="s">
        <v>877</v>
      </c>
      <c r="G1125" s="16"/>
      <c r="H1125" s="87"/>
      <c r="I1125" s="87"/>
      <c r="J1125" s="87"/>
      <c r="K1125" s="87"/>
      <c r="L1125" s="87"/>
      <c r="M1125" s="87"/>
      <c r="N1125" s="87"/>
      <c r="O1125" s="87"/>
      <c r="P1125" s="87"/>
      <c r="Q1125" s="84">
        <v>17</v>
      </c>
      <c r="R1125" s="84">
        <v>25</v>
      </c>
      <c r="S1125" s="87">
        <v>20</v>
      </c>
      <c r="T1125" s="87">
        <v>30</v>
      </c>
      <c r="U1125" s="87"/>
      <c r="V1125" s="87"/>
      <c r="W1125" s="87"/>
      <c r="X1125" s="87"/>
    </row>
    <row r="1126" spans="1:24" ht="26.1">
      <c r="A1126" s="9" t="s">
        <v>116</v>
      </c>
      <c r="B1126" s="16" t="s">
        <v>104</v>
      </c>
      <c r="C1126" s="47" t="str" cm="1">
        <f t="array" ref="C1126">IF(A1126="", "", _xlfn._xlws.FILTER('Responsáveis pelas informações'!F:F, 'Responsáveis pelas informações'!A:A=A1126))</f>
        <v>Bianca</v>
      </c>
      <c r="D1126" s="47" t="s">
        <v>6</v>
      </c>
      <c r="E1126" s="61" t="s">
        <v>408</v>
      </c>
      <c r="F1126" s="61" t="s">
        <v>877</v>
      </c>
      <c r="G1126" s="16"/>
      <c r="H1126" s="87"/>
      <c r="I1126" s="87"/>
      <c r="J1126" s="87"/>
      <c r="K1126" s="87"/>
      <c r="L1126" s="87"/>
      <c r="M1126" s="87"/>
      <c r="N1126" s="87"/>
      <c r="O1126" s="87"/>
      <c r="P1126" s="87"/>
      <c r="Q1126" s="84">
        <v>12</v>
      </c>
      <c r="R1126" s="84">
        <v>16</v>
      </c>
      <c r="S1126" s="87">
        <v>16</v>
      </c>
      <c r="T1126" s="87">
        <v>20</v>
      </c>
      <c r="U1126" s="87"/>
      <c r="V1126" s="87"/>
      <c r="W1126" s="87"/>
      <c r="X1126" s="87"/>
    </row>
    <row r="1127" spans="1:24" ht="26.1">
      <c r="A1127" s="9" t="s">
        <v>116</v>
      </c>
      <c r="B1127" s="16" t="s">
        <v>66</v>
      </c>
      <c r="C1127" s="47" t="str" cm="1">
        <f t="array" ref="C1127">IF(A1127="", "", _xlfn._xlws.FILTER('Responsáveis pelas informações'!F:F, 'Responsáveis pelas informações'!A:A=A1127))</f>
        <v>Bianca</v>
      </c>
      <c r="D1127" s="47" t="s">
        <v>6</v>
      </c>
      <c r="E1127" s="61" t="s">
        <v>408</v>
      </c>
      <c r="F1127" s="61" t="s">
        <v>877</v>
      </c>
      <c r="G1127" s="16"/>
      <c r="H1127" s="87"/>
      <c r="I1127" s="87"/>
      <c r="J1127" s="87"/>
      <c r="K1127" s="87"/>
      <c r="L1127" s="87"/>
      <c r="M1127" s="87"/>
      <c r="N1127" s="87"/>
      <c r="O1127" s="87"/>
      <c r="P1127" s="87"/>
      <c r="Q1127" s="84">
        <v>8</v>
      </c>
      <c r="R1127" s="84">
        <v>12</v>
      </c>
      <c r="S1127" s="87">
        <v>16</v>
      </c>
      <c r="T1127" s="87">
        <v>20</v>
      </c>
      <c r="U1127" s="87"/>
      <c r="V1127" s="87"/>
      <c r="W1127" s="87"/>
      <c r="X1127" s="87"/>
    </row>
    <row r="1128" spans="1:24" ht="12.95">
      <c r="A1128" s="9" t="s">
        <v>116</v>
      </c>
      <c r="B1128" s="16" t="s">
        <v>74</v>
      </c>
      <c r="C1128" s="47" t="str" cm="1">
        <f t="array" ref="C1128">IF(A1128="", "", _xlfn._xlws.FILTER('Responsáveis pelas informações'!F:F, 'Responsáveis pelas informações'!A:A=A1128))</f>
        <v>Bianca</v>
      </c>
      <c r="D1128" s="47" t="s">
        <v>6</v>
      </c>
      <c r="E1128" s="61" t="s">
        <v>877</v>
      </c>
      <c r="F1128" s="61" t="s">
        <v>389</v>
      </c>
      <c r="G1128" s="16"/>
      <c r="H1128" s="87"/>
      <c r="I1128" s="87"/>
      <c r="J1128" s="87"/>
      <c r="K1128" s="87"/>
      <c r="L1128" s="87"/>
      <c r="M1128" s="87"/>
      <c r="N1128" s="87"/>
      <c r="O1128" s="87"/>
      <c r="P1128" s="87"/>
      <c r="Q1128" s="84">
        <v>30</v>
      </c>
      <c r="R1128" s="84">
        <v>40</v>
      </c>
      <c r="S1128" s="87">
        <v>45</v>
      </c>
      <c r="T1128" s="87">
        <v>45</v>
      </c>
      <c r="U1128" s="87"/>
      <c r="V1128" s="87"/>
      <c r="W1128" s="87"/>
      <c r="X1128" s="87"/>
    </row>
    <row r="1129" spans="1:24" ht="12.95">
      <c r="A1129" s="9" t="s">
        <v>116</v>
      </c>
      <c r="B1129" s="16" t="s">
        <v>49</v>
      </c>
      <c r="C1129" s="47" t="str" cm="1">
        <f t="array" ref="C1129">IF(A1129="", "", _xlfn._xlws.FILTER('Responsáveis pelas informações'!F:F, 'Responsáveis pelas informações'!A:A=A1129))</f>
        <v>Bianca</v>
      </c>
      <c r="D1129" s="47" t="s">
        <v>6</v>
      </c>
      <c r="E1129" s="61" t="s">
        <v>877</v>
      </c>
      <c r="F1129" s="61" t="s">
        <v>389</v>
      </c>
      <c r="G1129" s="16"/>
      <c r="H1129" s="87"/>
      <c r="I1129" s="87"/>
      <c r="J1129" s="87"/>
      <c r="K1129" s="87"/>
      <c r="L1129" s="87"/>
      <c r="M1129" s="87"/>
      <c r="N1129" s="87"/>
      <c r="O1129" s="87"/>
      <c r="P1129" s="87"/>
      <c r="Q1129" s="84">
        <v>6</v>
      </c>
      <c r="R1129" s="84">
        <v>8</v>
      </c>
      <c r="S1129" s="87">
        <v>10</v>
      </c>
      <c r="T1129" s="87">
        <v>10</v>
      </c>
      <c r="U1129" s="87"/>
      <c r="V1129" s="87"/>
      <c r="W1129" s="87"/>
      <c r="X1129" s="87"/>
    </row>
    <row r="1130" spans="1:24" ht="12.95">
      <c r="A1130" s="9" t="s">
        <v>116</v>
      </c>
      <c r="B1130" s="16" t="s">
        <v>77</v>
      </c>
      <c r="C1130" s="47" t="str" cm="1">
        <f t="array" ref="C1130">IF(A1130="", "", _xlfn._xlws.FILTER('Responsáveis pelas informações'!F:F, 'Responsáveis pelas informações'!A:A=A1130))</f>
        <v>Bianca</v>
      </c>
      <c r="D1130" s="47" t="s">
        <v>6</v>
      </c>
      <c r="E1130" s="61" t="s">
        <v>877</v>
      </c>
      <c r="F1130" s="61" t="s">
        <v>389</v>
      </c>
      <c r="G1130" s="16"/>
      <c r="H1130" s="87"/>
      <c r="I1130" s="87"/>
      <c r="J1130" s="87"/>
      <c r="K1130" s="87"/>
      <c r="L1130" s="87"/>
      <c r="M1130" s="87"/>
      <c r="N1130" s="87"/>
      <c r="O1130" s="87"/>
      <c r="P1130" s="87"/>
      <c r="Q1130" s="84">
        <v>1</v>
      </c>
      <c r="R1130" s="84">
        <v>3</v>
      </c>
      <c r="S1130" s="87">
        <v>2</v>
      </c>
      <c r="T1130" s="87">
        <v>3</v>
      </c>
      <c r="U1130" s="87"/>
      <c r="V1130" s="87"/>
      <c r="W1130" s="87"/>
      <c r="X1130" s="87"/>
    </row>
    <row r="1131" spans="1:24" ht="12.95">
      <c r="A1131" s="9" t="s">
        <v>116</v>
      </c>
      <c r="B1131" s="16" t="s">
        <v>79</v>
      </c>
      <c r="C1131" s="47" t="str" cm="1">
        <f t="array" ref="C1131">IF(A1131="", "", _xlfn._xlws.FILTER('Responsáveis pelas informações'!F:F, 'Responsáveis pelas informações'!A:A=A1131))</f>
        <v>Bianca</v>
      </c>
      <c r="D1131" s="47" t="s">
        <v>6</v>
      </c>
      <c r="E1131" s="61" t="s">
        <v>877</v>
      </c>
      <c r="F1131" s="61" t="s">
        <v>389</v>
      </c>
      <c r="G1131" s="16"/>
      <c r="H1131" s="87"/>
      <c r="I1131" s="87"/>
      <c r="J1131" s="87"/>
      <c r="K1131" s="87"/>
      <c r="L1131" s="87"/>
      <c r="M1131" s="87"/>
      <c r="N1131" s="87"/>
      <c r="O1131" s="87"/>
      <c r="P1131" s="87"/>
      <c r="Q1131" s="84">
        <v>1</v>
      </c>
      <c r="R1131" s="84">
        <v>2</v>
      </c>
      <c r="S1131" s="87">
        <v>2</v>
      </c>
      <c r="T1131" s="87">
        <v>3</v>
      </c>
      <c r="U1131" s="87"/>
      <c r="V1131" s="87"/>
      <c r="W1131" s="87"/>
      <c r="X1131" s="87"/>
    </row>
    <row r="1132" spans="1:24" ht="26.1">
      <c r="A1132" s="9" t="s">
        <v>116</v>
      </c>
      <c r="B1132" s="16" t="s">
        <v>95</v>
      </c>
      <c r="C1132" s="47" t="str" cm="1">
        <f t="array" ref="C1132">IF(A1132="", "", _xlfn._xlws.FILTER('Responsáveis pelas informações'!F:F, 'Responsáveis pelas informações'!A:A=A1132))</f>
        <v>Bianca</v>
      </c>
      <c r="D1132" s="47" t="s">
        <v>6</v>
      </c>
      <c r="E1132" s="61" t="s">
        <v>877</v>
      </c>
      <c r="F1132" s="61" t="s">
        <v>389</v>
      </c>
      <c r="G1132" s="16"/>
      <c r="H1132" s="87"/>
      <c r="I1132" s="87"/>
      <c r="J1132" s="87"/>
      <c r="K1132" s="87"/>
      <c r="L1132" s="87"/>
      <c r="M1132" s="87"/>
      <c r="N1132" s="87"/>
      <c r="O1132" s="87"/>
      <c r="P1132" s="87"/>
      <c r="Q1132" s="84">
        <v>0</v>
      </c>
      <c r="R1132" s="84">
        <v>1</v>
      </c>
      <c r="S1132" s="87">
        <v>1</v>
      </c>
      <c r="T1132" s="87">
        <v>1</v>
      </c>
      <c r="U1132" s="87"/>
      <c r="V1132" s="87"/>
      <c r="W1132" s="87"/>
      <c r="X1132" s="87"/>
    </row>
    <row r="1133" spans="1:24" ht="12.95">
      <c r="A1133" s="9" t="s">
        <v>116</v>
      </c>
      <c r="B1133" s="16" t="s">
        <v>81</v>
      </c>
      <c r="C1133" s="47" t="str" cm="1">
        <f t="array" ref="C1133">IF(A1133="", "", _xlfn._xlws.FILTER('Responsáveis pelas informações'!F:F, 'Responsáveis pelas informações'!A:A=A1133))</f>
        <v>Bianca</v>
      </c>
      <c r="D1133" s="47" t="s">
        <v>6</v>
      </c>
      <c r="E1133" s="61" t="s">
        <v>877</v>
      </c>
      <c r="F1133" s="61" t="s">
        <v>389</v>
      </c>
      <c r="G1133" s="16"/>
      <c r="H1133" s="87"/>
      <c r="I1133" s="87"/>
      <c r="J1133" s="87"/>
      <c r="K1133" s="87"/>
      <c r="L1133" s="87"/>
      <c r="M1133" s="87"/>
      <c r="N1133" s="87"/>
      <c r="O1133" s="87"/>
      <c r="P1133" s="87"/>
      <c r="Q1133" s="84">
        <v>3</v>
      </c>
      <c r="R1133" s="84">
        <v>3</v>
      </c>
      <c r="S1133" s="87">
        <v>3</v>
      </c>
      <c r="T1133" s="87">
        <v>3</v>
      </c>
      <c r="U1133" s="87"/>
      <c r="V1133" s="87"/>
      <c r="W1133" s="87"/>
      <c r="X1133" s="87"/>
    </row>
    <row r="1134" spans="1:24" ht="12.95">
      <c r="A1134" s="9" t="s">
        <v>116</v>
      </c>
      <c r="B1134" s="16" t="s">
        <v>57</v>
      </c>
      <c r="C1134" s="47" t="str" cm="1">
        <f t="array" ref="C1134">IF(A1134="", "", _xlfn._xlws.FILTER('Responsáveis pelas informações'!F:F, 'Responsáveis pelas informações'!A:A=A1134))</f>
        <v>Bianca</v>
      </c>
      <c r="D1134" s="47" t="s">
        <v>6</v>
      </c>
      <c r="E1134" s="61" t="s">
        <v>877</v>
      </c>
      <c r="F1134" s="61" t="s">
        <v>389</v>
      </c>
      <c r="G1134" s="16"/>
      <c r="H1134" s="87"/>
      <c r="I1134" s="87"/>
      <c r="J1134" s="87"/>
      <c r="K1134" s="87"/>
      <c r="L1134" s="87"/>
      <c r="M1134" s="87"/>
      <c r="N1134" s="87"/>
      <c r="O1134" s="87"/>
      <c r="P1134" s="87"/>
      <c r="Q1134" s="84">
        <v>0</v>
      </c>
      <c r="R1134" s="84">
        <v>1</v>
      </c>
      <c r="S1134" s="87">
        <v>1</v>
      </c>
      <c r="T1134" s="87">
        <v>1</v>
      </c>
      <c r="U1134" s="87"/>
      <c r="V1134" s="87"/>
      <c r="W1134" s="87"/>
      <c r="X1134" s="87"/>
    </row>
    <row r="1135" spans="1:24" ht="12.95">
      <c r="A1135" s="9" t="s">
        <v>116</v>
      </c>
      <c r="B1135" s="16" t="s">
        <v>99</v>
      </c>
      <c r="C1135" s="47" t="str" cm="1">
        <f t="array" ref="C1135">IF(A1135="", "", _xlfn._xlws.FILTER('Responsáveis pelas informações'!F:F, 'Responsáveis pelas informações'!A:A=A1135))</f>
        <v>Bianca</v>
      </c>
      <c r="D1135" s="47" t="s">
        <v>6</v>
      </c>
      <c r="E1135" s="61" t="s">
        <v>877</v>
      </c>
      <c r="F1135" s="61" t="s">
        <v>389</v>
      </c>
      <c r="G1135" s="16"/>
      <c r="H1135" s="87"/>
      <c r="I1135" s="87"/>
      <c r="J1135" s="87"/>
      <c r="K1135" s="87"/>
      <c r="L1135" s="87"/>
      <c r="M1135" s="87"/>
      <c r="N1135" s="87"/>
      <c r="O1135" s="87"/>
      <c r="P1135" s="87"/>
      <c r="Q1135" s="84">
        <v>9</v>
      </c>
      <c r="R1135" s="84">
        <v>9</v>
      </c>
      <c r="S1135" s="87">
        <v>9</v>
      </c>
      <c r="T1135" s="87">
        <v>9</v>
      </c>
      <c r="U1135" s="87"/>
      <c r="V1135" s="87"/>
      <c r="W1135" s="87"/>
      <c r="X1135" s="87"/>
    </row>
    <row r="1136" spans="1:24" ht="26.1">
      <c r="A1136" s="9" t="s">
        <v>116</v>
      </c>
      <c r="B1136" s="16" t="s">
        <v>88</v>
      </c>
      <c r="C1136" s="47" t="str" cm="1">
        <f t="array" ref="C1136">IF(A1136="", "", _xlfn._xlws.FILTER('Responsáveis pelas informações'!F:F, 'Responsáveis pelas informações'!A:A=A1136))</f>
        <v>Bianca</v>
      </c>
      <c r="D1136" s="47" t="s">
        <v>6</v>
      </c>
      <c r="E1136" s="61" t="s">
        <v>877</v>
      </c>
      <c r="F1136" s="61" t="s">
        <v>389</v>
      </c>
      <c r="G1136" s="16"/>
      <c r="H1136" s="87"/>
      <c r="I1136" s="87"/>
      <c r="J1136" s="87"/>
      <c r="K1136" s="87"/>
      <c r="L1136" s="87"/>
      <c r="M1136" s="87"/>
      <c r="N1136" s="87"/>
      <c r="O1136" s="87"/>
      <c r="P1136" s="87"/>
      <c r="Q1136" s="84">
        <v>49.3</v>
      </c>
      <c r="R1136" s="84">
        <v>49.3</v>
      </c>
      <c r="S1136" s="84">
        <v>49.3</v>
      </c>
      <c r="T1136" s="84">
        <v>49.3</v>
      </c>
      <c r="U1136" s="87"/>
      <c r="V1136" s="87"/>
      <c r="W1136" s="87"/>
      <c r="X1136" s="87"/>
    </row>
    <row r="1137" spans="1:24" ht="12.95">
      <c r="A1137" s="9" t="s">
        <v>116</v>
      </c>
      <c r="B1137" s="16" t="s">
        <v>72</v>
      </c>
      <c r="C1137" s="47" t="str" cm="1">
        <f t="array" ref="C1137">IF(A1137="", "", _xlfn._xlws.FILTER('Responsáveis pelas informações'!F:F, 'Responsáveis pelas informações'!A:A=A1137))</f>
        <v>Bianca</v>
      </c>
      <c r="D1137" s="47" t="s">
        <v>6</v>
      </c>
      <c r="E1137" s="61" t="s">
        <v>877</v>
      </c>
      <c r="F1137" s="61" t="s">
        <v>389</v>
      </c>
      <c r="G1137" s="16"/>
      <c r="H1137" s="87"/>
      <c r="I1137" s="87"/>
      <c r="J1137" s="87"/>
      <c r="K1137" s="87"/>
      <c r="L1137" s="87"/>
      <c r="M1137" s="87"/>
      <c r="N1137" s="87"/>
      <c r="O1137" s="87"/>
      <c r="P1137" s="87"/>
      <c r="Q1137" s="84">
        <v>17</v>
      </c>
      <c r="R1137" s="84">
        <v>38</v>
      </c>
      <c r="S1137" s="87">
        <v>20</v>
      </c>
      <c r="T1137" s="87">
        <v>30</v>
      </c>
      <c r="U1137" s="87"/>
      <c r="V1137" s="87"/>
      <c r="W1137" s="87"/>
      <c r="X1137" s="87"/>
    </row>
    <row r="1138" spans="1:24" ht="26.1">
      <c r="A1138" s="9" t="s">
        <v>116</v>
      </c>
      <c r="B1138" s="16" t="s">
        <v>104</v>
      </c>
      <c r="C1138" s="47" t="str" cm="1">
        <f t="array" ref="C1138">IF(A1138="", "", _xlfn._xlws.FILTER('Responsáveis pelas informações'!F:F, 'Responsáveis pelas informações'!A:A=A1138))</f>
        <v>Bianca</v>
      </c>
      <c r="D1138" s="47" t="s">
        <v>6</v>
      </c>
      <c r="E1138" s="61" t="s">
        <v>877</v>
      </c>
      <c r="F1138" s="61" t="s">
        <v>389</v>
      </c>
      <c r="G1138" s="16"/>
      <c r="H1138" s="87"/>
      <c r="I1138" s="87"/>
      <c r="J1138" s="87"/>
      <c r="K1138" s="87"/>
      <c r="L1138" s="87"/>
      <c r="M1138" s="87"/>
      <c r="N1138" s="87"/>
      <c r="O1138" s="87"/>
      <c r="P1138" s="87"/>
      <c r="Q1138" s="84">
        <v>12</v>
      </c>
      <c r="R1138" s="84">
        <v>16</v>
      </c>
      <c r="S1138" s="87">
        <v>16</v>
      </c>
      <c r="T1138" s="87">
        <v>20</v>
      </c>
      <c r="U1138" s="87"/>
      <c r="V1138" s="87"/>
      <c r="W1138" s="87"/>
      <c r="X1138" s="87"/>
    </row>
    <row r="1139" spans="1:24" ht="26.1">
      <c r="A1139" s="9" t="s">
        <v>116</v>
      </c>
      <c r="B1139" s="16" t="s">
        <v>66</v>
      </c>
      <c r="C1139" s="47" t="str" cm="1">
        <f t="array" ref="C1139">IF(A1139="", "", _xlfn._xlws.FILTER('Responsáveis pelas informações'!F:F, 'Responsáveis pelas informações'!A:A=A1139))</f>
        <v>Bianca</v>
      </c>
      <c r="D1139" s="47" t="s">
        <v>6</v>
      </c>
      <c r="E1139" s="61" t="s">
        <v>877</v>
      </c>
      <c r="F1139" s="61" t="s">
        <v>389</v>
      </c>
      <c r="G1139" s="16"/>
      <c r="H1139" s="87"/>
      <c r="I1139" s="87"/>
      <c r="J1139" s="87"/>
      <c r="K1139" s="87"/>
      <c r="L1139" s="87"/>
      <c r="M1139" s="87"/>
      <c r="N1139" s="87"/>
      <c r="O1139" s="87"/>
      <c r="P1139" s="87"/>
      <c r="Q1139" s="84">
        <v>8</v>
      </c>
      <c r="R1139" s="84">
        <v>12</v>
      </c>
      <c r="S1139" s="87">
        <v>16</v>
      </c>
      <c r="T1139" s="87">
        <v>20</v>
      </c>
      <c r="U1139" s="87"/>
      <c r="V1139" s="87"/>
      <c r="W1139" s="87"/>
      <c r="X1139" s="87"/>
    </row>
    <row r="1140" spans="1:24" ht="12.95">
      <c r="A1140" s="9" t="s">
        <v>117</v>
      </c>
      <c r="B1140" s="16" t="s">
        <v>74</v>
      </c>
      <c r="C1140" s="16" t="str" cm="1">
        <f t="array" ref="C1140">IF(A1140="", "", _xlfn._xlws.FILTER('Responsáveis pelas informações'!F:F, 'Responsáveis pelas informações'!A:A=A1140))</f>
        <v>Marcos</v>
      </c>
      <c r="D1140" s="16" t="s">
        <v>16</v>
      </c>
      <c r="E1140" s="30" t="s">
        <v>877</v>
      </c>
      <c r="F1140" s="30" t="s">
        <v>877</v>
      </c>
      <c r="G1140" s="58"/>
      <c r="H1140" s="87"/>
      <c r="I1140" s="87"/>
      <c r="J1140" s="87"/>
      <c r="K1140" s="87"/>
      <c r="L1140" s="87"/>
      <c r="M1140" s="87"/>
      <c r="N1140" s="87"/>
      <c r="O1140" s="87"/>
      <c r="P1140" s="87"/>
      <c r="Q1140" s="84">
        <v>15</v>
      </c>
      <c r="R1140" s="84">
        <v>21</v>
      </c>
      <c r="S1140" s="87">
        <v>8</v>
      </c>
      <c r="T1140" s="87">
        <v>8</v>
      </c>
      <c r="U1140" s="87"/>
      <c r="V1140" s="87"/>
      <c r="W1140" s="87"/>
      <c r="X1140" s="87"/>
    </row>
    <row r="1141" spans="1:24" ht="12.95">
      <c r="A1141" s="9" t="s">
        <v>117</v>
      </c>
      <c r="B1141" s="16" t="s">
        <v>49</v>
      </c>
      <c r="C1141" s="16" t="str" cm="1">
        <f t="array" ref="C1141">IF(A1141="", "", _xlfn._xlws.FILTER('Responsáveis pelas informações'!F:F, 'Responsáveis pelas informações'!A:A=A1141))</f>
        <v>Marcos</v>
      </c>
      <c r="D1141" s="16" t="s">
        <v>16</v>
      </c>
      <c r="E1141" s="30" t="s">
        <v>877</v>
      </c>
      <c r="F1141" s="30" t="s">
        <v>877</v>
      </c>
      <c r="G1141" s="16"/>
      <c r="H1141" s="87"/>
      <c r="I1141" s="87"/>
      <c r="J1141" s="87"/>
      <c r="K1141" s="87"/>
      <c r="L1141" s="87"/>
      <c r="M1141" s="87"/>
      <c r="N1141" s="87"/>
      <c r="O1141" s="87"/>
      <c r="P1141" s="87"/>
      <c r="Q1141" s="84">
        <v>7</v>
      </c>
      <c r="R1141" s="84">
        <v>10</v>
      </c>
      <c r="S1141" s="87">
        <v>5</v>
      </c>
      <c r="T1141" s="87">
        <v>5</v>
      </c>
      <c r="U1141" s="87"/>
      <c r="V1141" s="87"/>
      <c r="W1141" s="87"/>
      <c r="X1141" s="87"/>
    </row>
    <row r="1142" spans="1:24" ht="12.95">
      <c r="A1142" s="9" t="s">
        <v>117</v>
      </c>
      <c r="B1142" s="16" t="s">
        <v>77</v>
      </c>
      <c r="C1142" s="16" t="str" cm="1">
        <f t="array" ref="C1142">IF(A1142="", "", _xlfn._xlws.FILTER('Responsáveis pelas informações'!F:F, 'Responsáveis pelas informações'!A:A=A1142))</f>
        <v>Marcos</v>
      </c>
      <c r="D1142" s="16" t="s">
        <v>16</v>
      </c>
      <c r="E1142" s="30" t="s">
        <v>877</v>
      </c>
      <c r="F1142" s="30" t="s">
        <v>877</v>
      </c>
      <c r="G1142" s="16"/>
      <c r="H1142" s="87"/>
      <c r="I1142" s="87"/>
      <c r="J1142" s="87"/>
      <c r="K1142" s="87"/>
      <c r="L1142" s="87"/>
      <c r="M1142" s="87"/>
      <c r="N1142" s="87"/>
      <c r="O1142" s="87"/>
      <c r="P1142" s="87"/>
      <c r="Q1142" s="84">
        <v>2</v>
      </c>
      <c r="R1142" s="84">
        <v>3</v>
      </c>
      <c r="S1142" s="87">
        <v>1</v>
      </c>
      <c r="T1142" s="87">
        <v>0</v>
      </c>
      <c r="U1142" s="87"/>
      <c r="V1142" s="87"/>
      <c r="W1142" s="87"/>
      <c r="X1142" s="87"/>
    </row>
    <row r="1143" spans="1:24" ht="12.95">
      <c r="A1143" s="9" t="s">
        <v>117</v>
      </c>
      <c r="B1143" s="16" t="s">
        <v>79</v>
      </c>
      <c r="C1143" s="16" t="str" cm="1">
        <f t="array" ref="C1143">IF(A1143="", "", _xlfn._xlws.FILTER('Responsáveis pelas informações'!F:F, 'Responsáveis pelas informações'!A:A=A1143))</f>
        <v>Marcos</v>
      </c>
      <c r="D1143" s="16" t="s">
        <v>16</v>
      </c>
      <c r="E1143" s="30" t="s">
        <v>877</v>
      </c>
      <c r="F1143" s="30" t="s">
        <v>877</v>
      </c>
      <c r="G1143" s="16"/>
      <c r="H1143" s="87"/>
      <c r="I1143" s="87"/>
      <c r="J1143" s="87"/>
      <c r="K1143" s="87"/>
      <c r="L1143" s="87"/>
      <c r="M1143" s="87"/>
      <c r="N1143" s="87"/>
      <c r="O1143" s="87"/>
      <c r="P1143" s="87"/>
      <c r="Q1143" s="84">
        <v>2</v>
      </c>
      <c r="R1143" s="84">
        <v>4</v>
      </c>
      <c r="S1143" s="87">
        <v>1</v>
      </c>
      <c r="T1143" s="87">
        <v>0</v>
      </c>
      <c r="U1143" s="87"/>
      <c r="V1143" s="87"/>
      <c r="W1143" s="87"/>
      <c r="X1143" s="87"/>
    </row>
    <row r="1144" spans="1:24" ht="26.1">
      <c r="A1144" s="9" t="s">
        <v>117</v>
      </c>
      <c r="B1144" s="16" t="s">
        <v>95</v>
      </c>
      <c r="C1144" s="16" t="str" cm="1">
        <f t="array" ref="C1144">IF(A1144="", "", _xlfn._xlws.FILTER('Responsáveis pelas informações'!F:F, 'Responsáveis pelas informações'!A:A=A1144))</f>
        <v>Marcos</v>
      </c>
      <c r="D1144" s="16" t="s">
        <v>16</v>
      </c>
      <c r="E1144" s="30" t="s">
        <v>877</v>
      </c>
      <c r="F1144" s="30" t="s">
        <v>877</v>
      </c>
      <c r="G1144" s="16"/>
      <c r="H1144" s="87"/>
      <c r="I1144" s="87"/>
      <c r="J1144" s="87"/>
      <c r="K1144" s="87"/>
      <c r="L1144" s="87"/>
      <c r="M1144" s="87"/>
      <c r="N1144" s="87"/>
      <c r="O1144" s="87"/>
      <c r="P1144" s="87"/>
      <c r="Q1144" s="84">
        <v>0</v>
      </c>
      <c r="R1144" s="84">
        <v>1</v>
      </c>
      <c r="S1144" s="87">
        <v>0</v>
      </c>
      <c r="T1144" s="87">
        <v>0</v>
      </c>
      <c r="U1144" s="87"/>
      <c r="V1144" s="87"/>
      <c r="W1144" s="87"/>
      <c r="X1144" s="87"/>
    </row>
    <row r="1145" spans="1:24" ht="12.95">
      <c r="A1145" s="9" t="s">
        <v>117</v>
      </c>
      <c r="B1145" s="16" t="s">
        <v>81</v>
      </c>
      <c r="C1145" s="16" t="str" cm="1">
        <f t="array" ref="C1145">IF(A1145="", "", _xlfn._xlws.FILTER('Responsáveis pelas informações'!F:F, 'Responsáveis pelas informações'!A:A=A1145))</f>
        <v>Marcos</v>
      </c>
      <c r="D1145" s="16" t="s">
        <v>16</v>
      </c>
      <c r="E1145" s="30" t="s">
        <v>877</v>
      </c>
      <c r="F1145" s="30" t="s">
        <v>877</v>
      </c>
      <c r="G1145" s="16"/>
      <c r="H1145" s="87"/>
      <c r="I1145" s="87"/>
      <c r="J1145" s="87"/>
      <c r="K1145" s="87"/>
      <c r="L1145" s="87"/>
      <c r="M1145" s="87"/>
      <c r="N1145" s="87"/>
      <c r="O1145" s="87"/>
      <c r="P1145" s="87"/>
      <c r="Q1145" s="84">
        <v>1</v>
      </c>
      <c r="R1145" s="84">
        <v>2</v>
      </c>
      <c r="S1145" s="87">
        <v>1</v>
      </c>
      <c r="T1145" s="87">
        <v>0</v>
      </c>
      <c r="U1145" s="87"/>
      <c r="V1145" s="87"/>
      <c r="W1145" s="87"/>
      <c r="X1145" s="87"/>
    </row>
    <row r="1146" spans="1:24" ht="12.95">
      <c r="A1146" s="9" t="s">
        <v>117</v>
      </c>
      <c r="B1146" s="16" t="s">
        <v>57</v>
      </c>
      <c r="C1146" s="16" t="str" cm="1">
        <f t="array" ref="C1146">IF(A1146="", "", _xlfn._xlws.FILTER('Responsáveis pelas informações'!F:F, 'Responsáveis pelas informações'!A:A=A1146))</f>
        <v>Marcos</v>
      </c>
      <c r="D1146" s="16" t="s">
        <v>16</v>
      </c>
      <c r="E1146" s="30" t="s">
        <v>877</v>
      </c>
      <c r="F1146" s="30" t="s">
        <v>877</v>
      </c>
      <c r="G1146" s="16"/>
      <c r="H1146" s="87"/>
      <c r="I1146" s="87"/>
      <c r="J1146" s="87"/>
      <c r="K1146" s="87"/>
      <c r="L1146" s="87"/>
      <c r="M1146" s="87"/>
      <c r="N1146" s="87"/>
      <c r="O1146" s="87"/>
      <c r="P1146" s="87"/>
      <c r="Q1146" s="84">
        <v>0</v>
      </c>
      <c r="R1146" s="84">
        <v>1</v>
      </c>
      <c r="S1146" s="87">
        <v>1</v>
      </c>
      <c r="T1146" s="87">
        <v>0</v>
      </c>
      <c r="U1146" s="87"/>
      <c r="V1146" s="87"/>
      <c r="W1146" s="87"/>
      <c r="X1146" s="87"/>
    </row>
    <row r="1147" spans="1:24" ht="12.95">
      <c r="A1147" s="9" t="s">
        <v>117</v>
      </c>
      <c r="B1147" s="16" t="s">
        <v>99</v>
      </c>
      <c r="C1147" s="16" t="str" cm="1">
        <f t="array" ref="C1147">IF(A1147="", "", _xlfn._xlws.FILTER('Responsáveis pelas informações'!F:F, 'Responsáveis pelas informações'!A:A=A1147))</f>
        <v>Marcos</v>
      </c>
      <c r="D1147" s="16" t="s">
        <v>16</v>
      </c>
      <c r="E1147" s="30" t="s">
        <v>877</v>
      </c>
      <c r="F1147" s="30" t="s">
        <v>877</v>
      </c>
      <c r="G1147" s="16"/>
      <c r="H1147" s="87"/>
      <c r="I1147" s="87"/>
      <c r="J1147" s="87"/>
      <c r="K1147" s="87"/>
      <c r="L1147" s="87"/>
      <c r="M1147" s="87"/>
      <c r="N1147" s="87"/>
      <c r="O1147" s="87"/>
      <c r="P1147" s="87"/>
      <c r="Q1147" s="84">
        <v>7</v>
      </c>
      <c r="R1147" s="84">
        <v>7</v>
      </c>
      <c r="S1147" s="87">
        <v>7</v>
      </c>
      <c r="T1147" s="87">
        <v>7</v>
      </c>
      <c r="U1147" s="87"/>
      <c r="V1147" s="87"/>
      <c r="W1147" s="87"/>
      <c r="X1147" s="87"/>
    </row>
    <row r="1148" spans="1:24" ht="26.1">
      <c r="A1148" s="9" t="s">
        <v>117</v>
      </c>
      <c r="B1148" s="16" t="s">
        <v>88</v>
      </c>
      <c r="C1148" s="16" t="str" cm="1">
        <f t="array" ref="C1148">IF(A1148="", "", _xlfn._xlws.FILTER('Responsáveis pelas informações'!F:F, 'Responsáveis pelas informações'!A:A=A1148))</f>
        <v>Marcos</v>
      </c>
      <c r="D1148" s="16" t="s">
        <v>16</v>
      </c>
      <c r="E1148" s="30" t="s">
        <v>877</v>
      </c>
      <c r="F1148" s="30" t="s">
        <v>877</v>
      </c>
      <c r="G1148" s="16"/>
      <c r="H1148" s="87"/>
      <c r="I1148" s="87"/>
      <c r="J1148" s="87"/>
      <c r="K1148" s="87"/>
      <c r="L1148" s="87"/>
      <c r="M1148" s="87"/>
      <c r="N1148" s="87"/>
      <c r="O1148" s="87"/>
      <c r="P1148" s="87"/>
      <c r="Q1148" s="84" t="s">
        <v>1003</v>
      </c>
      <c r="R1148" s="84" t="s">
        <v>1004</v>
      </c>
      <c r="S1148" s="87" t="s">
        <v>1003</v>
      </c>
      <c r="T1148" s="87">
        <v>0</v>
      </c>
      <c r="U1148" s="87"/>
      <c r="V1148" s="87"/>
      <c r="W1148" s="87"/>
      <c r="X1148" s="87"/>
    </row>
    <row r="1149" spans="1:24" ht="12.95">
      <c r="A1149" s="9" t="s">
        <v>117</v>
      </c>
      <c r="B1149" s="16" t="s">
        <v>72</v>
      </c>
      <c r="C1149" s="16" t="str" cm="1">
        <f t="array" ref="C1149">IF(A1149="", "", _xlfn._xlws.FILTER('Responsáveis pelas informações'!F:F, 'Responsáveis pelas informações'!A:A=A1149))</f>
        <v>Marcos</v>
      </c>
      <c r="D1149" s="16" t="s">
        <v>16</v>
      </c>
      <c r="E1149" s="30" t="s">
        <v>877</v>
      </c>
      <c r="F1149" s="30" t="s">
        <v>877</v>
      </c>
      <c r="G1149" s="16"/>
      <c r="H1149" s="87"/>
      <c r="I1149" s="87"/>
      <c r="J1149" s="87"/>
      <c r="K1149" s="87"/>
      <c r="L1149" s="87"/>
      <c r="M1149" s="87"/>
      <c r="N1149" s="87"/>
      <c r="O1149" s="87"/>
      <c r="P1149" s="87"/>
      <c r="Q1149" s="84" t="s">
        <v>1005</v>
      </c>
      <c r="R1149" s="84" t="s">
        <v>1006</v>
      </c>
      <c r="S1149" s="87" t="s">
        <v>1007</v>
      </c>
      <c r="T1149" s="87">
        <v>0</v>
      </c>
      <c r="U1149" s="87"/>
      <c r="V1149" s="87"/>
      <c r="W1149" s="87"/>
      <c r="X1149" s="87"/>
    </row>
    <row r="1150" spans="1:24" ht="26.1">
      <c r="A1150" s="9" t="s">
        <v>117</v>
      </c>
      <c r="B1150" s="16" t="s">
        <v>104</v>
      </c>
      <c r="C1150" s="16" t="str" cm="1">
        <f t="array" ref="C1150">IF(A1150="", "", _xlfn._xlws.FILTER('Responsáveis pelas informações'!F:F, 'Responsáveis pelas informações'!A:A=A1150))</f>
        <v>Marcos</v>
      </c>
      <c r="D1150" s="16" t="s">
        <v>16</v>
      </c>
      <c r="E1150" s="30" t="s">
        <v>877</v>
      </c>
      <c r="F1150" s="30" t="s">
        <v>877</v>
      </c>
      <c r="G1150" s="16"/>
      <c r="H1150" s="87"/>
      <c r="I1150" s="87"/>
      <c r="J1150" s="87"/>
      <c r="K1150" s="87"/>
      <c r="L1150" s="87"/>
      <c r="M1150" s="87"/>
      <c r="N1150" s="87"/>
      <c r="O1150" s="87"/>
      <c r="P1150" s="87"/>
      <c r="Q1150" s="84">
        <v>17</v>
      </c>
      <c r="R1150" s="84">
        <v>18</v>
      </c>
      <c r="S1150" s="87">
        <v>8</v>
      </c>
      <c r="T1150" s="87">
        <v>0</v>
      </c>
      <c r="U1150" s="87"/>
      <c r="V1150" s="87"/>
      <c r="W1150" s="87"/>
      <c r="X1150" s="87"/>
    </row>
    <row r="1151" spans="1:24" ht="26.1">
      <c r="A1151" s="9" t="s">
        <v>117</v>
      </c>
      <c r="B1151" s="16" t="s">
        <v>66</v>
      </c>
      <c r="C1151" s="16" t="str" cm="1">
        <f t="array" ref="C1151">IF(A1151="", "", _xlfn._xlws.FILTER('Responsáveis pelas informações'!F:F, 'Responsáveis pelas informações'!A:A=A1151))</f>
        <v>Marcos</v>
      </c>
      <c r="D1151" s="16" t="s">
        <v>16</v>
      </c>
      <c r="E1151" s="30" t="s">
        <v>877</v>
      </c>
      <c r="F1151" s="30" t="s">
        <v>877</v>
      </c>
      <c r="G1151" s="16"/>
      <c r="H1151" s="87"/>
      <c r="I1151" s="87"/>
      <c r="J1151" s="87"/>
      <c r="K1151" s="87"/>
      <c r="L1151" s="87"/>
      <c r="M1151" s="87"/>
      <c r="N1151" s="87"/>
      <c r="O1151" s="87"/>
      <c r="P1151" s="87"/>
      <c r="Q1151" s="84" t="s">
        <v>391</v>
      </c>
      <c r="R1151" s="84" t="s">
        <v>391</v>
      </c>
      <c r="S1151" s="84" t="s">
        <v>391</v>
      </c>
      <c r="T1151" s="84" t="s">
        <v>391</v>
      </c>
      <c r="U1151" s="87"/>
      <c r="V1151" s="87"/>
      <c r="W1151" s="87"/>
      <c r="X1151" s="87"/>
    </row>
    <row r="1152" spans="1:24" ht="12.95">
      <c r="A1152" s="9" t="s">
        <v>118</v>
      </c>
      <c r="B1152" s="16" t="s">
        <v>8</v>
      </c>
      <c r="C1152" s="47" t="str" cm="1">
        <f t="array" ref="C1152">IF(A1152="", "", _xlfn._xlws.FILTER('Responsáveis pelas informações'!F:F, 'Responsáveis pelas informações'!A:A=A1152))</f>
        <v>Bianca</v>
      </c>
      <c r="D1152" s="47" t="s">
        <v>41</v>
      </c>
      <c r="E1152" s="82" t="s">
        <v>877</v>
      </c>
      <c r="F1152" s="82" t="s">
        <v>877</v>
      </c>
      <c r="G1152" s="16"/>
      <c r="H1152" s="108">
        <v>20</v>
      </c>
      <c r="I1152" s="108">
        <v>40</v>
      </c>
      <c r="J1152" s="108">
        <v>40</v>
      </c>
      <c r="K1152" s="108">
        <v>40</v>
      </c>
      <c r="L1152" s="108">
        <v>20</v>
      </c>
      <c r="M1152" s="108">
        <v>0</v>
      </c>
      <c r="N1152" s="108"/>
      <c r="O1152" s="87"/>
      <c r="P1152" s="87"/>
      <c r="Q1152" s="84"/>
      <c r="R1152" s="84"/>
      <c r="S1152" s="87"/>
      <c r="T1152" s="87"/>
      <c r="U1152" s="87"/>
      <c r="V1152" s="87"/>
      <c r="W1152" s="87"/>
      <c r="X1152" s="87"/>
    </row>
    <row r="1153" spans="1:24" ht="12.95">
      <c r="A1153" s="9" t="s">
        <v>118</v>
      </c>
      <c r="B1153" s="16" t="s">
        <v>13</v>
      </c>
      <c r="C1153" s="47" t="str" cm="1">
        <f t="array" ref="C1153">IF(A1153="", "", _xlfn._xlws.FILTER('Responsáveis pelas informações'!F:F, 'Responsáveis pelas informações'!A:A=A1153))</f>
        <v>Bianca</v>
      </c>
      <c r="D1153" s="47" t="s">
        <v>41</v>
      </c>
      <c r="E1153" s="82" t="s">
        <v>877</v>
      </c>
      <c r="F1153" s="82" t="s">
        <v>877</v>
      </c>
      <c r="G1153" s="16"/>
      <c r="H1153" s="108">
        <v>5</v>
      </c>
      <c r="I1153" s="108">
        <v>10</v>
      </c>
      <c r="J1153" s="108">
        <v>10</v>
      </c>
      <c r="K1153" s="108">
        <v>10</v>
      </c>
      <c r="L1153" s="108">
        <v>5</v>
      </c>
      <c r="M1153" s="108">
        <v>0</v>
      </c>
      <c r="N1153" s="108"/>
      <c r="O1153" s="87"/>
      <c r="P1153" s="87"/>
      <c r="Q1153" s="84"/>
      <c r="R1153" s="84"/>
      <c r="S1153" s="87"/>
      <c r="T1153" s="87"/>
      <c r="U1153" s="87"/>
      <c r="V1153" s="87"/>
      <c r="W1153" s="87"/>
      <c r="X1153" s="87"/>
    </row>
    <row r="1154" spans="1:24" ht="12.95">
      <c r="A1154" s="9" t="s">
        <v>118</v>
      </c>
      <c r="B1154" s="16" t="s">
        <v>18</v>
      </c>
      <c r="C1154" s="47" t="str" cm="1">
        <f t="array" ref="C1154">IF(A1154="", "", _xlfn._xlws.FILTER('Responsáveis pelas informações'!F:F, 'Responsáveis pelas informações'!A:A=A1154))</f>
        <v>Bianca</v>
      </c>
      <c r="D1154" s="47" t="s">
        <v>41</v>
      </c>
      <c r="E1154" s="82" t="s">
        <v>877</v>
      </c>
      <c r="F1154" s="82" t="s">
        <v>877</v>
      </c>
      <c r="G1154" s="16"/>
      <c r="H1154" s="108">
        <v>4</v>
      </c>
      <c r="I1154" s="108">
        <v>8</v>
      </c>
      <c r="J1154" s="108">
        <v>8</v>
      </c>
      <c r="K1154" s="108">
        <v>8</v>
      </c>
      <c r="L1154" s="108">
        <v>4</v>
      </c>
      <c r="M1154" s="108">
        <v>0</v>
      </c>
      <c r="N1154" s="108"/>
      <c r="O1154" s="87"/>
      <c r="P1154" s="87"/>
      <c r="Q1154" s="84"/>
      <c r="R1154" s="84"/>
      <c r="S1154" s="87"/>
      <c r="T1154" s="87"/>
      <c r="U1154" s="87"/>
      <c r="V1154" s="87"/>
      <c r="W1154" s="87"/>
      <c r="X1154" s="87"/>
    </row>
    <row r="1155" spans="1:24" ht="26.1">
      <c r="A1155" s="9" t="s">
        <v>118</v>
      </c>
      <c r="B1155" s="16" t="s">
        <v>23</v>
      </c>
      <c r="C1155" s="47" t="str" cm="1">
        <f t="array" ref="C1155">IF(A1155="", "", _xlfn._xlws.FILTER('Responsáveis pelas informações'!F:F, 'Responsáveis pelas informações'!A:A=A1155))</f>
        <v>Bianca</v>
      </c>
      <c r="D1155" s="47" t="s">
        <v>41</v>
      </c>
      <c r="E1155" s="82" t="s">
        <v>877</v>
      </c>
      <c r="F1155" s="82" t="s">
        <v>877</v>
      </c>
      <c r="G1155" s="16"/>
      <c r="H1155" s="108">
        <v>25</v>
      </c>
      <c r="I1155" s="108">
        <v>25</v>
      </c>
      <c r="J1155" s="108">
        <v>33</v>
      </c>
      <c r="K1155" s="108">
        <v>33</v>
      </c>
      <c r="L1155" s="108">
        <v>33</v>
      </c>
      <c r="M1155" s="108">
        <v>0</v>
      </c>
      <c r="N1155" s="108"/>
      <c r="O1155" s="87"/>
      <c r="P1155" s="87"/>
      <c r="Q1155" s="84"/>
      <c r="R1155" s="84"/>
      <c r="S1155" s="87"/>
      <c r="T1155" s="87"/>
      <c r="U1155" s="87"/>
      <c r="V1155" s="87"/>
      <c r="W1155" s="87"/>
      <c r="X1155" s="87"/>
    </row>
    <row r="1156" spans="1:24" ht="26.1">
      <c r="A1156" s="9" t="s">
        <v>118</v>
      </c>
      <c r="B1156" s="16" t="s">
        <v>27</v>
      </c>
      <c r="C1156" s="47" t="str" cm="1">
        <f t="array" ref="C1156">IF(A1156="", "", _xlfn._xlws.FILTER('Responsáveis pelas informações'!F:F, 'Responsáveis pelas informações'!A:A=A1156))</f>
        <v>Bianca</v>
      </c>
      <c r="D1156" s="47" t="s">
        <v>41</v>
      </c>
      <c r="E1156" s="82" t="s">
        <v>877</v>
      </c>
      <c r="F1156" s="82" t="s">
        <v>877</v>
      </c>
      <c r="G1156" s="16"/>
      <c r="H1156" s="108">
        <v>50</v>
      </c>
      <c r="I1156" s="108">
        <v>50</v>
      </c>
      <c r="J1156" s="108">
        <v>60</v>
      </c>
      <c r="K1156" s="108">
        <v>50</v>
      </c>
      <c r="L1156" s="108">
        <v>50</v>
      </c>
      <c r="M1156" s="108">
        <v>0</v>
      </c>
      <c r="N1156" s="108"/>
      <c r="O1156" s="87"/>
      <c r="P1156" s="87"/>
      <c r="Q1156" s="84"/>
      <c r="R1156" s="84"/>
      <c r="S1156" s="87"/>
      <c r="T1156" s="87"/>
      <c r="U1156" s="87"/>
      <c r="V1156" s="87"/>
      <c r="W1156" s="87"/>
      <c r="X1156" s="87"/>
    </row>
    <row r="1157" spans="1:24" ht="26.1">
      <c r="A1157" s="9" t="s">
        <v>118</v>
      </c>
      <c r="B1157" s="16" t="s">
        <v>30</v>
      </c>
      <c r="C1157" s="47" t="str" cm="1">
        <f t="array" ref="C1157">IF(A1157="", "", _xlfn._xlws.FILTER('Responsáveis pelas informações'!F:F, 'Responsáveis pelas informações'!A:A=A1157))</f>
        <v>Bianca</v>
      </c>
      <c r="D1157" s="47" t="s">
        <v>41</v>
      </c>
      <c r="E1157" s="82" t="s">
        <v>877</v>
      </c>
      <c r="F1157" s="82" t="s">
        <v>877</v>
      </c>
      <c r="G1157" s="16"/>
      <c r="H1157" s="108">
        <v>0</v>
      </c>
      <c r="I1157" s="108">
        <v>0</v>
      </c>
      <c r="J1157" s="108">
        <v>80</v>
      </c>
      <c r="K1157" s="108">
        <v>80</v>
      </c>
      <c r="L1157" s="108">
        <v>80</v>
      </c>
      <c r="M1157" s="108">
        <v>80</v>
      </c>
      <c r="N1157" s="108"/>
      <c r="O1157" s="87"/>
      <c r="P1157" s="87"/>
      <c r="Q1157" s="84"/>
      <c r="R1157" s="84"/>
      <c r="S1157" s="87"/>
      <c r="T1157" s="87"/>
      <c r="U1157" s="87"/>
      <c r="V1157" s="87"/>
      <c r="W1157" s="87"/>
      <c r="X1157" s="87"/>
    </row>
    <row r="1158" spans="1:24" ht="12.95">
      <c r="A1158" s="9" t="s">
        <v>118</v>
      </c>
      <c r="B1158" s="16" t="s">
        <v>33</v>
      </c>
      <c r="C1158" s="47" t="str" cm="1">
        <f t="array" ref="C1158">IF(A1158="", "", _xlfn._xlws.FILTER('Responsáveis pelas informações'!F:F, 'Responsáveis pelas informações'!A:A=A1158))</f>
        <v>Bianca</v>
      </c>
      <c r="D1158" s="47" t="s">
        <v>41</v>
      </c>
      <c r="E1158" s="82" t="s">
        <v>877</v>
      </c>
      <c r="F1158" s="82" t="s">
        <v>877</v>
      </c>
      <c r="G1158" s="16"/>
      <c r="H1158" s="108">
        <v>0</v>
      </c>
      <c r="I1158" s="108">
        <v>0</v>
      </c>
      <c r="J1158" s="108">
        <v>50</v>
      </c>
      <c r="K1158" s="108">
        <v>50</v>
      </c>
      <c r="L1158" s="108">
        <v>50</v>
      </c>
      <c r="M1158" s="108">
        <v>50</v>
      </c>
      <c r="N1158" s="108"/>
      <c r="O1158" s="87"/>
      <c r="P1158" s="87"/>
      <c r="Q1158" s="84"/>
      <c r="R1158" s="84"/>
      <c r="S1158" s="87"/>
      <c r="T1158" s="87"/>
      <c r="U1158" s="87"/>
      <c r="V1158" s="87"/>
      <c r="W1158" s="87"/>
      <c r="X1158" s="87"/>
    </row>
    <row r="1159" spans="1:24" ht="12.95">
      <c r="A1159" s="9" t="s">
        <v>118</v>
      </c>
      <c r="B1159" s="16" t="s">
        <v>36</v>
      </c>
      <c r="C1159" s="47" t="str" cm="1">
        <f t="array" ref="C1159">IF(A1159="", "", _xlfn._xlws.FILTER('Responsáveis pelas informações'!F:F, 'Responsáveis pelas informações'!A:A=A1159))</f>
        <v>Bianca</v>
      </c>
      <c r="D1159" s="47" t="s">
        <v>41</v>
      </c>
      <c r="E1159" s="82" t="s">
        <v>877</v>
      </c>
      <c r="F1159" s="82" t="s">
        <v>877</v>
      </c>
      <c r="G1159" s="16"/>
      <c r="H1159" s="108">
        <v>0</v>
      </c>
      <c r="I1159" s="108">
        <v>0</v>
      </c>
      <c r="J1159" s="108">
        <v>100</v>
      </c>
      <c r="K1159" s="108">
        <v>100</v>
      </c>
      <c r="L1159" s="108">
        <v>100</v>
      </c>
      <c r="M1159" s="108">
        <v>100</v>
      </c>
      <c r="N1159" s="108"/>
      <c r="O1159" s="87"/>
      <c r="P1159" s="87"/>
      <c r="Q1159" s="84"/>
      <c r="R1159" s="84"/>
      <c r="S1159" s="87"/>
      <c r="T1159" s="87"/>
      <c r="U1159" s="87"/>
      <c r="V1159" s="87"/>
      <c r="W1159" s="87"/>
      <c r="X1159" s="87"/>
    </row>
    <row r="1160" spans="1:24" ht="12.95">
      <c r="A1160" s="9" t="s">
        <v>118</v>
      </c>
      <c r="B1160" s="16" t="s">
        <v>39</v>
      </c>
      <c r="C1160" s="47" t="str" cm="1">
        <f t="array" ref="C1160">IF(A1160="", "", _xlfn._xlws.FILTER('Responsáveis pelas informações'!F:F, 'Responsáveis pelas informações'!A:A=A1160))</f>
        <v>Bianca</v>
      </c>
      <c r="D1160" s="47" t="s">
        <v>41</v>
      </c>
      <c r="E1160" s="82" t="s">
        <v>877</v>
      </c>
      <c r="F1160" s="82" t="s">
        <v>877</v>
      </c>
      <c r="G1160" s="16"/>
      <c r="H1160" s="108">
        <v>33</v>
      </c>
      <c r="I1160" s="108">
        <v>40</v>
      </c>
      <c r="J1160" s="108">
        <v>40</v>
      </c>
      <c r="K1160" s="108">
        <v>43</v>
      </c>
      <c r="L1160" s="108">
        <v>43</v>
      </c>
      <c r="M1160" s="108">
        <v>33</v>
      </c>
      <c r="N1160" s="108"/>
      <c r="O1160" s="87"/>
      <c r="P1160" s="87"/>
      <c r="Q1160" s="84"/>
      <c r="R1160" s="84"/>
      <c r="S1160" s="87"/>
      <c r="T1160" s="87"/>
      <c r="U1160" s="87"/>
      <c r="V1160" s="87"/>
      <c r="W1160" s="87"/>
      <c r="X1160" s="87"/>
    </row>
    <row r="1161" spans="1:24" ht="12.95">
      <c r="A1161" s="9" t="s">
        <v>118</v>
      </c>
      <c r="B1161" s="16" t="s">
        <v>42</v>
      </c>
      <c r="C1161" s="47" t="str" cm="1">
        <f t="array" ref="C1161">IF(A1161="", "", _xlfn._xlws.FILTER('Responsáveis pelas informações'!F:F, 'Responsáveis pelas informações'!A:A=A1161))</f>
        <v>Bianca</v>
      </c>
      <c r="D1161" s="47" t="s">
        <v>41</v>
      </c>
      <c r="E1161" s="82" t="s">
        <v>877</v>
      </c>
      <c r="F1161" s="82" t="s">
        <v>877</v>
      </c>
      <c r="G1161" s="16"/>
      <c r="H1161" s="108">
        <v>4</v>
      </c>
      <c r="I1161" s="108">
        <v>4</v>
      </c>
      <c r="J1161" s="108">
        <v>4</v>
      </c>
      <c r="K1161" s="108">
        <v>4</v>
      </c>
      <c r="L1161" s="108">
        <v>4</v>
      </c>
      <c r="M1161" s="108">
        <v>4</v>
      </c>
      <c r="N1161" s="108"/>
      <c r="O1161" s="87"/>
      <c r="P1161" s="87"/>
      <c r="Q1161" s="84"/>
      <c r="R1161" s="84"/>
      <c r="S1161" s="87"/>
      <c r="T1161" s="87"/>
      <c r="U1161" s="87"/>
      <c r="V1161" s="87"/>
      <c r="W1161" s="87"/>
      <c r="X1161" s="87"/>
    </row>
    <row r="1162" spans="1:24" ht="12.95">
      <c r="A1162" s="9" t="s">
        <v>118</v>
      </c>
      <c r="B1162" s="16" t="s">
        <v>8</v>
      </c>
      <c r="C1162" s="47" t="str" cm="1">
        <f t="array" ref="C1162">IF(A1162="", "", _xlfn._xlws.FILTER('Responsáveis pelas informações'!F:F, 'Responsáveis pelas informações'!A:A=A1162))</f>
        <v>Bianca</v>
      </c>
      <c r="D1162" s="47" t="s">
        <v>41</v>
      </c>
      <c r="E1162" s="82" t="s">
        <v>389</v>
      </c>
      <c r="F1162" s="82" t="s">
        <v>877</v>
      </c>
      <c r="G1162" s="16"/>
      <c r="H1162" s="108">
        <v>20</v>
      </c>
      <c r="I1162" s="108">
        <v>40</v>
      </c>
      <c r="J1162" s="108">
        <v>40</v>
      </c>
      <c r="K1162" s="108">
        <v>40</v>
      </c>
      <c r="L1162" s="108">
        <v>20</v>
      </c>
      <c r="M1162" s="108">
        <v>0</v>
      </c>
      <c r="N1162" s="108">
        <v>0</v>
      </c>
      <c r="O1162" s="87"/>
      <c r="P1162" s="87"/>
      <c r="Q1162" s="84"/>
      <c r="R1162" s="84"/>
      <c r="S1162" s="87"/>
      <c r="T1162" s="87"/>
      <c r="U1162" s="87"/>
      <c r="V1162" s="87"/>
      <c r="W1162" s="87"/>
      <c r="X1162" s="87"/>
    </row>
    <row r="1163" spans="1:24" ht="12.95">
      <c r="A1163" s="9" t="s">
        <v>118</v>
      </c>
      <c r="B1163" s="16" t="s">
        <v>13</v>
      </c>
      <c r="C1163" s="47" t="str" cm="1">
        <f t="array" ref="C1163">IF(A1163="", "", _xlfn._xlws.FILTER('Responsáveis pelas informações'!F:F, 'Responsáveis pelas informações'!A:A=A1163))</f>
        <v>Bianca</v>
      </c>
      <c r="D1163" s="47" t="s">
        <v>41</v>
      </c>
      <c r="E1163" s="82" t="s">
        <v>389</v>
      </c>
      <c r="F1163" s="82" t="s">
        <v>877</v>
      </c>
      <c r="G1163" s="16"/>
      <c r="H1163" s="108">
        <v>5</v>
      </c>
      <c r="I1163" s="108">
        <v>10</v>
      </c>
      <c r="J1163" s="108">
        <v>10</v>
      </c>
      <c r="K1163" s="108">
        <v>10</v>
      </c>
      <c r="L1163" s="108">
        <v>5</v>
      </c>
      <c r="M1163" s="108">
        <v>0</v>
      </c>
      <c r="N1163" s="108">
        <v>0</v>
      </c>
      <c r="O1163" s="108"/>
      <c r="P1163" s="87"/>
      <c r="Q1163" s="84"/>
      <c r="R1163" s="84"/>
      <c r="S1163" s="87"/>
      <c r="T1163" s="87"/>
      <c r="U1163" s="87"/>
      <c r="V1163" s="87"/>
      <c r="W1163" s="87"/>
      <c r="X1163" s="87"/>
    </row>
    <row r="1164" spans="1:24" ht="12.95">
      <c r="A1164" s="9" t="s">
        <v>118</v>
      </c>
      <c r="B1164" s="16" t="s">
        <v>51</v>
      </c>
      <c r="C1164" s="47" t="str" cm="1">
        <f t="array" ref="C1164">IF(A1164="", "", _xlfn._xlws.FILTER('Responsáveis pelas informações'!F:F, 'Responsáveis pelas informações'!A:A=A1164))</f>
        <v>Bianca</v>
      </c>
      <c r="D1164" s="47" t="s">
        <v>41</v>
      </c>
      <c r="E1164" s="82" t="s">
        <v>389</v>
      </c>
      <c r="F1164" s="82" t="s">
        <v>877</v>
      </c>
      <c r="G1164" s="16"/>
      <c r="H1164" s="108">
        <v>4</v>
      </c>
      <c r="I1164" s="108">
        <v>8</v>
      </c>
      <c r="J1164" s="108">
        <v>8</v>
      </c>
      <c r="K1164" s="108">
        <v>8</v>
      </c>
      <c r="L1164" s="108">
        <v>4</v>
      </c>
      <c r="M1164" s="108">
        <v>0</v>
      </c>
      <c r="N1164" s="108">
        <v>0</v>
      </c>
      <c r="O1164" s="108"/>
      <c r="P1164" s="87"/>
      <c r="Q1164" s="84"/>
      <c r="R1164" s="84"/>
      <c r="S1164" s="87"/>
      <c r="T1164" s="87"/>
      <c r="U1164" s="87"/>
      <c r="V1164" s="87"/>
      <c r="W1164" s="87"/>
      <c r="X1164" s="87"/>
    </row>
    <row r="1165" spans="1:24" ht="12.95">
      <c r="A1165" s="9" t="s">
        <v>118</v>
      </c>
      <c r="B1165" s="16" t="s">
        <v>18</v>
      </c>
      <c r="C1165" s="47" t="str" cm="1">
        <f t="array" ref="C1165">IF(A1165="", "", _xlfn._xlws.FILTER('Responsáveis pelas informações'!F:F, 'Responsáveis pelas informações'!A:A=A1165))</f>
        <v>Bianca</v>
      </c>
      <c r="D1165" s="47" t="s">
        <v>41</v>
      </c>
      <c r="E1165" s="82" t="s">
        <v>389</v>
      </c>
      <c r="F1165" s="82" t="s">
        <v>877</v>
      </c>
      <c r="G1165" s="16"/>
      <c r="H1165" s="108">
        <v>4</v>
      </c>
      <c r="I1165" s="108">
        <v>8</v>
      </c>
      <c r="J1165" s="108">
        <v>8</v>
      </c>
      <c r="K1165" s="108">
        <v>8</v>
      </c>
      <c r="L1165" s="108">
        <v>4</v>
      </c>
      <c r="M1165" s="108">
        <v>0</v>
      </c>
      <c r="N1165" s="108">
        <v>0</v>
      </c>
      <c r="O1165" s="108"/>
      <c r="P1165" s="87"/>
      <c r="Q1165" s="84"/>
      <c r="R1165" s="84"/>
      <c r="S1165" s="87"/>
      <c r="T1165" s="87"/>
      <c r="U1165" s="87"/>
      <c r="V1165" s="87"/>
      <c r="W1165" s="87"/>
      <c r="X1165" s="87"/>
    </row>
    <row r="1166" spans="1:24" ht="12.95">
      <c r="A1166" s="9" t="s">
        <v>118</v>
      </c>
      <c r="B1166" s="16" t="s">
        <v>45</v>
      </c>
      <c r="C1166" s="47" t="str" cm="1">
        <f t="array" ref="C1166">IF(A1166="", "", _xlfn._xlws.FILTER('Responsáveis pelas informações'!F:F, 'Responsáveis pelas informações'!A:A=A1166))</f>
        <v>Bianca</v>
      </c>
      <c r="D1166" s="47" t="s">
        <v>41</v>
      </c>
      <c r="E1166" s="82" t="s">
        <v>389</v>
      </c>
      <c r="F1166" s="82" t="s">
        <v>877</v>
      </c>
      <c r="G1166" s="16"/>
      <c r="H1166" s="108">
        <v>50</v>
      </c>
      <c r="I1166" s="108">
        <v>50</v>
      </c>
      <c r="J1166" s="108">
        <v>60</v>
      </c>
      <c r="K1166" s="108">
        <v>50</v>
      </c>
      <c r="L1166" s="108">
        <v>50</v>
      </c>
      <c r="M1166" s="108">
        <v>0</v>
      </c>
      <c r="N1166" s="108">
        <v>0</v>
      </c>
      <c r="O1166" s="108"/>
      <c r="P1166" s="87"/>
      <c r="Q1166" s="84"/>
      <c r="R1166" s="84"/>
      <c r="S1166" s="87"/>
      <c r="T1166" s="87"/>
      <c r="U1166" s="87"/>
      <c r="V1166" s="87"/>
      <c r="W1166" s="87"/>
      <c r="X1166" s="87"/>
    </row>
    <row r="1167" spans="1:24" ht="12.95">
      <c r="A1167" s="9" t="s">
        <v>118</v>
      </c>
      <c r="B1167" s="16" t="s">
        <v>68</v>
      </c>
      <c r="C1167" s="47" t="str" cm="1">
        <f t="array" ref="C1167">IF(A1167="", "", _xlfn._xlws.FILTER('Responsáveis pelas informações'!F:F, 'Responsáveis pelas informações'!A:A=A1167))</f>
        <v>Bianca</v>
      </c>
      <c r="D1167" s="47" t="s">
        <v>41</v>
      </c>
      <c r="E1167" s="82" t="s">
        <v>389</v>
      </c>
      <c r="F1167" s="82" t="s">
        <v>877</v>
      </c>
      <c r="G1167" s="16"/>
      <c r="H1167" s="108">
        <v>0</v>
      </c>
      <c r="I1167" s="108">
        <v>0</v>
      </c>
      <c r="J1167" s="108">
        <v>80</v>
      </c>
      <c r="K1167" s="108">
        <v>80</v>
      </c>
      <c r="L1167" s="108">
        <v>80</v>
      </c>
      <c r="M1167" s="108">
        <v>80</v>
      </c>
      <c r="N1167" s="108">
        <v>100</v>
      </c>
      <c r="O1167" s="108"/>
      <c r="P1167" s="87"/>
      <c r="Q1167" s="84"/>
      <c r="R1167" s="84"/>
      <c r="S1167" s="87"/>
      <c r="T1167" s="87"/>
      <c r="U1167" s="87"/>
      <c r="V1167" s="87"/>
      <c r="W1167" s="87"/>
      <c r="X1167" s="87"/>
    </row>
    <row r="1168" spans="1:24" ht="12.95">
      <c r="A1168" s="9" t="s">
        <v>118</v>
      </c>
      <c r="B1168" s="16" t="s">
        <v>57</v>
      </c>
      <c r="C1168" s="47" t="str" cm="1">
        <f t="array" ref="C1168">IF(A1168="", "", _xlfn._xlws.FILTER('Responsáveis pelas informações'!F:F, 'Responsáveis pelas informações'!A:A=A1168))</f>
        <v>Bianca</v>
      </c>
      <c r="D1168" s="47" t="s">
        <v>41</v>
      </c>
      <c r="E1168" s="82" t="s">
        <v>389</v>
      </c>
      <c r="F1168" s="82" t="s">
        <v>877</v>
      </c>
      <c r="G1168" s="16"/>
      <c r="H1168" s="108">
        <v>0</v>
      </c>
      <c r="I1168" s="108">
        <v>0</v>
      </c>
      <c r="J1168" s="108">
        <v>50</v>
      </c>
      <c r="K1168" s="108">
        <v>50</v>
      </c>
      <c r="L1168" s="108">
        <v>50</v>
      </c>
      <c r="M1168" s="108">
        <v>50</v>
      </c>
      <c r="N1168" s="108">
        <v>31</v>
      </c>
      <c r="O1168" s="108"/>
      <c r="P1168" s="87"/>
      <c r="Q1168" s="84"/>
      <c r="R1168" s="84"/>
      <c r="S1168" s="87"/>
      <c r="T1168" s="87"/>
      <c r="U1168" s="87"/>
      <c r="V1168" s="87"/>
      <c r="W1168" s="87"/>
      <c r="X1168" s="87"/>
    </row>
    <row r="1169" spans="1:24" ht="12.95">
      <c r="A1169" s="9" t="s">
        <v>118</v>
      </c>
      <c r="B1169" s="16" t="s">
        <v>47</v>
      </c>
      <c r="C1169" s="47" t="str" cm="1">
        <f t="array" ref="C1169">IF(A1169="", "", _xlfn._xlws.FILTER('Responsáveis pelas informações'!F:F, 'Responsáveis pelas informações'!A:A=A1169))</f>
        <v>Bianca</v>
      </c>
      <c r="D1169" s="47" t="s">
        <v>41</v>
      </c>
      <c r="E1169" s="82" t="s">
        <v>408</v>
      </c>
      <c r="F1169" s="82" t="s">
        <v>877</v>
      </c>
      <c r="G1169" s="16"/>
      <c r="H1169" s="87"/>
      <c r="I1169" s="87"/>
      <c r="J1169" s="87"/>
      <c r="K1169" s="87"/>
      <c r="L1169" s="87"/>
      <c r="M1169" s="87"/>
      <c r="N1169" s="87">
        <v>80</v>
      </c>
      <c r="O1169" s="87">
        <v>60</v>
      </c>
      <c r="P1169" s="87">
        <v>48</v>
      </c>
      <c r="Q1169" s="84">
        <v>40</v>
      </c>
      <c r="R1169" s="84">
        <v>30</v>
      </c>
      <c r="S1169" s="87"/>
      <c r="T1169" s="87"/>
      <c r="U1169" s="87"/>
      <c r="V1169" s="87"/>
      <c r="W1169" s="87"/>
      <c r="X1169" s="87"/>
    </row>
    <row r="1170" spans="1:24" ht="12.95">
      <c r="A1170" s="9" t="s">
        <v>118</v>
      </c>
      <c r="B1170" s="16" t="s">
        <v>13</v>
      </c>
      <c r="C1170" s="47" t="str" cm="1">
        <f t="array" ref="C1170">IF(A1170="", "", _xlfn._xlws.FILTER('Responsáveis pelas informações'!F:F, 'Responsáveis pelas informações'!A:A=A1170))</f>
        <v>Bianca</v>
      </c>
      <c r="D1170" s="47" t="s">
        <v>41</v>
      </c>
      <c r="E1170" s="82" t="s">
        <v>408</v>
      </c>
      <c r="F1170" s="82" t="s">
        <v>877</v>
      </c>
      <c r="G1170" s="16"/>
      <c r="H1170" s="87"/>
      <c r="I1170" s="87"/>
      <c r="J1170" s="87"/>
      <c r="K1170" s="87"/>
      <c r="L1170" s="87"/>
      <c r="M1170" s="87"/>
      <c r="N1170" s="87">
        <v>12</v>
      </c>
      <c r="O1170" s="87">
        <v>12</v>
      </c>
      <c r="P1170" s="87">
        <v>12</v>
      </c>
      <c r="Q1170" s="84">
        <v>12</v>
      </c>
      <c r="R1170" s="84">
        <v>9</v>
      </c>
      <c r="S1170" s="87"/>
      <c r="T1170" s="87"/>
      <c r="U1170" s="87"/>
      <c r="V1170" s="87"/>
      <c r="W1170" s="87"/>
      <c r="X1170" s="87"/>
    </row>
    <row r="1171" spans="1:24" ht="12.95">
      <c r="A1171" s="9" t="s">
        <v>118</v>
      </c>
      <c r="B1171" s="16" t="s">
        <v>51</v>
      </c>
      <c r="C1171" s="47" t="str" cm="1">
        <f t="array" ref="C1171">IF(A1171="", "", _xlfn._xlws.FILTER('Responsáveis pelas informações'!F:F, 'Responsáveis pelas informações'!A:A=A1171))</f>
        <v>Bianca</v>
      </c>
      <c r="D1171" s="47" t="s">
        <v>41</v>
      </c>
      <c r="E1171" s="82" t="s">
        <v>408</v>
      </c>
      <c r="F1171" s="82" t="s">
        <v>877</v>
      </c>
      <c r="G1171" s="16"/>
      <c r="H1171" s="87"/>
      <c r="I1171" s="87"/>
      <c r="J1171" s="87"/>
      <c r="K1171" s="87"/>
      <c r="L1171" s="87"/>
      <c r="M1171" s="87"/>
      <c r="N1171" s="87">
        <v>4</v>
      </c>
      <c r="O1171" s="87">
        <v>4</v>
      </c>
      <c r="P1171" s="87">
        <v>4</v>
      </c>
      <c r="Q1171" s="84">
        <v>4</v>
      </c>
      <c r="R1171" s="84">
        <v>3</v>
      </c>
      <c r="S1171" s="87"/>
      <c r="T1171" s="87"/>
      <c r="U1171" s="87"/>
      <c r="V1171" s="87"/>
      <c r="W1171" s="87"/>
      <c r="X1171" s="87"/>
    </row>
    <row r="1172" spans="1:24" ht="12.95">
      <c r="A1172" s="9" t="s">
        <v>118</v>
      </c>
      <c r="B1172" s="16" t="s">
        <v>53</v>
      </c>
      <c r="C1172" s="47" t="str" cm="1">
        <f t="array" ref="C1172">IF(A1172="", "", _xlfn._xlws.FILTER('Responsáveis pelas informações'!F:F, 'Responsáveis pelas informações'!A:A=A1172))</f>
        <v>Bianca</v>
      </c>
      <c r="D1172" s="47" t="s">
        <v>41</v>
      </c>
      <c r="E1172" s="82" t="s">
        <v>408</v>
      </c>
      <c r="F1172" s="82" t="s">
        <v>877</v>
      </c>
      <c r="G1172" s="16"/>
      <c r="H1172" s="87"/>
      <c r="I1172" s="87"/>
      <c r="J1172" s="87"/>
      <c r="K1172" s="87"/>
      <c r="L1172" s="87"/>
      <c r="M1172" s="87"/>
      <c r="N1172" s="87">
        <v>4</v>
      </c>
      <c r="O1172" s="87">
        <v>4</v>
      </c>
      <c r="P1172" s="87">
        <v>2</v>
      </c>
      <c r="Q1172" s="84">
        <v>2</v>
      </c>
      <c r="R1172" s="84">
        <v>2</v>
      </c>
      <c r="S1172" s="87"/>
      <c r="T1172" s="87"/>
      <c r="U1172" s="87"/>
      <c r="V1172" s="87"/>
      <c r="W1172" s="87"/>
      <c r="X1172" s="87"/>
    </row>
    <row r="1173" spans="1:24" ht="12.95">
      <c r="A1173" s="9" t="s">
        <v>118</v>
      </c>
      <c r="B1173" s="16" t="s">
        <v>63</v>
      </c>
      <c r="C1173" s="47" t="str" cm="1">
        <f t="array" ref="C1173">IF(A1173="", "", _xlfn._xlws.FILTER('Responsáveis pelas informações'!F:F, 'Responsáveis pelas informações'!A:A=A1173))</f>
        <v>Bianca</v>
      </c>
      <c r="D1173" s="47" t="s">
        <v>41</v>
      </c>
      <c r="E1173" s="82" t="s">
        <v>408</v>
      </c>
      <c r="F1173" s="82" t="s">
        <v>877</v>
      </c>
      <c r="G1173" s="16"/>
      <c r="H1173" s="87"/>
      <c r="I1173" s="87"/>
      <c r="J1173" s="87"/>
      <c r="K1173" s="87"/>
      <c r="L1173" s="87"/>
      <c r="M1173" s="87"/>
      <c r="N1173" s="87">
        <v>120</v>
      </c>
      <c r="O1173" s="87">
        <v>120</v>
      </c>
      <c r="P1173" s="87">
        <v>120</v>
      </c>
      <c r="Q1173" s="84">
        <v>120</v>
      </c>
      <c r="R1173" s="84">
        <v>60</v>
      </c>
      <c r="S1173" s="87"/>
      <c r="T1173" s="87"/>
      <c r="U1173" s="87"/>
      <c r="V1173" s="87"/>
      <c r="W1173" s="87"/>
      <c r="X1173" s="87"/>
    </row>
    <row r="1174" spans="1:24" ht="12.95">
      <c r="A1174" s="9" t="s">
        <v>118</v>
      </c>
      <c r="B1174" s="16" t="s">
        <v>57</v>
      </c>
      <c r="C1174" s="47" t="str" cm="1">
        <f t="array" ref="C1174">IF(A1174="", "", _xlfn._xlws.FILTER('Responsáveis pelas informações'!F:F, 'Responsáveis pelas informações'!A:A=A1174))</f>
        <v>Bianca</v>
      </c>
      <c r="D1174" s="47" t="s">
        <v>41</v>
      </c>
      <c r="E1174" s="82" t="s">
        <v>408</v>
      </c>
      <c r="F1174" s="82" t="s">
        <v>877</v>
      </c>
      <c r="G1174" s="16"/>
      <c r="H1174" s="87"/>
      <c r="I1174" s="87"/>
      <c r="J1174" s="87"/>
      <c r="K1174" s="87"/>
      <c r="L1174" s="87"/>
      <c r="M1174" s="87"/>
      <c r="N1174" s="87">
        <v>1</v>
      </c>
      <c r="O1174" s="87">
        <v>1</v>
      </c>
      <c r="P1174" s="87">
        <v>2</v>
      </c>
      <c r="Q1174" s="84">
        <v>2</v>
      </c>
      <c r="R1174" s="84">
        <v>2</v>
      </c>
      <c r="S1174" s="87"/>
      <c r="T1174" s="87"/>
      <c r="U1174" s="87"/>
      <c r="V1174" s="87"/>
      <c r="W1174" s="87"/>
      <c r="X1174" s="87"/>
    </row>
    <row r="1175" spans="1:24" ht="12.95">
      <c r="A1175" s="9" t="s">
        <v>118</v>
      </c>
      <c r="B1175" s="16" t="s">
        <v>68</v>
      </c>
      <c r="C1175" s="47" t="str" cm="1">
        <f t="array" ref="C1175">IF(A1175="", "", _xlfn._xlws.FILTER('Responsáveis pelas informações'!F:F, 'Responsáveis pelas informações'!A:A=A1175))</f>
        <v>Bianca</v>
      </c>
      <c r="D1175" s="47" t="s">
        <v>41</v>
      </c>
      <c r="E1175" s="82" t="s">
        <v>408</v>
      </c>
      <c r="F1175" s="82" t="s">
        <v>877</v>
      </c>
      <c r="G1175" s="16"/>
      <c r="H1175" s="87"/>
      <c r="I1175" s="87"/>
      <c r="J1175" s="87"/>
      <c r="K1175" s="87"/>
      <c r="L1175" s="87"/>
      <c r="M1175" s="87"/>
      <c r="N1175" s="87">
        <v>4</v>
      </c>
      <c r="O1175" s="87">
        <v>4</v>
      </c>
      <c r="P1175" s="87">
        <v>4</v>
      </c>
      <c r="Q1175" s="84">
        <v>4</v>
      </c>
      <c r="R1175" s="84">
        <v>4</v>
      </c>
      <c r="S1175" s="87"/>
      <c r="T1175" s="87"/>
      <c r="U1175" s="87"/>
      <c r="V1175" s="87"/>
      <c r="W1175" s="87"/>
      <c r="X1175" s="87"/>
    </row>
    <row r="1176" spans="1:24" ht="26.1">
      <c r="A1176" s="9" t="s">
        <v>118</v>
      </c>
      <c r="B1176" s="16" t="s">
        <v>70</v>
      </c>
      <c r="C1176" s="47" t="str" cm="1">
        <f t="array" ref="C1176">IF(A1176="", "", _xlfn._xlws.FILTER('Responsáveis pelas informações'!F:F, 'Responsáveis pelas informações'!A:A=A1176))</f>
        <v>Bianca</v>
      </c>
      <c r="D1176" s="47" t="s">
        <v>41</v>
      </c>
      <c r="E1176" s="82" t="s">
        <v>408</v>
      </c>
      <c r="F1176" s="82" t="s">
        <v>877</v>
      </c>
      <c r="G1176" s="16"/>
      <c r="H1176" s="87"/>
      <c r="I1176" s="87"/>
      <c r="J1176" s="87"/>
      <c r="K1176" s="87"/>
      <c r="L1176" s="87"/>
      <c r="M1176" s="87"/>
      <c r="N1176" s="87">
        <v>35</v>
      </c>
      <c r="O1176" s="87">
        <v>35</v>
      </c>
      <c r="P1176" s="87">
        <v>35</v>
      </c>
      <c r="Q1176" s="84">
        <v>35</v>
      </c>
      <c r="R1176" s="84">
        <v>35</v>
      </c>
      <c r="S1176" s="87"/>
      <c r="T1176" s="87"/>
      <c r="U1176" s="87"/>
      <c r="V1176" s="87"/>
      <c r="W1176" s="87"/>
      <c r="X1176" s="87"/>
    </row>
    <row r="1177" spans="1:24" ht="12.95">
      <c r="A1177" s="9" t="s">
        <v>118</v>
      </c>
      <c r="B1177" s="16" t="s">
        <v>72</v>
      </c>
      <c r="C1177" s="47" t="str" cm="1">
        <f t="array" ref="C1177">IF(A1177="", "", _xlfn._xlws.FILTER('Responsáveis pelas informações'!F:F, 'Responsáveis pelas informações'!A:A=A1177))</f>
        <v>Bianca</v>
      </c>
      <c r="D1177" s="47" t="s">
        <v>41</v>
      </c>
      <c r="E1177" s="82" t="s">
        <v>408</v>
      </c>
      <c r="F1177" s="82" t="s">
        <v>877</v>
      </c>
      <c r="G1177" s="16"/>
      <c r="H1177" s="87"/>
      <c r="I1177" s="87"/>
      <c r="J1177" s="87"/>
      <c r="K1177" s="87"/>
      <c r="L1177" s="87"/>
      <c r="M1177" s="87"/>
      <c r="N1177" s="87">
        <v>30</v>
      </c>
      <c r="O1177" s="87">
        <v>30</v>
      </c>
      <c r="P1177" s="87">
        <v>30</v>
      </c>
      <c r="Q1177" s="84">
        <v>30</v>
      </c>
      <c r="R1177" s="84">
        <v>30</v>
      </c>
      <c r="S1177" s="87"/>
      <c r="T1177" s="87"/>
      <c r="U1177" s="87"/>
      <c r="V1177" s="87"/>
      <c r="W1177" s="87"/>
      <c r="X1177" s="87"/>
    </row>
    <row r="1178" spans="1:24" ht="12.95">
      <c r="A1178" s="9" t="s">
        <v>119</v>
      </c>
      <c r="B1178" s="16" t="s">
        <v>47</v>
      </c>
      <c r="C1178" s="47" t="str" cm="1">
        <f t="array" ref="C1178">IF(A1178="", "", _xlfn._xlws.FILTER('Responsáveis pelas informações'!F:F, 'Responsáveis pelas informações'!A:A=A1178))</f>
        <v>Bianca</v>
      </c>
      <c r="D1178" s="47" t="s">
        <v>41</v>
      </c>
      <c r="E1178" s="82" t="s">
        <v>408</v>
      </c>
      <c r="F1178" s="82" t="s">
        <v>877</v>
      </c>
      <c r="G1178" s="16"/>
      <c r="H1178" s="87"/>
      <c r="I1178" s="87"/>
      <c r="J1178" s="87"/>
      <c r="K1178" s="87"/>
      <c r="L1178" s="87"/>
      <c r="M1178" s="87"/>
      <c r="N1178" s="87"/>
      <c r="O1178" s="87">
        <v>20</v>
      </c>
      <c r="P1178" s="87">
        <v>60</v>
      </c>
      <c r="Q1178" s="84">
        <v>60</v>
      </c>
      <c r="R1178" s="84">
        <v>60</v>
      </c>
      <c r="S1178" s="87">
        <v>60</v>
      </c>
      <c r="T1178" s="87">
        <v>60</v>
      </c>
      <c r="U1178" s="87"/>
      <c r="V1178" s="87"/>
      <c r="W1178" s="87"/>
      <c r="X1178" s="87"/>
    </row>
    <row r="1179" spans="1:24" ht="12.95">
      <c r="A1179" s="9" t="s">
        <v>119</v>
      </c>
      <c r="B1179" s="16" t="s">
        <v>13</v>
      </c>
      <c r="C1179" s="47" t="str" cm="1">
        <f t="array" ref="C1179">IF(A1179="", "", _xlfn._xlws.FILTER('Responsáveis pelas informações'!F:F, 'Responsáveis pelas informações'!A:A=A1179))</f>
        <v>Bianca</v>
      </c>
      <c r="D1179" s="47" t="s">
        <v>41</v>
      </c>
      <c r="E1179" s="82" t="s">
        <v>408</v>
      </c>
      <c r="F1179" s="82" t="s">
        <v>877</v>
      </c>
      <c r="G1179" s="16"/>
      <c r="H1179" s="87"/>
      <c r="I1179" s="87"/>
      <c r="J1179" s="87"/>
      <c r="K1179" s="87"/>
      <c r="L1179" s="87"/>
      <c r="M1179" s="87"/>
      <c r="N1179" s="87"/>
      <c r="O1179" s="87">
        <v>1</v>
      </c>
      <c r="P1179" s="87">
        <v>10</v>
      </c>
      <c r="Q1179" s="84">
        <v>8</v>
      </c>
      <c r="R1179" s="84">
        <v>8</v>
      </c>
      <c r="S1179" s="87">
        <v>5</v>
      </c>
      <c r="T1179" s="87">
        <v>5</v>
      </c>
      <c r="U1179" s="87"/>
      <c r="V1179" s="87"/>
      <c r="W1179" s="87"/>
      <c r="X1179" s="87"/>
    </row>
    <row r="1180" spans="1:24" ht="12.95">
      <c r="A1180" s="9" t="s">
        <v>119</v>
      </c>
      <c r="B1180" s="16" t="s">
        <v>51</v>
      </c>
      <c r="C1180" s="47" t="str" cm="1">
        <f t="array" ref="C1180">IF(A1180="", "", _xlfn._xlws.FILTER('Responsáveis pelas informações'!F:F, 'Responsáveis pelas informações'!A:A=A1180))</f>
        <v>Bianca</v>
      </c>
      <c r="D1180" s="47" t="s">
        <v>41</v>
      </c>
      <c r="E1180" s="82" t="s">
        <v>408</v>
      </c>
      <c r="F1180" s="82" t="s">
        <v>877</v>
      </c>
      <c r="G1180" s="16"/>
      <c r="H1180" s="87"/>
      <c r="I1180" s="87"/>
      <c r="J1180" s="87"/>
      <c r="K1180" s="87"/>
      <c r="L1180" s="87"/>
      <c r="M1180" s="87"/>
      <c r="N1180" s="87"/>
      <c r="O1180" s="87">
        <v>1</v>
      </c>
      <c r="P1180" s="87">
        <v>2</v>
      </c>
      <c r="Q1180" s="84">
        <v>3</v>
      </c>
      <c r="R1180" s="84">
        <v>2</v>
      </c>
      <c r="S1180" s="87">
        <v>1</v>
      </c>
      <c r="T1180" s="87">
        <v>0</v>
      </c>
      <c r="U1180" s="87"/>
      <c r="V1180" s="87"/>
      <c r="W1180" s="87"/>
      <c r="X1180" s="87"/>
    </row>
    <row r="1181" spans="1:24" ht="12.95">
      <c r="A1181" s="9" t="s">
        <v>119</v>
      </c>
      <c r="B1181" s="16" t="s">
        <v>53</v>
      </c>
      <c r="C1181" s="47" t="str" cm="1">
        <f t="array" ref="C1181">IF(A1181="", "", _xlfn._xlws.FILTER('Responsáveis pelas informações'!F:F, 'Responsáveis pelas informações'!A:A=A1181))</f>
        <v>Bianca</v>
      </c>
      <c r="D1181" s="47" t="s">
        <v>41</v>
      </c>
      <c r="E1181" s="82" t="s">
        <v>408</v>
      </c>
      <c r="F1181" s="82" t="s">
        <v>877</v>
      </c>
      <c r="G1181" s="16"/>
      <c r="H1181" s="87"/>
      <c r="I1181" s="87"/>
      <c r="J1181" s="87"/>
      <c r="K1181" s="87"/>
      <c r="L1181" s="87"/>
      <c r="M1181" s="87"/>
      <c r="N1181" s="87"/>
      <c r="O1181" s="87">
        <v>1</v>
      </c>
      <c r="P1181" s="87">
        <v>3</v>
      </c>
      <c r="Q1181" s="84">
        <v>3</v>
      </c>
      <c r="R1181" s="84">
        <v>2</v>
      </c>
      <c r="S1181" s="87">
        <v>1</v>
      </c>
      <c r="T1181" s="87">
        <v>0</v>
      </c>
      <c r="U1181" s="87"/>
      <c r="V1181" s="87"/>
      <c r="W1181" s="87"/>
      <c r="X1181" s="87"/>
    </row>
    <row r="1182" spans="1:24" ht="12.95">
      <c r="A1182" s="9" t="s">
        <v>119</v>
      </c>
      <c r="B1182" s="16" t="s">
        <v>63</v>
      </c>
      <c r="C1182" s="47" t="str" cm="1">
        <f t="array" ref="C1182">IF(A1182="", "", _xlfn._xlws.FILTER('Responsáveis pelas informações'!F:F, 'Responsáveis pelas informações'!A:A=A1182))</f>
        <v>Bianca</v>
      </c>
      <c r="D1182" s="47" t="s">
        <v>41</v>
      </c>
      <c r="E1182" s="82" t="s">
        <v>408</v>
      </c>
      <c r="F1182" s="82" t="s">
        <v>877</v>
      </c>
      <c r="G1182" s="16"/>
      <c r="H1182" s="87"/>
      <c r="I1182" s="87"/>
      <c r="J1182" s="87"/>
      <c r="K1182" s="87"/>
      <c r="L1182" s="87"/>
      <c r="M1182" s="87"/>
      <c r="N1182" s="87"/>
      <c r="O1182" s="87">
        <v>1</v>
      </c>
      <c r="P1182" s="87">
        <v>10</v>
      </c>
      <c r="Q1182" s="84">
        <v>10</v>
      </c>
      <c r="R1182" s="84">
        <v>10</v>
      </c>
      <c r="S1182" s="87">
        <v>10</v>
      </c>
      <c r="T1182" s="87">
        <v>5</v>
      </c>
      <c r="U1182" s="87"/>
      <c r="V1182" s="87"/>
      <c r="W1182" s="87"/>
      <c r="X1182" s="87"/>
    </row>
    <row r="1183" spans="1:24" ht="26.25" customHeight="1">
      <c r="A1183" s="9" t="s">
        <v>119</v>
      </c>
      <c r="B1183" s="16" t="s">
        <v>57</v>
      </c>
      <c r="C1183" s="47" t="str" cm="1">
        <f t="array" ref="C1183">IF(A1183="", "", _xlfn._xlws.FILTER('Responsáveis pelas informações'!F:F, 'Responsáveis pelas informações'!A:A=A1183))</f>
        <v>Bianca</v>
      </c>
      <c r="D1183" s="47" t="s">
        <v>41</v>
      </c>
      <c r="E1183" s="82" t="s">
        <v>408</v>
      </c>
      <c r="F1183" s="82" t="s">
        <v>877</v>
      </c>
      <c r="G1183" s="16"/>
      <c r="H1183" s="87"/>
      <c r="I1183" s="87"/>
      <c r="J1183" s="87"/>
      <c r="K1183" s="87"/>
      <c r="L1183" s="87"/>
      <c r="M1183" s="87"/>
      <c r="N1183" s="87"/>
      <c r="O1183" s="87">
        <v>0</v>
      </c>
      <c r="P1183" s="87">
        <v>2</v>
      </c>
      <c r="Q1183" s="84">
        <v>1</v>
      </c>
      <c r="R1183" s="84">
        <v>1</v>
      </c>
      <c r="S1183" s="87">
        <v>1</v>
      </c>
      <c r="T1183" s="87">
        <v>0</v>
      </c>
      <c r="U1183" s="87"/>
      <c r="V1183" s="87"/>
      <c r="W1183" s="87"/>
      <c r="X1183" s="87"/>
    </row>
    <row r="1184" spans="1:24" ht="12.95">
      <c r="A1184" s="9" t="s">
        <v>119</v>
      </c>
      <c r="B1184" s="16" t="s">
        <v>68</v>
      </c>
      <c r="C1184" s="47" t="str" cm="1">
        <f t="array" ref="C1184">IF(A1184="", "", _xlfn._xlws.FILTER('Responsáveis pelas informações'!F:F, 'Responsáveis pelas informações'!A:A=A1184))</f>
        <v>Bianca</v>
      </c>
      <c r="D1184" s="47" t="s">
        <v>41</v>
      </c>
      <c r="E1184" s="82" t="s">
        <v>408</v>
      </c>
      <c r="F1184" s="82" t="s">
        <v>877</v>
      </c>
      <c r="G1184" s="16"/>
      <c r="H1184" s="87"/>
      <c r="I1184" s="87"/>
      <c r="J1184" s="87"/>
      <c r="K1184" s="87"/>
      <c r="L1184" s="87"/>
      <c r="M1184" s="87"/>
      <c r="N1184" s="87"/>
      <c r="O1184" s="87">
        <v>0</v>
      </c>
      <c r="P1184" s="87">
        <v>85</v>
      </c>
      <c r="Q1184" s="84">
        <v>85</v>
      </c>
      <c r="R1184" s="84">
        <v>85</v>
      </c>
      <c r="S1184" s="87">
        <v>85</v>
      </c>
      <c r="T1184" s="87">
        <v>0</v>
      </c>
      <c r="U1184" s="87"/>
      <c r="V1184" s="87"/>
      <c r="W1184" s="87"/>
      <c r="X1184" s="87"/>
    </row>
    <row r="1185" spans="1:24" ht="26.1">
      <c r="A1185" s="9" t="s">
        <v>119</v>
      </c>
      <c r="B1185" s="16" t="s">
        <v>70</v>
      </c>
      <c r="C1185" s="47" t="str" cm="1">
        <f t="array" ref="C1185">IF(A1185="", "", _xlfn._xlws.FILTER('Responsáveis pelas informações'!F:F, 'Responsáveis pelas informações'!A:A=A1185))</f>
        <v>Bianca</v>
      </c>
      <c r="D1185" s="47" t="s">
        <v>41</v>
      </c>
      <c r="E1185" s="82" t="s">
        <v>408</v>
      </c>
      <c r="F1185" s="82" t="s">
        <v>877</v>
      </c>
      <c r="G1185" s="16"/>
      <c r="H1185" s="87"/>
      <c r="I1185" s="87"/>
      <c r="J1185" s="87"/>
      <c r="K1185" s="87"/>
      <c r="L1185" s="87"/>
      <c r="M1185" s="87"/>
      <c r="N1185" s="87"/>
      <c r="O1185" s="87">
        <v>0</v>
      </c>
      <c r="P1185" s="87">
        <v>47</v>
      </c>
      <c r="Q1185" s="84">
        <v>47</v>
      </c>
      <c r="R1185" s="84">
        <v>47</v>
      </c>
      <c r="S1185" s="87">
        <v>47</v>
      </c>
      <c r="T1185" s="87">
        <v>47</v>
      </c>
      <c r="U1185" s="87"/>
      <c r="V1185" s="87"/>
      <c r="W1185" s="87"/>
      <c r="X1185" s="87"/>
    </row>
    <row r="1186" spans="1:24" ht="12.95">
      <c r="A1186" s="9" t="s">
        <v>119</v>
      </c>
      <c r="B1186" s="16" t="s">
        <v>72</v>
      </c>
      <c r="C1186" s="47" t="str" cm="1">
        <f t="array" ref="C1186">IF(A1186="", "", _xlfn._xlws.FILTER('Responsáveis pelas informações'!F:F, 'Responsáveis pelas informações'!A:A=A1186))</f>
        <v>Bianca</v>
      </c>
      <c r="D1186" s="47" t="s">
        <v>41</v>
      </c>
      <c r="E1186" s="82" t="s">
        <v>408</v>
      </c>
      <c r="F1186" s="82" t="s">
        <v>877</v>
      </c>
      <c r="G1186" s="16"/>
      <c r="O1186" s="87">
        <v>0</v>
      </c>
      <c r="P1186" s="87">
        <v>33</v>
      </c>
      <c r="Q1186" s="84">
        <v>37</v>
      </c>
      <c r="R1186" s="84">
        <v>25</v>
      </c>
      <c r="S1186" s="87">
        <v>20</v>
      </c>
      <c r="T1186" s="87">
        <v>0</v>
      </c>
      <c r="U1186" s="87"/>
      <c r="V1186" s="87"/>
      <c r="W1186" s="87"/>
      <c r="X1186" s="87"/>
    </row>
    <row r="1187" spans="1:24" ht="12.95">
      <c r="A1187" s="9" t="s">
        <v>120</v>
      </c>
      <c r="B1187" s="16" t="s">
        <v>8</v>
      </c>
      <c r="C1187" s="47" t="str" cm="1">
        <f t="array" ref="C1187">IF(A1187="", "", _xlfn._xlws.FILTER('Responsáveis pelas informações'!F:F, 'Responsáveis pelas informações'!A:A=A1187))</f>
        <v>Bianca</v>
      </c>
      <c r="D1187" s="47" t="s">
        <v>41</v>
      </c>
      <c r="E1187" s="82" t="s">
        <v>389</v>
      </c>
      <c r="F1187" s="82" t="s">
        <v>877</v>
      </c>
      <c r="G1187" s="16"/>
      <c r="H1187" s="87">
        <v>30</v>
      </c>
      <c r="I1187" s="87">
        <v>40</v>
      </c>
      <c r="J1187" s="87">
        <v>50</v>
      </c>
      <c r="K1187" s="87">
        <v>50</v>
      </c>
      <c r="L1187" s="87">
        <v>40</v>
      </c>
      <c r="M1187" s="87">
        <v>20</v>
      </c>
      <c r="N1187" s="87">
        <v>0</v>
      </c>
      <c r="O1187" s="87"/>
      <c r="P1187" s="87"/>
      <c r="Q1187" s="84"/>
      <c r="R1187" s="84"/>
      <c r="S1187" s="87"/>
      <c r="T1187" s="87"/>
      <c r="U1187" s="87"/>
      <c r="V1187" s="87"/>
      <c r="W1187" s="87"/>
      <c r="X1187" s="87"/>
    </row>
    <row r="1188" spans="1:24" ht="12.95">
      <c r="A1188" s="9" t="s">
        <v>120</v>
      </c>
      <c r="B1188" s="16" t="s">
        <v>13</v>
      </c>
      <c r="C1188" s="47" t="str" cm="1">
        <f t="array" ref="C1188">IF(A1188="", "", _xlfn._xlws.FILTER('Responsáveis pelas informações'!F:F, 'Responsáveis pelas informações'!A:A=A1188))</f>
        <v>Bianca</v>
      </c>
      <c r="D1188" s="47" t="s">
        <v>41</v>
      </c>
      <c r="E1188" s="82" t="s">
        <v>389</v>
      </c>
      <c r="F1188" s="82" t="s">
        <v>877</v>
      </c>
      <c r="G1188" s="16"/>
      <c r="H1188" s="87">
        <v>9</v>
      </c>
      <c r="I1188" s="87">
        <v>22</v>
      </c>
      <c r="J1188" s="87">
        <v>28</v>
      </c>
      <c r="K1188" s="87">
        <v>25</v>
      </c>
      <c r="L1188" s="87">
        <v>20</v>
      </c>
      <c r="M1188" s="87">
        <v>7</v>
      </c>
      <c r="N1188" s="87">
        <v>0</v>
      </c>
      <c r="O1188" s="87"/>
      <c r="P1188" s="87"/>
      <c r="Q1188" s="84"/>
      <c r="R1188" s="84"/>
      <c r="S1188" s="87"/>
      <c r="T1188" s="87"/>
      <c r="U1188" s="87"/>
      <c r="V1188" s="87"/>
      <c r="W1188" s="87"/>
      <c r="X1188" s="87"/>
    </row>
    <row r="1189" spans="1:24" ht="12.95">
      <c r="A1189" s="9" t="s">
        <v>120</v>
      </c>
      <c r="B1189" s="16" t="s">
        <v>51</v>
      </c>
      <c r="C1189" s="47" t="str" cm="1">
        <f t="array" ref="C1189">IF(A1189="", "", _xlfn._xlws.FILTER('Responsáveis pelas informações'!F:F, 'Responsáveis pelas informações'!A:A=A1189))</f>
        <v>Bianca</v>
      </c>
      <c r="D1189" s="47" t="s">
        <v>41</v>
      </c>
      <c r="E1189" s="82" t="s">
        <v>389</v>
      </c>
      <c r="F1189" s="82" t="s">
        <v>877</v>
      </c>
      <c r="G1189" s="16"/>
      <c r="H1189" s="87">
        <v>2</v>
      </c>
      <c r="I1189" s="87">
        <v>9</v>
      </c>
      <c r="J1189" s="87">
        <v>13</v>
      </c>
      <c r="K1189" s="87">
        <v>13</v>
      </c>
      <c r="L1189" s="87">
        <v>11</v>
      </c>
      <c r="M1189" s="87">
        <v>3</v>
      </c>
      <c r="N1189" s="87">
        <v>0</v>
      </c>
      <c r="O1189" s="87"/>
      <c r="P1189" s="87"/>
      <c r="Q1189" s="84"/>
      <c r="R1189" s="84"/>
      <c r="S1189" s="87"/>
      <c r="T1189" s="87"/>
      <c r="U1189" s="87"/>
      <c r="V1189" s="87"/>
      <c r="W1189" s="87"/>
      <c r="X1189" s="87"/>
    </row>
    <row r="1190" spans="1:24" ht="12.95">
      <c r="A1190" s="9" t="s">
        <v>120</v>
      </c>
      <c r="B1190" s="16" t="s">
        <v>18</v>
      </c>
      <c r="C1190" s="47" t="str" cm="1">
        <f t="array" ref="C1190">IF(A1190="", "", _xlfn._xlws.FILTER('Responsáveis pelas informações'!F:F, 'Responsáveis pelas informações'!A:A=A1190))</f>
        <v>Bianca</v>
      </c>
      <c r="D1190" s="47" t="s">
        <v>41</v>
      </c>
      <c r="E1190" s="82" t="s">
        <v>389</v>
      </c>
      <c r="F1190" s="82" t="s">
        <v>877</v>
      </c>
      <c r="G1190" s="16"/>
      <c r="H1190" s="87">
        <v>2</v>
      </c>
      <c r="I1190" s="87">
        <v>9</v>
      </c>
      <c r="J1190" s="87">
        <v>13</v>
      </c>
      <c r="K1190" s="87">
        <v>13</v>
      </c>
      <c r="L1190" s="87">
        <v>11</v>
      </c>
      <c r="M1190" s="87">
        <v>3</v>
      </c>
      <c r="N1190" s="87">
        <v>0</v>
      </c>
      <c r="O1190" s="87"/>
      <c r="P1190" s="87"/>
      <c r="Q1190" s="84"/>
      <c r="R1190" s="84"/>
      <c r="S1190" s="87"/>
      <c r="T1190" s="87"/>
      <c r="U1190" s="87"/>
      <c r="V1190" s="87"/>
      <c r="W1190" s="87"/>
      <c r="X1190" s="87"/>
    </row>
    <row r="1191" spans="1:24" ht="12.95">
      <c r="A1191" s="9" t="s">
        <v>120</v>
      </c>
      <c r="B1191" s="16" t="s">
        <v>63</v>
      </c>
      <c r="C1191" s="47" t="str" cm="1">
        <f t="array" ref="C1191">IF(A1191="", "", _xlfn._xlws.FILTER('Responsáveis pelas informações'!F:F, 'Responsáveis pelas informações'!A:A=A1191))</f>
        <v>Bianca</v>
      </c>
      <c r="D1191" s="47" t="s">
        <v>41</v>
      </c>
      <c r="E1191" s="82" t="s">
        <v>389</v>
      </c>
      <c r="F1191" s="82" t="s">
        <v>877</v>
      </c>
      <c r="G1191" s="16"/>
      <c r="H1191" s="87">
        <v>200</v>
      </c>
      <c r="I1191" s="87">
        <v>300</v>
      </c>
      <c r="J1191" s="87">
        <v>300</v>
      </c>
      <c r="K1191" s="87">
        <v>300</v>
      </c>
      <c r="L1191" s="87">
        <v>300</v>
      </c>
      <c r="M1191" s="87">
        <v>200</v>
      </c>
      <c r="N1191" s="87">
        <v>0</v>
      </c>
      <c r="O1191" s="87"/>
      <c r="P1191" s="87"/>
      <c r="Q1191" s="84"/>
      <c r="R1191" s="84"/>
      <c r="S1191" s="87"/>
      <c r="T1191" s="87"/>
      <c r="U1191" s="87"/>
      <c r="V1191" s="87"/>
      <c r="W1191" s="87"/>
      <c r="X1191" s="87"/>
    </row>
    <row r="1192" spans="1:24" ht="12.95">
      <c r="A1192" s="9" t="s">
        <v>120</v>
      </c>
      <c r="B1192" s="16" t="s">
        <v>68</v>
      </c>
      <c r="C1192" s="47" t="str" cm="1">
        <f t="array" ref="C1192">IF(A1192="", "", _xlfn._xlws.FILTER('Responsáveis pelas informações'!F:F, 'Responsáveis pelas informações'!A:A=A1192))</f>
        <v>Bianca</v>
      </c>
      <c r="D1192" s="47" t="s">
        <v>41</v>
      </c>
      <c r="E1192" s="82" t="s">
        <v>389</v>
      </c>
      <c r="F1192" s="82" t="s">
        <v>877</v>
      </c>
      <c r="G1192" s="16"/>
      <c r="H1192" s="87">
        <v>0</v>
      </c>
      <c r="I1192" s="87">
        <v>70</v>
      </c>
      <c r="J1192" s="87">
        <v>80</v>
      </c>
      <c r="K1192" s="87">
        <v>80</v>
      </c>
      <c r="L1192" s="87">
        <v>85</v>
      </c>
      <c r="M1192" s="87">
        <v>85</v>
      </c>
      <c r="N1192" s="87">
        <v>85</v>
      </c>
      <c r="O1192" s="87"/>
      <c r="P1192" s="87"/>
      <c r="Q1192" s="84"/>
      <c r="R1192" s="84"/>
      <c r="S1192" s="87"/>
      <c r="T1192" s="87"/>
      <c r="U1192" s="87"/>
      <c r="V1192" s="87"/>
      <c r="W1192" s="87"/>
      <c r="X1192" s="87"/>
    </row>
    <row r="1193" spans="1:24" ht="12.95">
      <c r="A1193" s="9" t="s">
        <v>120</v>
      </c>
      <c r="B1193" s="16" t="s">
        <v>57</v>
      </c>
      <c r="C1193" s="47" t="str" cm="1">
        <f t="array" ref="C1193">IF(A1193="", "", _xlfn._xlws.FILTER('Responsáveis pelas informações'!F:F, 'Responsáveis pelas informações'!A:A=A1193))</f>
        <v>Bianca</v>
      </c>
      <c r="D1193" s="47" t="s">
        <v>41</v>
      </c>
      <c r="E1193" s="82" t="s">
        <v>389</v>
      </c>
      <c r="F1193" s="82" t="s">
        <v>877</v>
      </c>
      <c r="G1193" s="16"/>
      <c r="H1193" s="87">
        <v>0</v>
      </c>
      <c r="I1193" s="87">
        <v>18</v>
      </c>
      <c r="J1193" s="87">
        <v>33</v>
      </c>
      <c r="K1193" s="87">
        <v>38</v>
      </c>
      <c r="L1193" s="87">
        <v>38</v>
      </c>
      <c r="M1193" s="87">
        <v>42</v>
      </c>
      <c r="N1193" s="87">
        <v>42</v>
      </c>
      <c r="O1193" s="87"/>
      <c r="P1193" s="87"/>
      <c r="Q1193" s="84"/>
      <c r="R1193" s="84"/>
      <c r="S1193" s="87"/>
      <c r="T1193" s="87"/>
      <c r="U1193" s="87"/>
      <c r="V1193" s="87"/>
      <c r="W1193" s="87"/>
      <c r="X1193" s="87"/>
    </row>
    <row r="1194" spans="1:24" ht="12.95">
      <c r="A1194" s="9" t="s">
        <v>120</v>
      </c>
      <c r="B1194" s="16" t="s">
        <v>47</v>
      </c>
      <c r="C1194" s="47" t="str" cm="1">
        <f t="array" ref="C1194">IF(A1194="", "", _xlfn._xlws.FILTER('Responsáveis pelas informações'!F:F, 'Responsáveis pelas informações'!A:A=A1194))</f>
        <v>Bianca</v>
      </c>
      <c r="D1194" s="47" t="s">
        <v>41</v>
      </c>
      <c r="E1194" s="82" t="s">
        <v>408</v>
      </c>
      <c r="F1194" s="82" t="s">
        <v>877</v>
      </c>
      <c r="G1194" s="16"/>
      <c r="H1194" s="87"/>
      <c r="I1194" s="87"/>
      <c r="J1194" s="87"/>
      <c r="K1194" s="87"/>
      <c r="L1194" s="87">
        <v>10</v>
      </c>
      <c r="M1194" s="87">
        <v>70</v>
      </c>
      <c r="N1194" s="87">
        <v>110</v>
      </c>
      <c r="O1194" s="87">
        <v>126</v>
      </c>
      <c r="P1194" s="87">
        <v>110</v>
      </c>
      <c r="Q1194" s="84">
        <v>50</v>
      </c>
      <c r="R1194" s="84"/>
      <c r="S1194" s="87"/>
      <c r="T1194" s="87"/>
      <c r="U1194" s="87"/>
      <c r="V1194" s="87"/>
      <c r="W1194" s="87"/>
      <c r="X1194" s="87"/>
    </row>
    <row r="1195" spans="1:24" ht="12.95">
      <c r="A1195" s="9" t="s">
        <v>120</v>
      </c>
      <c r="B1195" s="16" t="s">
        <v>13</v>
      </c>
      <c r="C1195" s="47" t="str" cm="1">
        <f t="array" ref="C1195">IF(A1195="", "", _xlfn._xlws.FILTER('Responsáveis pelas informações'!F:F, 'Responsáveis pelas informações'!A:A=A1195))</f>
        <v>Bianca</v>
      </c>
      <c r="D1195" s="47" t="s">
        <v>41</v>
      </c>
      <c r="E1195" s="82" t="s">
        <v>408</v>
      </c>
      <c r="F1195" s="82" t="s">
        <v>877</v>
      </c>
      <c r="G1195" s="16"/>
      <c r="H1195" s="87"/>
      <c r="I1195" s="87"/>
      <c r="J1195" s="87"/>
      <c r="K1195" s="87"/>
      <c r="L1195" s="87">
        <v>3</v>
      </c>
      <c r="M1195" s="87">
        <v>23</v>
      </c>
      <c r="N1195" s="87">
        <v>37</v>
      </c>
      <c r="O1195" s="87">
        <v>42</v>
      </c>
      <c r="P1195" s="87">
        <v>37</v>
      </c>
      <c r="Q1195" s="84">
        <v>17</v>
      </c>
      <c r="R1195" s="84"/>
      <c r="S1195" s="87"/>
      <c r="T1195" s="87"/>
      <c r="U1195" s="87"/>
      <c r="V1195" s="87"/>
      <c r="W1195" s="87"/>
      <c r="X1195" s="87"/>
    </row>
    <row r="1196" spans="1:24" ht="12.95">
      <c r="A1196" s="9" t="s">
        <v>120</v>
      </c>
      <c r="B1196" s="16" t="s">
        <v>51</v>
      </c>
      <c r="C1196" s="47" t="str" cm="1">
        <f t="array" ref="C1196">IF(A1196="", "", _xlfn._xlws.FILTER('Responsáveis pelas informações'!F:F, 'Responsáveis pelas informações'!A:A=A1196))</f>
        <v>Bianca</v>
      </c>
      <c r="D1196" s="47" t="s">
        <v>41</v>
      </c>
      <c r="E1196" s="82" t="s">
        <v>408</v>
      </c>
      <c r="F1196" s="82" t="s">
        <v>877</v>
      </c>
      <c r="G1196" s="16"/>
      <c r="H1196" s="87"/>
      <c r="I1196" s="87"/>
      <c r="J1196" s="87"/>
      <c r="K1196" s="87"/>
      <c r="L1196" s="87">
        <v>1</v>
      </c>
      <c r="M1196" s="87">
        <v>7</v>
      </c>
      <c r="N1196" s="87">
        <v>11</v>
      </c>
      <c r="O1196" s="87">
        <v>13</v>
      </c>
      <c r="P1196" s="87">
        <v>11</v>
      </c>
      <c r="Q1196" s="84">
        <v>5</v>
      </c>
      <c r="R1196" s="84"/>
      <c r="S1196" s="87"/>
      <c r="T1196" s="87"/>
      <c r="U1196" s="87"/>
      <c r="V1196" s="87"/>
      <c r="W1196" s="87"/>
      <c r="X1196" s="87"/>
    </row>
    <row r="1197" spans="1:24" ht="12.95">
      <c r="A1197" s="9" t="s">
        <v>120</v>
      </c>
      <c r="B1197" s="16" t="s">
        <v>53</v>
      </c>
      <c r="C1197" s="47" t="str" cm="1">
        <f t="array" ref="C1197">IF(A1197="", "", _xlfn._xlws.FILTER('Responsáveis pelas informações'!F:F, 'Responsáveis pelas informações'!A:A=A1197))</f>
        <v>Bianca</v>
      </c>
      <c r="D1197" s="47" t="s">
        <v>41</v>
      </c>
      <c r="E1197" s="82" t="s">
        <v>408</v>
      </c>
      <c r="F1197" s="82" t="s">
        <v>877</v>
      </c>
      <c r="G1197" s="16"/>
      <c r="H1197" s="87"/>
      <c r="I1197" s="87"/>
      <c r="J1197" s="87"/>
      <c r="K1197" s="87"/>
      <c r="L1197" s="87">
        <v>1</v>
      </c>
      <c r="M1197" s="87">
        <v>4</v>
      </c>
      <c r="N1197" s="87">
        <v>8</v>
      </c>
      <c r="O1197" s="87">
        <v>8</v>
      </c>
      <c r="P1197" s="87">
        <v>9</v>
      </c>
      <c r="Q1197" s="84">
        <v>4</v>
      </c>
      <c r="R1197" s="84"/>
      <c r="S1197" s="87"/>
      <c r="T1197" s="87"/>
      <c r="U1197" s="87"/>
      <c r="V1197" s="87"/>
      <c r="W1197" s="87"/>
      <c r="X1197" s="87"/>
    </row>
    <row r="1198" spans="1:24" ht="12.95">
      <c r="A1198" s="9" t="s">
        <v>120</v>
      </c>
      <c r="B1198" s="16" t="s">
        <v>63</v>
      </c>
      <c r="C1198" s="47" t="str" cm="1">
        <f t="array" ref="C1198">IF(A1198="", "", _xlfn._xlws.FILTER('Responsáveis pelas informações'!F:F, 'Responsáveis pelas informações'!A:A=A1198))</f>
        <v>Bianca</v>
      </c>
      <c r="D1198" s="47" t="s">
        <v>41</v>
      </c>
      <c r="E1198" s="82" t="s">
        <v>408</v>
      </c>
      <c r="F1198" s="82" t="s">
        <v>877</v>
      </c>
      <c r="G1198" s="16"/>
      <c r="H1198" s="87"/>
      <c r="I1198" s="87"/>
      <c r="J1198" s="87"/>
      <c r="K1198" s="87"/>
      <c r="L1198" s="87">
        <v>68</v>
      </c>
      <c r="M1198" s="87">
        <v>124</v>
      </c>
      <c r="N1198" s="87">
        <v>158</v>
      </c>
      <c r="O1198" s="87">
        <v>208</v>
      </c>
      <c r="P1198" s="87">
        <v>168</v>
      </c>
      <c r="Q1198" s="84">
        <v>188</v>
      </c>
      <c r="R1198" s="84">
        <v>190</v>
      </c>
      <c r="S1198" s="87"/>
      <c r="T1198" s="87"/>
      <c r="U1198" s="87"/>
      <c r="V1198" s="87"/>
      <c r="W1198" s="87"/>
      <c r="X1198" s="87"/>
    </row>
    <row r="1199" spans="1:24" ht="26.25" customHeight="1">
      <c r="A1199" s="9" t="s">
        <v>120</v>
      </c>
      <c r="B1199" s="16" t="s">
        <v>57</v>
      </c>
      <c r="C1199" s="47" t="str" cm="1">
        <f t="array" ref="C1199">IF(A1199="", "", _xlfn._xlws.FILTER('Responsáveis pelas informações'!F:F, 'Responsáveis pelas informações'!A:A=A1199))</f>
        <v>Bianca</v>
      </c>
      <c r="D1199" s="47" t="s">
        <v>41</v>
      </c>
      <c r="E1199" s="82" t="s">
        <v>408</v>
      </c>
      <c r="F1199" s="82" t="s">
        <v>877</v>
      </c>
      <c r="G1199" s="16"/>
      <c r="H1199" s="87"/>
      <c r="I1199" s="87"/>
      <c r="J1199" s="87"/>
      <c r="K1199" s="87"/>
      <c r="L1199" s="87">
        <v>1</v>
      </c>
      <c r="M1199" s="87">
        <v>1</v>
      </c>
      <c r="N1199" s="87">
        <v>2</v>
      </c>
      <c r="O1199" s="87">
        <v>2</v>
      </c>
      <c r="P1199" s="87">
        <v>2</v>
      </c>
      <c r="Q1199" s="84">
        <v>2</v>
      </c>
      <c r="R1199" s="84"/>
      <c r="S1199" s="87"/>
      <c r="T1199" s="87"/>
      <c r="U1199" s="87"/>
      <c r="V1199" s="87"/>
      <c r="W1199" s="87"/>
      <c r="X1199" s="87"/>
    </row>
    <row r="1200" spans="1:24" ht="26.25" customHeight="1">
      <c r="A1200" s="9" t="s">
        <v>120</v>
      </c>
      <c r="B1200" s="16" t="s">
        <v>68</v>
      </c>
      <c r="C1200" s="47" t="str" cm="1">
        <f t="array" ref="C1200">IF(A1200="", "", _xlfn._xlws.FILTER('Responsáveis pelas informações'!F:F, 'Responsáveis pelas informações'!A:A=A1200))</f>
        <v>Bianca</v>
      </c>
      <c r="D1200" s="47" t="s">
        <v>41</v>
      </c>
      <c r="E1200" s="82" t="s">
        <v>408</v>
      </c>
      <c r="F1200" s="82" t="s">
        <v>877</v>
      </c>
      <c r="G1200" s="16"/>
      <c r="H1200" s="87"/>
      <c r="I1200" s="87"/>
      <c r="J1200" s="87"/>
      <c r="K1200" s="87"/>
      <c r="L1200" s="87">
        <v>80</v>
      </c>
      <c r="M1200" s="87">
        <v>80</v>
      </c>
      <c r="N1200" s="87">
        <v>80</v>
      </c>
      <c r="O1200" s="87">
        <v>80</v>
      </c>
      <c r="P1200" s="87">
        <v>80</v>
      </c>
      <c r="Q1200" s="87">
        <v>80</v>
      </c>
      <c r="R1200" s="87">
        <v>80</v>
      </c>
      <c r="S1200" s="87"/>
      <c r="T1200" s="87"/>
      <c r="U1200" s="87"/>
      <c r="V1200" s="87"/>
      <c r="W1200" s="87"/>
      <c r="X1200" s="87"/>
    </row>
    <row r="1201" spans="1:24" ht="26.25" customHeight="1">
      <c r="A1201" s="9" t="s">
        <v>120</v>
      </c>
      <c r="B1201" s="16" t="s">
        <v>70</v>
      </c>
      <c r="C1201" s="47" t="str" cm="1">
        <f t="array" ref="C1201">IF(A1201="", "", _xlfn._xlws.FILTER('Responsáveis pelas informações'!F:F, 'Responsáveis pelas informações'!A:A=A1201))</f>
        <v>Bianca</v>
      </c>
      <c r="D1201" s="47" t="s">
        <v>41</v>
      </c>
      <c r="E1201" s="82" t="s">
        <v>408</v>
      </c>
      <c r="F1201" s="82" t="s">
        <v>877</v>
      </c>
      <c r="G1201" s="16"/>
      <c r="H1201" s="87"/>
      <c r="I1201" s="87"/>
      <c r="J1201" s="87"/>
      <c r="K1201" s="87"/>
      <c r="L1201" s="87">
        <v>47</v>
      </c>
      <c r="M1201" s="87">
        <v>47</v>
      </c>
      <c r="N1201" s="87">
        <v>47</v>
      </c>
      <c r="O1201" s="87">
        <v>47</v>
      </c>
      <c r="P1201" s="87">
        <v>47</v>
      </c>
      <c r="Q1201" s="87">
        <v>47</v>
      </c>
      <c r="R1201" s="87">
        <v>47</v>
      </c>
      <c r="S1201" s="87"/>
      <c r="T1201" s="87"/>
      <c r="U1201" s="87"/>
      <c r="V1201" s="87"/>
      <c r="W1201" s="87"/>
      <c r="X1201" s="87"/>
    </row>
    <row r="1202" spans="1:24" ht="26.25" customHeight="1">
      <c r="A1202" s="9" t="s">
        <v>120</v>
      </c>
      <c r="B1202" s="16" t="s">
        <v>72</v>
      </c>
      <c r="C1202" s="47" t="str" cm="1">
        <f t="array" ref="C1202">IF(A1202="", "", _xlfn._xlws.FILTER('Responsáveis pelas informações'!F:F, 'Responsáveis pelas informações'!A:A=A1202))</f>
        <v>Bianca</v>
      </c>
      <c r="D1202" s="47" t="s">
        <v>41</v>
      </c>
      <c r="E1202" s="82" t="s">
        <v>408</v>
      </c>
      <c r="F1202" s="82" t="s">
        <v>877</v>
      </c>
      <c r="G1202" s="16"/>
      <c r="H1202" s="87"/>
      <c r="I1202" s="87"/>
      <c r="J1202" s="87"/>
      <c r="K1202" s="87"/>
      <c r="L1202" s="87">
        <v>33</v>
      </c>
      <c r="M1202" s="87">
        <v>33</v>
      </c>
      <c r="N1202" s="87">
        <v>34</v>
      </c>
      <c r="O1202" s="87">
        <v>33</v>
      </c>
      <c r="P1202" s="87">
        <v>34</v>
      </c>
      <c r="Q1202" s="84">
        <v>34</v>
      </c>
      <c r="R1202" s="84">
        <v>0</v>
      </c>
      <c r="S1202" s="87"/>
      <c r="T1202" s="87"/>
      <c r="U1202" s="87"/>
      <c r="V1202" s="87"/>
      <c r="W1202" s="87"/>
      <c r="X1202" s="87"/>
    </row>
    <row r="1203" spans="1:24" ht="26.25" customHeight="1">
      <c r="A1203" s="9" t="s">
        <v>121</v>
      </c>
      <c r="B1203" s="16" t="s">
        <v>74</v>
      </c>
      <c r="C1203" s="16" t="str" cm="1">
        <f t="array" ref="C1203">IF(A1203="", "", _xlfn._xlws.FILTER('Responsáveis pelas informações'!F:F, 'Responsáveis pelas informações'!A:A=A1203))</f>
        <v>Marcos</v>
      </c>
      <c r="D1203" s="16" t="s">
        <v>41</v>
      </c>
      <c r="E1203" s="82" t="s">
        <v>877</v>
      </c>
      <c r="F1203" s="82" t="s">
        <v>877</v>
      </c>
      <c r="G1203" s="16"/>
      <c r="H1203" s="87"/>
      <c r="I1203" s="87"/>
      <c r="J1203" s="87"/>
      <c r="K1203" s="87"/>
      <c r="L1203" s="87"/>
      <c r="M1203" s="87"/>
      <c r="N1203" s="87"/>
      <c r="O1203" s="87"/>
      <c r="P1203" s="87"/>
      <c r="Q1203" s="84">
        <v>25</v>
      </c>
      <c r="R1203" s="84">
        <v>25</v>
      </c>
      <c r="S1203" s="84">
        <v>25</v>
      </c>
      <c r="T1203" s="84">
        <v>25</v>
      </c>
      <c r="U1203" s="84">
        <v>25</v>
      </c>
      <c r="V1203" s="84">
        <v>25</v>
      </c>
      <c r="W1203" s="87"/>
      <c r="X1203" s="87"/>
    </row>
    <row r="1204" spans="1:24" ht="26.25" customHeight="1">
      <c r="A1204" s="9" t="s">
        <v>121</v>
      </c>
      <c r="B1204" s="16" t="s">
        <v>49</v>
      </c>
      <c r="C1204" s="16" t="str" cm="1">
        <f t="array" ref="C1204">IF(A1204="", "", _xlfn._xlws.FILTER('Responsáveis pelas informações'!F:F, 'Responsáveis pelas informações'!A:A=A1204))</f>
        <v>Marcos</v>
      </c>
      <c r="D1204" s="16" t="s">
        <v>41</v>
      </c>
      <c r="E1204" s="82" t="s">
        <v>877</v>
      </c>
      <c r="F1204" s="82" t="s">
        <v>877</v>
      </c>
      <c r="G1204" s="16"/>
      <c r="H1204" s="87"/>
      <c r="I1204" s="87"/>
      <c r="J1204" s="87"/>
      <c r="K1204" s="87"/>
      <c r="L1204" s="87"/>
      <c r="M1204" s="87"/>
      <c r="N1204" s="87"/>
      <c r="O1204" s="87"/>
      <c r="P1204" s="87"/>
      <c r="Q1204" s="84">
        <v>16</v>
      </c>
      <c r="R1204" s="84">
        <v>14</v>
      </c>
      <c r="S1204" s="87">
        <v>12</v>
      </c>
      <c r="T1204" s="87">
        <v>10</v>
      </c>
      <c r="U1204" s="87">
        <v>10</v>
      </c>
      <c r="V1204" s="87">
        <v>10</v>
      </c>
      <c r="W1204" s="87"/>
      <c r="X1204" s="87"/>
    </row>
    <row r="1205" spans="1:24" ht="26.25" customHeight="1">
      <c r="A1205" s="9" t="s">
        <v>121</v>
      </c>
      <c r="B1205" s="16" t="s">
        <v>77</v>
      </c>
      <c r="C1205" s="16" t="str" cm="1">
        <f t="array" ref="C1205">IF(A1205="", "", _xlfn._xlws.FILTER('Responsáveis pelas informações'!F:F, 'Responsáveis pelas informações'!A:A=A1205))</f>
        <v>Marcos</v>
      </c>
      <c r="D1205" s="16" t="s">
        <v>41</v>
      </c>
      <c r="E1205" s="82" t="s">
        <v>877</v>
      </c>
      <c r="F1205" s="82" t="s">
        <v>877</v>
      </c>
      <c r="G1205" s="16"/>
      <c r="H1205" s="87"/>
      <c r="I1205" s="87"/>
      <c r="J1205" s="87"/>
      <c r="K1205" s="87"/>
      <c r="L1205" s="87"/>
      <c r="M1205" s="87"/>
      <c r="N1205" s="87"/>
      <c r="O1205" s="87"/>
      <c r="P1205" s="87"/>
      <c r="Q1205" s="84">
        <v>5</v>
      </c>
      <c r="R1205" s="84">
        <v>5</v>
      </c>
      <c r="S1205" s="87">
        <v>4</v>
      </c>
      <c r="T1205" s="87">
        <v>4</v>
      </c>
      <c r="U1205" s="87">
        <v>4</v>
      </c>
      <c r="V1205" s="87">
        <v>4</v>
      </c>
      <c r="W1205" s="87"/>
      <c r="X1205" s="87"/>
    </row>
    <row r="1206" spans="1:24" ht="26.25" customHeight="1">
      <c r="A1206" s="9" t="s">
        <v>121</v>
      </c>
      <c r="B1206" s="16" t="s">
        <v>79</v>
      </c>
      <c r="C1206" s="16" t="str" cm="1">
        <f t="array" ref="C1206">IF(A1206="", "", _xlfn._xlws.FILTER('Responsáveis pelas informações'!F:F, 'Responsáveis pelas informações'!A:A=A1206))</f>
        <v>Marcos</v>
      </c>
      <c r="D1206" s="16" t="s">
        <v>41</v>
      </c>
      <c r="E1206" s="82" t="s">
        <v>877</v>
      </c>
      <c r="F1206" s="82" t="s">
        <v>877</v>
      </c>
      <c r="G1206" s="16"/>
      <c r="H1206" s="87"/>
      <c r="I1206" s="87"/>
      <c r="J1206" s="87"/>
      <c r="K1206" s="87"/>
      <c r="L1206" s="87"/>
      <c r="M1206" s="87"/>
      <c r="N1206" s="87"/>
      <c r="O1206" s="87"/>
      <c r="P1206" s="87"/>
      <c r="Q1206" s="84">
        <v>5</v>
      </c>
      <c r="R1206" s="84">
        <v>5</v>
      </c>
      <c r="S1206" s="87">
        <v>4</v>
      </c>
      <c r="T1206" s="87">
        <v>4</v>
      </c>
      <c r="U1206" s="87">
        <v>4</v>
      </c>
      <c r="V1206" s="87">
        <v>4</v>
      </c>
      <c r="W1206" s="87"/>
      <c r="X1206" s="87"/>
    </row>
    <row r="1207" spans="1:24" ht="26.25" customHeight="1">
      <c r="A1207" s="9" t="s">
        <v>121</v>
      </c>
      <c r="B1207" s="16" t="s">
        <v>95</v>
      </c>
      <c r="C1207" s="16" t="str" cm="1">
        <f t="array" ref="C1207">IF(A1207="", "", _xlfn._xlws.FILTER('Responsáveis pelas informações'!F:F, 'Responsáveis pelas informações'!A:A=A1207))</f>
        <v>Marcos</v>
      </c>
      <c r="D1207" s="16" t="s">
        <v>41</v>
      </c>
      <c r="E1207" s="82" t="s">
        <v>877</v>
      </c>
      <c r="F1207" s="82" t="s">
        <v>877</v>
      </c>
      <c r="G1207" s="16"/>
      <c r="H1207" s="87"/>
      <c r="I1207" s="87"/>
      <c r="J1207" s="87"/>
      <c r="K1207" s="87"/>
      <c r="L1207" s="87"/>
      <c r="M1207" s="87"/>
      <c r="N1207" s="87"/>
      <c r="O1207" s="87"/>
      <c r="P1207" s="87"/>
      <c r="Q1207" s="84">
        <v>1</v>
      </c>
      <c r="R1207" s="84">
        <v>1</v>
      </c>
      <c r="S1207" s="87">
        <v>2</v>
      </c>
      <c r="T1207" s="87">
        <v>2</v>
      </c>
      <c r="U1207" s="87">
        <v>2</v>
      </c>
      <c r="V1207" s="87">
        <v>2</v>
      </c>
      <c r="W1207" s="87"/>
      <c r="X1207" s="87"/>
    </row>
    <row r="1208" spans="1:24" ht="26.25" customHeight="1">
      <c r="A1208" s="9" t="s">
        <v>121</v>
      </c>
      <c r="B1208" s="16" t="s">
        <v>81</v>
      </c>
      <c r="C1208" s="16" t="str" cm="1">
        <f t="array" ref="C1208">IF(A1208="", "", _xlfn._xlws.FILTER('Responsáveis pelas informações'!F:F, 'Responsáveis pelas informações'!A:A=A1208))</f>
        <v>Marcos</v>
      </c>
      <c r="D1208" s="16" t="s">
        <v>41</v>
      </c>
      <c r="E1208" s="82" t="s">
        <v>877</v>
      </c>
      <c r="F1208" s="82" t="s">
        <v>877</v>
      </c>
      <c r="G1208" s="16"/>
      <c r="H1208" s="87"/>
      <c r="I1208" s="87"/>
      <c r="J1208" s="87"/>
      <c r="K1208" s="87"/>
      <c r="L1208" s="87"/>
      <c r="M1208" s="87"/>
      <c r="N1208" s="87"/>
      <c r="O1208" s="87"/>
      <c r="P1208" s="87"/>
      <c r="Q1208" s="84">
        <v>2</v>
      </c>
      <c r="R1208" s="84">
        <v>2</v>
      </c>
      <c r="S1208" s="87">
        <v>1</v>
      </c>
      <c r="T1208" s="87">
        <v>1</v>
      </c>
      <c r="U1208" s="87">
        <v>1</v>
      </c>
      <c r="V1208" s="87">
        <v>1</v>
      </c>
      <c r="W1208" s="87"/>
      <c r="X1208" s="87"/>
    </row>
    <row r="1209" spans="1:24" ht="26.25" customHeight="1">
      <c r="A1209" s="9" t="s">
        <v>121</v>
      </c>
      <c r="B1209" s="16" t="s">
        <v>57</v>
      </c>
      <c r="C1209" s="16" t="str" cm="1">
        <f t="array" ref="C1209">IF(A1209="", "", _xlfn._xlws.FILTER('Responsáveis pelas informações'!F:F, 'Responsáveis pelas informações'!A:A=A1209))</f>
        <v>Marcos</v>
      </c>
      <c r="D1209" s="16" t="s">
        <v>41</v>
      </c>
      <c r="E1209" s="82" t="s">
        <v>877</v>
      </c>
      <c r="F1209" s="82" t="s">
        <v>877</v>
      </c>
      <c r="G1209" s="16"/>
      <c r="H1209" s="87"/>
      <c r="I1209" s="87"/>
      <c r="J1209" s="87"/>
      <c r="K1209" s="87"/>
      <c r="L1209" s="87"/>
      <c r="M1209" s="87"/>
      <c r="N1209" s="87"/>
      <c r="O1209" s="87"/>
      <c r="P1209" s="87"/>
      <c r="Q1209" s="84">
        <v>0</v>
      </c>
      <c r="R1209" s="84">
        <v>0</v>
      </c>
      <c r="S1209" s="87">
        <v>0</v>
      </c>
      <c r="T1209" s="87">
        <v>1</v>
      </c>
      <c r="U1209" s="87">
        <v>1</v>
      </c>
      <c r="V1209" s="87">
        <v>2</v>
      </c>
      <c r="W1209" s="87"/>
      <c r="X1209" s="87"/>
    </row>
    <row r="1210" spans="1:24" ht="26.25" customHeight="1">
      <c r="A1210" s="9" t="s">
        <v>121</v>
      </c>
      <c r="B1210" s="16" t="s">
        <v>99</v>
      </c>
      <c r="C1210" s="16" t="str" cm="1">
        <f t="array" ref="C1210">IF(A1210="", "", _xlfn._xlws.FILTER('Responsáveis pelas informações'!F:F, 'Responsáveis pelas informações'!A:A=A1210))</f>
        <v>Marcos</v>
      </c>
      <c r="D1210" s="16" t="s">
        <v>41</v>
      </c>
      <c r="E1210" s="82" t="s">
        <v>877</v>
      </c>
      <c r="F1210" s="82" t="s">
        <v>877</v>
      </c>
      <c r="G1210" s="16"/>
      <c r="H1210" s="87"/>
      <c r="I1210" s="87"/>
      <c r="J1210" s="87"/>
      <c r="K1210" s="87"/>
      <c r="L1210" s="87"/>
      <c r="M1210" s="87"/>
      <c r="N1210" s="87"/>
      <c r="O1210" s="87"/>
      <c r="P1210" s="87"/>
      <c r="Q1210" s="84">
        <v>5</v>
      </c>
      <c r="R1210" s="84" t="s">
        <v>1008</v>
      </c>
      <c r="S1210" s="87">
        <v>6</v>
      </c>
      <c r="T1210" s="87">
        <v>7</v>
      </c>
      <c r="U1210" s="87">
        <v>8</v>
      </c>
      <c r="V1210" s="87" t="s">
        <v>880</v>
      </c>
      <c r="W1210" s="87"/>
      <c r="X1210" s="87"/>
    </row>
    <row r="1211" spans="1:24" ht="26.25" customHeight="1">
      <c r="A1211" s="9" t="s">
        <v>121</v>
      </c>
      <c r="B1211" s="16" t="s">
        <v>88</v>
      </c>
      <c r="C1211" s="16" t="str" cm="1">
        <f t="array" ref="C1211">IF(A1211="", "", _xlfn._xlws.FILTER('Responsáveis pelas informações'!F:F, 'Responsáveis pelas informações'!A:A=A1211))</f>
        <v>Marcos</v>
      </c>
      <c r="D1211" s="16" t="s">
        <v>41</v>
      </c>
      <c r="E1211" s="82" t="s">
        <v>877</v>
      </c>
      <c r="F1211" s="82" t="s">
        <v>877</v>
      </c>
      <c r="G1211" s="16"/>
      <c r="H1211" s="87"/>
      <c r="I1211" s="87"/>
      <c r="J1211" s="87"/>
      <c r="K1211" s="87"/>
      <c r="L1211" s="87"/>
      <c r="M1211" s="87"/>
      <c r="N1211" s="87"/>
      <c r="O1211" s="87"/>
      <c r="P1211" s="87"/>
      <c r="Q1211" s="84" t="s">
        <v>1009</v>
      </c>
      <c r="R1211" s="84" t="s">
        <v>1009</v>
      </c>
      <c r="S1211" s="84" t="s">
        <v>1009</v>
      </c>
      <c r="T1211" s="84" t="s">
        <v>1009</v>
      </c>
      <c r="U1211" s="84" t="s">
        <v>1009</v>
      </c>
      <c r="V1211" s="84" t="s">
        <v>1009</v>
      </c>
      <c r="W1211" s="87"/>
      <c r="X1211" s="87"/>
    </row>
    <row r="1212" spans="1:24" ht="26.25" customHeight="1">
      <c r="A1212" s="9" t="s">
        <v>121</v>
      </c>
      <c r="B1212" s="16" t="s">
        <v>72</v>
      </c>
      <c r="C1212" s="16" t="str" cm="1">
        <f t="array" ref="C1212">IF(A1212="", "", _xlfn._xlws.FILTER('Responsáveis pelas informações'!F:F, 'Responsáveis pelas informações'!A:A=A1212))</f>
        <v>Marcos</v>
      </c>
      <c r="D1212" s="16" t="s">
        <v>41</v>
      </c>
      <c r="E1212" s="82" t="s">
        <v>877</v>
      </c>
      <c r="F1212" s="82" t="s">
        <v>877</v>
      </c>
      <c r="G1212" s="16"/>
      <c r="H1212" s="87"/>
      <c r="I1212" s="87"/>
      <c r="J1212" s="87"/>
      <c r="K1212" s="87"/>
      <c r="L1212" s="87"/>
      <c r="M1212" s="87"/>
      <c r="N1212" s="87"/>
      <c r="O1212" s="87"/>
      <c r="P1212" s="87"/>
      <c r="Q1212" s="84" t="s">
        <v>957</v>
      </c>
      <c r="R1212" s="84" t="s">
        <v>953</v>
      </c>
      <c r="S1212" s="84" t="s">
        <v>953</v>
      </c>
      <c r="T1212" s="87" t="s">
        <v>1010</v>
      </c>
      <c r="U1212" s="87" t="s">
        <v>1011</v>
      </c>
      <c r="V1212" s="87" t="s">
        <v>940</v>
      </c>
      <c r="W1212" s="87"/>
      <c r="X1212" s="87"/>
    </row>
    <row r="1213" spans="1:24" ht="26.25" customHeight="1">
      <c r="A1213" s="9" t="s">
        <v>121</v>
      </c>
      <c r="B1213" s="16" t="s">
        <v>104</v>
      </c>
      <c r="C1213" s="16" t="str" cm="1">
        <f t="array" ref="C1213">IF(A1213="", "", _xlfn._xlws.FILTER('Responsáveis pelas informações'!F:F, 'Responsáveis pelas informações'!A:A=A1213))</f>
        <v>Marcos</v>
      </c>
      <c r="D1213" s="16" t="s">
        <v>41</v>
      </c>
      <c r="E1213" s="82" t="s">
        <v>877</v>
      </c>
      <c r="F1213" s="82" t="s">
        <v>877</v>
      </c>
      <c r="G1213" s="16"/>
      <c r="H1213" s="87"/>
      <c r="I1213" s="87"/>
      <c r="J1213" s="87"/>
      <c r="K1213" s="87"/>
      <c r="L1213" s="87"/>
      <c r="M1213" s="87"/>
      <c r="N1213" s="87"/>
      <c r="O1213" s="87"/>
      <c r="P1213" s="87"/>
      <c r="Q1213" s="84">
        <v>25</v>
      </c>
      <c r="R1213" s="84">
        <v>30</v>
      </c>
      <c r="S1213" s="87">
        <v>30</v>
      </c>
      <c r="T1213" s="87">
        <v>30</v>
      </c>
      <c r="U1213" s="87">
        <v>30</v>
      </c>
      <c r="V1213" s="87">
        <v>30</v>
      </c>
      <c r="W1213" s="87"/>
      <c r="X1213" s="87"/>
    </row>
    <row r="1214" spans="1:24" ht="26.25" customHeight="1">
      <c r="A1214" s="9" t="s">
        <v>122</v>
      </c>
      <c r="B1214" s="16" t="s">
        <v>8</v>
      </c>
      <c r="C1214" s="47" t="str" cm="1">
        <f t="array" ref="C1214">IF(A1214="", "", _xlfn._xlws.FILTER('Responsáveis pelas informações'!F:F, 'Responsáveis pelas informações'!A:A=A1214))</f>
        <v>Bianca</v>
      </c>
      <c r="D1214" s="47" t="s">
        <v>229</v>
      </c>
      <c r="E1214" s="82" t="s">
        <v>877</v>
      </c>
      <c r="F1214" s="82" t="s">
        <v>877</v>
      </c>
      <c r="G1214" s="16"/>
      <c r="H1214" s="87">
        <v>2</v>
      </c>
      <c r="I1214" s="87">
        <v>15</v>
      </c>
      <c r="J1214" s="87">
        <v>20</v>
      </c>
      <c r="K1214" s="87">
        <v>20</v>
      </c>
      <c r="L1214" s="87">
        <v>15</v>
      </c>
      <c r="M1214" s="87">
        <v>5</v>
      </c>
      <c r="N1214" s="87">
        <v>0</v>
      </c>
      <c r="O1214" s="87"/>
      <c r="P1214" s="87"/>
      <c r="Q1214" s="84"/>
      <c r="R1214" s="84"/>
      <c r="S1214" s="87"/>
      <c r="T1214" s="87"/>
      <c r="U1214" s="87"/>
      <c r="V1214" s="87"/>
      <c r="W1214" s="87"/>
      <c r="X1214" s="87"/>
    </row>
    <row r="1215" spans="1:24" ht="26.25" customHeight="1">
      <c r="A1215" s="9" t="s">
        <v>122</v>
      </c>
      <c r="B1215" s="16" t="s">
        <v>13</v>
      </c>
      <c r="C1215" s="47" t="str" cm="1">
        <f t="array" ref="C1215">IF(A1215="", "", _xlfn._xlws.FILTER('Responsáveis pelas informações'!F:F, 'Responsáveis pelas informações'!A:A=A1215))</f>
        <v>Bianca</v>
      </c>
      <c r="D1215" s="47" t="s">
        <v>229</v>
      </c>
      <c r="E1215" s="82" t="s">
        <v>877</v>
      </c>
      <c r="F1215" s="82" t="s">
        <v>877</v>
      </c>
      <c r="G1215" s="16"/>
      <c r="H1215" s="87">
        <v>1</v>
      </c>
      <c r="I1215" s="87">
        <v>8</v>
      </c>
      <c r="J1215" s="87">
        <v>10</v>
      </c>
      <c r="K1215" s="87">
        <v>10</v>
      </c>
      <c r="L1215" s="87">
        <v>5</v>
      </c>
      <c r="M1215" s="87">
        <v>3</v>
      </c>
      <c r="N1215" s="87">
        <v>0</v>
      </c>
      <c r="O1215" s="87"/>
      <c r="P1215" s="87"/>
      <c r="Q1215" s="84"/>
      <c r="R1215" s="84"/>
      <c r="S1215" s="87"/>
      <c r="T1215" s="87"/>
      <c r="U1215" s="87"/>
      <c r="V1215" s="87"/>
      <c r="W1215" s="87"/>
      <c r="X1215" s="87"/>
    </row>
    <row r="1216" spans="1:24" ht="26.25" customHeight="1">
      <c r="A1216" s="9" t="s">
        <v>122</v>
      </c>
      <c r="B1216" s="16" t="s">
        <v>18</v>
      </c>
      <c r="C1216" s="47" t="str" cm="1">
        <f t="array" ref="C1216">IF(A1216="", "", _xlfn._xlws.FILTER('Responsáveis pelas informações'!F:F, 'Responsáveis pelas informações'!A:A=A1216))</f>
        <v>Bianca</v>
      </c>
      <c r="D1216" s="47" t="s">
        <v>229</v>
      </c>
      <c r="E1216" s="82" t="s">
        <v>877</v>
      </c>
      <c r="F1216" s="82" t="s">
        <v>877</v>
      </c>
      <c r="G1216" s="16"/>
      <c r="H1216" s="87">
        <v>0</v>
      </c>
      <c r="I1216" s="87">
        <v>3</v>
      </c>
      <c r="J1216" s="87">
        <v>6</v>
      </c>
      <c r="K1216" s="87">
        <v>7</v>
      </c>
      <c r="L1216" s="87">
        <v>3</v>
      </c>
      <c r="M1216" s="87">
        <v>1</v>
      </c>
      <c r="N1216" s="87">
        <v>0</v>
      </c>
      <c r="O1216" s="87"/>
      <c r="P1216" s="87"/>
      <c r="Q1216" s="84"/>
      <c r="R1216" s="84"/>
      <c r="S1216" s="87"/>
      <c r="T1216" s="87"/>
      <c r="U1216" s="87"/>
      <c r="V1216" s="87"/>
      <c r="W1216" s="87"/>
      <c r="X1216" s="87"/>
    </row>
    <row r="1217" spans="1:24" ht="26.25" customHeight="1">
      <c r="A1217" s="9" t="s">
        <v>122</v>
      </c>
      <c r="B1217" s="16" t="s">
        <v>23</v>
      </c>
      <c r="C1217" s="47" t="str" cm="1">
        <f t="array" ref="C1217">IF(A1217="", "", _xlfn._xlws.FILTER('Responsáveis pelas informações'!F:F, 'Responsáveis pelas informações'!A:A=A1217))</f>
        <v>Bianca</v>
      </c>
      <c r="D1217" s="47" t="s">
        <v>229</v>
      </c>
      <c r="E1217" s="82" t="s">
        <v>877</v>
      </c>
      <c r="F1217" s="82" t="s">
        <v>877</v>
      </c>
      <c r="G1217" s="16"/>
      <c r="H1217" s="87">
        <v>0</v>
      </c>
      <c r="I1217" s="87">
        <v>55</v>
      </c>
      <c r="J1217" s="87">
        <v>60</v>
      </c>
      <c r="K1217" s="87">
        <v>65</v>
      </c>
      <c r="L1217" s="87">
        <v>70</v>
      </c>
      <c r="M1217" s="87">
        <v>70</v>
      </c>
      <c r="N1217" s="87">
        <v>70</v>
      </c>
      <c r="O1217" s="87"/>
      <c r="P1217" s="87"/>
      <c r="Q1217" s="84"/>
      <c r="R1217" s="84"/>
      <c r="S1217" s="87"/>
      <c r="T1217" s="87"/>
      <c r="U1217" s="87"/>
      <c r="V1217" s="87"/>
      <c r="W1217" s="87"/>
      <c r="X1217" s="87"/>
    </row>
    <row r="1218" spans="1:24" ht="26.25" customHeight="1">
      <c r="A1218" s="9" t="s">
        <v>122</v>
      </c>
      <c r="B1218" s="16" t="s">
        <v>27</v>
      </c>
      <c r="C1218" s="47" t="str" cm="1">
        <f t="array" ref="C1218">IF(A1218="", "", _xlfn._xlws.FILTER('Responsáveis pelas informações'!F:F, 'Responsáveis pelas informações'!A:A=A1218))</f>
        <v>Bianca</v>
      </c>
      <c r="D1218" s="47" t="s">
        <v>229</v>
      </c>
      <c r="E1218" s="82" t="s">
        <v>877</v>
      </c>
      <c r="F1218" s="82" t="s">
        <v>877</v>
      </c>
      <c r="G1218" s="16"/>
      <c r="H1218" s="87">
        <v>0</v>
      </c>
      <c r="I1218" s="87">
        <v>20</v>
      </c>
      <c r="J1218" s="87">
        <v>25</v>
      </c>
      <c r="K1218" s="87">
        <v>25</v>
      </c>
      <c r="L1218" s="87">
        <v>25</v>
      </c>
      <c r="M1218" s="87">
        <v>25</v>
      </c>
      <c r="N1218" s="87">
        <v>0</v>
      </c>
      <c r="O1218" s="87"/>
      <c r="P1218" s="87"/>
      <c r="Q1218" s="84"/>
      <c r="R1218" s="84"/>
      <c r="S1218" s="87"/>
      <c r="T1218" s="87"/>
      <c r="U1218" s="87"/>
      <c r="V1218" s="87"/>
      <c r="W1218" s="87"/>
      <c r="X1218" s="87"/>
    </row>
    <row r="1219" spans="1:24" ht="26.1">
      <c r="A1219" s="9" t="s">
        <v>122</v>
      </c>
      <c r="B1219" s="16" t="s">
        <v>30</v>
      </c>
      <c r="C1219" s="47" t="str" cm="1">
        <f t="array" ref="C1219">IF(A1219="", "", _xlfn._xlws.FILTER('Responsáveis pelas informações'!F:F, 'Responsáveis pelas informações'!A:A=A1219))</f>
        <v>Bianca</v>
      </c>
      <c r="D1219" s="47" t="s">
        <v>229</v>
      </c>
      <c r="E1219" s="82" t="s">
        <v>877</v>
      </c>
      <c r="F1219" s="82" t="s">
        <v>877</v>
      </c>
      <c r="G1219" s="16"/>
      <c r="H1219" s="87"/>
      <c r="I1219" s="87">
        <v>90</v>
      </c>
      <c r="J1219" s="87">
        <v>90</v>
      </c>
      <c r="K1219" s="87">
        <v>95</v>
      </c>
      <c r="L1219" s="87">
        <v>95</v>
      </c>
      <c r="M1219" s="87">
        <v>95</v>
      </c>
      <c r="N1219" s="87">
        <v>95</v>
      </c>
      <c r="O1219" s="87"/>
      <c r="P1219" s="87"/>
      <c r="Q1219" s="84"/>
      <c r="R1219" s="84"/>
      <c r="S1219" s="87"/>
      <c r="T1219" s="87"/>
      <c r="U1219" s="87"/>
      <c r="V1219" s="87"/>
      <c r="W1219" s="87"/>
      <c r="X1219" s="87"/>
    </row>
    <row r="1220" spans="1:24" ht="12.95">
      <c r="A1220" s="9" t="s">
        <v>122</v>
      </c>
      <c r="B1220" s="16" t="s">
        <v>33</v>
      </c>
      <c r="C1220" s="47" t="str" cm="1">
        <f t="array" ref="C1220">IF(A1220="", "", _xlfn._xlws.FILTER('Responsáveis pelas informações'!F:F, 'Responsáveis pelas informações'!A:A=A1220))</f>
        <v>Bianca</v>
      </c>
      <c r="D1220" s="47" t="s">
        <v>229</v>
      </c>
      <c r="E1220" s="82" t="s">
        <v>877</v>
      </c>
      <c r="F1220" s="82" t="s">
        <v>877</v>
      </c>
      <c r="G1220" s="16"/>
      <c r="H1220" s="87">
        <v>0</v>
      </c>
      <c r="I1220" s="87">
        <v>0</v>
      </c>
      <c r="J1220" s="87">
        <v>10</v>
      </c>
      <c r="K1220" s="87">
        <v>20</v>
      </c>
      <c r="L1220" s="87">
        <v>25</v>
      </c>
      <c r="M1220" s="87">
        <v>25</v>
      </c>
      <c r="N1220" s="87">
        <v>30</v>
      </c>
      <c r="O1220" s="87"/>
      <c r="P1220" s="87"/>
      <c r="Q1220" s="84"/>
      <c r="R1220" s="84"/>
      <c r="S1220" s="87"/>
      <c r="T1220" s="87"/>
      <c r="U1220" s="87"/>
      <c r="V1220" s="87"/>
      <c r="W1220" s="87"/>
      <c r="X1220" s="87"/>
    </row>
    <row r="1221" spans="1:24" ht="12.95">
      <c r="A1221" s="9" t="s">
        <v>122</v>
      </c>
      <c r="B1221" s="16" t="s">
        <v>36</v>
      </c>
      <c r="C1221" s="47" t="str" cm="1">
        <f t="array" ref="C1221">IF(A1221="", "", _xlfn._xlws.FILTER('Responsáveis pelas informações'!F:F, 'Responsáveis pelas informações'!A:A=A1221))</f>
        <v>Bianca</v>
      </c>
      <c r="D1221" s="47" t="s">
        <v>229</v>
      </c>
      <c r="E1221" s="82" t="s">
        <v>877</v>
      </c>
      <c r="F1221" s="82" t="s">
        <v>877</v>
      </c>
      <c r="G1221" s="16"/>
      <c r="H1221" s="87">
        <v>0</v>
      </c>
      <c r="I1221" s="87">
        <v>0</v>
      </c>
      <c r="J1221" s="87">
        <v>0</v>
      </c>
      <c r="K1221" s="87">
        <v>3</v>
      </c>
      <c r="L1221" s="87">
        <v>5</v>
      </c>
      <c r="M1221" s="87">
        <v>5</v>
      </c>
      <c r="N1221" s="87">
        <v>5</v>
      </c>
      <c r="O1221" s="87"/>
      <c r="P1221" s="87"/>
      <c r="Q1221" s="84"/>
      <c r="R1221" s="84"/>
      <c r="S1221" s="87"/>
      <c r="T1221" s="87"/>
      <c r="U1221" s="87"/>
      <c r="V1221" s="87"/>
      <c r="W1221" s="87"/>
      <c r="X1221" s="87"/>
    </row>
    <row r="1222" spans="1:24" ht="12.95">
      <c r="A1222" s="9" t="s">
        <v>122</v>
      </c>
      <c r="B1222" s="16" t="s">
        <v>39</v>
      </c>
      <c r="C1222" s="47" t="str" cm="1">
        <f t="array" ref="C1222">IF(A1222="", "", _xlfn._xlws.FILTER('Responsáveis pelas informações'!F:F, 'Responsáveis pelas informações'!A:A=A1222))</f>
        <v>Bianca</v>
      </c>
      <c r="D1222" s="47" t="s">
        <v>229</v>
      </c>
      <c r="E1222" s="82" t="s">
        <v>877</v>
      </c>
      <c r="F1222" s="82" t="s">
        <v>877</v>
      </c>
      <c r="G1222" s="16"/>
      <c r="H1222" s="87">
        <v>0</v>
      </c>
      <c r="I1222" s="87">
        <v>5</v>
      </c>
      <c r="J1222" s="87">
        <v>15</v>
      </c>
      <c r="K1222" s="87">
        <v>20</v>
      </c>
      <c r="L1222" s="87">
        <v>25</v>
      </c>
      <c r="M1222" s="87">
        <v>25</v>
      </c>
      <c r="N1222" s="87">
        <v>20</v>
      </c>
      <c r="O1222" s="87"/>
      <c r="P1222" s="87"/>
      <c r="Q1222" s="84"/>
      <c r="R1222" s="84"/>
      <c r="S1222" s="87"/>
      <c r="T1222" s="87"/>
      <c r="U1222" s="87"/>
      <c r="V1222" s="87"/>
      <c r="W1222" s="87"/>
      <c r="X1222" s="87"/>
    </row>
    <row r="1223" spans="1:24" ht="12.95">
      <c r="A1223" s="9" t="s">
        <v>122</v>
      </c>
      <c r="B1223" s="16" t="s">
        <v>42</v>
      </c>
      <c r="C1223" s="47" t="str" cm="1">
        <f t="array" ref="C1223">IF(A1223="", "", _xlfn._xlws.FILTER('Responsáveis pelas informações'!F:F, 'Responsáveis pelas informações'!A:A=A1223))</f>
        <v>Bianca</v>
      </c>
      <c r="D1223" s="47" t="s">
        <v>229</v>
      </c>
      <c r="E1223" s="82" t="s">
        <v>877</v>
      </c>
      <c r="F1223" s="82" t="s">
        <v>877</v>
      </c>
      <c r="G1223" s="16"/>
      <c r="H1223" s="87">
        <v>0</v>
      </c>
      <c r="I1223" s="87">
        <v>3</v>
      </c>
      <c r="J1223" s="87">
        <v>3</v>
      </c>
      <c r="K1223" s="87">
        <v>4</v>
      </c>
      <c r="L1223" s="87">
        <v>4</v>
      </c>
      <c r="M1223" s="87">
        <v>4</v>
      </c>
      <c r="N1223" s="87">
        <v>3</v>
      </c>
      <c r="O1223" s="87"/>
      <c r="P1223" s="87"/>
      <c r="Q1223" s="84"/>
      <c r="R1223" s="84"/>
      <c r="S1223" s="87"/>
      <c r="T1223" s="87"/>
      <c r="U1223" s="87"/>
      <c r="V1223" s="87"/>
      <c r="W1223" s="87"/>
      <c r="X1223" s="87"/>
    </row>
    <row r="1224" spans="1:24" ht="12.95">
      <c r="A1224" s="9" t="s">
        <v>122</v>
      </c>
      <c r="B1224" s="16" t="s">
        <v>8</v>
      </c>
      <c r="C1224" s="47" t="str" cm="1">
        <f t="array" ref="C1224">IF(A1224="", "", _xlfn._xlws.FILTER('Responsáveis pelas informações'!F:F, 'Responsáveis pelas informações'!A:A=A1224))</f>
        <v>Bianca</v>
      </c>
      <c r="D1224" s="47" t="s">
        <v>229</v>
      </c>
      <c r="E1224" s="82" t="s">
        <v>389</v>
      </c>
      <c r="F1224" s="82" t="s">
        <v>877</v>
      </c>
      <c r="G1224" s="16"/>
      <c r="H1224" s="87">
        <v>0</v>
      </c>
      <c r="I1224" s="87">
        <v>18</v>
      </c>
      <c r="J1224" s="87">
        <v>20</v>
      </c>
      <c r="K1224" s="87">
        <v>20</v>
      </c>
      <c r="L1224" s="87">
        <v>15</v>
      </c>
      <c r="M1224" s="87">
        <v>5</v>
      </c>
      <c r="N1224" s="87">
        <v>0</v>
      </c>
      <c r="O1224" s="87"/>
      <c r="P1224" s="87"/>
      <c r="Q1224" s="84"/>
      <c r="R1224" s="84"/>
      <c r="S1224" s="87"/>
      <c r="T1224" s="87"/>
      <c r="U1224" s="87"/>
      <c r="V1224" s="87"/>
      <c r="W1224" s="87"/>
      <c r="X1224" s="87"/>
    </row>
    <row r="1225" spans="1:24" ht="12.95">
      <c r="A1225" s="9" t="s">
        <v>122</v>
      </c>
      <c r="B1225" s="16" t="s">
        <v>13</v>
      </c>
      <c r="C1225" s="47" t="str" cm="1">
        <f t="array" ref="C1225">IF(A1225="", "", _xlfn._xlws.FILTER('Responsáveis pelas informações'!F:F, 'Responsáveis pelas informações'!A:A=A1225))</f>
        <v>Bianca</v>
      </c>
      <c r="D1225" s="47" t="s">
        <v>229</v>
      </c>
      <c r="E1225" s="82" t="s">
        <v>389</v>
      </c>
      <c r="F1225" s="82" t="s">
        <v>877</v>
      </c>
      <c r="G1225" s="16"/>
      <c r="H1225" s="87">
        <v>0</v>
      </c>
      <c r="I1225" s="87">
        <v>8</v>
      </c>
      <c r="J1225" s="87">
        <v>10</v>
      </c>
      <c r="K1225" s="87">
        <v>10</v>
      </c>
      <c r="L1225" s="87">
        <v>6</v>
      </c>
      <c r="M1225" s="87">
        <v>3</v>
      </c>
      <c r="N1225" s="87">
        <v>0</v>
      </c>
      <c r="O1225" s="87"/>
      <c r="P1225" s="87"/>
      <c r="Q1225" s="84"/>
      <c r="R1225" s="84"/>
      <c r="S1225" s="87"/>
      <c r="T1225" s="87"/>
      <c r="U1225" s="87"/>
      <c r="V1225" s="87"/>
      <c r="W1225" s="87"/>
      <c r="X1225" s="87"/>
    </row>
    <row r="1226" spans="1:24" ht="12.95">
      <c r="A1226" s="9" t="s">
        <v>122</v>
      </c>
      <c r="B1226" s="16" t="s">
        <v>51</v>
      </c>
      <c r="C1226" s="47" t="str" cm="1">
        <f t="array" ref="C1226">IF(A1226="", "", _xlfn._xlws.FILTER('Responsáveis pelas informações'!F:F, 'Responsáveis pelas informações'!A:A=A1226))</f>
        <v>Bianca</v>
      </c>
      <c r="D1226" s="47" t="s">
        <v>229</v>
      </c>
      <c r="E1226" s="82" t="s">
        <v>389</v>
      </c>
      <c r="F1226" s="82" t="s">
        <v>877</v>
      </c>
      <c r="G1226" s="16"/>
      <c r="H1226" s="87">
        <v>0</v>
      </c>
      <c r="I1226" s="87">
        <v>3</v>
      </c>
      <c r="J1226" s="87">
        <v>6</v>
      </c>
      <c r="K1226" s="87">
        <v>7</v>
      </c>
      <c r="L1226" s="87">
        <v>3</v>
      </c>
      <c r="M1226" s="87">
        <v>1</v>
      </c>
      <c r="N1226" s="87">
        <v>0</v>
      </c>
      <c r="O1226" s="87"/>
      <c r="P1226" s="87"/>
      <c r="Q1226" s="84"/>
      <c r="R1226" s="84"/>
      <c r="S1226" s="87"/>
      <c r="T1226" s="87"/>
      <c r="U1226" s="87"/>
      <c r="V1226" s="87"/>
      <c r="W1226" s="87"/>
      <c r="X1226" s="87"/>
    </row>
    <row r="1227" spans="1:24" ht="12.95">
      <c r="A1227" s="9" t="s">
        <v>122</v>
      </c>
      <c r="B1227" s="16" t="s">
        <v>18</v>
      </c>
      <c r="C1227" s="47" t="str" cm="1">
        <f t="array" ref="C1227">IF(A1227="", "", _xlfn._xlws.FILTER('Responsáveis pelas informações'!F:F, 'Responsáveis pelas informações'!A:A=A1227))</f>
        <v>Bianca</v>
      </c>
      <c r="D1227" s="47" t="s">
        <v>229</v>
      </c>
      <c r="E1227" s="82" t="s">
        <v>389</v>
      </c>
      <c r="F1227" s="82" t="s">
        <v>877</v>
      </c>
      <c r="G1227" s="16"/>
      <c r="H1227" s="87">
        <v>0</v>
      </c>
      <c r="I1227" s="87">
        <v>3</v>
      </c>
      <c r="J1227" s="87">
        <v>6</v>
      </c>
      <c r="K1227" s="87">
        <v>7</v>
      </c>
      <c r="L1227" s="87">
        <v>3</v>
      </c>
      <c r="M1227" s="87">
        <v>1</v>
      </c>
      <c r="N1227" s="87">
        <v>0</v>
      </c>
      <c r="O1227" s="87"/>
      <c r="P1227" s="87"/>
      <c r="Q1227" s="84"/>
      <c r="R1227" s="84"/>
      <c r="S1227" s="87"/>
      <c r="T1227" s="87"/>
      <c r="U1227" s="87"/>
      <c r="V1227" s="87"/>
      <c r="W1227" s="87"/>
      <c r="X1227" s="87"/>
    </row>
    <row r="1228" spans="1:24" ht="12.95">
      <c r="A1228" s="9" t="s">
        <v>122</v>
      </c>
      <c r="B1228" s="16" t="s">
        <v>63</v>
      </c>
      <c r="C1228" s="47" t="str" cm="1">
        <f t="array" ref="C1228">IF(A1228="", "", _xlfn._xlws.FILTER('Responsáveis pelas informações'!F:F, 'Responsáveis pelas informações'!A:A=A1228))</f>
        <v>Bianca</v>
      </c>
      <c r="D1228" s="47" t="s">
        <v>229</v>
      </c>
      <c r="E1228" s="82" t="s">
        <v>389</v>
      </c>
      <c r="F1228" s="82" t="s">
        <v>877</v>
      </c>
      <c r="G1228" s="16"/>
      <c r="H1228" s="87">
        <v>0</v>
      </c>
      <c r="I1228" s="87">
        <v>50</v>
      </c>
      <c r="J1228" s="87">
        <v>60</v>
      </c>
      <c r="K1228" s="87">
        <v>60</v>
      </c>
      <c r="L1228" s="87">
        <v>40</v>
      </c>
      <c r="M1228" s="87">
        <v>20</v>
      </c>
      <c r="N1228" s="87">
        <v>12</v>
      </c>
      <c r="O1228" s="87"/>
      <c r="P1228" s="87"/>
      <c r="Q1228" s="84"/>
      <c r="R1228" s="84"/>
      <c r="S1228" s="87"/>
      <c r="T1228" s="87"/>
      <c r="U1228" s="87"/>
      <c r="V1228" s="87"/>
      <c r="W1228" s="87"/>
      <c r="X1228" s="87"/>
    </row>
    <row r="1229" spans="1:24" ht="12.95">
      <c r="A1229" s="9" t="s">
        <v>122</v>
      </c>
      <c r="B1229" s="16" t="s">
        <v>68</v>
      </c>
      <c r="C1229" s="47" t="str" cm="1">
        <f t="array" ref="C1229">IF(A1229="", "", _xlfn._xlws.FILTER('Responsáveis pelas informações'!F:F, 'Responsáveis pelas informações'!A:A=A1229))</f>
        <v>Bianca</v>
      </c>
      <c r="D1229" s="47" t="s">
        <v>229</v>
      </c>
      <c r="E1229" s="82" t="s">
        <v>389</v>
      </c>
      <c r="F1229" s="82" t="s">
        <v>877</v>
      </c>
      <c r="G1229" s="16"/>
      <c r="H1229" s="87"/>
      <c r="I1229" s="87">
        <v>90</v>
      </c>
      <c r="J1229" s="87">
        <v>90</v>
      </c>
      <c r="K1229" s="87">
        <v>95</v>
      </c>
      <c r="L1229" s="87">
        <v>95</v>
      </c>
      <c r="M1229" s="87">
        <v>95</v>
      </c>
      <c r="N1229" s="87">
        <v>95</v>
      </c>
      <c r="O1229" s="87"/>
      <c r="P1229" s="87"/>
      <c r="Q1229" s="84"/>
      <c r="R1229" s="84"/>
      <c r="S1229" s="87"/>
      <c r="T1229" s="87"/>
      <c r="U1229" s="87"/>
      <c r="V1229" s="87"/>
      <c r="W1229" s="87"/>
      <c r="X1229" s="87"/>
    </row>
    <row r="1230" spans="1:24" ht="12.95">
      <c r="A1230" s="9" t="s">
        <v>122</v>
      </c>
      <c r="B1230" s="16" t="s">
        <v>57</v>
      </c>
      <c r="C1230" s="47" t="str" cm="1">
        <f t="array" ref="C1230">IF(A1230="", "", _xlfn._xlws.FILTER('Responsáveis pelas informações'!F:F, 'Responsáveis pelas informações'!A:A=A1230))</f>
        <v>Bianca</v>
      </c>
      <c r="D1230" s="47" t="s">
        <v>229</v>
      </c>
      <c r="E1230" s="82" t="s">
        <v>389</v>
      </c>
      <c r="F1230" s="82" t="s">
        <v>877</v>
      </c>
      <c r="G1230" s="16"/>
      <c r="H1230" s="87"/>
      <c r="I1230" s="87">
        <v>0</v>
      </c>
      <c r="J1230" s="87">
        <v>10</v>
      </c>
      <c r="K1230" s="87">
        <v>20</v>
      </c>
      <c r="L1230" s="87">
        <v>25</v>
      </c>
      <c r="M1230" s="87">
        <v>25</v>
      </c>
      <c r="N1230" s="87">
        <v>20</v>
      </c>
      <c r="O1230" s="87"/>
      <c r="P1230" s="87"/>
      <c r="Q1230" s="84"/>
      <c r="R1230" s="84"/>
      <c r="S1230" s="87"/>
      <c r="T1230" s="87"/>
      <c r="U1230" s="87"/>
      <c r="V1230" s="87"/>
      <c r="W1230" s="87"/>
      <c r="X1230" s="87"/>
    </row>
    <row r="1231" spans="1:24" ht="26.1">
      <c r="A1231" s="9" t="s">
        <v>123</v>
      </c>
      <c r="B1231" s="16" t="s">
        <v>104</v>
      </c>
      <c r="C1231" s="47" t="str" cm="1">
        <f t="array" ref="C1231">IF(A1231="", "", _xlfn._xlws.FILTER('Responsáveis pelas informações'!F:F, 'Responsáveis pelas informações'!A:A=A1231))</f>
        <v>Bianca</v>
      </c>
      <c r="D1231" s="47" t="s">
        <v>16</v>
      </c>
      <c r="E1231" s="61" t="s">
        <v>408</v>
      </c>
      <c r="F1231" s="61" t="s">
        <v>877</v>
      </c>
      <c r="G1231" s="16"/>
      <c r="H1231" s="87"/>
      <c r="I1231" s="87"/>
      <c r="J1231" s="87"/>
      <c r="K1231" s="87"/>
      <c r="L1231" s="87"/>
      <c r="M1231" s="87"/>
      <c r="N1231" s="87"/>
      <c r="O1231" s="87">
        <f>32+16</f>
        <v>48</v>
      </c>
      <c r="P1231" s="87">
        <f>32+16</f>
        <v>48</v>
      </c>
      <c r="Q1231" s="84"/>
      <c r="R1231" s="84"/>
      <c r="S1231" s="87"/>
      <c r="T1231" s="87"/>
      <c r="U1231" s="87"/>
      <c r="V1231" s="87"/>
      <c r="W1231" s="87"/>
      <c r="X1231" s="87"/>
    </row>
    <row r="1232" spans="1:24" ht="12.95">
      <c r="A1232" s="9" t="s">
        <v>123</v>
      </c>
      <c r="B1232" s="16" t="s">
        <v>74</v>
      </c>
      <c r="C1232" s="47" t="str" cm="1">
        <f t="array" ref="C1232">IF(A1232="", "", _xlfn._xlws.FILTER('Responsáveis pelas informações'!F:F, 'Responsáveis pelas informações'!A:A=A1232))</f>
        <v>Bianca</v>
      </c>
      <c r="D1232" s="47" t="s">
        <v>16</v>
      </c>
      <c r="E1232" s="61" t="s">
        <v>404</v>
      </c>
      <c r="F1232" s="61" t="s">
        <v>877</v>
      </c>
      <c r="G1232" s="16"/>
      <c r="H1232" s="87"/>
      <c r="I1232" s="87"/>
      <c r="J1232" s="87"/>
      <c r="K1232" s="87"/>
      <c r="L1232" s="87"/>
      <c r="M1232" s="87"/>
      <c r="N1232" s="87"/>
      <c r="O1232" s="87"/>
      <c r="P1232" s="87"/>
      <c r="Q1232" s="84">
        <v>88</v>
      </c>
      <c r="R1232" s="84">
        <v>80</v>
      </c>
      <c r="S1232" s="87">
        <v>90</v>
      </c>
      <c r="T1232" s="87">
        <v>48</v>
      </c>
      <c r="U1232" s="87"/>
      <c r="V1232" s="87"/>
      <c r="W1232" s="87"/>
      <c r="X1232" s="87"/>
    </row>
    <row r="1233" spans="1:24" ht="12.95">
      <c r="A1233" s="9" t="s">
        <v>123</v>
      </c>
      <c r="B1233" s="16" t="s">
        <v>49</v>
      </c>
      <c r="C1233" s="47" t="str" cm="1">
        <f t="array" ref="C1233">IF(A1233="", "", _xlfn._xlws.FILTER('Responsáveis pelas informações'!F:F, 'Responsáveis pelas informações'!A:A=A1233))</f>
        <v>Bianca</v>
      </c>
      <c r="D1233" s="47" t="s">
        <v>16</v>
      </c>
      <c r="E1233" s="61" t="s">
        <v>404</v>
      </c>
      <c r="F1233" s="61" t="s">
        <v>877</v>
      </c>
      <c r="G1233" s="16"/>
      <c r="H1233" s="87"/>
      <c r="I1233" s="87"/>
      <c r="J1233" s="87"/>
      <c r="K1233" s="87"/>
      <c r="L1233" s="87"/>
      <c r="M1233" s="87"/>
      <c r="N1233" s="87"/>
      <c r="O1233" s="87"/>
      <c r="P1233" s="87"/>
      <c r="Q1233" s="84">
        <v>24</v>
      </c>
      <c r="R1233" s="84">
        <v>24</v>
      </c>
      <c r="S1233" s="87">
        <v>29</v>
      </c>
      <c r="T1233" s="87">
        <v>17</v>
      </c>
      <c r="U1233" s="87"/>
      <c r="V1233" s="87"/>
      <c r="W1233" s="87"/>
      <c r="X1233" s="87"/>
    </row>
    <row r="1234" spans="1:24" ht="12.95">
      <c r="A1234" s="9" t="s">
        <v>123</v>
      </c>
      <c r="B1234" s="16" t="s">
        <v>77</v>
      </c>
      <c r="C1234" s="47" t="str" cm="1">
        <f t="array" ref="C1234">IF(A1234="", "", _xlfn._xlws.FILTER('Responsáveis pelas informações'!F:F, 'Responsáveis pelas informações'!A:A=A1234))</f>
        <v>Bianca</v>
      </c>
      <c r="D1234" s="47" t="s">
        <v>16</v>
      </c>
      <c r="E1234" s="61" t="s">
        <v>404</v>
      </c>
      <c r="F1234" s="61" t="s">
        <v>877</v>
      </c>
      <c r="G1234" s="16"/>
      <c r="H1234" s="87"/>
      <c r="I1234" s="87"/>
      <c r="J1234" s="87"/>
      <c r="K1234" s="87"/>
      <c r="L1234" s="87"/>
      <c r="M1234" s="87"/>
      <c r="N1234" s="87"/>
      <c r="O1234" s="87"/>
      <c r="P1234" s="87"/>
      <c r="Q1234" s="84">
        <v>8</v>
      </c>
      <c r="R1234" s="84">
        <v>8</v>
      </c>
      <c r="S1234" s="87">
        <v>10</v>
      </c>
      <c r="T1234" s="87">
        <v>6</v>
      </c>
      <c r="U1234" s="87"/>
      <c r="V1234" s="87"/>
      <c r="W1234" s="87"/>
      <c r="X1234" s="87"/>
    </row>
    <row r="1235" spans="1:24" ht="12.95">
      <c r="A1235" s="9" t="s">
        <v>123</v>
      </c>
      <c r="B1235" s="16" t="s">
        <v>79</v>
      </c>
      <c r="C1235" s="47" t="str" cm="1">
        <f t="array" ref="C1235">IF(A1235="", "", _xlfn._xlws.FILTER('Responsáveis pelas informações'!F:F, 'Responsáveis pelas informações'!A:A=A1235))</f>
        <v>Bianca</v>
      </c>
      <c r="D1235" s="47" t="s">
        <v>16</v>
      </c>
      <c r="E1235" s="61" t="s">
        <v>404</v>
      </c>
      <c r="F1235" s="61" t="s">
        <v>877</v>
      </c>
      <c r="G1235" s="16"/>
      <c r="H1235" s="87"/>
      <c r="I1235" s="87"/>
      <c r="J1235" s="87"/>
      <c r="K1235" s="87"/>
      <c r="L1235" s="87"/>
      <c r="M1235" s="87"/>
      <c r="N1235" s="87"/>
      <c r="O1235" s="87"/>
      <c r="P1235" s="87"/>
      <c r="Q1235" s="84">
        <v>8</v>
      </c>
      <c r="R1235" s="84">
        <v>8</v>
      </c>
      <c r="S1235" s="87">
        <v>9</v>
      </c>
      <c r="T1235" s="87">
        <v>5</v>
      </c>
      <c r="U1235" s="87"/>
      <c r="V1235" s="87"/>
      <c r="W1235" s="87"/>
      <c r="X1235" s="87"/>
    </row>
    <row r="1236" spans="1:24" ht="26.1">
      <c r="A1236" s="9" t="s">
        <v>123</v>
      </c>
      <c r="B1236" s="16" t="s">
        <v>95</v>
      </c>
      <c r="C1236" s="47" t="str" cm="1">
        <f t="array" ref="C1236">IF(A1236="", "", _xlfn._xlws.FILTER('Responsáveis pelas informações'!F:F, 'Responsáveis pelas informações'!A:A=A1236))</f>
        <v>Bianca</v>
      </c>
      <c r="D1236" s="47" t="s">
        <v>16</v>
      </c>
      <c r="E1236" s="61" t="s">
        <v>404</v>
      </c>
      <c r="F1236" s="61" t="s">
        <v>877</v>
      </c>
      <c r="G1236" s="16"/>
      <c r="H1236" s="87"/>
      <c r="I1236" s="87"/>
      <c r="J1236" s="87"/>
      <c r="K1236" s="87"/>
      <c r="L1236" s="87"/>
      <c r="M1236" s="87"/>
      <c r="N1236" s="87"/>
      <c r="O1236" s="87"/>
      <c r="P1236" s="87"/>
      <c r="Q1236" s="84">
        <v>4</v>
      </c>
      <c r="R1236" s="84">
        <v>4</v>
      </c>
      <c r="S1236" s="87">
        <v>5</v>
      </c>
      <c r="T1236" s="87">
        <v>4</v>
      </c>
      <c r="U1236" s="87"/>
      <c r="V1236" s="87"/>
      <c r="W1236" s="87"/>
      <c r="X1236" s="87"/>
    </row>
    <row r="1237" spans="1:24" ht="12.95">
      <c r="A1237" s="9" t="s">
        <v>123</v>
      </c>
      <c r="B1237" s="16" t="s">
        <v>81</v>
      </c>
      <c r="C1237" s="47" t="str" cm="1">
        <f t="array" ref="C1237">IF(A1237="", "", _xlfn._xlws.FILTER('Responsáveis pelas informações'!F:F, 'Responsáveis pelas informações'!A:A=A1237))</f>
        <v>Bianca</v>
      </c>
      <c r="D1237" s="47" t="s">
        <v>16</v>
      </c>
      <c r="E1237" s="61" t="s">
        <v>404</v>
      </c>
      <c r="F1237" s="61" t="s">
        <v>877</v>
      </c>
      <c r="G1237" s="16"/>
      <c r="H1237" s="87"/>
      <c r="I1237" s="87"/>
      <c r="J1237" s="87"/>
      <c r="K1237" s="87"/>
      <c r="L1237" s="87"/>
      <c r="M1237" s="87"/>
      <c r="N1237" s="87"/>
      <c r="O1237" s="87"/>
      <c r="P1237" s="87"/>
      <c r="Q1237" s="84">
        <v>6</v>
      </c>
      <c r="R1237" s="84">
        <v>8</v>
      </c>
      <c r="S1237" s="87">
        <v>8</v>
      </c>
      <c r="T1237" s="87">
        <v>5</v>
      </c>
      <c r="U1237" s="87"/>
      <c r="V1237" s="87"/>
      <c r="W1237" s="87"/>
      <c r="X1237" s="87"/>
    </row>
    <row r="1238" spans="1:24" ht="12.95">
      <c r="A1238" s="9" t="s">
        <v>123</v>
      </c>
      <c r="B1238" s="16" t="s">
        <v>57</v>
      </c>
      <c r="C1238" s="47" t="str" cm="1">
        <f t="array" ref="C1238">IF(A1238="", "", _xlfn._xlws.FILTER('Responsáveis pelas informações'!F:F, 'Responsáveis pelas informações'!A:A=A1238))</f>
        <v>Bianca</v>
      </c>
      <c r="D1238" s="47" t="s">
        <v>16</v>
      </c>
      <c r="E1238" s="61" t="s">
        <v>404</v>
      </c>
      <c r="F1238" s="61" t="s">
        <v>877</v>
      </c>
      <c r="G1238" s="16"/>
      <c r="H1238" s="87"/>
      <c r="I1238" s="87"/>
      <c r="J1238" s="87"/>
      <c r="K1238" s="87"/>
      <c r="L1238" s="87"/>
      <c r="M1238" s="87"/>
      <c r="N1238" s="87"/>
      <c r="O1238" s="87"/>
      <c r="P1238" s="87"/>
      <c r="Q1238" s="84">
        <v>7</v>
      </c>
      <c r="R1238" s="84">
        <v>5</v>
      </c>
      <c r="S1238" s="87">
        <v>7</v>
      </c>
      <c r="T1238" s="87">
        <v>3</v>
      </c>
      <c r="U1238" s="87"/>
      <c r="V1238" s="87"/>
      <c r="W1238" s="87"/>
      <c r="X1238" s="87"/>
    </row>
    <row r="1239" spans="1:24" ht="12.95">
      <c r="A1239" s="9" t="s">
        <v>123</v>
      </c>
      <c r="B1239" s="16" t="s">
        <v>99</v>
      </c>
      <c r="C1239" s="47" t="str" cm="1">
        <f t="array" ref="C1239">IF(A1239="", "", _xlfn._xlws.FILTER('Responsáveis pelas informações'!F:F, 'Responsáveis pelas informações'!A:A=A1239))</f>
        <v>Bianca</v>
      </c>
      <c r="D1239" s="47" t="s">
        <v>16</v>
      </c>
      <c r="E1239" s="61" t="s">
        <v>404</v>
      </c>
      <c r="F1239" s="61" t="s">
        <v>877</v>
      </c>
      <c r="G1239" s="16"/>
      <c r="H1239" s="87"/>
      <c r="I1239" s="87"/>
      <c r="J1239" s="87"/>
      <c r="K1239" s="87"/>
      <c r="L1239" s="87"/>
      <c r="M1239" s="87"/>
      <c r="N1239" s="87"/>
      <c r="O1239" s="87"/>
      <c r="P1239" s="87"/>
      <c r="Q1239" s="84" t="s">
        <v>942</v>
      </c>
      <c r="R1239" s="84" t="s">
        <v>927</v>
      </c>
      <c r="S1239" s="87">
        <v>8</v>
      </c>
      <c r="T1239" s="87" t="s">
        <v>1012</v>
      </c>
      <c r="U1239" s="87"/>
      <c r="V1239" s="87"/>
      <c r="W1239" s="87"/>
      <c r="X1239" s="87"/>
    </row>
    <row r="1240" spans="1:24" ht="26.1">
      <c r="A1240" s="9" t="s">
        <v>123</v>
      </c>
      <c r="B1240" s="16" t="s">
        <v>88</v>
      </c>
      <c r="C1240" s="47" t="str" cm="1">
        <f t="array" ref="C1240">IF(A1240="", "", _xlfn._xlws.FILTER('Responsáveis pelas informações'!F:F, 'Responsáveis pelas informações'!A:A=A1240))</f>
        <v>Bianca</v>
      </c>
      <c r="D1240" s="47" t="s">
        <v>16</v>
      </c>
      <c r="E1240" s="61" t="s">
        <v>404</v>
      </c>
      <c r="F1240" s="61" t="s">
        <v>877</v>
      </c>
      <c r="G1240" s="16"/>
      <c r="H1240" s="87"/>
      <c r="I1240" s="87"/>
      <c r="J1240" s="87"/>
      <c r="K1240" s="87"/>
      <c r="L1240" s="87"/>
      <c r="M1240" s="87"/>
      <c r="N1240" s="87"/>
      <c r="O1240" s="87"/>
      <c r="P1240" s="87"/>
      <c r="Q1240" s="84" t="s">
        <v>1013</v>
      </c>
      <c r="R1240" s="84" t="s">
        <v>1014</v>
      </c>
      <c r="S1240" s="87" t="s">
        <v>1015</v>
      </c>
      <c r="T1240" s="87" t="s">
        <v>1016</v>
      </c>
      <c r="U1240" s="87"/>
      <c r="V1240" s="87"/>
      <c r="W1240" s="87"/>
      <c r="X1240" s="87"/>
    </row>
    <row r="1241" spans="1:24" ht="12.95">
      <c r="A1241" s="9" t="s">
        <v>123</v>
      </c>
      <c r="B1241" s="16" t="s">
        <v>72</v>
      </c>
      <c r="C1241" s="47" t="str" cm="1">
        <f t="array" ref="C1241">IF(A1241="", "", _xlfn._xlws.FILTER('Responsáveis pelas informações'!F:F, 'Responsáveis pelas informações'!A:A=A1241))</f>
        <v>Bianca</v>
      </c>
      <c r="D1241" s="47" t="s">
        <v>16</v>
      </c>
      <c r="E1241" s="61" t="s">
        <v>404</v>
      </c>
      <c r="F1241" s="61" t="s">
        <v>877</v>
      </c>
      <c r="G1241" s="16"/>
      <c r="H1241" s="87"/>
      <c r="I1241" s="87"/>
      <c r="J1241" s="87"/>
      <c r="K1241" s="87"/>
      <c r="L1241" s="87"/>
      <c r="M1241" s="87"/>
      <c r="N1241" s="87"/>
      <c r="O1241" s="87"/>
      <c r="P1241" s="87"/>
      <c r="Q1241" s="84" t="s">
        <v>953</v>
      </c>
      <c r="R1241" s="84" t="s">
        <v>953</v>
      </c>
      <c r="S1241" s="87" t="s">
        <v>1017</v>
      </c>
      <c r="T1241" s="87" t="s">
        <v>1017</v>
      </c>
      <c r="U1241" s="87"/>
      <c r="V1241" s="87"/>
      <c r="W1241" s="87"/>
      <c r="X1241" s="87"/>
    </row>
    <row r="1242" spans="1:24" ht="26.1">
      <c r="A1242" s="9" t="s">
        <v>123</v>
      </c>
      <c r="B1242" s="16" t="s">
        <v>104</v>
      </c>
      <c r="C1242" s="47" t="str" cm="1">
        <f t="array" ref="C1242">IF(A1242="", "", _xlfn._xlws.FILTER('Responsáveis pelas informações'!F:F, 'Responsáveis pelas informações'!A:A=A1242))</f>
        <v>Bianca</v>
      </c>
      <c r="D1242" s="47" t="s">
        <v>16</v>
      </c>
      <c r="E1242" s="61" t="s">
        <v>404</v>
      </c>
      <c r="F1242" s="61" t="s">
        <v>877</v>
      </c>
      <c r="H1242" s="87"/>
      <c r="I1242" s="87"/>
      <c r="J1242" s="87"/>
      <c r="K1242" s="87"/>
      <c r="L1242" s="87"/>
      <c r="M1242" s="87"/>
      <c r="N1242" s="87"/>
      <c r="O1242" s="87"/>
      <c r="P1242" s="87"/>
      <c r="Q1242" s="84">
        <v>72</v>
      </c>
      <c r="R1242" s="84">
        <v>72</v>
      </c>
      <c r="S1242" s="87">
        <v>90</v>
      </c>
      <c r="T1242" s="87">
        <v>54</v>
      </c>
      <c r="U1242" s="87"/>
      <c r="V1242" s="87"/>
      <c r="W1242" s="87"/>
      <c r="X1242" s="87"/>
    </row>
    <row r="1243" spans="1:24" ht="26.1">
      <c r="A1243" s="9" t="s">
        <v>123</v>
      </c>
      <c r="B1243" s="16" t="s">
        <v>66</v>
      </c>
      <c r="C1243" s="47" t="str" cm="1">
        <f t="array" ref="C1243">IF(A1243="", "", _xlfn._xlws.FILTER('Responsáveis pelas informações'!F:F, 'Responsáveis pelas informações'!A:A=A1243))</f>
        <v>Bianca</v>
      </c>
      <c r="D1243" s="47" t="s">
        <v>16</v>
      </c>
      <c r="E1243" s="61" t="s">
        <v>404</v>
      </c>
      <c r="F1243" s="61" t="s">
        <v>877</v>
      </c>
      <c r="G1243" s="16"/>
      <c r="H1243" s="87"/>
      <c r="I1243" s="87"/>
      <c r="J1243" s="87"/>
      <c r="K1243" s="87"/>
      <c r="L1243" s="87"/>
      <c r="M1243" s="87"/>
      <c r="N1243" s="87"/>
      <c r="O1243" s="87"/>
      <c r="P1243" s="87"/>
      <c r="Q1243" s="84">
        <v>40</v>
      </c>
      <c r="R1243" s="84">
        <v>40</v>
      </c>
      <c r="S1243" s="87">
        <v>50</v>
      </c>
      <c r="T1243" s="87">
        <v>30</v>
      </c>
      <c r="U1243" s="87"/>
      <c r="V1243" s="87"/>
      <c r="W1243" s="87"/>
      <c r="X1243" s="87"/>
    </row>
    <row r="1244" spans="1:24" ht="12.95">
      <c r="A1244" s="9" t="s">
        <v>124</v>
      </c>
      <c r="B1244" s="16" t="s">
        <v>8</v>
      </c>
      <c r="C1244" s="47" t="str" cm="1">
        <f t="array" ref="C1244">IF(A1244="", "", _xlfn._xlws.FILTER('Responsáveis pelas informações'!F:F, 'Responsáveis pelas informações'!A:A=A1244))</f>
        <v>Bianca</v>
      </c>
      <c r="D1244" s="47" t="s">
        <v>16</v>
      </c>
      <c r="E1244" s="61" t="s">
        <v>877</v>
      </c>
      <c r="F1244" s="61" t="s">
        <v>877</v>
      </c>
      <c r="G1244" s="16"/>
      <c r="H1244" s="87">
        <v>12</v>
      </c>
      <c r="I1244" s="87">
        <v>40</v>
      </c>
      <c r="J1244" s="87">
        <v>40</v>
      </c>
      <c r="K1244" s="87">
        <v>50</v>
      </c>
      <c r="L1244" s="87">
        <v>40</v>
      </c>
      <c r="M1244" s="87">
        <v>20</v>
      </c>
      <c r="N1244" s="87">
        <v>20</v>
      </c>
      <c r="O1244" s="87"/>
      <c r="P1244" s="87"/>
      <c r="Q1244" s="84"/>
      <c r="R1244" s="84"/>
      <c r="S1244" s="87"/>
      <c r="T1244" s="87"/>
      <c r="U1244" s="87"/>
      <c r="V1244" s="87"/>
      <c r="W1244" s="87"/>
      <c r="X1244" s="87"/>
    </row>
    <row r="1245" spans="1:24" ht="12.95">
      <c r="A1245" s="9" t="s">
        <v>124</v>
      </c>
      <c r="B1245" s="16" t="s">
        <v>13</v>
      </c>
      <c r="C1245" s="47" t="str" cm="1">
        <f t="array" ref="C1245">IF(A1245="", "", _xlfn._xlws.FILTER('Responsáveis pelas informações'!F:F, 'Responsáveis pelas informações'!A:A=A1245))</f>
        <v>Bianca</v>
      </c>
      <c r="D1245" s="47" t="s">
        <v>16</v>
      </c>
      <c r="E1245" s="61" t="s">
        <v>877</v>
      </c>
      <c r="F1245" s="61" t="s">
        <v>877</v>
      </c>
      <c r="G1245" s="16"/>
      <c r="H1245" s="87">
        <v>4</v>
      </c>
      <c r="I1245" s="87">
        <v>12</v>
      </c>
      <c r="J1245" s="87">
        <v>15</v>
      </c>
      <c r="K1245" s="87">
        <v>15</v>
      </c>
      <c r="L1245" s="87">
        <v>15</v>
      </c>
      <c r="M1245" s="87">
        <v>10</v>
      </c>
      <c r="N1245" s="87">
        <v>4</v>
      </c>
      <c r="O1245" s="87"/>
      <c r="P1245" s="87"/>
      <c r="Q1245" s="84"/>
      <c r="R1245" s="84"/>
      <c r="S1245" s="87"/>
      <c r="T1245" s="87"/>
      <c r="U1245" s="87"/>
      <c r="V1245" s="87"/>
      <c r="W1245" s="87"/>
      <c r="X1245" s="87"/>
    </row>
    <row r="1246" spans="1:24" ht="12.95">
      <c r="A1246" s="9" t="s">
        <v>124</v>
      </c>
      <c r="B1246" s="16" t="s">
        <v>18</v>
      </c>
      <c r="C1246" s="47" t="str" cm="1">
        <f t="array" ref="C1246">IF(A1246="", "", _xlfn._xlws.FILTER('Responsáveis pelas informações'!F:F, 'Responsáveis pelas informações'!A:A=A1246))</f>
        <v>Bianca</v>
      </c>
      <c r="D1246" s="47" t="s">
        <v>16</v>
      </c>
      <c r="E1246" s="61" t="s">
        <v>877</v>
      </c>
      <c r="F1246" s="61" t="s">
        <v>877</v>
      </c>
      <c r="G1246" s="16"/>
      <c r="H1246" s="87">
        <v>1</v>
      </c>
      <c r="I1246" s="87">
        <v>5</v>
      </c>
      <c r="J1246" s="87">
        <v>6</v>
      </c>
      <c r="K1246" s="87">
        <v>7</v>
      </c>
      <c r="L1246" s="87">
        <v>6</v>
      </c>
      <c r="M1246" s="87">
        <v>4</v>
      </c>
      <c r="N1246" s="87">
        <v>2</v>
      </c>
      <c r="O1246" s="87"/>
      <c r="P1246" s="87"/>
      <c r="Q1246" s="84"/>
      <c r="R1246" s="84"/>
      <c r="S1246" s="87"/>
      <c r="T1246" s="87"/>
      <c r="U1246" s="87"/>
      <c r="V1246" s="87"/>
      <c r="W1246" s="87"/>
      <c r="X1246" s="87"/>
    </row>
    <row r="1247" spans="1:24" ht="26.1">
      <c r="A1247" s="9" t="s">
        <v>124</v>
      </c>
      <c r="B1247" s="16" t="s">
        <v>23</v>
      </c>
      <c r="C1247" s="47" t="str" cm="1">
        <f t="array" ref="C1247">IF(A1247="", "", _xlfn._xlws.FILTER('Responsáveis pelas informações'!F:F, 'Responsáveis pelas informações'!A:A=A1247))</f>
        <v>Bianca</v>
      </c>
      <c r="D1247" s="47" t="s">
        <v>16</v>
      </c>
      <c r="E1247" s="61" t="s">
        <v>877</v>
      </c>
      <c r="F1247" s="61" t="s">
        <v>877</v>
      </c>
      <c r="G1247" s="16"/>
      <c r="H1247" s="87">
        <v>100</v>
      </c>
      <c r="I1247" s="87">
        <v>100</v>
      </c>
      <c r="J1247" s="87">
        <v>100</v>
      </c>
      <c r="K1247" s="87">
        <v>100</v>
      </c>
      <c r="L1247" s="87">
        <v>100</v>
      </c>
      <c r="M1247" s="87">
        <v>100</v>
      </c>
      <c r="N1247" s="87">
        <v>100</v>
      </c>
      <c r="O1247" s="87"/>
      <c r="P1247" s="87"/>
      <c r="Q1247" s="84"/>
      <c r="R1247" s="84"/>
      <c r="S1247" s="87"/>
      <c r="T1247" s="87"/>
      <c r="U1247" s="87"/>
      <c r="V1247" s="87"/>
      <c r="W1247" s="87"/>
      <c r="X1247" s="87"/>
    </row>
    <row r="1248" spans="1:24" ht="26.1">
      <c r="A1248" s="9" t="s">
        <v>124</v>
      </c>
      <c r="B1248" s="16" t="s">
        <v>27</v>
      </c>
      <c r="C1248" s="47" t="str" cm="1">
        <f t="array" ref="C1248">IF(A1248="", "", _xlfn._xlws.FILTER('Responsáveis pelas informações'!F:F, 'Responsáveis pelas informações'!A:A=A1248))</f>
        <v>Bianca</v>
      </c>
      <c r="D1248" s="47" t="s">
        <v>16</v>
      </c>
      <c r="E1248" s="61" t="s">
        <v>877</v>
      </c>
      <c r="F1248" s="61" t="s">
        <v>877</v>
      </c>
      <c r="G1248" s="16"/>
      <c r="H1248" s="87">
        <v>0</v>
      </c>
      <c r="I1248" s="87">
        <v>30</v>
      </c>
      <c r="J1248" s="87">
        <v>30</v>
      </c>
      <c r="K1248" s="87">
        <v>30</v>
      </c>
      <c r="L1248" s="87">
        <v>25</v>
      </c>
      <c r="M1248" s="87">
        <v>20</v>
      </c>
      <c r="N1248" s="87">
        <v>0</v>
      </c>
      <c r="O1248" s="87"/>
      <c r="P1248" s="87"/>
      <c r="Q1248" s="84"/>
      <c r="R1248" s="84"/>
      <c r="S1248" s="87"/>
      <c r="T1248" s="87"/>
      <c r="U1248" s="87"/>
      <c r="V1248" s="87"/>
      <c r="W1248" s="87"/>
      <c r="X1248" s="87"/>
    </row>
    <row r="1249" spans="1:24" ht="26.1">
      <c r="A1249" s="9" t="s">
        <v>124</v>
      </c>
      <c r="B1249" s="16" t="s">
        <v>30</v>
      </c>
      <c r="C1249" s="47" t="str" cm="1">
        <f t="array" ref="C1249">IF(A1249="", "", _xlfn._xlws.FILTER('Responsáveis pelas informações'!F:F, 'Responsáveis pelas informações'!A:A=A1249))</f>
        <v>Bianca</v>
      </c>
      <c r="D1249" s="47" t="s">
        <v>16</v>
      </c>
      <c r="E1249" s="61" t="s">
        <v>877</v>
      </c>
      <c r="F1249" s="61" t="s">
        <v>877</v>
      </c>
      <c r="G1249" s="16"/>
      <c r="H1249" s="87" t="s">
        <v>391</v>
      </c>
      <c r="I1249" s="87">
        <v>75</v>
      </c>
      <c r="J1249" s="87">
        <v>80</v>
      </c>
      <c r="K1249" s="87">
        <v>90</v>
      </c>
      <c r="L1249" s="87">
        <v>90</v>
      </c>
      <c r="M1249" s="87">
        <v>90</v>
      </c>
      <c r="N1249" s="87">
        <v>90</v>
      </c>
      <c r="O1249" s="87"/>
      <c r="P1249" s="87"/>
      <c r="Q1249" s="84"/>
      <c r="R1249" s="84"/>
      <c r="S1249" s="87"/>
      <c r="T1249" s="87"/>
      <c r="U1249" s="87"/>
      <c r="V1249" s="87"/>
      <c r="W1249" s="87"/>
      <c r="X1249" s="87"/>
    </row>
    <row r="1250" spans="1:24" ht="12.95">
      <c r="A1250" s="9" t="s">
        <v>124</v>
      </c>
      <c r="B1250" s="16" t="s">
        <v>33</v>
      </c>
      <c r="C1250" s="47" t="str" cm="1">
        <f t="array" ref="C1250">IF(A1250="", "", _xlfn._xlws.FILTER('Responsáveis pelas informações'!F:F, 'Responsáveis pelas informações'!A:A=A1250))</f>
        <v>Bianca</v>
      </c>
      <c r="D1250" s="47" t="s">
        <v>16</v>
      </c>
      <c r="E1250" s="61" t="s">
        <v>877</v>
      </c>
      <c r="F1250" s="61" t="s">
        <v>877</v>
      </c>
      <c r="G1250" s="16"/>
      <c r="H1250" s="87">
        <v>0</v>
      </c>
      <c r="I1250" s="87">
        <v>50</v>
      </c>
      <c r="J1250" s="87">
        <v>50</v>
      </c>
      <c r="K1250" s="87">
        <v>50</v>
      </c>
      <c r="L1250" s="87">
        <v>50</v>
      </c>
      <c r="M1250" s="87">
        <v>50</v>
      </c>
      <c r="N1250" s="87">
        <v>50</v>
      </c>
      <c r="O1250" s="87"/>
      <c r="P1250" s="87"/>
      <c r="Q1250" s="84"/>
      <c r="R1250" s="84"/>
      <c r="S1250" s="87"/>
      <c r="T1250" s="87"/>
      <c r="U1250" s="87"/>
      <c r="V1250" s="87"/>
      <c r="W1250" s="87"/>
      <c r="X1250" s="87"/>
    </row>
    <row r="1251" spans="1:24" ht="12.95">
      <c r="A1251" s="9" t="s">
        <v>124</v>
      </c>
      <c r="B1251" s="16" t="s">
        <v>36</v>
      </c>
      <c r="C1251" s="47" t="str" cm="1">
        <f t="array" ref="C1251">IF(A1251="", "", _xlfn._xlws.FILTER('Responsáveis pelas informações'!F:F, 'Responsáveis pelas informações'!A:A=A1251))</f>
        <v>Bianca</v>
      </c>
      <c r="D1251" s="47" t="s">
        <v>16</v>
      </c>
      <c r="E1251" s="61" t="s">
        <v>877</v>
      </c>
      <c r="F1251" s="61" t="s">
        <v>877</v>
      </c>
      <c r="G1251" s="16"/>
      <c r="H1251" s="87" t="s">
        <v>391</v>
      </c>
      <c r="I1251" s="87">
        <v>0</v>
      </c>
      <c r="J1251" s="87">
        <v>20</v>
      </c>
      <c r="K1251" s="87">
        <v>20</v>
      </c>
      <c r="L1251" s="87">
        <v>30</v>
      </c>
      <c r="M1251" s="87">
        <v>30</v>
      </c>
      <c r="N1251" s="87">
        <v>20</v>
      </c>
      <c r="O1251" s="87"/>
      <c r="P1251" s="87"/>
      <c r="Q1251" s="84"/>
      <c r="R1251" s="84"/>
      <c r="S1251" s="87"/>
      <c r="T1251" s="87"/>
      <c r="U1251" s="87"/>
      <c r="V1251" s="87"/>
      <c r="W1251" s="87"/>
      <c r="X1251" s="87"/>
    </row>
    <row r="1252" spans="1:24" ht="12.95">
      <c r="A1252" s="9" t="s">
        <v>124</v>
      </c>
      <c r="B1252" s="16" t="s">
        <v>39</v>
      </c>
      <c r="C1252" s="47" t="str" cm="1">
        <f t="array" ref="C1252">IF(A1252="", "", _xlfn._xlws.FILTER('Responsáveis pelas informações'!F:F, 'Responsáveis pelas informações'!A:A=A1252))</f>
        <v>Bianca</v>
      </c>
      <c r="D1252" s="47" t="s">
        <v>16</v>
      </c>
      <c r="E1252" s="61" t="s">
        <v>877</v>
      </c>
      <c r="F1252" s="61" t="s">
        <v>877</v>
      </c>
      <c r="G1252" s="16"/>
      <c r="H1252" s="87" t="s">
        <v>391</v>
      </c>
      <c r="I1252" s="87">
        <v>0</v>
      </c>
      <c r="J1252" s="87">
        <v>20</v>
      </c>
      <c r="K1252" s="87">
        <v>20</v>
      </c>
      <c r="L1252" s="87">
        <v>30</v>
      </c>
      <c r="M1252" s="87">
        <v>30</v>
      </c>
      <c r="N1252" s="87">
        <v>20</v>
      </c>
      <c r="O1252" s="87"/>
      <c r="P1252" s="87"/>
      <c r="Q1252" s="84"/>
      <c r="R1252" s="84"/>
      <c r="S1252" s="87"/>
      <c r="T1252" s="87"/>
      <c r="U1252" s="87"/>
      <c r="V1252" s="87"/>
      <c r="W1252" s="87"/>
      <c r="X1252" s="87"/>
    </row>
    <row r="1253" spans="1:24" ht="12.95">
      <c r="A1253" s="9" t="s">
        <v>124</v>
      </c>
      <c r="B1253" s="16" t="s">
        <v>42</v>
      </c>
      <c r="C1253" s="47" t="str" cm="1">
        <f t="array" ref="C1253">IF(A1253="", "", _xlfn._xlws.FILTER('Responsáveis pelas informações'!F:F, 'Responsáveis pelas informações'!A:A=A1253))</f>
        <v>Bianca</v>
      </c>
      <c r="D1253" s="47" t="s">
        <v>16</v>
      </c>
      <c r="E1253" s="61" t="s">
        <v>877</v>
      </c>
      <c r="F1253" s="61" t="s">
        <v>877</v>
      </c>
      <c r="G1253" s="16"/>
      <c r="H1253" s="87" t="s">
        <v>391</v>
      </c>
      <c r="I1253" s="87">
        <v>48</v>
      </c>
      <c r="J1253" s="87">
        <v>48</v>
      </c>
      <c r="K1253" s="87">
        <v>48</v>
      </c>
      <c r="L1253" s="87">
        <v>48</v>
      </c>
      <c r="M1253" s="87">
        <v>48</v>
      </c>
      <c r="N1253" s="87">
        <v>48</v>
      </c>
      <c r="O1253" s="87"/>
      <c r="P1253" s="87"/>
      <c r="Q1253" s="84"/>
      <c r="R1253" s="84"/>
      <c r="S1253" s="87"/>
      <c r="T1253" s="87"/>
      <c r="U1253" s="87"/>
      <c r="V1253" s="87"/>
      <c r="W1253" s="87"/>
      <c r="X1253" s="87"/>
    </row>
    <row r="1254" spans="1:24" ht="12.95">
      <c r="A1254" s="9" t="s">
        <v>124</v>
      </c>
      <c r="B1254" s="16" t="s">
        <v>47</v>
      </c>
      <c r="C1254" s="47" t="str" cm="1">
        <f t="array" ref="C1254">IF(A1254="", "", _xlfn._xlws.FILTER('Responsáveis pelas informações'!F:F, 'Responsáveis pelas informações'!A:A=A1254))</f>
        <v>Bianca</v>
      </c>
      <c r="D1254" s="47" t="s">
        <v>16</v>
      </c>
      <c r="E1254" s="61" t="s">
        <v>408</v>
      </c>
      <c r="F1254" s="61" t="s">
        <v>877</v>
      </c>
      <c r="G1254" s="16"/>
      <c r="H1254" s="87"/>
      <c r="I1254" s="87"/>
      <c r="J1254" s="87"/>
      <c r="K1254" s="87"/>
      <c r="L1254" s="87">
        <v>0</v>
      </c>
      <c r="M1254" s="87">
        <v>24</v>
      </c>
      <c r="N1254" s="87">
        <v>24</v>
      </c>
      <c r="O1254" s="87">
        <v>24</v>
      </c>
      <c r="P1254" s="87">
        <v>24</v>
      </c>
      <c r="Q1254" s="84">
        <v>18</v>
      </c>
      <c r="R1254" s="84">
        <v>6</v>
      </c>
      <c r="S1254" s="87"/>
      <c r="T1254" s="87"/>
      <c r="U1254" s="87"/>
      <c r="V1254" s="87"/>
      <c r="W1254" s="87"/>
      <c r="X1254" s="87"/>
    </row>
    <row r="1255" spans="1:24" ht="12.95">
      <c r="A1255" s="9" t="s">
        <v>124</v>
      </c>
      <c r="B1255" s="16" t="s">
        <v>13</v>
      </c>
      <c r="C1255" s="47" t="str" cm="1">
        <f t="array" ref="C1255">IF(A1255="", "", _xlfn._xlws.FILTER('Responsáveis pelas informações'!F:F, 'Responsáveis pelas informações'!A:A=A1255))</f>
        <v>Bianca</v>
      </c>
      <c r="D1255" s="47" t="s">
        <v>16</v>
      </c>
      <c r="E1255" s="61" t="s">
        <v>408</v>
      </c>
      <c r="F1255" s="61" t="s">
        <v>877</v>
      </c>
      <c r="G1255" s="16"/>
      <c r="H1255" s="87"/>
      <c r="I1255" s="87"/>
      <c r="J1255" s="87"/>
      <c r="K1255" s="87"/>
      <c r="L1255" s="87">
        <v>0</v>
      </c>
      <c r="M1255" s="87">
        <v>10</v>
      </c>
      <c r="N1255" s="87">
        <v>10</v>
      </c>
      <c r="O1255" s="87">
        <v>12</v>
      </c>
      <c r="P1255" s="87">
        <v>12</v>
      </c>
      <c r="Q1255" s="84">
        <v>10</v>
      </c>
      <c r="R1255" s="84">
        <v>5</v>
      </c>
      <c r="S1255" s="87"/>
      <c r="T1255" s="87"/>
      <c r="U1255" s="87"/>
      <c r="V1255" s="87"/>
      <c r="W1255" s="87"/>
      <c r="X1255" s="87"/>
    </row>
    <row r="1256" spans="1:24" ht="12.95">
      <c r="A1256" s="9" t="s">
        <v>124</v>
      </c>
      <c r="B1256" s="16" t="s">
        <v>51</v>
      </c>
      <c r="C1256" s="47" t="str" cm="1">
        <f t="array" ref="C1256">IF(A1256="", "", _xlfn._xlws.FILTER('Responsáveis pelas informações'!F:F, 'Responsáveis pelas informações'!A:A=A1256))</f>
        <v>Bianca</v>
      </c>
      <c r="D1256" s="47" t="s">
        <v>16</v>
      </c>
      <c r="E1256" s="61" t="s">
        <v>408</v>
      </c>
      <c r="F1256" s="61" t="s">
        <v>877</v>
      </c>
      <c r="G1256" s="16"/>
      <c r="H1256" s="87"/>
      <c r="I1256" s="87"/>
      <c r="J1256" s="87"/>
      <c r="K1256" s="87"/>
      <c r="L1256" s="87">
        <v>0</v>
      </c>
      <c r="M1256" s="87">
        <v>3</v>
      </c>
      <c r="N1256" s="87">
        <v>3</v>
      </c>
      <c r="O1256" s="87">
        <v>4</v>
      </c>
      <c r="P1256" s="87">
        <v>4</v>
      </c>
      <c r="Q1256" s="84">
        <v>4</v>
      </c>
      <c r="R1256" s="84">
        <v>2</v>
      </c>
      <c r="S1256" s="87"/>
      <c r="T1256" s="87"/>
      <c r="U1256" s="87"/>
      <c r="V1256" s="87"/>
      <c r="W1256" s="87"/>
      <c r="X1256" s="87"/>
    </row>
    <row r="1257" spans="1:24" ht="12.95">
      <c r="A1257" s="9" t="s">
        <v>124</v>
      </c>
      <c r="B1257" s="16" t="s">
        <v>53</v>
      </c>
      <c r="C1257" s="47" t="str" cm="1">
        <f t="array" ref="C1257">IF(A1257="", "", _xlfn._xlws.FILTER('Responsáveis pelas informações'!F:F, 'Responsáveis pelas informações'!A:A=A1257))</f>
        <v>Bianca</v>
      </c>
      <c r="D1257" s="47" t="s">
        <v>16</v>
      </c>
      <c r="E1257" s="61" t="s">
        <v>408</v>
      </c>
      <c r="F1257" s="61" t="s">
        <v>877</v>
      </c>
      <c r="G1257" s="16"/>
      <c r="H1257" s="87"/>
      <c r="I1257" s="87"/>
      <c r="J1257" s="87"/>
      <c r="K1257" s="87"/>
      <c r="L1257" s="87">
        <v>0</v>
      </c>
      <c r="M1257" s="87">
        <v>3</v>
      </c>
      <c r="N1257" s="87">
        <v>3</v>
      </c>
      <c r="O1257" s="87">
        <v>4</v>
      </c>
      <c r="P1257" s="87">
        <v>4</v>
      </c>
      <c r="Q1257" s="84">
        <v>4</v>
      </c>
      <c r="R1257" s="84">
        <v>1</v>
      </c>
      <c r="S1257" s="87"/>
      <c r="T1257" s="87"/>
      <c r="U1257" s="87"/>
      <c r="V1257" s="87"/>
      <c r="W1257" s="87"/>
      <c r="X1257" s="87"/>
    </row>
    <row r="1258" spans="1:24" ht="12.95">
      <c r="A1258" s="9" t="s">
        <v>124</v>
      </c>
      <c r="B1258" s="16" t="s">
        <v>63</v>
      </c>
      <c r="C1258" s="47" t="str" cm="1">
        <f t="array" ref="C1258">IF(A1258="", "", _xlfn._xlws.FILTER('Responsáveis pelas informações'!F:F, 'Responsáveis pelas informações'!A:A=A1258))</f>
        <v>Bianca</v>
      </c>
      <c r="D1258" s="47" t="s">
        <v>16</v>
      </c>
      <c r="E1258" s="61" t="s">
        <v>408</v>
      </c>
      <c r="F1258" s="61" t="s">
        <v>877</v>
      </c>
      <c r="G1258" s="16"/>
      <c r="H1258" s="87"/>
      <c r="I1258" s="87"/>
      <c r="J1258" s="87"/>
      <c r="K1258" s="87"/>
      <c r="L1258" s="87">
        <v>0</v>
      </c>
      <c r="M1258" s="87">
        <v>200</v>
      </c>
      <c r="N1258" s="87">
        <v>200</v>
      </c>
      <c r="O1258" s="87">
        <v>200</v>
      </c>
      <c r="P1258" s="87">
        <v>200</v>
      </c>
      <c r="Q1258" s="84">
        <v>200</v>
      </c>
      <c r="R1258" s="84">
        <v>100</v>
      </c>
      <c r="S1258" s="87"/>
      <c r="T1258" s="87"/>
      <c r="U1258" s="87"/>
      <c r="V1258" s="87"/>
      <c r="W1258" s="87"/>
      <c r="X1258" s="87"/>
    </row>
    <row r="1259" spans="1:24" ht="12.95">
      <c r="A1259" s="9" t="s">
        <v>124</v>
      </c>
      <c r="B1259" s="16" t="s">
        <v>57</v>
      </c>
      <c r="C1259" s="47" t="str" cm="1">
        <f t="array" ref="C1259">IF(A1259="", "", _xlfn._xlws.FILTER('Responsáveis pelas informações'!F:F, 'Responsáveis pelas informações'!A:A=A1259))</f>
        <v>Bianca</v>
      </c>
      <c r="D1259" s="47" t="s">
        <v>16</v>
      </c>
      <c r="E1259" s="61" t="s">
        <v>408</v>
      </c>
      <c r="F1259" s="61" t="s">
        <v>877</v>
      </c>
      <c r="G1259" s="16"/>
      <c r="H1259" s="87"/>
      <c r="I1259" s="87"/>
      <c r="J1259" s="87"/>
      <c r="K1259" s="87"/>
      <c r="L1259" s="87">
        <v>0</v>
      </c>
      <c r="M1259" s="87">
        <v>2</v>
      </c>
      <c r="N1259" s="87">
        <v>2</v>
      </c>
      <c r="O1259" s="87">
        <v>2</v>
      </c>
      <c r="P1259" s="87">
        <v>2</v>
      </c>
      <c r="Q1259" s="84">
        <v>2</v>
      </c>
      <c r="R1259" s="84">
        <v>1</v>
      </c>
      <c r="S1259" s="87"/>
      <c r="T1259" s="87"/>
      <c r="U1259" s="87"/>
      <c r="V1259" s="87"/>
      <c r="W1259" s="87"/>
      <c r="X1259" s="87"/>
    </row>
    <row r="1260" spans="1:24" ht="12.95">
      <c r="A1260" s="9" t="s">
        <v>124</v>
      </c>
      <c r="B1260" s="16" t="s">
        <v>68</v>
      </c>
      <c r="C1260" s="47" t="str" cm="1">
        <f t="array" ref="C1260">IF(A1260="", "", _xlfn._xlws.FILTER('Responsáveis pelas informações'!F:F, 'Responsáveis pelas informações'!A:A=A1260))</f>
        <v>Bianca</v>
      </c>
      <c r="D1260" s="47" t="s">
        <v>16</v>
      </c>
      <c r="E1260" s="61" t="s">
        <v>408</v>
      </c>
      <c r="F1260" s="61" t="s">
        <v>877</v>
      </c>
      <c r="G1260" s="16"/>
      <c r="H1260" s="87"/>
      <c r="I1260" s="87"/>
      <c r="J1260" s="87"/>
      <c r="K1260" s="87"/>
      <c r="L1260" s="87">
        <v>0</v>
      </c>
      <c r="M1260" s="87">
        <v>4</v>
      </c>
      <c r="N1260" s="87">
        <v>4</v>
      </c>
      <c r="O1260" s="87">
        <v>4</v>
      </c>
      <c r="P1260" s="87">
        <v>4</v>
      </c>
      <c r="Q1260" s="84">
        <v>4</v>
      </c>
      <c r="R1260" s="84">
        <v>4</v>
      </c>
      <c r="S1260" s="87"/>
      <c r="T1260" s="87"/>
      <c r="U1260" s="87"/>
      <c r="V1260" s="87"/>
      <c r="W1260" s="87"/>
      <c r="X1260" s="87"/>
    </row>
    <row r="1261" spans="1:24" ht="26.1">
      <c r="A1261" s="9" t="s">
        <v>124</v>
      </c>
      <c r="B1261" s="16" t="s">
        <v>70</v>
      </c>
      <c r="C1261" s="47" t="str" cm="1">
        <f t="array" ref="C1261">IF(A1261="", "", _xlfn._xlws.FILTER('Responsáveis pelas informações'!F:F, 'Responsáveis pelas informações'!A:A=A1261))</f>
        <v>Bianca</v>
      </c>
      <c r="D1261" s="47" t="s">
        <v>16</v>
      </c>
      <c r="E1261" s="61" t="s">
        <v>408</v>
      </c>
      <c r="F1261" s="61" t="s">
        <v>877</v>
      </c>
      <c r="G1261" s="16"/>
      <c r="H1261" s="87"/>
      <c r="I1261" s="87"/>
      <c r="J1261" s="87"/>
      <c r="K1261" s="87"/>
      <c r="L1261" s="87">
        <v>0</v>
      </c>
      <c r="M1261" s="87">
        <v>52</v>
      </c>
      <c r="N1261" s="87">
        <v>52</v>
      </c>
      <c r="O1261" s="87">
        <v>52</v>
      </c>
      <c r="P1261" s="87">
        <v>52</v>
      </c>
      <c r="Q1261" s="84">
        <v>52</v>
      </c>
      <c r="R1261" s="84">
        <v>52</v>
      </c>
      <c r="S1261" s="87"/>
      <c r="T1261" s="87"/>
      <c r="U1261" s="87"/>
      <c r="V1261" s="87"/>
      <c r="W1261" s="87"/>
      <c r="X1261" s="87"/>
    </row>
    <row r="1262" spans="1:24" ht="12.95">
      <c r="A1262" s="9" t="s">
        <v>124</v>
      </c>
      <c r="B1262" s="16" t="s">
        <v>72</v>
      </c>
      <c r="C1262" s="47" t="str" cm="1">
        <f t="array" ref="C1262">IF(A1262="", "", _xlfn._xlws.FILTER('Responsáveis pelas informações'!F:F, 'Responsáveis pelas informações'!A:A=A1262))</f>
        <v>Bianca</v>
      </c>
      <c r="D1262" s="47" t="s">
        <v>16</v>
      </c>
      <c r="E1262" s="61" t="s">
        <v>408</v>
      </c>
      <c r="F1262" s="61" t="s">
        <v>877</v>
      </c>
      <c r="G1262" s="16"/>
      <c r="H1262" s="87"/>
      <c r="I1262" s="87"/>
      <c r="J1262" s="87"/>
      <c r="K1262" s="87"/>
      <c r="L1262" s="87">
        <v>0</v>
      </c>
      <c r="M1262" s="87">
        <v>33</v>
      </c>
      <c r="N1262" s="87">
        <v>33</v>
      </c>
      <c r="O1262" s="87">
        <v>33</v>
      </c>
      <c r="P1262" s="87">
        <v>33</v>
      </c>
      <c r="Q1262" s="84">
        <v>33</v>
      </c>
      <c r="R1262" s="84">
        <v>33</v>
      </c>
      <c r="S1262" s="87"/>
      <c r="T1262" s="87"/>
      <c r="U1262" s="87"/>
      <c r="V1262" s="87"/>
      <c r="W1262" s="87"/>
      <c r="X1262" s="87"/>
    </row>
    <row r="1263" spans="1:24" ht="12.95">
      <c r="A1263" s="9" t="s">
        <v>125</v>
      </c>
      <c r="B1263" s="16" t="s">
        <v>8</v>
      </c>
      <c r="C1263" s="47" t="str" cm="1">
        <f t="array" ref="C1263">IF(A1263="", "", _xlfn._xlws.FILTER('Responsáveis pelas informações'!F:F, 'Responsáveis pelas informações'!A:A=A1263))</f>
        <v>Bianca</v>
      </c>
      <c r="D1263" s="47" t="s">
        <v>32</v>
      </c>
      <c r="E1263" s="82" t="s">
        <v>877</v>
      </c>
      <c r="F1263" s="82" t="s">
        <v>877</v>
      </c>
      <c r="G1263" s="16"/>
      <c r="H1263" s="87">
        <v>0</v>
      </c>
      <c r="I1263" s="87">
        <v>20</v>
      </c>
      <c r="J1263" s="87">
        <v>30</v>
      </c>
      <c r="K1263" s="87">
        <v>20</v>
      </c>
      <c r="L1263" s="87">
        <v>15</v>
      </c>
      <c r="M1263" s="87">
        <v>0</v>
      </c>
      <c r="N1263" s="87">
        <v>0</v>
      </c>
      <c r="O1263" s="87"/>
      <c r="P1263" s="87"/>
      <c r="Q1263" s="84"/>
      <c r="R1263" s="84"/>
      <c r="S1263" s="87"/>
      <c r="T1263" s="87"/>
      <c r="U1263" s="87"/>
      <c r="V1263" s="87"/>
      <c r="W1263" s="87"/>
      <c r="X1263" s="87"/>
    </row>
    <row r="1264" spans="1:24" ht="12.95">
      <c r="A1264" s="9" t="s">
        <v>125</v>
      </c>
      <c r="B1264" s="16" t="s">
        <v>13</v>
      </c>
      <c r="C1264" s="47" t="str" cm="1">
        <f t="array" ref="C1264">IF(A1264="", "", _xlfn._xlws.FILTER('Responsáveis pelas informações'!F:F, 'Responsáveis pelas informações'!A:A=A1264))</f>
        <v>Bianca</v>
      </c>
      <c r="D1264" s="47" t="s">
        <v>32</v>
      </c>
      <c r="E1264" s="82" t="s">
        <v>877</v>
      </c>
      <c r="F1264" s="82" t="s">
        <v>877</v>
      </c>
      <c r="G1264" s="16"/>
      <c r="H1264" s="87">
        <v>0</v>
      </c>
      <c r="I1264" s="87">
        <v>15</v>
      </c>
      <c r="J1264" s="87">
        <v>20</v>
      </c>
      <c r="K1264" s="87">
        <v>15</v>
      </c>
      <c r="L1264" s="87">
        <v>10</v>
      </c>
      <c r="M1264" s="87">
        <v>0</v>
      </c>
      <c r="N1264" s="87">
        <v>0</v>
      </c>
      <c r="O1264" s="87"/>
      <c r="P1264" s="87"/>
      <c r="Q1264" s="84"/>
      <c r="R1264" s="84"/>
      <c r="S1264" s="87"/>
      <c r="T1264" s="87"/>
      <c r="U1264" s="87"/>
      <c r="V1264" s="87"/>
      <c r="W1264" s="87"/>
      <c r="X1264" s="87"/>
    </row>
    <row r="1265" spans="1:24" ht="12.95">
      <c r="A1265" s="9" t="s">
        <v>125</v>
      </c>
      <c r="B1265" s="16" t="s">
        <v>18</v>
      </c>
      <c r="C1265" s="47" t="str" cm="1">
        <f t="array" ref="C1265">IF(A1265="", "", _xlfn._xlws.FILTER('Responsáveis pelas informações'!F:F, 'Responsáveis pelas informações'!A:A=A1265))</f>
        <v>Bianca</v>
      </c>
      <c r="D1265" s="47" t="s">
        <v>32</v>
      </c>
      <c r="E1265" s="82" t="s">
        <v>877</v>
      </c>
      <c r="F1265" s="82" t="s">
        <v>877</v>
      </c>
      <c r="G1265" s="16"/>
      <c r="H1265" s="87">
        <v>0</v>
      </c>
      <c r="I1265" s="87">
        <v>10</v>
      </c>
      <c r="J1265" s="87">
        <v>15</v>
      </c>
      <c r="K1265" s="87">
        <v>10</v>
      </c>
      <c r="L1265" s="87">
        <v>7</v>
      </c>
      <c r="M1265" s="87">
        <v>0</v>
      </c>
      <c r="N1265" s="87">
        <v>0</v>
      </c>
      <c r="O1265" s="87"/>
      <c r="P1265" s="87"/>
      <c r="Q1265" s="84"/>
      <c r="R1265" s="84"/>
      <c r="S1265" s="87"/>
      <c r="T1265" s="87"/>
      <c r="U1265" s="87"/>
      <c r="V1265" s="87"/>
      <c r="W1265" s="87"/>
      <c r="X1265" s="87"/>
    </row>
    <row r="1266" spans="1:24" ht="26.1">
      <c r="A1266" s="9" t="s">
        <v>125</v>
      </c>
      <c r="B1266" s="16" t="s">
        <v>23</v>
      </c>
      <c r="C1266" s="47" t="str" cm="1">
        <f t="array" ref="C1266">IF(A1266="", "", _xlfn._xlws.FILTER('Responsáveis pelas informações'!F:F, 'Responsáveis pelas informações'!A:A=A1266))</f>
        <v>Bianca</v>
      </c>
      <c r="D1266" s="47" t="s">
        <v>32</v>
      </c>
      <c r="E1266" s="82" t="s">
        <v>877</v>
      </c>
      <c r="F1266" s="82" t="s">
        <v>877</v>
      </c>
      <c r="G1266" s="16"/>
      <c r="H1266" s="87">
        <v>0</v>
      </c>
      <c r="I1266" s="87">
        <v>10</v>
      </c>
      <c r="J1266" s="87">
        <v>15</v>
      </c>
      <c r="K1266" s="87">
        <v>20</v>
      </c>
      <c r="L1266" s="87">
        <v>10</v>
      </c>
      <c r="M1266" s="87">
        <v>0</v>
      </c>
      <c r="N1266" s="87">
        <v>0</v>
      </c>
      <c r="O1266" s="87"/>
      <c r="P1266" s="87"/>
      <c r="Q1266" s="84"/>
      <c r="R1266" s="84"/>
      <c r="S1266" s="87"/>
      <c r="T1266" s="87"/>
      <c r="U1266" s="87"/>
      <c r="V1266" s="87"/>
      <c r="W1266" s="87"/>
      <c r="X1266" s="87"/>
    </row>
    <row r="1267" spans="1:24" ht="26.1">
      <c r="A1267" s="9" t="s">
        <v>125</v>
      </c>
      <c r="B1267" s="16" t="s">
        <v>27</v>
      </c>
      <c r="C1267" s="47" t="str" cm="1">
        <f t="array" ref="C1267">IF(A1267="", "", _xlfn._xlws.FILTER('Responsáveis pelas informações'!F:F, 'Responsáveis pelas informações'!A:A=A1267))</f>
        <v>Bianca</v>
      </c>
      <c r="D1267" s="47" t="s">
        <v>32</v>
      </c>
      <c r="E1267" s="82" t="s">
        <v>877</v>
      </c>
      <c r="F1267" s="82" t="s">
        <v>877</v>
      </c>
      <c r="G1267" s="16"/>
      <c r="H1267" s="87">
        <v>0</v>
      </c>
      <c r="I1267" s="87">
        <v>100</v>
      </c>
      <c r="J1267" s="87">
        <v>90</v>
      </c>
      <c r="K1267" s="87">
        <v>80</v>
      </c>
      <c r="L1267" s="87">
        <v>70</v>
      </c>
      <c r="M1267" s="87">
        <v>60</v>
      </c>
      <c r="N1267" s="87">
        <v>50</v>
      </c>
      <c r="O1267" s="87"/>
      <c r="P1267" s="87"/>
      <c r="Q1267" s="84"/>
      <c r="R1267" s="84"/>
      <c r="S1267" s="87"/>
      <c r="T1267" s="87"/>
      <c r="U1267" s="87"/>
      <c r="V1267" s="87"/>
      <c r="W1267" s="87"/>
      <c r="X1267" s="87"/>
    </row>
    <row r="1268" spans="1:24" ht="26.1">
      <c r="A1268" s="9" t="s">
        <v>125</v>
      </c>
      <c r="B1268" s="16" t="s">
        <v>30</v>
      </c>
      <c r="C1268" s="47" t="str" cm="1">
        <f t="array" ref="C1268">IF(A1268="", "", _xlfn._xlws.FILTER('Responsáveis pelas informações'!F:F, 'Responsáveis pelas informações'!A:A=A1268))</f>
        <v>Bianca</v>
      </c>
      <c r="D1268" s="47" t="s">
        <v>32</v>
      </c>
      <c r="E1268" s="82" t="s">
        <v>877</v>
      </c>
      <c r="F1268" s="82" t="s">
        <v>877</v>
      </c>
      <c r="G1268" s="16"/>
      <c r="H1268" s="87">
        <v>0</v>
      </c>
      <c r="I1268" s="87">
        <v>0</v>
      </c>
      <c r="J1268" s="87">
        <v>70</v>
      </c>
      <c r="K1268" s="87">
        <v>80</v>
      </c>
      <c r="L1268" s="87">
        <v>90</v>
      </c>
      <c r="M1268" s="87">
        <v>90</v>
      </c>
      <c r="N1268" s="87">
        <v>90</v>
      </c>
      <c r="O1268" s="87"/>
      <c r="P1268" s="87"/>
      <c r="Q1268" s="84"/>
      <c r="R1268" s="84"/>
      <c r="S1268" s="87"/>
      <c r="T1268" s="87"/>
      <c r="U1268" s="87"/>
      <c r="V1268" s="87"/>
      <c r="W1268" s="87"/>
      <c r="X1268" s="87"/>
    </row>
    <row r="1269" spans="1:24" ht="12.95">
      <c r="A1269" s="9" t="s">
        <v>125</v>
      </c>
      <c r="B1269" s="16" t="s">
        <v>33</v>
      </c>
      <c r="C1269" s="47" t="str" cm="1">
        <f t="array" ref="C1269">IF(A1269="", "", _xlfn._xlws.FILTER('Responsáveis pelas informações'!F:F, 'Responsáveis pelas informações'!A:A=A1269))</f>
        <v>Bianca</v>
      </c>
      <c r="D1269" s="47" t="s">
        <v>32</v>
      </c>
      <c r="E1269" s="82" t="s">
        <v>877</v>
      </c>
      <c r="F1269" s="82" t="s">
        <v>877</v>
      </c>
      <c r="G1269" s="16"/>
      <c r="H1269" s="87">
        <v>0</v>
      </c>
      <c r="I1269" s="87">
        <v>7.5</v>
      </c>
      <c r="J1269" s="87">
        <v>15</v>
      </c>
      <c r="K1269" s="87">
        <v>15</v>
      </c>
      <c r="L1269" s="87">
        <v>20</v>
      </c>
      <c r="M1269" s="87">
        <v>20</v>
      </c>
      <c r="N1269" s="87">
        <v>0</v>
      </c>
      <c r="O1269" s="87"/>
      <c r="P1269" s="87"/>
      <c r="Q1269" s="84"/>
      <c r="R1269" s="84"/>
      <c r="S1269" s="87"/>
      <c r="T1269" s="87"/>
      <c r="U1269" s="87"/>
      <c r="V1269" s="87"/>
      <c r="W1269" s="87"/>
      <c r="X1269" s="87"/>
    </row>
    <row r="1270" spans="1:24" ht="12.95">
      <c r="A1270" s="9" t="s">
        <v>125</v>
      </c>
      <c r="B1270" s="16" t="s">
        <v>36</v>
      </c>
      <c r="C1270" s="47" t="str" cm="1">
        <f t="array" ref="C1270">IF(A1270="", "", _xlfn._xlws.FILTER('Responsáveis pelas informações'!F:F, 'Responsáveis pelas informações'!A:A=A1270))</f>
        <v>Bianca</v>
      </c>
      <c r="D1270" s="47" t="s">
        <v>32</v>
      </c>
      <c r="E1270" s="82" t="s">
        <v>877</v>
      </c>
      <c r="F1270" s="82" t="s">
        <v>877</v>
      </c>
      <c r="G1270" s="16"/>
      <c r="H1270" s="87">
        <v>0</v>
      </c>
      <c r="I1270" s="87">
        <v>0</v>
      </c>
      <c r="J1270" s="87">
        <v>0</v>
      </c>
      <c r="K1270" s="87">
        <v>10</v>
      </c>
      <c r="L1270" s="87">
        <v>10</v>
      </c>
      <c r="M1270" s="87">
        <v>10</v>
      </c>
      <c r="N1270" s="87">
        <v>10</v>
      </c>
      <c r="O1270" s="87"/>
      <c r="P1270" s="87"/>
      <c r="Q1270" s="84"/>
      <c r="R1270" s="84"/>
      <c r="S1270" s="87"/>
      <c r="T1270" s="87"/>
      <c r="U1270" s="87"/>
      <c r="V1270" s="87"/>
      <c r="W1270" s="87"/>
      <c r="X1270" s="87"/>
    </row>
    <row r="1271" spans="1:24" ht="12.95">
      <c r="A1271" s="9" t="s">
        <v>125</v>
      </c>
      <c r="B1271" s="16" t="s">
        <v>39</v>
      </c>
      <c r="C1271" s="47" t="str" cm="1">
        <f t="array" ref="C1271">IF(A1271="", "", _xlfn._xlws.FILTER('Responsáveis pelas informações'!F:F, 'Responsáveis pelas informações'!A:A=A1271))</f>
        <v>Bianca</v>
      </c>
      <c r="D1271" s="47" t="s">
        <v>32</v>
      </c>
      <c r="E1271" s="82" t="s">
        <v>877</v>
      </c>
      <c r="F1271" s="82" t="s">
        <v>877</v>
      </c>
      <c r="G1271" s="16"/>
      <c r="H1271" s="87">
        <v>0</v>
      </c>
      <c r="I1271" s="87">
        <v>0</v>
      </c>
      <c r="J1271" s="87">
        <v>7</v>
      </c>
      <c r="K1271" s="87">
        <v>10</v>
      </c>
      <c r="L1271" s="87">
        <v>10</v>
      </c>
      <c r="M1271" s="87">
        <v>10</v>
      </c>
      <c r="N1271" s="87">
        <v>10</v>
      </c>
      <c r="O1271" s="87"/>
      <c r="P1271" s="87"/>
      <c r="Q1271" s="84"/>
      <c r="R1271" s="84"/>
      <c r="S1271" s="87"/>
      <c r="T1271" s="87"/>
      <c r="U1271" s="87"/>
      <c r="V1271" s="87"/>
      <c r="W1271" s="87"/>
      <c r="X1271" s="87"/>
    </row>
    <row r="1272" spans="1:24" ht="12.95">
      <c r="A1272" s="9" t="s">
        <v>125</v>
      </c>
      <c r="B1272" s="16" t="s">
        <v>42</v>
      </c>
      <c r="C1272" s="47" t="str" cm="1">
        <f t="array" ref="C1272">IF(A1272="", "", _xlfn._xlws.FILTER('Responsáveis pelas informações'!F:F, 'Responsáveis pelas informações'!A:A=A1272))</f>
        <v>Bianca</v>
      </c>
      <c r="D1272" s="47" t="s">
        <v>32</v>
      </c>
      <c r="E1272" s="82" t="s">
        <v>877</v>
      </c>
      <c r="F1272" s="82" t="s">
        <v>877</v>
      </c>
      <c r="G1272" s="16"/>
      <c r="H1272" s="87">
        <v>0</v>
      </c>
      <c r="I1272" s="87">
        <v>3</v>
      </c>
      <c r="J1272" s="87">
        <v>3</v>
      </c>
      <c r="K1272" s="87">
        <v>3</v>
      </c>
      <c r="L1272" s="87">
        <v>3</v>
      </c>
      <c r="M1272" s="87">
        <v>3</v>
      </c>
      <c r="N1272" s="87">
        <v>3</v>
      </c>
      <c r="O1272" s="87"/>
      <c r="P1272" s="87"/>
      <c r="Q1272" s="84"/>
      <c r="R1272" s="84"/>
      <c r="S1272" s="87"/>
      <c r="T1272" s="87"/>
      <c r="U1272" s="87"/>
      <c r="V1272" s="87"/>
      <c r="W1272" s="87"/>
      <c r="X1272" s="87"/>
    </row>
    <row r="1273" spans="1:24" ht="12.95">
      <c r="A1273" s="9" t="s">
        <v>125</v>
      </c>
      <c r="B1273" s="16" t="s">
        <v>8</v>
      </c>
      <c r="C1273" s="47" t="str" cm="1">
        <f t="array" ref="C1273">IF(A1273="", "", _xlfn._xlws.FILTER('Responsáveis pelas informações'!F:F, 'Responsáveis pelas informações'!A:A=A1273))</f>
        <v>Bianca</v>
      </c>
      <c r="D1273" s="47" t="s">
        <v>32</v>
      </c>
      <c r="E1273" s="82" t="s">
        <v>389</v>
      </c>
      <c r="F1273" s="82" t="s">
        <v>877</v>
      </c>
      <c r="G1273" s="16"/>
      <c r="H1273" s="87">
        <v>0</v>
      </c>
      <c r="I1273" s="87">
        <v>20</v>
      </c>
      <c r="J1273" s="87">
        <v>30</v>
      </c>
      <c r="K1273" s="87">
        <v>20</v>
      </c>
      <c r="L1273" s="87">
        <v>15</v>
      </c>
      <c r="M1273" s="87">
        <v>0</v>
      </c>
      <c r="N1273" s="87">
        <v>0</v>
      </c>
      <c r="O1273" s="87"/>
      <c r="P1273" s="87"/>
      <c r="Q1273" s="84"/>
      <c r="R1273" s="84"/>
      <c r="S1273" s="87"/>
      <c r="T1273" s="87"/>
      <c r="U1273" s="87"/>
      <c r="V1273" s="87"/>
      <c r="W1273" s="87"/>
      <c r="X1273" s="87"/>
    </row>
    <row r="1274" spans="1:24" ht="12.95">
      <c r="A1274" s="9" t="s">
        <v>125</v>
      </c>
      <c r="B1274" s="16" t="s">
        <v>13</v>
      </c>
      <c r="C1274" s="47" t="str" cm="1">
        <f t="array" ref="C1274">IF(A1274="", "", _xlfn._xlws.FILTER('Responsáveis pelas informações'!F:F, 'Responsáveis pelas informações'!A:A=A1274))</f>
        <v>Bianca</v>
      </c>
      <c r="D1274" s="47" t="s">
        <v>32</v>
      </c>
      <c r="E1274" s="82" t="s">
        <v>389</v>
      </c>
      <c r="F1274" s="82" t="s">
        <v>877</v>
      </c>
      <c r="G1274" s="16"/>
      <c r="H1274" s="87">
        <v>0</v>
      </c>
      <c r="I1274" s="87">
        <v>15</v>
      </c>
      <c r="J1274" s="87">
        <v>20</v>
      </c>
      <c r="K1274" s="87">
        <v>15</v>
      </c>
      <c r="L1274" s="87">
        <v>10</v>
      </c>
      <c r="M1274" s="87">
        <v>0</v>
      </c>
      <c r="N1274" s="87">
        <v>0</v>
      </c>
      <c r="O1274" s="87"/>
      <c r="P1274" s="87"/>
      <c r="Q1274" s="84"/>
      <c r="R1274" s="84"/>
      <c r="S1274" s="87"/>
      <c r="T1274" s="87"/>
      <c r="U1274" s="87"/>
      <c r="V1274" s="87"/>
      <c r="W1274" s="87"/>
      <c r="X1274" s="87"/>
    </row>
    <row r="1275" spans="1:24" ht="12.95">
      <c r="A1275" s="9" t="s">
        <v>125</v>
      </c>
      <c r="B1275" s="16" t="s">
        <v>51</v>
      </c>
      <c r="C1275" s="47" t="str" cm="1">
        <f t="array" ref="C1275">IF(A1275="", "", _xlfn._xlws.FILTER('Responsáveis pelas informações'!F:F, 'Responsáveis pelas informações'!A:A=A1275))</f>
        <v>Bianca</v>
      </c>
      <c r="D1275" s="47" t="s">
        <v>32</v>
      </c>
      <c r="E1275" s="82" t="s">
        <v>389</v>
      </c>
      <c r="F1275" s="82" t="s">
        <v>877</v>
      </c>
      <c r="G1275" s="16"/>
      <c r="H1275" s="87">
        <v>0</v>
      </c>
      <c r="I1275" s="87">
        <v>7</v>
      </c>
      <c r="J1275" s="87">
        <v>15</v>
      </c>
      <c r="K1275" s="87">
        <v>10</v>
      </c>
      <c r="L1275" s="87">
        <v>7</v>
      </c>
      <c r="M1275" s="87">
        <v>0</v>
      </c>
      <c r="N1275" s="87">
        <v>0</v>
      </c>
      <c r="O1275" s="87"/>
      <c r="P1275" s="87"/>
      <c r="Q1275" s="84"/>
      <c r="R1275" s="84"/>
      <c r="S1275" s="87"/>
      <c r="T1275" s="87"/>
      <c r="U1275" s="87"/>
      <c r="V1275" s="87"/>
      <c r="W1275" s="87"/>
      <c r="X1275" s="87"/>
    </row>
    <row r="1276" spans="1:24" ht="12.95">
      <c r="A1276" s="9" t="s">
        <v>125</v>
      </c>
      <c r="B1276" s="16" t="s">
        <v>18</v>
      </c>
      <c r="C1276" s="47" t="str" cm="1">
        <f t="array" ref="C1276">IF(A1276="", "", _xlfn._xlws.FILTER('Responsáveis pelas informações'!F:F, 'Responsáveis pelas informações'!A:A=A1276))</f>
        <v>Bianca</v>
      </c>
      <c r="D1276" s="47" t="s">
        <v>32</v>
      </c>
      <c r="E1276" s="82" t="s">
        <v>389</v>
      </c>
      <c r="F1276" s="82" t="s">
        <v>877</v>
      </c>
      <c r="G1276" s="16"/>
      <c r="H1276" s="87">
        <v>0</v>
      </c>
      <c r="I1276" s="87">
        <v>10</v>
      </c>
      <c r="J1276" s="87">
        <v>15</v>
      </c>
      <c r="K1276" s="87">
        <v>10</v>
      </c>
      <c r="L1276" s="87">
        <v>7</v>
      </c>
      <c r="M1276" s="87">
        <v>0</v>
      </c>
      <c r="N1276" s="87">
        <v>0</v>
      </c>
      <c r="O1276" s="87"/>
      <c r="P1276" s="87"/>
      <c r="Q1276" s="84"/>
      <c r="R1276" s="84"/>
      <c r="S1276" s="87"/>
      <c r="T1276" s="87"/>
      <c r="U1276" s="87"/>
      <c r="V1276" s="87"/>
      <c r="W1276" s="87"/>
      <c r="X1276" s="87"/>
    </row>
    <row r="1277" spans="1:24" ht="12.95">
      <c r="A1277" s="9" t="s">
        <v>125</v>
      </c>
      <c r="B1277" s="16" t="s">
        <v>63</v>
      </c>
      <c r="C1277" s="47" t="str" cm="1">
        <f t="array" ref="C1277">IF(A1277="", "", _xlfn._xlws.FILTER('Responsáveis pelas informações'!F:F, 'Responsáveis pelas informações'!A:A=A1277))</f>
        <v>Bianca</v>
      </c>
      <c r="D1277" s="47" t="s">
        <v>32</v>
      </c>
      <c r="E1277" s="82" t="s">
        <v>389</v>
      </c>
      <c r="F1277" s="82" t="s">
        <v>877</v>
      </c>
      <c r="G1277" s="16"/>
      <c r="H1277" s="87">
        <v>0</v>
      </c>
      <c r="I1277" s="87">
        <v>5</v>
      </c>
      <c r="J1277" s="87">
        <v>8</v>
      </c>
      <c r="K1277" s="87">
        <v>8</v>
      </c>
      <c r="L1277" s="87">
        <v>8</v>
      </c>
      <c r="M1277" s="87">
        <v>0</v>
      </c>
      <c r="N1277" s="87">
        <v>0</v>
      </c>
      <c r="O1277" s="87"/>
      <c r="P1277" s="87"/>
      <c r="Q1277" s="84"/>
      <c r="R1277" s="84"/>
      <c r="S1277" s="87"/>
      <c r="T1277" s="87"/>
      <c r="U1277" s="87"/>
      <c r="V1277" s="87"/>
      <c r="W1277" s="87"/>
      <c r="X1277" s="87"/>
    </row>
    <row r="1278" spans="1:24" ht="12.95">
      <c r="A1278" s="9" t="s">
        <v>125</v>
      </c>
      <c r="B1278" s="16" t="s">
        <v>55</v>
      </c>
      <c r="C1278" s="47" t="str" cm="1">
        <f t="array" ref="C1278">IF(A1278="", "", _xlfn._xlws.FILTER('Responsáveis pelas informações'!F:F, 'Responsáveis pelas informações'!A:A=A1278))</f>
        <v>Bianca</v>
      </c>
      <c r="D1278" s="47" t="s">
        <v>32</v>
      </c>
      <c r="E1278" s="82" t="s">
        <v>389</v>
      </c>
      <c r="F1278" s="82" t="s">
        <v>877</v>
      </c>
      <c r="G1278" s="16"/>
      <c r="H1278" s="87">
        <v>0</v>
      </c>
      <c r="I1278" s="87">
        <v>0</v>
      </c>
      <c r="J1278" s="87">
        <v>0</v>
      </c>
      <c r="K1278" s="87">
        <v>70</v>
      </c>
      <c r="L1278" s="87">
        <v>80</v>
      </c>
      <c r="M1278" s="87">
        <v>90</v>
      </c>
      <c r="N1278" s="87">
        <v>90</v>
      </c>
      <c r="O1278" s="87"/>
      <c r="P1278" s="87"/>
      <c r="Q1278" s="84"/>
      <c r="R1278" s="84"/>
      <c r="S1278" s="87"/>
      <c r="T1278" s="87"/>
      <c r="U1278" s="87"/>
      <c r="V1278" s="87"/>
      <c r="W1278" s="87"/>
      <c r="X1278" s="87"/>
    </row>
    <row r="1279" spans="1:24" ht="12.95">
      <c r="A1279" s="9" t="s">
        <v>125</v>
      </c>
      <c r="B1279" s="16" t="s">
        <v>57</v>
      </c>
      <c r="C1279" s="47" t="str" cm="1">
        <f t="array" ref="C1279">IF(A1279="", "", _xlfn._xlws.FILTER('Responsáveis pelas informações'!F:F, 'Responsáveis pelas informações'!A:A=A1279))</f>
        <v>Bianca</v>
      </c>
      <c r="D1279" s="47" t="s">
        <v>32</v>
      </c>
      <c r="E1279" s="82" t="s">
        <v>389</v>
      </c>
      <c r="F1279" s="82" t="s">
        <v>877</v>
      </c>
      <c r="G1279" s="16"/>
      <c r="H1279" s="87">
        <v>0</v>
      </c>
      <c r="I1279" s="87">
        <v>0</v>
      </c>
      <c r="J1279" s="87">
        <v>50</v>
      </c>
      <c r="K1279" s="87">
        <v>50</v>
      </c>
      <c r="L1279" s="87">
        <v>40</v>
      </c>
      <c r="M1279" s="87">
        <v>0</v>
      </c>
      <c r="N1279" s="87">
        <v>0</v>
      </c>
      <c r="O1279" s="87"/>
      <c r="P1279" s="87"/>
      <c r="Q1279" s="84"/>
      <c r="R1279" s="84"/>
      <c r="S1279" s="87"/>
      <c r="T1279" s="87"/>
      <c r="U1279" s="87"/>
      <c r="V1279" s="87"/>
      <c r="W1279" s="87"/>
      <c r="X1279" s="87"/>
    </row>
    <row r="1280" spans="1:24" ht="12.95">
      <c r="A1280" s="9" t="s">
        <v>125</v>
      </c>
      <c r="B1280" s="16" t="s">
        <v>47</v>
      </c>
      <c r="C1280" s="47" t="str" cm="1">
        <f t="array" ref="C1280">IF(A1280="", "", _xlfn._xlws.FILTER('Responsáveis pelas informações'!F:F, 'Responsáveis pelas informações'!A:A=A1280))</f>
        <v>Bianca</v>
      </c>
      <c r="D1280" s="47" t="s">
        <v>32</v>
      </c>
      <c r="E1280" s="82" t="s">
        <v>408</v>
      </c>
      <c r="F1280" s="82" t="s">
        <v>877</v>
      </c>
      <c r="G1280" s="16"/>
      <c r="H1280" s="87"/>
      <c r="I1280" s="87"/>
      <c r="J1280" s="87"/>
      <c r="K1280" s="87"/>
      <c r="L1280" s="87"/>
      <c r="M1280" s="87"/>
      <c r="N1280" s="87">
        <v>25</v>
      </c>
      <c r="O1280" s="87">
        <v>25</v>
      </c>
      <c r="P1280" s="87">
        <v>25</v>
      </c>
      <c r="Q1280" s="84">
        <v>0</v>
      </c>
      <c r="R1280" s="84">
        <v>0</v>
      </c>
      <c r="S1280" s="87"/>
      <c r="T1280" s="87"/>
      <c r="U1280" s="87"/>
      <c r="V1280" s="87"/>
      <c r="W1280" s="87"/>
      <c r="X1280" s="87"/>
    </row>
    <row r="1281" spans="1:24" ht="12.95">
      <c r="A1281" s="9" t="s">
        <v>125</v>
      </c>
      <c r="B1281" s="16" t="s">
        <v>13</v>
      </c>
      <c r="C1281" s="47" t="str" cm="1">
        <f t="array" ref="C1281">IF(A1281="", "", _xlfn._xlws.FILTER('Responsáveis pelas informações'!F:F, 'Responsáveis pelas informações'!A:A=A1281))</f>
        <v>Bianca</v>
      </c>
      <c r="D1281" s="47" t="s">
        <v>32</v>
      </c>
      <c r="E1281" s="82" t="s">
        <v>408</v>
      </c>
      <c r="F1281" s="82" t="s">
        <v>877</v>
      </c>
      <c r="G1281" s="16"/>
      <c r="H1281" s="87"/>
      <c r="I1281" s="87"/>
      <c r="J1281" s="87"/>
      <c r="K1281" s="87"/>
      <c r="L1281" s="87"/>
      <c r="M1281" s="87"/>
      <c r="N1281" s="87">
        <v>10</v>
      </c>
      <c r="O1281" s="87">
        <v>10</v>
      </c>
      <c r="P1281" s="87">
        <v>10</v>
      </c>
      <c r="Q1281" s="84">
        <v>0</v>
      </c>
      <c r="R1281" s="84">
        <v>0</v>
      </c>
      <c r="S1281" s="87"/>
      <c r="T1281" s="87"/>
      <c r="U1281" s="87"/>
      <c r="V1281" s="87"/>
      <c r="W1281" s="87"/>
      <c r="X1281" s="87"/>
    </row>
    <row r="1282" spans="1:24" ht="12.95">
      <c r="A1282" s="9" t="s">
        <v>125</v>
      </c>
      <c r="B1282" s="16" t="s">
        <v>51</v>
      </c>
      <c r="C1282" s="47" t="str" cm="1">
        <f t="array" ref="C1282">IF(A1282="", "", _xlfn._xlws.FILTER('Responsáveis pelas informações'!F:F, 'Responsáveis pelas informações'!A:A=A1282))</f>
        <v>Bianca</v>
      </c>
      <c r="D1282" s="47" t="s">
        <v>32</v>
      </c>
      <c r="E1282" s="82" t="s">
        <v>408</v>
      </c>
      <c r="F1282" s="82" t="s">
        <v>877</v>
      </c>
      <c r="G1282" s="16"/>
      <c r="H1282" s="87"/>
      <c r="I1282" s="87"/>
      <c r="J1282" s="87"/>
      <c r="K1282" s="87"/>
      <c r="L1282" s="87"/>
      <c r="M1282" s="87"/>
      <c r="N1282" s="87">
        <v>3</v>
      </c>
      <c r="O1282" s="87">
        <v>3</v>
      </c>
      <c r="P1282" s="87">
        <v>3</v>
      </c>
      <c r="Q1282" s="84">
        <v>3</v>
      </c>
      <c r="R1282" s="84">
        <v>0</v>
      </c>
      <c r="S1282" s="87"/>
      <c r="T1282" s="87"/>
      <c r="U1282" s="87"/>
      <c r="V1282" s="87"/>
      <c r="W1282" s="87"/>
      <c r="X1282" s="87"/>
    </row>
    <row r="1283" spans="1:24" ht="12.95">
      <c r="A1283" s="9" t="s">
        <v>125</v>
      </c>
      <c r="B1283" s="16" t="s">
        <v>53</v>
      </c>
      <c r="C1283" s="47" t="str" cm="1">
        <f t="array" ref="C1283">IF(A1283="", "", _xlfn._xlws.FILTER('Responsáveis pelas informações'!F:F, 'Responsáveis pelas informações'!A:A=A1283))</f>
        <v>Bianca</v>
      </c>
      <c r="D1283" s="47" t="s">
        <v>32</v>
      </c>
      <c r="E1283" s="82" t="s">
        <v>408</v>
      </c>
      <c r="F1283" s="82" t="s">
        <v>877</v>
      </c>
      <c r="G1283" s="16"/>
      <c r="H1283" s="87"/>
      <c r="I1283" s="87"/>
      <c r="J1283" s="87"/>
      <c r="K1283" s="87"/>
      <c r="L1283" s="87"/>
      <c r="M1283" s="87"/>
      <c r="N1283" s="87">
        <v>3</v>
      </c>
      <c r="O1283" s="87">
        <v>3</v>
      </c>
      <c r="P1283" s="87">
        <v>2</v>
      </c>
      <c r="Q1283" s="84">
        <v>2</v>
      </c>
      <c r="R1283" s="84">
        <v>0</v>
      </c>
      <c r="S1283" s="87"/>
      <c r="T1283" s="87"/>
      <c r="U1283" s="87"/>
      <c r="V1283" s="87"/>
      <c r="W1283" s="87"/>
      <c r="X1283" s="87"/>
    </row>
    <row r="1284" spans="1:24" ht="12.95">
      <c r="A1284" s="9" t="s">
        <v>125</v>
      </c>
      <c r="B1284" s="16" t="s">
        <v>63</v>
      </c>
      <c r="C1284" s="47" t="str" cm="1">
        <f t="array" ref="C1284">IF(A1284="", "", _xlfn._xlws.FILTER('Responsáveis pelas informações'!F:F, 'Responsáveis pelas informações'!A:A=A1284))</f>
        <v>Bianca</v>
      </c>
      <c r="D1284" s="47" t="s">
        <v>32</v>
      </c>
      <c r="E1284" s="82" t="s">
        <v>408</v>
      </c>
      <c r="F1284" s="82" t="s">
        <v>877</v>
      </c>
      <c r="G1284" s="16"/>
      <c r="H1284" s="87"/>
      <c r="I1284" s="87"/>
      <c r="J1284" s="87"/>
      <c r="K1284" s="87"/>
      <c r="L1284" s="87"/>
      <c r="M1284" s="87"/>
      <c r="N1284" s="87">
        <v>100</v>
      </c>
      <c r="O1284" s="87">
        <v>100</v>
      </c>
      <c r="P1284" s="87">
        <v>100</v>
      </c>
      <c r="Q1284" s="87">
        <v>100</v>
      </c>
      <c r="R1284" s="84">
        <v>0</v>
      </c>
      <c r="S1284" s="87"/>
      <c r="T1284" s="87"/>
      <c r="U1284" s="87"/>
      <c r="V1284" s="87"/>
      <c r="W1284" s="87"/>
      <c r="X1284" s="87"/>
    </row>
    <row r="1285" spans="1:24" ht="12.95">
      <c r="A1285" s="9" t="s">
        <v>125</v>
      </c>
      <c r="B1285" s="16" t="s">
        <v>57</v>
      </c>
      <c r="C1285" s="47" t="str" cm="1">
        <f t="array" ref="C1285">IF(A1285="", "", _xlfn._xlws.FILTER('Responsáveis pelas informações'!F:F, 'Responsáveis pelas informações'!A:A=A1285))</f>
        <v>Bianca</v>
      </c>
      <c r="D1285" s="47" t="s">
        <v>32</v>
      </c>
      <c r="E1285" s="82" t="s">
        <v>408</v>
      </c>
      <c r="F1285" s="82" t="s">
        <v>877</v>
      </c>
      <c r="G1285" s="16"/>
      <c r="H1285" s="87"/>
      <c r="I1285" s="87"/>
      <c r="J1285" s="87"/>
      <c r="K1285" s="87"/>
      <c r="L1285" s="87"/>
      <c r="M1285" s="87"/>
      <c r="N1285" s="87">
        <v>2</v>
      </c>
      <c r="O1285" s="87">
        <v>2</v>
      </c>
      <c r="P1285" s="87">
        <v>2</v>
      </c>
      <c r="Q1285" s="84">
        <v>5</v>
      </c>
      <c r="R1285" s="84">
        <v>0</v>
      </c>
      <c r="S1285" s="87"/>
      <c r="T1285" s="87"/>
      <c r="U1285" s="87"/>
      <c r="V1285" s="87"/>
      <c r="W1285" s="87"/>
      <c r="X1285" s="87"/>
    </row>
    <row r="1286" spans="1:24" ht="12.95">
      <c r="A1286" s="9" t="s">
        <v>125</v>
      </c>
      <c r="B1286" s="16" t="s">
        <v>68</v>
      </c>
      <c r="C1286" s="47" t="str" cm="1">
        <f t="array" ref="C1286">IF(A1286="", "", _xlfn._xlws.FILTER('Responsáveis pelas informações'!F:F, 'Responsáveis pelas informações'!A:A=A1286))</f>
        <v>Bianca</v>
      </c>
      <c r="D1286" s="47" t="s">
        <v>32</v>
      </c>
      <c r="E1286" s="82" t="s">
        <v>408</v>
      </c>
      <c r="F1286" s="82" t="s">
        <v>877</v>
      </c>
      <c r="G1286" s="16"/>
      <c r="H1286" s="87"/>
      <c r="I1286" s="87"/>
      <c r="J1286" s="87"/>
      <c r="K1286" s="87"/>
      <c r="L1286" s="87"/>
      <c r="M1286" s="87"/>
      <c r="N1286" s="87">
        <v>3</v>
      </c>
      <c r="O1286" s="87">
        <v>3</v>
      </c>
      <c r="P1286" s="87">
        <v>3</v>
      </c>
      <c r="Q1286" s="84">
        <v>3</v>
      </c>
      <c r="R1286" s="84">
        <v>3</v>
      </c>
      <c r="S1286" s="87"/>
      <c r="T1286" s="87"/>
      <c r="U1286" s="87"/>
      <c r="V1286" s="87"/>
      <c r="W1286" s="87"/>
      <c r="X1286" s="87"/>
    </row>
    <row r="1287" spans="1:24" ht="26.1">
      <c r="A1287" s="9" t="s">
        <v>125</v>
      </c>
      <c r="B1287" s="16" t="s">
        <v>70</v>
      </c>
      <c r="C1287" s="47" t="str" cm="1">
        <f t="array" ref="C1287">IF(A1287="", "", _xlfn._xlws.FILTER('Responsáveis pelas informações'!F:F, 'Responsáveis pelas informações'!A:A=A1287))</f>
        <v>Bianca</v>
      </c>
      <c r="D1287" s="47" t="s">
        <v>32</v>
      </c>
      <c r="E1287" s="82" t="s">
        <v>408</v>
      </c>
      <c r="F1287" s="82" t="s">
        <v>877</v>
      </c>
      <c r="G1287" s="16"/>
      <c r="H1287" s="87"/>
      <c r="I1287" s="87"/>
      <c r="J1287" s="87"/>
      <c r="K1287" s="87"/>
      <c r="L1287" s="87"/>
      <c r="M1287" s="87"/>
      <c r="N1287" s="87">
        <v>40</v>
      </c>
      <c r="O1287" s="87">
        <v>40</v>
      </c>
      <c r="P1287" s="87">
        <v>40</v>
      </c>
      <c r="Q1287" s="87">
        <v>40</v>
      </c>
      <c r="R1287" s="84">
        <v>0</v>
      </c>
      <c r="S1287" s="87"/>
      <c r="T1287" s="87"/>
      <c r="U1287" s="87"/>
      <c r="V1287" s="87"/>
      <c r="W1287" s="87"/>
      <c r="X1287" s="87"/>
    </row>
    <row r="1288" spans="1:24" ht="12.95">
      <c r="A1288" s="9" t="s">
        <v>125</v>
      </c>
      <c r="B1288" s="16" t="s">
        <v>72</v>
      </c>
      <c r="C1288" s="47" t="str" cm="1">
        <f t="array" ref="C1288">IF(A1288="", "", _xlfn._xlws.FILTER('Responsáveis pelas informações'!F:F, 'Responsáveis pelas informações'!A:A=A1288))</f>
        <v>Bianca</v>
      </c>
      <c r="D1288" s="47" t="s">
        <v>32</v>
      </c>
      <c r="E1288" s="82" t="s">
        <v>408</v>
      </c>
      <c r="F1288" s="82" t="s">
        <v>877</v>
      </c>
      <c r="G1288" s="16"/>
      <c r="H1288" s="87"/>
      <c r="I1288" s="87"/>
      <c r="J1288" s="87"/>
      <c r="K1288" s="87"/>
      <c r="L1288" s="87"/>
      <c r="M1288" s="87"/>
      <c r="N1288" s="87">
        <v>33</v>
      </c>
      <c r="O1288" s="87">
        <v>33</v>
      </c>
      <c r="P1288" s="87">
        <v>33</v>
      </c>
      <c r="Q1288" s="84">
        <v>0</v>
      </c>
      <c r="R1288" s="84">
        <v>0</v>
      </c>
      <c r="S1288" s="87"/>
      <c r="T1288" s="87"/>
      <c r="U1288" s="87"/>
      <c r="V1288" s="87"/>
      <c r="W1288" s="87"/>
      <c r="X1288" s="87"/>
    </row>
    <row r="1289" spans="1:24" ht="26.1">
      <c r="A1289" s="9" t="s">
        <v>125</v>
      </c>
      <c r="B1289" s="16" t="s">
        <v>104</v>
      </c>
      <c r="C1289" s="47" t="str" cm="1">
        <f t="array" ref="C1289">IF(A1289="", "", _xlfn._xlws.FILTER('Responsáveis pelas informações'!F:F, 'Responsáveis pelas informações'!A:A=A1289))</f>
        <v>Bianca</v>
      </c>
      <c r="D1289" s="47" t="s">
        <v>32</v>
      </c>
      <c r="E1289" s="82" t="s">
        <v>414</v>
      </c>
      <c r="F1289" s="82" t="s">
        <v>877</v>
      </c>
      <c r="G1289" s="89"/>
      <c r="H1289" s="109"/>
      <c r="I1289" s="109"/>
      <c r="J1289" s="109"/>
      <c r="K1289" s="109"/>
      <c r="L1289" s="109"/>
      <c r="M1289" s="109"/>
      <c r="N1289" s="109"/>
      <c r="O1289" s="87">
        <v>0</v>
      </c>
      <c r="P1289" s="87">
        <v>36</v>
      </c>
      <c r="Q1289" s="84">
        <v>36</v>
      </c>
      <c r="R1289" s="84">
        <v>0</v>
      </c>
      <c r="S1289" s="87">
        <v>0</v>
      </c>
      <c r="T1289" s="109"/>
      <c r="U1289" s="109"/>
      <c r="V1289" s="109"/>
      <c r="W1289" s="109"/>
      <c r="X1289" s="109"/>
    </row>
    <row r="1290" spans="1:24" ht="12.95">
      <c r="A1290" s="9" t="s">
        <v>126</v>
      </c>
      <c r="B1290" s="16" t="s">
        <v>47</v>
      </c>
      <c r="C1290" s="47" t="str" cm="1">
        <f t="array" ref="C1290">IF(A1290="", "", _xlfn._xlws.FILTER('Responsáveis pelas informações'!F:F, 'Responsáveis pelas informações'!A:A=A1290))</f>
        <v>Bianca</v>
      </c>
      <c r="D1290" s="47" t="s">
        <v>16</v>
      </c>
      <c r="E1290" s="61" t="s">
        <v>877</v>
      </c>
      <c r="F1290" s="61" t="s">
        <v>877</v>
      </c>
      <c r="G1290" s="16"/>
      <c r="H1290" s="87"/>
      <c r="I1290" s="87"/>
      <c r="J1290" s="87"/>
      <c r="K1290" s="87"/>
      <c r="L1290" s="87"/>
      <c r="M1290" s="87"/>
      <c r="N1290" s="87">
        <v>18</v>
      </c>
      <c r="O1290" s="87">
        <v>48</v>
      </c>
      <c r="P1290" s="87">
        <v>56</v>
      </c>
      <c r="Q1290" s="84">
        <v>14</v>
      </c>
      <c r="R1290" s="84"/>
      <c r="S1290" s="87"/>
      <c r="T1290" s="87"/>
      <c r="U1290" s="87"/>
      <c r="V1290" s="87"/>
      <c r="W1290" s="87"/>
      <c r="X1290" s="87"/>
    </row>
    <row r="1291" spans="1:24" ht="12.95">
      <c r="A1291" s="9" t="s">
        <v>126</v>
      </c>
      <c r="B1291" s="16" t="s">
        <v>13</v>
      </c>
      <c r="C1291" s="47" t="str" cm="1">
        <f t="array" ref="C1291">IF(A1291="", "", _xlfn._xlws.FILTER('Responsáveis pelas informações'!F:F, 'Responsáveis pelas informações'!A:A=A1291))</f>
        <v>Bianca</v>
      </c>
      <c r="D1291" s="47" t="s">
        <v>16</v>
      </c>
      <c r="E1291" s="61" t="s">
        <v>877</v>
      </c>
      <c r="F1291" s="61" t="s">
        <v>877</v>
      </c>
      <c r="G1291" s="16"/>
      <c r="H1291" s="87"/>
      <c r="I1291" s="87"/>
      <c r="J1291" s="87"/>
      <c r="K1291" s="87"/>
      <c r="L1291" s="87"/>
      <c r="M1291" s="87"/>
      <c r="N1291" s="87">
        <v>9</v>
      </c>
      <c r="O1291" s="87">
        <v>24</v>
      </c>
      <c r="P1291" s="87">
        <v>28</v>
      </c>
      <c r="Q1291" s="84">
        <v>7</v>
      </c>
      <c r="R1291" s="84"/>
      <c r="S1291" s="87"/>
      <c r="T1291" s="87"/>
      <c r="U1291" s="87"/>
      <c r="V1291" s="87"/>
      <c r="W1291" s="87"/>
      <c r="X1291" s="87"/>
    </row>
    <row r="1292" spans="1:24" ht="12.95">
      <c r="A1292" s="9" t="s">
        <v>126</v>
      </c>
      <c r="B1292" s="16" t="s">
        <v>51</v>
      </c>
      <c r="C1292" s="47" t="str" cm="1">
        <f t="array" ref="C1292">IF(A1292="", "", _xlfn._xlws.FILTER('Responsáveis pelas informações'!F:F, 'Responsáveis pelas informações'!A:A=A1292))</f>
        <v>Bianca</v>
      </c>
      <c r="D1292" s="47" t="s">
        <v>16</v>
      </c>
      <c r="E1292" s="61" t="s">
        <v>877</v>
      </c>
      <c r="F1292" s="61" t="s">
        <v>877</v>
      </c>
      <c r="G1292" s="16"/>
      <c r="H1292" s="87"/>
      <c r="I1292" s="87"/>
      <c r="J1292" s="87"/>
      <c r="K1292" s="87"/>
      <c r="L1292" s="87"/>
      <c r="M1292" s="87"/>
      <c r="N1292" s="87">
        <v>2</v>
      </c>
      <c r="O1292" s="87">
        <v>6</v>
      </c>
      <c r="P1292" s="87">
        <v>8</v>
      </c>
      <c r="Q1292" s="84">
        <v>3</v>
      </c>
      <c r="R1292" s="84"/>
      <c r="S1292" s="87"/>
      <c r="T1292" s="87"/>
      <c r="U1292" s="87"/>
      <c r="V1292" s="87"/>
      <c r="W1292" s="87"/>
      <c r="X1292" s="87"/>
    </row>
    <row r="1293" spans="1:24" ht="12.95">
      <c r="A1293" s="9" t="s">
        <v>126</v>
      </c>
      <c r="B1293" s="16" t="s">
        <v>53</v>
      </c>
      <c r="C1293" s="47" t="str" cm="1">
        <f t="array" ref="C1293">IF(A1293="", "", _xlfn._xlws.FILTER('Responsáveis pelas informações'!F:F, 'Responsáveis pelas informações'!A:A=A1293))</f>
        <v>Bianca</v>
      </c>
      <c r="D1293" s="47" t="s">
        <v>16</v>
      </c>
      <c r="E1293" s="61" t="s">
        <v>877</v>
      </c>
      <c r="F1293" s="61" t="s">
        <v>877</v>
      </c>
      <c r="G1293" s="16"/>
      <c r="H1293" s="87"/>
      <c r="I1293" s="87"/>
      <c r="J1293" s="87"/>
      <c r="K1293" s="87"/>
      <c r="L1293" s="87"/>
      <c r="M1293" s="87"/>
      <c r="N1293" s="87">
        <v>2</v>
      </c>
      <c r="O1293" s="87">
        <v>5</v>
      </c>
      <c r="P1293" s="87">
        <v>6</v>
      </c>
      <c r="Q1293" s="84">
        <v>3</v>
      </c>
      <c r="R1293" s="84"/>
      <c r="S1293" s="87"/>
      <c r="T1293" s="87"/>
      <c r="U1293" s="87"/>
      <c r="V1293" s="87"/>
      <c r="W1293" s="87"/>
      <c r="X1293" s="87"/>
    </row>
    <row r="1294" spans="1:24" ht="12.95">
      <c r="A1294" s="9" t="s">
        <v>126</v>
      </c>
      <c r="B1294" s="16" t="s">
        <v>63</v>
      </c>
      <c r="C1294" s="47" t="str" cm="1">
        <f t="array" ref="C1294">IF(A1294="", "", _xlfn._xlws.FILTER('Responsáveis pelas informações'!F:F, 'Responsáveis pelas informações'!A:A=A1294))</f>
        <v>Bianca</v>
      </c>
      <c r="D1294" s="47" t="s">
        <v>16</v>
      </c>
      <c r="E1294" s="61" t="s">
        <v>877</v>
      </c>
      <c r="F1294" s="61" t="s">
        <v>877</v>
      </c>
      <c r="G1294" s="16"/>
      <c r="H1294" s="87"/>
      <c r="I1294" s="87"/>
      <c r="J1294" s="87"/>
      <c r="K1294" s="87"/>
      <c r="L1294" s="87"/>
      <c r="M1294" s="87"/>
      <c r="N1294" s="87">
        <v>80</v>
      </c>
      <c r="O1294" s="87">
        <v>140</v>
      </c>
      <c r="P1294" s="87">
        <v>160</v>
      </c>
      <c r="Q1294" s="84">
        <v>40</v>
      </c>
      <c r="R1294" s="84"/>
      <c r="S1294" s="87"/>
      <c r="T1294" s="87"/>
      <c r="U1294" s="87"/>
      <c r="V1294" s="87"/>
      <c r="W1294" s="87"/>
      <c r="X1294" s="87"/>
    </row>
    <row r="1295" spans="1:24" ht="12.95">
      <c r="A1295" s="9" t="s">
        <v>126</v>
      </c>
      <c r="B1295" s="16" t="s">
        <v>57</v>
      </c>
      <c r="C1295" s="47" t="str" cm="1">
        <f t="array" ref="C1295">IF(A1295="", "", _xlfn._xlws.FILTER('Responsáveis pelas informações'!F:F, 'Responsáveis pelas informações'!A:A=A1295))</f>
        <v>Bianca</v>
      </c>
      <c r="D1295" s="47" t="s">
        <v>16</v>
      </c>
      <c r="E1295" s="61" t="s">
        <v>877</v>
      </c>
      <c r="F1295" s="61" t="s">
        <v>877</v>
      </c>
      <c r="G1295" s="16"/>
      <c r="H1295" s="87"/>
      <c r="I1295" s="87"/>
      <c r="J1295" s="87"/>
      <c r="K1295" s="87"/>
      <c r="L1295" s="87"/>
      <c r="M1295" s="87"/>
      <c r="N1295" s="87">
        <v>0</v>
      </c>
      <c r="O1295" s="87">
        <v>2</v>
      </c>
      <c r="P1295" s="87">
        <v>2</v>
      </c>
      <c r="Q1295" s="84">
        <v>0</v>
      </c>
      <c r="R1295" s="84"/>
      <c r="S1295" s="87"/>
      <c r="T1295" s="87"/>
      <c r="U1295" s="87"/>
      <c r="V1295" s="87"/>
      <c r="W1295" s="87"/>
      <c r="X1295" s="87"/>
    </row>
    <row r="1296" spans="1:24" ht="26.1">
      <c r="A1296" s="9" t="s">
        <v>126</v>
      </c>
      <c r="B1296" s="16" t="s">
        <v>84</v>
      </c>
      <c r="C1296" s="47" t="str" cm="1">
        <f t="array" ref="C1296">IF(A1296="", "", _xlfn._xlws.FILTER('Responsáveis pelas informações'!F:F, 'Responsáveis pelas informações'!A:A=A1296))</f>
        <v>Bianca</v>
      </c>
      <c r="D1296" s="47" t="s">
        <v>16</v>
      </c>
      <c r="E1296" s="61" t="s">
        <v>877</v>
      </c>
      <c r="F1296" s="61" t="s">
        <v>877</v>
      </c>
      <c r="G1296" s="16"/>
      <c r="H1296" s="87"/>
      <c r="I1296" s="87"/>
      <c r="J1296" s="87"/>
      <c r="K1296" s="87"/>
      <c r="L1296" s="87"/>
      <c r="M1296" s="87"/>
      <c r="N1296" s="87">
        <v>9</v>
      </c>
      <c r="O1296" s="87">
        <v>22</v>
      </c>
      <c r="P1296" s="87">
        <v>30</v>
      </c>
      <c r="Q1296" s="84">
        <v>14</v>
      </c>
      <c r="R1296" s="84"/>
      <c r="S1296" s="87"/>
      <c r="T1296" s="87"/>
      <c r="U1296" s="87"/>
      <c r="V1296" s="87"/>
      <c r="W1296" s="87"/>
      <c r="X1296" s="87"/>
    </row>
    <row r="1297" spans="1:24" ht="12.95">
      <c r="A1297" s="9" t="s">
        <v>126</v>
      </c>
      <c r="B1297" s="16" t="s">
        <v>68</v>
      </c>
      <c r="C1297" s="47" t="str" cm="1">
        <f t="array" ref="C1297">IF(A1297="", "", _xlfn._xlws.FILTER('Responsáveis pelas informações'!F:F, 'Responsáveis pelas informações'!A:A=A1297))</f>
        <v>Bianca</v>
      </c>
      <c r="D1297" s="47" t="s">
        <v>16</v>
      </c>
      <c r="E1297" s="61" t="s">
        <v>877</v>
      </c>
      <c r="F1297" s="61" t="s">
        <v>877</v>
      </c>
      <c r="G1297" s="16"/>
      <c r="H1297" s="87"/>
      <c r="I1297" s="87"/>
      <c r="J1297" s="87"/>
      <c r="K1297" s="87"/>
      <c r="L1297" s="87"/>
      <c r="M1297" s="87"/>
      <c r="N1297" s="87">
        <v>3</v>
      </c>
      <c r="O1297" s="87">
        <v>3</v>
      </c>
      <c r="P1297" s="87">
        <v>3</v>
      </c>
      <c r="Q1297" s="84">
        <v>3</v>
      </c>
      <c r="R1297" s="84"/>
      <c r="S1297" s="87"/>
      <c r="T1297" s="87"/>
      <c r="U1297" s="87"/>
      <c r="V1297" s="87"/>
      <c r="W1297" s="87"/>
      <c r="X1297" s="87"/>
    </row>
    <row r="1298" spans="1:24" ht="26.1">
      <c r="A1298" s="9" t="s">
        <v>126</v>
      </c>
      <c r="B1298" s="16" t="s">
        <v>70</v>
      </c>
      <c r="C1298" s="47" t="str" cm="1">
        <f t="array" ref="C1298">IF(A1298="", "", _xlfn._xlws.FILTER('Responsáveis pelas informações'!F:F, 'Responsáveis pelas informações'!A:A=A1298))</f>
        <v>Bianca</v>
      </c>
      <c r="D1298" s="47" t="s">
        <v>16</v>
      </c>
      <c r="E1298" s="61" t="s">
        <v>877</v>
      </c>
      <c r="F1298" s="61" t="s">
        <v>877</v>
      </c>
      <c r="G1298" s="16"/>
      <c r="H1298" s="87"/>
      <c r="I1298" s="87"/>
      <c r="J1298" s="87"/>
      <c r="K1298" s="87"/>
      <c r="L1298" s="87"/>
      <c r="M1298" s="87"/>
      <c r="N1298" s="87">
        <v>42</v>
      </c>
      <c r="O1298" s="87">
        <v>47</v>
      </c>
      <c r="P1298" s="87">
        <v>48</v>
      </c>
      <c r="Q1298" s="84">
        <v>47</v>
      </c>
      <c r="R1298" s="84"/>
      <c r="S1298" s="87"/>
      <c r="T1298" s="87"/>
      <c r="U1298" s="87"/>
      <c r="V1298" s="87"/>
      <c r="W1298" s="87"/>
      <c r="X1298" s="87"/>
    </row>
    <row r="1299" spans="1:24" ht="12.95">
      <c r="A1299" s="9" t="s">
        <v>126</v>
      </c>
      <c r="B1299" s="16" t="s">
        <v>72</v>
      </c>
      <c r="C1299" s="47" t="str" cm="1">
        <f t="array" ref="C1299">IF(A1299="", "", _xlfn._xlws.FILTER('Responsáveis pelas informações'!F:F, 'Responsáveis pelas informações'!A:A=A1299))</f>
        <v>Bianca</v>
      </c>
      <c r="D1299" s="47" t="s">
        <v>16</v>
      </c>
      <c r="E1299" s="61" t="s">
        <v>877</v>
      </c>
      <c r="F1299" s="61" t="s">
        <v>877</v>
      </c>
      <c r="G1299" s="16"/>
      <c r="H1299" s="87"/>
      <c r="I1299" s="87"/>
      <c r="J1299" s="87"/>
      <c r="K1299" s="87"/>
      <c r="L1299" s="87"/>
      <c r="M1299" s="87"/>
      <c r="N1299" s="87">
        <v>22</v>
      </c>
      <c r="O1299" s="87">
        <v>24</v>
      </c>
      <c r="P1299" s="87">
        <v>26</v>
      </c>
      <c r="Q1299" s="84">
        <v>28</v>
      </c>
      <c r="R1299" s="84"/>
      <c r="S1299" s="87"/>
      <c r="T1299" s="87"/>
      <c r="U1299" s="87"/>
      <c r="V1299" s="87"/>
      <c r="W1299" s="87"/>
      <c r="X1299" s="87"/>
    </row>
    <row r="1300" spans="1:24" ht="12.95">
      <c r="A1300" s="9" t="s">
        <v>127</v>
      </c>
      <c r="B1300" s="16" t="s">
        <v>74</v>
      </c>
      <c r="C1300" s="16" t="str" cm="1">
        <f t="array" ref="C1300">IF(A1300="", "", _xlfn._xlws.FILTER('Responsáveis pelas informações'!F:F, 'Responsáveis pelas informações'!A:A=A1300))</f>
        <v>Marcos</v>
      </c>
      <c r="D1300" s="16" t="s">
        <v>21</v>
      </c>
      <c r="E1300" s="82" t="s">
        <v>877</v>
      </c>
      <c r="F1300" s="82" t="s">
        <v>877</v>
      </c>
      <c r="G1300" s="16"/>
      <c r="H1300" s="87"/>
      <c r="I1300" s="87"/>
      <c r="J1300" s="87"/>
      <c r="K1300" s="87"/>
      <c r="L1300" s="87"/>
      <c r="M1300" s="87"/>
      <c r="N1300" s="87"/>
      <c r="O1300" s="87"/>
      <c r="P1300" s="87"/>
      <c r="Q1300" s="84">
        <v>30</v>
      </c>
      <c r="R1300" s="84">
        <v>30</v>
      </c>
      <c r="S1300" s="87">
        <v>35</v>
      </c>
      <c r="T1300" s="87">
        <v>35</v>
      </c>
      <c r="U1300" s="87">
        <v>30</v>
      </c>
      <c r="V1300" s="87">
        <v>30</v>
      </c>
      <c r="W1300" s="87"/>
      <c r="X1300" s="87"/>
    </row>
    <row r="1301" spans="1:24" ht="12.95">
      <c r="A1301" s="9" t="s">
        <v>127</v>
      </c>
      <c r="B1301" s="16" t="s">
        <v>49</v>
      </c>
      <c r="C1301" s="16" t="str" cm="1">
        <f t="array" ref="C1301">IF(A1301="", "", _xlfn._xlws.FILTER('Responsáveis pelas informações'!F:F, 'Responsáveis pelas informações'!A:A=A1301))</f>
        <v>Marcos</v>
      </c>
      <c r="D1301" s="16" t="s">
        <v>21</v>
      </c>
      <c r="E1301" s="82" t="s">
        <v>877</v>
      </c>
      <c r="F1301" s="82" t="s">
        <v>877</v>
      </c>
      <c r="G1301" s="16"/>
      <c r="H1301" s="87"/>
      <c r="I1301" s="87"/>
      <c r="J1301" s="87"/>
      <c r="K1301" s="87"/>
      <c r="L1301" s="87"/>
      <c r="M1301" s="87"/>
      <c r="N1301" s="87"/>
      <c r="O1301" s="87"/>
      <c r="P1301" s="87"/>
      <c r="Q1301" s="84">
        <v>7</v>
      </c>
      <c r="R1301" s="84">
        <v>7</v>
      </c>
      <c r="S1301" s="87">
        <v>10</v>
      </c>
      <c r="T1301" s="87">
        <v>10</v>
      </c>
      <c r="U1301" s="87">
        <v>7</v>
      </c>
      <c r="V1301" s="87">
        <v>7</v>
      </c>
      <c r="W1301" s="87"/>
      <c r="X1301" s="87"/>
    </row>
    <row r="1302" spans="1:24" ht="12.95">
      <c r="A1302" s="9" t="s">
        <v>127</v>
      </c>
      <c r="B1302" s="16" t="s">
        <v>77</v>
      </c>
      <c r="C1302" s="16" t="str" cm="1">
        <f t="array" ref="C1302">IF(A1302="", "", _xlfn._xlws.FILTER('Responsáveis pelas informações'!F:F, 'Responsáveis pelas informações'!A:A=A1302))</f>
        <v>Marcos</v>
      </c>
      <c r="D1302" s="16" t="s">
        <v>21</v>
      </c>
      <c r="E1302" s="82" t="s">
        <v>877</v>
      </c>
      <c r="F1302" s="82" t="s">
        <v>877</v>
      </c>
      <c r="G1302" s="16"/>
      <c r="H1302" s="87"/>
      <c r="I1302" s="87"/>
      <c r="J1302" s="87"/>
      <c r="K1302" s="87"/>
      <c r="L1302" s="87"/>
      <c r="M1302" s="87"/>
      <c r="N1302" s="87"/>
      <c r="O1302" s="87"/>
      <c r="P1302" s="87"/>
      <c r="Q1302" s="84">
        <v>2</v>
      </c>
      <c r="R1302" s="84">
        <v>2</v>
      </c>
      <c r="S1302" s="87">
        <v>3</v>
      </c>
      <c r="T1302" s="87">
        <v>3</v>
      </c>
      <c r="U1302" s="87">
        <v>2</v>
      </c>
      <c r="V1302" s="87">
        <v>2</v>
      </c>
      <c r="W1302" s="87"/>
      <c r="X1302" s="87"/>
    </row>
    <row r="1303" spans="1:24" ht="12.95">
      <c r="A1303" s="9" t="s">
        <v>127</v>
      </c>
      <c r="B1303" s="16" t="s">
        <v>79</v>
      </c>
      <c r="C1303" s="16" t="str" cm="1">
        <f t="array" ref="C1303">IF(A1303="", "", _xlfn._xlws.FILTER('Responsáveis pelas informações'!F:F, 'Responsáveis pelas informações'!A:A=A1303))</f>
        <v>Marcos</v>
      </c>
      <c r="D1303" s="16" t="s">
        <v>21</v>
      </c>
      <c r="E1303" s="82" t="s">
        <v>877</v>
      </c>
      <c r="F1303" s="82" t="s">
        <v>877</v>
      </c>
      <c r="G1303" s="16"/>
      <c r="H1303" s="87"/>
      <c r="I1303" s="87"/>
      <c r="J1303" s="87"/>
      <c r="K1303" s="87"/>
      <c r="L1303" s="87"/>
      <c r="M1303" s="87"/>
      <c r="N1303" s="87"/>
      <c r="O1303" s="87"/>
      <c r="P1303" s="87"/>
      <c r="Q1303" s="84">
        <v>2</v>
      </c>
      <c r="R1303" s="84">
        <v>2</v>
      </c>
      <c r="S1303" s="87">
        <v>3</v>
      </c>
      <c r="T1303" s="87">
        <v>3</v>
      </c>
      <c r="U1303" s="87">
        <v>2</v>
      </c>
      <c r="V1303" s="87">
        <v>2</v>
      </c>
      <c r="W1303" s="87"/>
      <c r="X1303" s="87"/>
    </row>
    <row r="1304" spans="1:24" ht="26.1">
      <c r="A1304" s="9" t="s">
        <v>127</v>
      </c>
      <c r="B1304" s="16" t="s">
        <v>95</v>
      </c>
      <c r="C1304" s="16" t="str" cm="1">
        <f t="array" ref="C1304">IF(A1304="", "", _xlfn._xlws.FILTER('Responsáveis pelas informações'!F:F, 'Responsáveis pelas informações'!A:A=A1304))</f>
        <v>Marcos</v>
      </c>
      <c r="D1304" s="16" t="s">
        <v>21</v>
      </c>
      <c r="E1304" s="82" t="s">
        <v>877</v>
      </c>
      <c r="F1304" s="82" t="s">
        <v>877</v>
      </c>
      <c r="G1304" s="16"/>
      <c r="H1304" s="87"/>
      <c r="I1304" s="87"/>
      <c r="J1304" s="87"/>
      <c r="K1304" s="87"/>
      <c r="L1304" s="87"/>
      <c r="M1304" s="87"/>
      <c r="N1304" s="87"/>
      <c r="O1304" s="87"/>
      <c r="P1304" s="87"/>
      <c r="Q1304" s="84">
        <v>1</v>
      </c>
      <c r="R1304" s="84">
        <v>1</v>
      </c>
      <c r="S1304" s="87">
        <v>1</v>
      </c>
      <c r="T1304" s="87">
        <v>1</v>
      </c>
      <c r="U1304" s="87">
        <v>1</v>
      </c>
      <c r="V1304" s="87">
        <v>1</v>
      </c>
      <c r="W1304" s="87"/>
      <c r="X1304" s="87"/>
    </row>
    <row r="1305" spans="1:24" ht="12.95">
      <c r="A1305" s="9" t="s">
        <v>127</v>
      </c>
      <c r="B1305" s="16" t="s">
        <v>81</v>
      </c>
      <c r="C1305" s="16" t="str" cm="1">
        <f t="array" ref="C1305">IF(A1305="", "", _xlfn._xlws.FILTER('Responsáveis pelas informações'!F:F, 'Responsáveis pelas informações'!A:A=A1305))</f>
        <v>Marcos</v>
      </c>
      <c r="D1305" s="16" t="s">
        <v>21</v>
      </c>
      <c r="E1305" s="82" t="s">
        <v>877</v>
      </c>
      <c r="F1305" s="82" t="s">
        <v>877</v>
      </c>
      <c r="G1305" s="16"/>
      <c r="H1305" s="87"/>
      <c r="I1305" s="87"/>
      <c r="J1305" s="87"/>
      <c r="K1305" s="87"/>
      <c r="L1305" s="87"/>
      <c r="M1305" s="87"/>
      <c r="N1305" s="87"/>
      <c r="O1305" s="87"/>
      <c r="P1305" s="87"/>
      <c r="Q1305" s="84">
        <v>2</v>
      </c>
      <c r="R1305" s="84">
        <v>3</v>
      </c>
      <c r="S1305" s="87">
        <v>4</v>
      </c>
      <c r="T1305" s="87">
        <v>4</v>
      </c>
      <c r="U1305" s="87">
        <v>4</v>
      </c>
      <c r="V1305" s="87">
        <v>4</v>
      </c>
      <c r="W1305" s="87"/>
      <c r="X1305" s="87"/>
    </row>
    <row r="1306" spans="1:24" ht="12.95">
      <c r="A1306" s="9" t="s">
        <v>127</v>
      </c>
      <c r="B1306" s="16" t="s">
        <v>57</v>
      </c>
      <c r="C1306" s="16" t="str" cm="1">
        <f t="array" ref="C1306">IF(A1306="", "", _xlfn._xlws.FILTER('Responsáveis pelas informações'!F:F, 'Responsáveis pelas informações'!A:A=A1306))</f>
        <v>Marcos</v>
      </c>
      <c r="D1306" s="16" t="s">
        <v>21</v>
      </c>
      <c r="E1306" s="82" t="s">
        <v>877</v>
      </c>
      <c r="F1306" s="82" t="s">
        <v>877</v>
      </c>
      <c r="G1306" s="16"/>
      <c r="H1306" s="87"/>
      <c r="I1306" s="87"/>
      <c r="J1306" s="87"/>
      <c r="K1306" s="87"/>
      <c r="L1306" s="87"/>
      <c r="M1306" s="87"/>
      <c r="N1306" s="87"/>
      <c r="O1306" s="87"/>
      <c r="P1306" s="87"/>
      <c r="Q1306" s="84">
        <v>1</v>
      </c>
      <c r="R1306" s="84">
        <v>1</v>
      </c>
      <c r="S1306" s="87">
        <v>2</v>
      </c>
      <c r="T1306" s="87">
        <v>2</v>
      </c>
      <c r="U1306" s="87">
        <v>2</v>
      </c>
      <c r="V1306" s="87">
        <v>3</v>
      </c>
      <c r="W1306" s="87"/>
      <c r="X1306" s="87"/>
    </row>
    <row r="1307" spans="1:24" ht="12.95">
      <c r="A1307" s="9" t="s">
        <v>127</v>
      </c>
      <c r="B1307" s="16" t="s">
        <v>99</v>
      </c>
      <c r="C1307" s="16" t="str" cm="1">
        <f t="array" ref="C1307">IF(A1307="", "", _xlfn._xlws.FILTER('Responsáveis pelas informações'!F:F, 'Responsáveis pelas informações'!A:A=A1307))</f>
        <v>Marcos</v>
      </c>
      <c r="D1307" s="16" t="s">
        <v>21</v>
      </c>
      <c r="E1307" s="82" t="s">
        <v>877</v>
      </c>
      <c r="F1307" s="82" t="s">
        <v>877</v>
      </c>
      <c r="G1307" s="16"/>
      <c r="H1307" s="87"/>
      <c r="I1307" s="87"/>
      <c r="J1307" s="87"/>
      <c r="K1307" s="87"/>
      <c r="L1307" s="87"/>
      <c r="M1307" s="87"/>
      <c r="N1307" s="87"/>
      <c r="O1307" s="87"/>
      <c r="P1307" s="87"/>
      <c r="Q1307" s="84" t="s">
        <v>1018</v>
      </c>
      <c r="R1307" s="84" t="s">
        <v>1018</v>
      </c>
      <c r="S1307" s="84" t="s">
        <v>1018</v>
      </c>
      <c r="T1307" s="84" t="s">
        <v>1018</v>
      </c>
      <c r="U1307" s="84" t="s">
        <v>1018</v>
      </c>
      <c r="V1307" s="84" t="s">
        <v>1018</v>
      </c>
      <c r="W1307" s="87"/>
      <c r="X1307" s="87"/>
    </row>
    <row r="1308" spans="1:24" ht="26.1">
      <c r="A1308" s="9" t="s">
        <v>127</v>
      </c>
      <c r="B1308" s="16" t="s">
        <v>88</v>
      </c>
      <c r="C1308" s="16" t="str" cm="1">
        <f t="array" ref="C1308">IF(A1308="", "", _xlfn._xlws.FILTER('Responsáveis pelas informações'!F:F, 'Responsáveis pelas informações'!A:A=A1308))</f>
        <v>Marcos</v>
      </c>
      <c r="D1308" s="16" t="s">
        <v>21</v>
      </c>
      <c r="E1308" s="82" t="s">
        <v>877</v>
      </c>
      <c r="F1308" s="82" t="s">
        <v>877</v>
      </c>
      <c r="G1308" s="16"/>
      <c r="H1308" s="87"/>
      <c r="I1308" s="87"/>
      <c r="J1308" s="87"/>
      <c r="K1308" s="87"/>
      <c r="L1308" s="87"/>
      <c r="M1308" s="87"/>
      <c r="N1308" s="87"/>
      <c r="O1308" s="87"/>
      <c r="P1308" s="87"/>
      <c r="Q1308" s="84">
        <v>63</v>
      </c>
      <c r="R1308" s="84">
        <v>63</v>
      </c>
      <c r="S1308" s="84">
        <v>63</v>
      </c>
      <c r="T1308" s="84">
        <v>63</v>
      </c>
      <c r="U1308" s="84">
        <v>63</v>
      </c>
      <c r="V1308" s="84">
        <v>63</v>
      </c>
      <c r="W1308" s="87"/>
      <c r="X1308" s="87"/>
    </row>
    <row r="1309" spans="1:24" ht="12.95">
      <c r="A1309" s="9" t="s">
        <v>127</v>
      </c>
      <c r="B1309" s="16" t="s">
        <v>72</v>
      </c>
      <c r="C1309" s="16" t="str" cm="1">
        <f t="array" ref="C1309">IF(A1309="", "", _xlfn._xlws.FILTER('Responsáveis pelas informações'!F:F, 'Responsáveis pelas informações'!A:A=A1309))</f>
        <v>Marcos</v>
      </c>
      <c r="D1309" s="16" t="s">
        <v>21</v>
      </c>
      <c r="E1309" s="82" t="s">
        <v>877</v>
      </c>
      <c r="F1309" s="82" t="s">
        <v>877</v>
      </c>
      <c r="G1309" s="16"/>
      <c r="H1309" s="87"/>
      <c r="I1309" s="87"/>
      <c r="J1309" s="87"/>
      <c r="K1309" s="87"/>
      <c r="L1309" s="87"/>
      <c r="M1309" s="87"/>
      <c r="N1309" s="87"/>
      <c r="O1309" s="87"/>
      <c r="P1309" s="87"/>
      <c r="Q1309" s="84" t="s">
        <v>944</v>
      </c>
      <c r="R1309" s="84" t="s">
        <v>944</v>
      </c>
      <c r="S1309" s="87">
        <v>30</v>
      </c>
      <c r="T1309" s="87">
        <v>30</v>
      </c>
      <c r="U1309" s="84" t="s">
        <v>944</v>
      </c>
      <c r="V1309" s="84" t="s">
        <v>944</v>
      </c>
      <c r="W1309" s="87"/>
      <c r="X1309" s="87"/>
    </row>
    <row r="1310" spans="1:24" ht="26.1">
      <c r="A1310" s="9" t="s">
        <v>127</v>
      </c>
      <c r="B1310" s="16" t="s">
        <v>104</v>
      </c>
      <c r="C1310" s="16" t="str" cm="1">
        <f t="array" ref="C1310">IF(A1310="", "", _xlfn._xlws.FILTER('Responsáveis pelas informações'!F:F, 'Responsáveis pelas informações'!A:A=A1310))</f>
        <v>Marcos</v>
      </c>
      <c r="D1310" s="16" t="s">
        <v>21</v>
      </c>
      <c r="E1310" s="82" t="s">
        <v>877</v>
      </c>
      <c r="F1310" s="82" t="s">
        <v>877</v>
      </c>
      <c r="G1310" s="16"/>
      <c r="H1310" s="87"/>
      <c r="I1310" s="87"/>
      <c r="J1310" s="87"/>
      <c r="K1310" s="87"/>
      <c r="L1310" s="87"/>
      <c r="M1310" s="87"/>
      <c r="N1310" s="87"/>
      <c r="O1310" s="87"/>
      <c r="P1310" s="87"/>
      <c r="Q1310" s="84">
        <v>34</v>
      </c>
      <c r="R1310" s="84">
        <v>36</v>
      </c>
      <c r="S1310" s="87">
        <v>38</v>
      </c>
      <c r="T1310" s="87">
        <v>40</v>
      </c>
      <c r="U1310" s="87">
        <v>40</v>
      </c>
      <c r="V1310" s="87">
        <v>40</v>
      </c>
      <c r="W1310" s="87"/>
      <c r="X1310" s="87"/>
    </row>
    <row r="1311" spans="1:24" ht="12.95">
      <c r="A1311" s="9" t="s">
        <v>128</v>
      </c>
      <c r="B1311" s="16" t="s">
        <v>74</v>
      </c>
      <c r="C1311" s="47" t="str" cm="1">
        <f t="array" ref="C1311">IF(A1311="", "", _xlfn._xlws.FILTER('Responsáveis pelas informações'!F:F, 'Responsáveis pelas informações'!A:A=A1311))</f>
        <v>Marcos</v>
      </c>
      <c r="D1311" s="47" t="s">
        <v>6</v>
      </c>
      <c r="E1311" s="61" t="s">
        <v>877</v>
      </c>
      <c r="F1311" s="61" t="s">
        <v>877</v>
      </c>
      <c r="G1311" s="16"/>
      <c r="H1311" s="87"/>
      <c r="I1311" s="87"/>
      <c r="J1311" s="87"/>
      <c r="K1311" s="87"/>
      <c r="L1311" s="87"/>
      <c r="M1311" s="87"/>
      <c r="N1311" s="87"/>
      <c r="O1311" s="87"/>
      <c r="P1311" s="87"/>
      <c r="Q1311" s="84">
        <v>60</v>
      </c>
      <c r="R1311" s="84">
        <v>100</v>
      </c>
      <c r="S1311" s="87">
        <v>80</v>
      </c>
      <c r="T1311" s="87"/>
      <c r="U1311" s="87"/>
      <c r="V1311" s="87"/>
      <c r="W1311" s="87"/>
      <c r="X1311" s="87"/>
    </row>
    <row r="1312" spans="1:24" ht="12.95">
      <c r="A1312" s="9" t="s">
        <v>128</v>
      </c>
      <c r="B1312" s="16" t="s">
        <v>49</v>
      </c>
      <c r="C1312" s="47" t="str" cm="1">
        <f t="array" ref="C1312">IF(A1312="", "", _xlfn._xlws.FILTER('Responsáveis pelas informações'!F:F, 'Responsáveis pelas informações'!A:A=A1312))</f>
        <v>Marcos</v>
      </c>
      <c r="D1312" s="47" t="s">
        <v>6</v>
      </c>
      <c r="E1312" s="61" t="s">
        <v>877</v>
      </c>
      <c r="F1312" s="61" t="s">
        <v>877</v>
      </c>
      <c r="G1312" s="16"/>
      <c r="H1312" s="87"/>
      <c r="I1312" s="87"/>
      <c r="J1312" s="87"/>
      <c r="K1312" s="87"/>
      <c r="L1312" s="87"/>
      <c r="M1312" s="87"/>
      <c r="N1312" s="87"/>
      <c r="O1312" s="87"/>
      <c r="P1312" s="87"/>
      <c r="Q1312" s="84">
        <v>15</v>
      </c>
      <c r="R1312" s="84">
        <v>25</v>
      </c>
      <c r="S1312" s="87">
        <v>20</v>
      </c>
      <c r="T1312" s="87"/>
      <c r="U1312" s="87"/>
      <c r="V1312" s="87"/>
      <c r="W1312" s="87"/>
      <c r="X1312" s="87"/>
    </row>
    <row r="1313" spans="1:24" ht="12.95">
      <c r="A1313" s="9" t="s">
        <v>128</v>
      </c>
      <c r="B1313" s="16" t="s">
        <v>77</v>
      </c>
      <c r="C1313" s="47" t="str" cm="1">
        <f t="array" ref="C1313">IF(A1313="", "", _xlfn._xlws.FILTER('Responsáveis pelas informações'!F:F, 'Responsáveis pelas informações'!A:A=A1313))</f>
        <v>Marcos</v>
      </c>
      <c r="D1313" s="47" t="s">
        <v>6</v>
      </c>
      <c r="E1313" s="61" t="s">
        <v>877</v>
      </c>
      <c r="F1313" s="61" t="s">
        <v>877</v>
      </c>
      <c r="G1313" s="16"/>
      <c r="H1313" s="87"/>
      <c r="I1313" s="87"/>
      <c r="J1313" s="87"/>
      <c r="K1313" s="87"/>
      <c r="L1313" s="87"/>
      <c r="M1313" s="87"/>
      <c r="N1313" s="87"/>
      <c r="O1313" s="87"/>
      <c r="P1313" s="87"/>
      <c r="Q1313" s="84">
        <v>3</v>
      </c>
      <c r="R1313" s="84">
        <v>5</v>
      </c>
      <c r="S1313" s="87">
        <v>4</v>
      </c>
      <c r="T1313" s="87"/>
      <c r="U1313" s="87"/>
      <c r="V1313" s="87"/>
      <c r="W1313" s="87"/>
      <c r="X1313" s="87"/>
    </row>
    <row r="1314" spans="1:24" ht="12.95">
      <c r="A1314" s="9" t="s">
        <v>128</v>
      </c>
      <c r="B1314" s="16" t="s">
        <v>79</v>
      </c>
      <c r="C1314" s="47" t="str" cm="1">
        <f t="array" ref="C1314">IF(A1314="", "", _xlfn._xlws.FILTER('Responsáveis pelas informações'!F:F, 'Responsáveis pelas informações'!A:A=A1314))</f>
        <v>Marcos</v>
      </c>
      <c r="D1314" s="47" t="s">
        <v>6</v>
      </c>
      <c r="E1314" s="61" t="s">
        <v>877</v>
      </c>
      <c r="F1314" s="61" t="s">
        <v>877</v>
      </c>
      <c r="G1314" s="16"/>
      <c r="H1314" s="87"/>
      <c r="I1314" s="87"/>
      <c r="J1314" s="87"/>
      <c r="K1314" s="87"/>
      <c r="L1314" s="87"/>
      <c r="M1314" s="87"/>
      <c r="N1314" s="87"/>
      <c r="O1314" s="87"/>
      <c r="P1314" s="87"/>
      <c r="Q1314" s="84">
        <v>3</v>
      </c>
      <c r="R1314" s="84">
        <v>5</v>
      </c>
      <c r="S1314" s="87">
        <v>4</v>
      </c>
      <c r="T1314" s="87"/>
      <c r="U1314" s="87"/>
      <c r="V1314" s="87"/>
      <c r="W1314" s="87"/>
      <c r="X1314" s="87"/>
    </row>
    <row r="1315" spans="1:24" ht="12.95">
      <c r="A1315" s="9" t="s">
        <v>128</v>
      </c>
      <c r="B1315" s="16" t="s">
        <v>81</v>
      </c>
      <c r="C1315" s="47" t="str" cm="1">
        <f t="array" ref="C1315">IF(A1315="", "", _xlfn._xlws.FILTER('Responsáveis pelas informações'!F:F, 'Responsáveis pelas informações'!A:A=A1315))</f>
        <v>Marcos</v>
      </c>
      <c r="D1315" s="47" t="s">
        <v>6</v>
      </c>
      <c r="E1315" s="61" t="s">
        <v>877</v>
      </c>
      <c r="F1315" s="61" t="s">
        <v>877</v>
      </c>
      <c r="G1315" s="16"/>
      <c r="H1315" s="87"/>
      <c r="I1315" s="87"/>
      <c r="J1315" s="87"/>
      <c r="K1315" s="87"/>
      <c r="L1315" s="87"/>
      <c r="M1315" s="87"/>
      <c r="N1315" s="87"/>
      <c r="O1315" s="87"/>
      <c r="P1315" s="87"/>
      <c r="Q1315" s="84">
        <v>2</v>
      </c>
      <c r="R1315" s="84">
        <v>3</v>
      </c>
      <c r="S1315" s="87">
        <v>2</v>
      </c>
      <c r="T1315" s="87"/>
      <c r="U1315" s="87"/>
      <c r="V1315" s="87"/>
      <c r="W1315" s="87"/>
      <c r="X1315" s="87"/>
    </row>
    <row r="1316" spans="1:24" ht="12.95">
      <c r="A1316" s="9" t="s">
        <v>128</v>
      </c>
      <c r="B1316" s="16" t="s">
        <v>57</v>
      </c>
      <c r="C1316" s="47" t="str" cm="1">
        <f t="array" ref="C1316">IF(A1316="", "", _xlfn._xlws.FILTER('Responsáveis pelas informações'!F:F, 'Responsáveis pelas informações'!A:A=A1316))</f>
        <v>Marcos</v>
      </c>
      <c r="D1316" s="47" t="s">
        <v>6</v>
      </c>
      <c r="E1316" s="61" t="s">
        <v>877</v>
      </c>
      <c r="F1316" s="61" t="s">
        <v>877</v>
      </c>
      <c r="G1316" s="16"/>
      <c r="H1316" s="87"/>
      <c r="I1316" s="87"/>
      <c r="J1316" s="87"/>
      <c r="K1316" s="87"/>
      <c r="L1316" s="87"/>
      <c r="M1316" s="87"/>
      <c r="N1316" s="87"/>
      <c r="O1316" s="87"/>
      <c r="P1316" s="87"/>
      <c r="Q1316" s="84">
        <v>1</v>
      </c>
      <c r="R1316" s="84">
        <v>1</v>
      </c>
      <c r="S1316" s="87">
        <v>1</v>
      </c>
      <c r="T1316" s="87"/>
      <c r="U1316" s="87"/>
      <c r="V1316" s="87"/>
      <c r="W1316" s="87"/>
      <c r="X1316" s="87"/>
    </row>
    <row r="1317" spans="1:24" ht="12.95">
      <c r="A1317" s="9" t="s">
        <v>128</v>
      </c>
      <c r="B1317" s="16" t="s">
        <v>99</v>
      </c>
      <c r="C1317" s="47" t="str" cm="1">
        <f t="array" ref="C1317">IF(A1317="", "", _xlfn._xlws.FILTER('Responsáveis pelas informações'!F:F, 'Responsáveis pelas informações'!A:A=A1317))</f>
        <v>Marcos</v>
      </c>
      <c r="D1317" s="47" t="s">
        <v>6</v>
      </c>
      <c r="E1317" s="61" t="s">
        <v>877</v>
      </c>
      <c r="F1317" s="61" t="s">
        <v>877</v>
      </c>
      <c r="G1317" s="58"/>
      <c r="H1317" s="87"/>
      <c r="I1317" s="87"/>
      <c r="J1317" s="87"/>
      <c r="K1317" s="87"/>
      <c r="L1317" s="87"/>
      <c r="M1317" s="87"/>
      <c r="N1317" s="87"/>
      <c r="O1317" s="87"/>
      <c r="P1317" s="87"/>
      <c r="Q1317" s="84">
        <v>3</v>
      </c>
      <c r="R1317" s="84">
        <v>4</v>
      </c>
      <c r="S1317" s="87">
        <v>4</v>
      </c>
      <c r="T1317" s="87"/>
      <c r="U1317" s="87"/>
      <c r="V1317" s="87"/>
      <c r="W1317" s="87"/>
      <c r="X1317" s="87"/>
    </row>
    <row r="1318" spans="1:24" ht="26.1">
      <c r="A1318" s="9" t="s">
        <v>128</v>
      </c>
      <c r="B1318" s="16" t="s">
        <v>88</v>
      </c>
      <c r="C1318" s="47" t="str" cm="1">
        <f t="array" ref="C1318">IF(A1318="", "", _xlfn._xlws.FILTER('Responsáveis pelas informações'!F:F, 'Responsáveis pelas informações'!A:A=A1318))</f>
        <v>Marcos</v>
      </c>
      <c r="D1318" s="47" t="s">
        <v>6</v>
      </c>
      <c r="E1318" s="61" t="s">
        <v>877</v>
      </c>
      <c r="F1318" s="61" t="s">
        <v>877</v>
      </c>
      <c r="G1318" s="16"/>
      <c r="H1318" s="87"/>
      <c r="I1318" s="87"/>
      <c r="J1318" s="87"/>
      <c r="K1318" s="87"/>
      <c r="L1318" s="87"/>
      <c r="M1318" s="87"/>
      <c r="N1318" s="87"/>
      <c r="O1318" s="87"/>
      <c r="P1318" s="87"/>
      <c r="Q1318" s="84">
        <v>55</v>
      </c>
      <c r="R1318" s="84">
        <v>55</v>
      </c>
      <c r="S1318" s="87">
        <v>55</v>
      </c>
      <c r="T1318" s="87"/>
      <c r="U1318" s="87"/>
      <c r="V1318" s="87"/>
      <c r="W1318" s="87"/>
      <c r="X1318" s="87"/>
    </row>
    <row r="1319" spans="1:24" ht="12.95">
      <c r="A1319" s="9" t="s">
        <v>128</v>
      </c>
      <c r="B1319" s="16" t="s">
        <v>72</v>
      </c>
      <c r="C1319" s="47" t="str" cm="1">
        <f t="array" ref="C1319">IF(A1319="", "", _xlfn._xlws.FILTER('Responsáveis pelas informações'!F:F, 'Responsáveis pelas informações'!A:A=A1319))</f>
        <v>Marcos</v>
      </c>
      <c r="D1319" s="47" t="s">
        <v>6</v>
      </c>
      <c r="E1319" s="61" t="s">
        <v>877</v>
      </c>
      <c r="F1319" s="61" t="s">
        <v>877</v>
      </c>
      <c r="G1319" s="16"/>
      <c r="H1319" s="87"/>
      <c r="I1319" s="87"/>
      <c r="J1319" s="87"/>
      <c r="K1319" s="87"/>
      <c r="L1319" s="87"/>
      <c r="M1319" s="87"/>
      <c r="N1319" s="87"/>
      <c r="O1319" s="87"/>
      <c r="P1319" s="87"/>
      <c r="Q1319" s="84">
        <v>20</v>
      </c>
      <c r="R1319" s="84">
        <v>20</v>
      </c>
      <c r="S1319" s="87">
        <v>20</v>
      </c>
      <c r="T1319" s="87"/>
      <c r="U1319" s="87"/>
      <c r="V1319" s="87"/>
      <c r="W1319" s="87"/>
      <c r="X1319" s="87"/>
    </row>
    <row r="1320" spans="1:24" ht="12.95">
      <c r="A1320" s="9" t="s">
        <v>129</v>
      </c>
      <c r="B1320" s="16" t="s">
        <v>74</v>
      </c>
      <c r="C1320" s="47" t="str" cm="1">
        <f t="array" ref="C1320">IF(A1320="", "", _xlfn._xlws.FILTER('Responsáveis pelas informações'!F:F, 'Responsáveis pelas informações'!A:A=A1320))</f>
        <v>Marcos</v>
      </c>
      <c r="D1320" s="47" t="s">
        <v>6</v>
      </c>
      <c r="E1320" s="61" t="s">
        <v>877</v>
      </c>
      <c r="F1320" s="61" t="s">
        <v>877</v>
      </c>
      <c r="G1320" s="58"/>
      <c r="H1320" s="87"/>
      <c r="I1320" s="87"/>
      <c r="J1320" s="87"/>
      <c r="K1320" s="87"/>
      <c r="L1320" s="87"/>
      <c r="M1320" s="87"/>
      <c r="N1320" s="87"/>
      <c r="O1320" s="87"/>
      <c r="P1320" s="87"/>
      <c r="Q1320" s="84">
        <v>20</v>
      </c>
      <c r="R1320" s="84">
        <v>40</v>
      </c>
      <c r="S1320" s="87">
        <v>40</v>
      </c>
      <c r="T1320" s="87">
        <v>40</v>
      </c>
      <c r="U1320" s="87"/>
      <c r="V1320" s="87"/>
      <c r="W1320" s="87"/>
      <c r="X1320" s="87"/>
    </row>
    <row r="1321" spans="1:24" ht="12.95">
      <c r="A1321" s="9" t="s">
        <v>129</v>
      </c>
      <c r="B1321" s="16" t="s">
        <v>49</v>
      </c>
      <c r="C1321" s="47" t="str" cm="1">
        <f t="array" ref="C1321">IF(A1321="", "", _xlfn._xlws.FILTER('Responsáveis pelas informações'!F:F, 'Responsáveis pelas informações'!A:A=A1321))</f>
        <v>Marcos</v>
      </c>
      <c r="D1321" s="47" t="s">
        <v>6</v>
      </c>
      <c r="E1321" s="61" t="s">
        <v>877</v>
      </c>
      <c r="F1321" s="61" t="s">
        <v>877</v>
      </c>
      <c r="G1321" s="58"/>
      <c r="H1321" s="87"/>
      <c r="I1321" s="87"/>
      <c r="J1321" s="87"/>
      <c r="K1321" s="87"/>
      <c r="L1321" s="87"/>
      <c r="M1321" s="87"/>
      <c r="N1321" s="87"/>
      <c r="O1321" s="87"/>
      <c r="P1321" s="87"/>
      <c r="Q1321" s="84">
        <v>4</v>
      </c>
      <c r="R1321" s="84">
        <v>8</v>
      </c>
      <c r="S1321" s="87">
        <v>8</v>
      </c>
      <c r="T1321" s="87">
        <v>8</v>
      </c>
      <c r="U1321" s="87"/>
      <c r="V1321" s="87"/>
      <c r="W1321" s="87"/>
      <c r="X1321" s="87"/>
    </row>
    <row r="1322" spans="1:24" ht="12.95">
      <c r="A1322" s="9" t="s">
        <v>129</v>
      </c>
      <c r="B1322" s="16" t="s">
        <v>77</v>
      </c>
      <c r="C1322" s="47" t="str" cm="1">
        <f t="array" ref="C1322">IF(A1322="", "", _xlfn._xlws.FILTER('Responsáveis pelas informações'!F:F, 'Responsáveis pelas informações'!A:A=A1322))</f>
        <v>Marcos</v>
      </c>
      <c r="D1322" s="47" t="s">
        <v>6</v>
      </c>
      <c r="E1322" s="61" t="s">
        <v>877</v>
      </c>
      <c r="F1322" s="61" t="s">
        <v>877</v>
      </c>
      <c r="G1322" s="58"/>
      <c r="H1322" s="87"/>
      <c r="I1322" s="87"/>
      <c r="J1322" s="87"/>
      <c r="K1322" s="87"/>
      <c r="L1322" s="87"/>
      <c r="M1322" s="87"/>
      <c r="N1322" s="87"/>
      <c r="O1322" s="87"/>
      <c r="P1322" s="87"/>
      <c r="Q1322" s="84">
        <v>2</v>
      </c>
      <c r="R1322" s="84">
        <v>4</v>
      </c>
      <c r="S1322" s="87">
        <v>4</v>
      </c>
      <c r="T1322" s="87">
        <v>4</v>
      </c>
      <c r="U1322" s="87"/>
      <c r="V1322" s="87"/>
      <c r="W1322" s="87"/>
      <c r="X1322" s="87"/>
    </row>
    <row r="1323" spans="1:24" ht="12.95">
      <c r="A1323" s="9" t="s">
        <v>129</v>
      </c>
      <c r="B1323" s="16" t="s">
        <v>79</v>
      </c>
      <c r="C1323" s="47" t="str" cm="1">
        <f t="array" ref="C1323">IF(A1323="", "", _xlfn._xlws.FILTER('Responsáveis pelas informações'!F:F, 'Responsáveis pelas informações'!A:A=A1323))</f>
        <v>Marcos</v>
      </c>
      <c r="D1323" s="47" t="s">
        <v>6</v>
      </c>
      <c r="E1323" s="61" t="s">
        <v>877</v>
      </c>
      <c r="F1323" s="61" t="s">
        <v>877</v>
      </c>
      <c r="G1323" s="58"/>
      <c r="H1323" s="87"/>
      <c r="I1323" s="87"/>
      <c r="J1323" s="87"/>
      <c r="K1323" s="87"/>
      <c r="L1323" s="87"/>
      <c r="M1323" s="87"/>
      <c r="N1323" s="87"/>
      <c r="O1323" s="87"/>
      <c r="P1323" s="87"/>
      <c r="Q1323" s="84">
        <v>2</v>
      </c>
      <c r="R1323" s="84">
        <v>3</v>
      </c>
      <c r="S1323" s="87">
        <v>3</v>
      </c>
      <c r="T1323" s="87">
        <v>3</v>
      </c>
      <c r="U1323" s="87"/>
      <c r="V1323" s="87"/>
      <c r="W1323" s="87"/>
      <c r="X1323" s="87"/>
    </row>
    <row r="1324" spans="1:24" ht="26.1">
      <c r="A1324" s="9" t="s">
        <v>129</v>
      </c>
      <c r="B1324" s="16" t="s">
        <v>95</v>
      </c>
      <c r="C1324" s="47" t="str" cm="1">
        <f t="array" ref="C1324">IF(A1324="", "", _xlfn._xlws.FILTER('Responsáveis pelas informações'!F:F, 'Responsáveis pelas informações'!A:A=A1324))</f>
        <v>Marcos</v>
      </c>
      <c r="D1324" s="47" t="s">
        <v>6</v>
      </c>
      <c r="E1324" s="61" t="s">
        <v>877</v>
      </c>
      <c r="F1324" s="61" t="s">
        <v>877</v>
      </c>
      <c r="G1324" s="58"/>
      <c r="H1324" s="87"/>
      <c r="I1324" s="87"/>
      <c r="J1324" s="87"/>
      <c r="K1324" s="87"/>
      <c r="L1324" s="87"/>
      <c r="M1324" s="87"/>
      <c r="N1324" s="87"/>
      <c r="O1324" s="87"/>
      <c r="P1324" s="87"/>
      <c r="Q1324" s="84">
        <v>0</v>
      </c>
      <c r="R1324" s="84">
        <v>0</v>
      </c>
      <c r="S1324" s="87">
        <v>1</v>
      </c>
      <c r="T1324" s="87">
        <v>1</v>
      </c>
      <c r="U1324" s="87"/>
      <c r="V1324" s="87"/>
      <c r="W1324" s="87"/>
      <c r="X1324" s="87"/>
    </row>
    <row r="1325" spans="1:24" ht="12.95">
      <c r="A1325" s="9" t="s">
        <v>129</v>
      </c>
      <c r="B1325" s="16" t="s">
        <v>81</v>
      </c>
      <c r="C1325" s="47" t="str" cm="1">
        <f t="array" ref="C1325">IF(A1325="", "", _xlfn._xlws.FILTER('Responsáveis pelas informações'!F:F, 'Responsáveis pelas informações'!A:A=A1325))</f>
        <v>Marcos</v>
      </c>
      <c r="D1325" s="47" t="s">
        <v>6</v>
      </c>
      <c r="E1325" s="61" t="s">
        <v>877</v>
      </c>
      <c r="F1325" s="61" t="s">
        <v>877</v>
      </c>
      <c r="G1325" s="58"/>
      <c r="H1325" s="87"/>
      <c r="I1325" s="87"/>
      <c r="J1325" s="87"/>
      <c r="K1325" s="87"/>
      <c r="L1325" s="87"/>
      <c r="M1325" s="87"/>
      <c r="N1325" s="87"/>
      <c r="O1325" s="87"/>
      <c r="P1325" s="87"/>
      <c r="Q1325" s="84">
        <v>3</v>
      </c>
      <c r="R1325" s="84">
        <v>3</v>
      </c>
      <c r="S1325" s="87">
        <v>3</v>
      </c>
      <c r="T1325" s="87">
        <v>3</v>
      </c>
      <c r="U1325" s="87"/>
      <c r="V1325" s="87"/>
      <c r="W1325" s="87"/>
      <c r="X1325" s="87"/>
    </row>
    <row r="1326" spans="1:24" ht="12.95">
      <c r="A1326" s="9" t="s">
        <v>129</v>
      </c>
      <c r="B1326" s="16" t="s">
        <v>57</v>
      </c>
      <c r="C1326" s="47" t="str" cm="1">
        <f t="array" ref="C1326">IF(A1326="", "", _xlfn._xlws.FILTER('Responsáveis pelas informações'!F:F, 'Responsáveis pelas informações'!A:A=A1326))</f>
        <v>Marcos</v>
      </c>
      <c r="D1326" s="47" t="s">
        <v>6</v>
      </c>
      <c r="E1326" s="61" t="s">
        <v>877</v>
      </c>
      <c r="F1326" s="61" t="s">
        <v>877</v>
      </c>
      <c r="G1326" s="58"/>
      <c r="H1326" s="87"/>
      <c r="I1326" s="87"/>
      <c r="J1326" s="87"/>
      <c r="K1326" s="87"/>
      <c r="L1326" s="87"/>
      <c r="M1326" s="87"/>
      <c r="N1326" s="87"/>
      <c r="O1326" s="87"/>
      <c r="P1326" s="87"/>
      <c r="Q1326" s="84">
        <v>1</v>
      </c>
      <c r="R1326" s="84">
        <v>2</v>
      </c>
      <c r="S1326" s="87">
        <v>2</v>
      </c>
      <c r="T1326" s="87">
        <v>2</v>
      </c>
      <c r="U1326" s="87"/>
      <c r="V1326" s="87"/>
      <c r="W1326" s="87"/>
      <c r="X1326" s="87"/>
    </row>
    <row r="1327" spans="1:24" ht="12.95">
      <c r="A1327" s="9" t="s">
        <v>129</v>
      </c>
      <c r="B1327" s="16" t="s">
        <v>99</v>
      </c>
      <c r="C1327" s="47" t="str" cm="1">
        <f t="array" ref="C1327">IF(A1327="", "", _xlfn._xlws.FILTER('Responsáveis pelas informações'!F:F, 'Responsáveis pelas informações'!A:A=A1327))</f>
        <v>Marcos</v>
      </c>
      <c r="D1327" s="47" t="s">
        <v>6</v>
      </c>
      <c r="E1327" s="61" t="s">
        <v>877</v>
      </c>
      <c r="F1327" s="61" t="s">
        <v>877</v>
      </c>
      <c r="G1327" s="58"/>
      <c r="H1327" s="87"/>
      <c r="I1327" s="87"/>
      <c r="J1327" s="87"/>
      <c r="K1327" s="87"/>
      <c r="L1327" s="87"/>
      <c r="M1327" s="87"/>
      <c r="N1327" s="87"/>
      <c r="O1327" s="87"/>
      <c r="P1327" s="87"/>
      <c r="Q1327" s="84">
        <v>7</v>
      </c>
      <c r="R1327" s="84">
        <v>8</v>
      </c>
      <c r="S1327" s="87">
        <v>8</v>
      </c>
      <c r="T1327" s="87">
        <v>10</v>
      </c>
      <c r="U1327" s="87"/>
      <c r="V1327" s="87"/>
      <c r="W1327" s="87"/>
      <c r="X1327" s="87"/>
    </row>
    <row r="1328" spans="1:24" ht="26.1">
      <c r="A1328" s="9" t="s">
        <v>129</v>
      </c>
      <c r="B1328" s="16" t="s">
        <v>88</v>
      </c>
      <c r="C1328" s="47" t="str" cm="1">
        <f t="array" ref="C1328">IF(A1328="", "", _xlfn._xlws.FILTER('Responsáveis pelas informações'!F:F, 'Responsáveis pelas informações'!A:A=A1328))</f>
        <v>Marcos</v>
      </c>
      <c r="D1328" s="47" t="s">
        <v>6</v>
      </c>
      <c r="E1328" s="61" t="s">
        <v>877</v>
      </c>
      <c r="F1328" s="61" t="s">
        <v>877</v>
      </c>
      <c r="G1328" s="58"/>
      <c r="H1328" s="87"/>
      <c r="I1328" s="87"/>
      <c r="J1328" s="87"/>
      <c r="K1328" s="87"/>
      <c r="L1328" s="87"/>
      <c r="M1328" s="87"/>
      <c r="N1328" s="87"/>
      <c r="O1328" s="87"/>
      <c r="P1328" s="87"/>
      <c r="Q1328" s="84">
        <v>58</v>
      </c>
      <c r="R1328" s="84">
        <v>58</v>
      </c>
      <c r="S1328" s="87">
        <v>58</v>
      </c>
      <c r="T1328" s="87">
        <v>58</v>
      </c>
      <c r="U1328" s="87"/>
      <c r="V1328" s="87"/>
      <c r="W1328" s="87"/>
      <c r="X1328" s="87"/>
    </row>
    <row r="1329" spans="1:24" ht="12.95">
      <c r="A1329" s="9" t="s">
        <v>129</v>
      </c>
      <c r="B1329" s="16" t="s">
        <v>72</v>
      </c>
      <c r="C1329" s="47" t="str" cm="1">
        <f t="array" ref="C1329">IF(A1329="", "", _xlfn._xlws.FILTER('Responsáveis pelas informações'!F:F, 'Responsáveis pelas informações'!A:A=A1329))</f>
        <v>Marcos</v>
      </c>
      <c r="D1329" s="47" t="s">
        <v>6</v>
      </c>
      <c r="E1329" s="61" t="s">
        <v>877</v>
      </c>
      <c r="F1329" s="61" t="s">
        <v>877</v>
      </c>
      <c r="G1329" s="58"/>
      <c r="H1329" s="87"/>
      <c r="I1329" s="87"/>
      <c r="J1329" s="87"/>
      <c r="K1329" s="87"/>
      <c r="L1329" s="87"/>
      <c r="M1329" s="87"/>
      <c r="N1329" s="87"/>
      <c r="O1329" s="87"/>
      <c r="P1329" s="87"/>
      <c r="Q1329" s="84">
        <v>50</v>
      </c>
      <c r="R1329" s="84">
        <v>50</v>
      </c>
      <c r="S1329" s="87">
        <v>50</v>
      </c>
      <c r="T1329" s="87">
        <v>50</v>
      </c>
      <c r="U1329" s="87"/>
      <c r="V1329" s="87"/>
      <c r="W1329" s="87"/>
      <c r="X1329" s="87"/>
    </row>
    <row r="1330" spans="1:24" ht="26.1">
      <c r="A1330" s="9" t="s">
        <v>129</v>
      </c>
      <c r="B1330" s="16" t="s">
        <v>104</v>
      </c>
      <c r="C1330" s="47" t="str" cm="1">
        <f t="array" ref="C1330">IF(A1330="", "", _xlfn._xlws.FILTER('Responsáveis pelas informações'!F:F, 'Responsáveis pelas informações'!A:A=A1330))</f>
        <v>Marcos</v>
      </c>
      <c r="D1330" s="47" t="s">
        <v>6</v>
      </c>
      <c r="E1330" s="61" t="s">
        <v>877</v>
      </c>
      <c r="F1330" s="61" t="s">
        <v>877</v>
      </c>
      <c r="G1330" s="58"/>
      <c r="H1330" s="87"/>
      <c r="I1330" s="87"/>
      <c r="J1330" s="87"/>
      <c r="K1330" s="87"/>
      <c r="L1330" s="87"/>
      <c r="M1330" s="87"/>
      <c r="N1330" s="87"/>
      <c r="O1330" s="87"/>
      <c r="P1330" s="87"/>
      <c r="Q1330" s="84">
        <v>5</v>
      </c>
      <c r="R1330" s="84">
        <v>5</v>
      </c>
      <c r="S1330" s="87">
        <v>5</v>
      </c>
      <c r="T1330" s="87">
        <v>5</v>
      </c>
      <c r="U1330" s="87"/>
      <c r="V1330" s="87"/>
      <c r="W1330" s="87"/>
      <c r="X1330" s="87"/>
    </row>
    <row r="1331" spans="1:24" ht="26.1">
      <c r="A1331" s="9" t="s">
        <v>129</v>
      </c>
      <c r="B1331" s="16" t="s">
        <v>66</v>
      </c>
      <c r="C1331" s="47" t="str" cm="1">
        <f t="array" ref="C1331">IF(A1331="", "", _xlfn._xlws.FILTER('Responsáveis pelas informações'!F:F, 'Responsáveis pelas informações'!A:A=A1331))</f>
        <v>Marcos</v>
      </c>
      <c r="D1331" s="47" t="s">
        <v>6</v>
      </c>
      <c r="E1331" s="61" t="s">
        <v>877</v>
      </c>
      <c r="F1331" s="61" t="s">
        <v>877</v>
      </c>
      <c r="G1331" s="89"/>
      <c r="H1331" s="109"/>
      <c r="I1331" s="109"/>
      <c r="J1331" s="109"/>
      <c r="K1331" s="109"/>
      <c r="L1331" s="109"/>
      <c r="M1331" s="109"/>
      <c r="N1331" s="109"/>
      <c r="O1331" s="109"/>
      <c r="P1331" s="109"/>
      <c r="Q1331" s="84" t="s">
        <v>391</v>
      </c>
      <c r="R1331" s="84" t="s">
        <v>391</v>
      </c>
      <c r="S1331" s="84" t="s">
        <v>391</v>
      </c>
      <c r="T1331" s="84" t="s">
        <v>391</v>
      </c>
      <c r="U1331" s="109"/>
      <c r="V1331" s="109"/>
      <c r="W1331" s="109"/>
      <c r="X1331" s="109"/>
    </row>
    <row r="1332" spans="1:24" ht="12.95">
      <c r="A1332" s="9" t="s">
        <v>129</v>
      </c>
      <c r="B1332" s="16" t="s">
        <v>74</v>
      </c>
      <c r="C1332" s="47" t="str" cm="1">
        <f t="array" ref="C1332">IF(A1332="", "", _xlfn._xlws.FILTER('Responsáveis pelas informações'!F:F, 'Responsáveis pelas informações'!A:A=A1332))</f>
        <v>Marcos</v>
      </c>
      <c r="D1332" s="47" t="s">
        <v>6</v>
      </c>
      <c r="E1332" s="61" t="s">
        <v>877</v>
      </c>
      <c r="F1332" s="61" t="s">
        <v>389</v>
      </c>
      <c r="G1332" s="58"/>
      <c r="H1332" s="87"/>
      <c r="I1332" s="87"/>
      <c r="J1332" s="87"/>
      <c r="K1332" s="87"/>
      <c r="L1332" s="87"/>
      <c r="M1332" s="87"/>
      <c r="N1332" s="87"/>
      <c r="O1332" s="87"/>
      <c r="P1332" s="87"/>
      <c r="Q1332" s="84">
        <v>20</v>
      </c>
      <c r="R1332" s="84">
        <v>40</v>
      </c>
      <c r="S1332" s="87">
        <v>40</v>
      </c>
      <c r="T1332" s="87">
        <v>40</v>
      </c>
      <c r="U1332" s="87"/>
      <c r="V1332" s="87"/>
      <c r="W1332" s="87"/>
      <c r="X1332" s="87"/>
    </row>
    <row r="1333" spans="1:24" ht="12.95">
      <c r="A1333" s="9" t="s">
        <v>129</v>
      </c>
      <c r="B1333" s="16" t="s">
        <v>49</v>
      </c>
      <c r="C1333" s="47" t="str" cm="1">
        <f t="array" ref="C1333">IF(A1333="", "", _xlfn._xlws.FILTER('Responsáveis pelas informações'!F:F, 'Responsáveis pelas informações'!A:A=A1333))</f>
        <v>Marcos</v>
      </c>
      <c r="D1333" s="47" t="s">
        <v>6</v>
      </c>
      <c r="E1333" s="61" t="s">
        <v>877</v>
      </c>
      <c r="F1333" s="61" t="s">
        <v>389</v>
      </c>
      <c r="G1333" s="58"/>
      <c r="H1333" s="87"/>
      <c r="I1333" s="87"/>
      <c r="J1333" s="87"/>
      <c r="K1333" s="87"/>
      <c r="L1333" s="87"/>
      <c r="M1333" s="87"/>
      <c r="N1333" s="87"/>
      <c r="O1333" s="87"/>
      <c r="P1333" s="87"/>
      <c r="Q1333" s="84">
        <v>4</v>
      </c>
      <c r="R1333" s="84">
        <v>16</v>
      </c>
      <c r="S1333" s="87">
        <v>8</v>
      </c>
      <c r="T1333" s="87">
        <v>8</v>
      </c>
      <c r="U1333" s="87"/>
      <c r="V1333" s="87"/>
      <c r="W1333" s="87"/>
      <c r="X1333" s="87"/>
    </row>
    <row r="1334" spans="1:24" ht="12.95">
      <c r="A1334" s="9" t="s">
        <v>129</v>
      </c>
      <c r="B1334" s="16" t="s">
        <v>77</v>
      </c>
      <c r="C1334" s="47" t="str" cm="1">
        <f t="array" ref="C1334">IF(A1334="", "", _xlfn._xlws.FILTER('Responsáveis pelas informações'!F:F, 'Responsáveis pelas informações'!A:A=A1334))</f>
        <v>Marcos</v>
      </c>
      <c r="D1334" s="47" t="s">
        <v>6</v>
      </c>
      <c r="E1334" s="61" t="s">
        <v>877</v>
      </c>
      <c r="F1334" s="61" t="s">
        <v>389</v>
      </c>
      <c r="G1334" s="58"/>
      <c r="H1334" s="87"/>
      <c r="I1334" s="87"/>
      <c r="J1334" s="87"/>
      <c r="K1334" s="87"/>
      <c r="L1334" s="87"/>
      <c r="M1334" s="87"/>
      <c r="N1334" s="87"/>
      <c r="O1334" s="87"/>
      <c r="P1334" s="87"/>
      <c r="Q1334" s="84">
        <v>2</v>
      </c>
      <c r="R1334" s="84">
        <v>8</v>
      </c>
      <c r="S1334" s="87">
        <v>4</v>
      </c>
      <c r="T1334" s="87">
        <v>4</v>
      </c>
      <c r="U1334" s="87"/>
      <c r="V1334" s="87"/>
      <c r="W1334" s="87"/>
      <c r="X1334" s="87"/>
    </row>
    <row r="1335" spans="1:24" ht="12.95">
      <c r="A1335" s="9" t="s">
        <v>129</v>
      </c>
      <c r="B1335" s="16" t="s">
        <v>79</v>
      </c>
      <c r="C1335" s="47" t="str" cm="1">
        <f t="array" ref="C1335">IF(A1335="", "", _xlfn._xlws.FILTER('Responsáveis pelas informações'!F:F, 'Responsáveis pelas informações'!A:A=A1335))</f>
        <v>Marcos</v>
      </c>
      <c r="D1335" s="47" t="s">
        <v>6</v>
      </c>
      <c r="E1335" s="61" t="s">
        <v>877</v>
      </c>
      <c r="F1335" s="61" t="s">
        <v>389</v>
      </c>
      <c r="G1335" s="58"/>
      <c r="H1335" s="87"/>
      <c r="I1335" s="87"/>
      <c r="J1335" s="87"/>
      <c r="K1335" s="87"/>
      <c r="L1335" s="87"/>
      <c r="M1335" s="87"/>
      <c r="N1335" s="87"/>
      <c r="O1335" s="87"/>
      <c r="P1335" s="87"/>
      <c r="Q1335" s="84">
        <v>2</v>
      </c>
      <c r="R1335" s="84">
        <v>5</v>
      </c>
      <c r="S1335" s="87">
        <v>3</v>
      </c>
      <c r="T1335" s="87">
        <v>3</v>
      </c>
      <c r="U1335" s="87"/>
      <c r="V1335" s="87"/>
      <c r="W1335" s="87"/>
      <c r="X1335" s="87"/>
    </row>
    <row r="1336" spans="1:24" ht="26.1">
      <c r="A1336" s="9" t="s">
        <v>129</v>
      </c>
      <c r="B1336" s="16" t="s">
        <v>95</v>
      </c>
      <c r="C1336" s="47" t="str" cm="1">
        <f t="array" ref="C1336">IF(A1336="", "", _xlfn._xlws.FILTER('Responsáveis pelas informações'!F:F, 'Responsáveis pelas informações'!A:A=A1336))</f>
        <v>Marcos</v>
      </c>
      <c r="D1336" s="47" t="s">
        <v>6</v>
      </c>
      <c r="E1336" s="61" t="s">
        <v>877</v>
      </c>
      <c r="F1336" s="61" t="s">
        <v>389</v>
      </c>
      <c r="G1336" s="58"/>
      <c r="H1336" s="87"/>
      <c r="I1336" s="87"/>
      <c r="J1336" s="87"/>
      <c r="K1336" s="87"/>
      <c r="L1336" s="87"/>
      <c r="M1336" s="87"/>
      <c r="N1336" s="87"/>
      <c r="O1336" s="87"/>
      <c r="P1336" s="87"/>
      <c r="Q1336" s="84">
        <v>0</v>
      </c>
      <c r="R1336" s="84">
        <v>2</v>
      </c>
      <c r="S1336" s="87">
        <v>1</v>
      </c>
      <c r="T1336" s="87">
        <v>1</v>
      </c>
      <c r="U1336" s="87"/>
      <c r="V1336" s="87"/>
      <c r="W1336" s="87"/>
      <c r="X1336" s="87"/>
    </row>
    <row r="1337" spans="1:24" ht="12.95">
      <c r="A1337" s="9" t="s">
        <v>129</v>
      </c>
      <c r="B1337" s="16" t="s">
        <v>81</v>
      </c>
      <c r="C1337" s="47" t="str" cm="1">
        <f t="array" ref="C1337">IF(A1337="", "", _xlfn._xlws.FILTER('Responsáveis pelas informações'!F:F, 'Responsáveis pelas informações'!A:A=A1337))</f>
        <v>Marcos</v>
      </c>
      <c r="D1337" s="47" t="s">
        <v>6</v>
      </c>
      <c r="E1337" s="61" t="s">
        <v>877</v>
      </c>
      <c r="F1337" s="61" t="s">
        <v>389</v>
      </c>
      <c r="G1337" s="58"/>
      <c r="H1337" s="87"/>
      <c r="I1337" s="87"/>
      <c r="J1337" s="87"/>
      <c r="K1337" s="87"/>
      <c r="L1337" s="87"/>
      <c r="M1337" s="87"/>
      <c r="N1337" s="87"/>
      <c r="O1337" s="87"/>
      <c r="P1337" s="87"/>
      <c r="Q1337" s="84">
        <v>3</v>
      </c>
      <c r="R1337" s="84">
        <v>3</v>
      </c>
      <c r="S1337" s="87">
        <v>3</v>
      </c>
      <c r="T1337" s="87">
        <v>3</v>
      </c>
      <c r="U1337" s="87"/>
      <c r="V1337" s="87"/>
      <c r="W1337" s="87"/>
      <c r="X1337" s="87"/>
    </row>
    <row r="1338" spans="1:24" ht="12.95">
      <c r="A1338" s="9" t="s">
        <v>129</v>
      </c>
      <c r="B1338" s="16" t="s">
        <v>57</v>
      </c>
      <c r="C1338" s="47" t="str" cm="1">
        <f t="array" ref="C1338">IF(A1338="", "", _xlfn._xlws.FILTER('Responsáveis pelas informações'!F:F, 'Responsáveis pelas informações'!A:A=A1338))</f>
        <v>Marcos</v>
      </c>
      <c r="D1338" s="47" t="s">
        <v>6</v>
      </c>
      <c r="E1338" s="61" t="s">
        <v>877</v>
      </c>
      <c r="F1338" s="61" t="s">
        <v>389</v>
      </c>
      <c r="G1338" s="58"/>
      <c r="H1338" s="87"/>
      <c r="I1338" s="87"/>
      <c r="J1338" s="87"/>
      <c r="K1338" s="87"/>
      <c r="L1338" s="87"/>
      <c r="M1338" s="87"/>
      <c r="N1338" s="87"/>
      <c r="O1338" s="87"/>
      <c r="P1338" s="87"/>
      <c r="Q1338" s="84">
        <v>1</v>
      </c>
      <c r="R1338" s="84">
        <v>4</v>
      </c>
      <c r="S1338" s="87">
        <v>2</v>
      </c>
      <c r="T1338" s="87">
        <v>2</v>
      </c>
      <c r="U1338" s="87"/>
      <c r="V1338" s="87"/>
      <c r="W1338" s="87"/>
      <c r="X1338" s="87"/>
    </row>
    <row r="1339" spans="1:24" ht="12.95">
      <c r="A1339" s="9" t="s">
        <v>129</v>
      </c>
      <c r="B1339" s="16" t="s">
        <v>99</v>
      </c>
      <c r="C1339" s="47" t="str" cm="1">
        <f t="array" ref="C1339">IF(A1339="", "", _xlfn._xlws.FILTER('Responsáveis pelas informações'!F:F, 'Responsáveis pelas informações'!A:A=A1339))</f>
        <v>Marcos</v>
      </c>
      <c r="D1339" s="47" t="s">
        <v>6</v>
      </c>
      <c r="E1339" s="61" t="s">
        <v>877</v>
      </c>
      <c r="F1339" s="61" t="s">
        <v>389</v>
      </c>
      <c r="G1339" s="58"/>
      <c r="H1339" s="87"/>
      <c r="I1339" s="87"/>
      <c r="J1339" s="87"/>
      <c r="K1339" s="87"/>
      <c r="L1339" s="87"/>
      <c r="M1339" s="87"/>
      <c r="N1339" s="87"/>
      <c r="O1339" s="87"/>
      <c r="P1339" s="87"/>
      <c r="Q1339" s="84">
        <v>7</v>
      </c>
      <c r="R1339" s="84">
        <v>8</v>
      </c>
      <c r="S1339" s="87">
        <v>8</v>
      </c>
      <c r="T1339" s="87">
        <v>10</v>
      </c>
      <c r="U1339" s="87"/>
      <c r="V1339" s="87"/>
      <c r="W1339" s="87"/>
      <c r="X1339" s="87"/>
    </row>
    <row r="1340" spans="1:24" ht="26.1">
      <c r="A1340" s="9" t="s">
        <v>129</v>
      </c>
      <c r="B1340" s="16" t="s">
        <v>88</v>
      </c>
      <c r="C1340" s="47" t="str" cm="1">
        <f t="array" ref="C1340">IF(A1340="", "", _xlfn._xlws.FILTER('Responsáveis pelas informações'!F:F, 'Responsáveis pelas informações'!A:A=A1340))</f>
        <v>Marcos</v>
      </c>
      <c r="D1340" s="47" t="s">
        <v>6</v>
      </c>
      <c r="E1340" s="61" t="s">
        <v>877</v>
      </c>
      <c r="F1340" s="61" t="s">
        <v>389</v>
      </c>
      <c r="G1340" s="58"/>
      <c r="H1340" s="87"/>
      <c r="I1340" s="87"/>
      <c r="J1340" s="87"/>
      <c r="K1340" s="87"/>
      <c r="L1340" s="87"/>
      <c r="M1340" s="87"/>
      <c r="N1340" s="87"/>
      <c r="O1340" s="87"/>
      <c r="P1340" s="87"/>
      <c r="Q1340" s="84">
        <v>58</v>
      </c>
      <c r="R1340" s="84">
        <v>58</v>
      </c>
      <c r="S1340" s="87">
        <v>58</v>
      </c>
      <c r="T1340" s="87">
        <v>58</v>
      </c>
      <c r="U1340" s="87"/>
      <c r="V1340" s="87"/>
      <c r="W1340" s="87"/>
      <c r="X1340" s="87"/>
    </row>
    <row r="1341" spans="1:24" ht="12.95">
      <c r="A1341" s="9" t="s">
        <v>129</v>
      </c>
      <c r="B1341" s="16" t="s">
        <v>72</v>
      </c>
      <c r="C1341" s="47" t="str" cm="1">
        <f t="array" ref="C1341">IF(A1341="", "", _xlfn._xlws.FILTER('Responsáveis pelas informações'!F:F, 'Responsáveis pelas informações'!A:A=A1341))</f>
        <v>Marcos</v>
      </c>
      <c r="D1341" s="47" t="s">
        <v>6</v>
      </c>
      <c r="E1341" s="61" t="s">
        <v>877</v>
      </c>
      <c r="F1341" s="61" t="s">
        <v>389</v>
      </c>
      <c r="G1341" s="58"/>
      <c r="H1341" s="87"/>
      <c r="I1341" s="87"/>
      <c r="J1341" s="87"/>
      <c r="K1341" s="87"/>
      <c r="L1341" s="87"/>
      <c r="M1341" s="87"/>
      <c r="N1341" s="87"/>
      <c r="O1341" s="87"/>
      <c r="P1341" s="87"/>
      <c r="Q1341" s="84">
        <v>50</v>
      </c>
      <c r="R1341" s="84">
        <v>50</v>
      </c>
      <c r="S1341" s="87">
        <v>50</v>
      </c>
      <c r="T1341" s="87">
        <v>50</v>
      </c>
      <c r="U1341" s="87"/>
      <c r="V1341" s="87"/>
      <c r="W1341" s="87"/>
      <c r="X1341" s="87"/>
    </row>
    <row r="1342" spans="1:24" ht="26.1">
      <c r="A1342" s="9" t="s">
        <v>129</v>
      </c>
      <c r="B1342" s="16" t="s">
        <v>104</v>
      </c>
      <c r="C1342" s="47" t="str" cm="1">
        <f t="array" ref="C1342">IF(A1342="", "", _xlfn._xlws.FILTER('Responsáveis pelas informações'!F:F, 'Responsáveis pelas informações'!A:A=A1342))</f>
        <v>Marcos</v>
      </c>
      <c r="D1342" s="47" t="s">
        <v>6</v>
      </c>
      <c r="E1342" s="61" t="s">
        <v>877</v>
      </c>
      <c r="F1342" s="61" t="s">
        <v>389</v>
      </c>
      <c r="G1342" s="58"/>
      <c r="H1342" s="87"/>
      <c r="I1342" s="87"/>
      <c r="J1342" s="87"/>
      <c r="K1342" s="87"/>
      <c r="L1342" s="87"/>
      <c r="M1342" s="87"/>
      <c r="N1342" s="87"/>
      <c r="O1342" s="87"/>
      <c r="P1342" s="87"/>
      <c r="Q1342" s="84">
        <v>5</v>
      </c>
      <c r="R1342" s="84">
        <v>5</v>
      </c>
      <c r="S1342" s="87">
        <v>5</v>
      </c>
      <c r="T1342" s="87">
        <v>5</v>
      </c>
      <c r="U1342" s="87"/>
      <c r="V1342" s="87"/>
      <c r="W1342" s="87"/>
      <c r="X1342" s="87"/>
    </row>
    <row r="1343" spans="1:24" ht="26.1">
      <c r="A1343" s="9" t="s">
        <v>129</v>
      </c>
      <c r="B1343" s="16" t="s">
        <v>66</v>
      </c>
      <c r="C1343" s="47" t="str" cm="1">
        <f t="array" ref="C1343">IF(A1343="", "", _xlfn._xlws.FILTER('Responsáveis pelas informações'!F:F, 'Responsáveis pelas informações'!A:A=A1343))</f>
        <v>Marcos</v>
      </c>
      <c r="D1343" s="47" t="s">
        <v>6</v>
      </c>
      <c r="E1343" s="61" t="s">
        <v>877</v>
      </c>
      <c r="F1343" s="61" t="s">
        <v>389</v>
      </c>
      <c r="G1343" s="89"/>
      <c r="H1343" s="109"/>
      <c r="I1343" s="109"/>
      <c r="J1343" s="109"/>
      <c r="K1343" s="109"/>
      <c r="L1343" s="109"/>
      <c r="M1343" s="109"/>
      <c r="N1343" s="109"/>
      <c r="O1343" s="109"/>
      <c r="P1343" s="109"/>
      <c r="Q1343" s="84" t="s">
        <v>391</v>
      </c>
      <c r="R1343" s="84" t="s">
        <v>391</v>
      </c>
      <c r="S1343" s="84" t="s">
        <v>391</v>
      </c>
      <c r="T1343" s="84" t="s">
        <v>391</v>
      </c>
      <c r="U1343" s="109"/>
      <c r="V1343" s="109"/>
      <c r="W1343" s="109"/>
      <c r="X1343" s="109"/>
    </row>
    <row r="1344" spans="1:24" ht="12.95">
      <c r="A1344" s="9" t="s">
        <v>130</v>
      </c>
      <c r="B1344" s="16" t="s">
        <v>47</v>
      </c>
      <c r="C1344" s="16" t="str" cm="1">
        <f t="array" ref="C1344">IF(A1344="", "", _xlfn._xlws.FILTER('Responsáveis pelas informações'!F:F, 'Responsáveis pelas informações'!A:A=A1344))</f>
        <v>Juliana</v>
      </c>
      <c r="D1344" s="16" t="s">
        <v>6</v>
      </c>
      <c r="E1344" s="30" t="s">
        <v>877</v>
      </c>
      <c r="F1344" s="30" t="s">
        <v>877</v>
      </c>
      <c r="G1344" s="16"/>
      <c r="H1344" s="87"/>
      <c r="I1344" s="87"/>
      <c r="J1344" s="87"/>
      <c r="K1344" s="87"/>
      <c r="L1344" s="87"/>
      <c r="M1344" s="87"/>
      <c r="N1344" s="87"/>
      <c r="O1344" s="87">
        <v>20</v>
      </c>
      <c r="P1344" s="87">
        <v>45</v>
      </c>
      <c r="Q1344" s="84">
        <v>45</v>
      </c>
      <c r="R1344" s="84">
        <v>30</v>
      </c>
      <c r="S1344" s="87"/>
      <c r="T1344" s="87"/>
      <c r="U1344" s="87"/>
      <c r="V1344" s="87"/>
      <c r="W1344" s="87"/>
      <c r="X1344" s="87"/>
    </row>
    <row r="1345" spans="1:24" ht="12.95">
      <c r="A1345" s="9" t="s">
        <v>130</v>
      </c>
      <c r="B1345" s="16" t="s">
        <v>13</v>
      </c>
      <c r="C1345" s="16" t="str" cm="1">
        <f t="array" ref="C1345">IF(A1345="", "", _xlfn._xlws.FILTER('Responsáveis pelas informações'!F:F, 'Responsáveis pelas informações'!A:A=A1345))</f>
        <v>Juliana</v>
      </c>
      <c r="D1345" s="16" t="s">
        <v>6</v>
      </c>
      <c r="E1345" s="30" t="s">
        <v>877</v>
      </c>
      <c r="F1345" s="30" t="s">
        <v>877</v>
      </c>
      <c r="G1345" s="16"/>
      <c r="H1345" s="87"/>
      <c r="I1345" s="87"/>
      <c r="J1345" s="87"/>
      <c r="K1345" s="87"/>
      <c r="L1345" s="87"/>
      <c r="M1345" s="87"/>
      <c r="N1345" s="87"/>
      <c r="O1345" s="87">
        <v>4</v>
      </c>
      <c r="P1345" s="87">
        <v>12</v>
      </c>
      <c r="Q1345" s="84">
        <v>12</v>
      </c>
      <c r="R1345" s="84">
        <v>8</v>
      </c>
      <c r="S1345" s="87"/>
      <c r="T1345" s="87"/>
      <c r="U1345" s="87"/>
      <c r="V1345" s="87"/>
      <c r="W1345" s="87"/>
      <c r="X1345" s="87"/>
    </row>
    <row r="1346" spans="1:24" ht="12.95">
      <c r="A1346" s="9" t="s">
        <v>130</v>
      </c>
      <c r="B1346" s="16" t="s">
        <v>51</v>
      </c>
      <c r="C1346" s="16" t="str" cm="1">
        <f t="array" ref="C1346">IF(A1346="", "", _xlfn._xlws.FILTER('Responsáveis pelas informações'!F:F, 'Responsáveis pelas informações'!A:A=A1346))</f>
        <v>Juliana</v>
      </c>
      <c r="D1346" s="16" t="s">
        <v>6</v>
      </c>
      <c r="E1346" s="30" t="s">
        <v>877</v>
      </c>
      <c r="F1346" s="30" t="s">
        <v>877</v>
      </c>
      <c r="G1346" s="16"/>
      <c r="H1346" s="87"/>
      <c r="I1346" s="87"/>
      <c r="J1346" s="87"/>
      <c r="K1346" s="87"/>
      <c r="L1346" s="87"/>
      <c r="M1346" s="87"/>
      <c r="N1346" s="87"/>
      <c r="O1346" s="87">
        <v>1</v>
      </c>
      <c r="P1346" s="87">
        <v>3</v>
      </c>
      <c r="Q1346" s="84">
        <v>3</v>
      </c>
      <c r="R1346" s="84">
        <v>2</v>
      </c>
      <c r="S1346" s="87"/>
      <c r="T1346" s="87"/>
      <c r="U1346" s="87"/>
      <c r="V1346" s="87"/>
      <c r="W1346" s="87"/>
      <c r="X1346" s="87"/>
    </row>
    <row r="1347" spans="1:24" ht="12.95">
      <c r="A1347" s="9" t="s">
        <v>130</v>
      </c>
      <c r="B1347" s="16" t="s">
        <v>53</v>
      </c>
      <c r="C1347" s="16" t="str" cm="1">
        <f t="array" ref="C1347">IF(A1347="", "", _xlfn._xlws.FILTER('Responsáveis pelas informações'!F:F, 'Responsáveis pelas informações'!A:A=A1347))</f>
        <v>Juliana</v>
      </c>
      <c r="D1347" s="16" t="s">
        <v>6</v>
      </c>
      <c r="E1347" s="30" t="s">
        <v>877</v>
      </c>
      <c r="F1347" s="30" t="s">
        <v>877</v>
      </c>
      <c r="G1347" s="16"/>
      <c r="H1347" s="87"/>
      <c r="I1347" s="87"/>
      <c r="J1347" s="87"/>
      <c r="K1347" s="87"/>
      <c r="L1347" s="87"/>
      <c r="M1347" s="87"/>
      <c r="N1347" s="87"/>
      <c r="O1347" s="87">
        <v>2</v>
      </c>
      <c r="P1347" s="87">
        <v>2</v>
      </c>
      <c r="Q1347" s="84">
        <v>2</v>
      </c>
      <c r="R1347" s="84">
        <v>1</v>
      </c>
      <c r="S1347" s="87"/>
      <c r="T1347" s="87"/>
      <c r="U1347" s="87"/>
      <c r="V1347" s="87"/>
      <c r="W1347" s="87"/>
      <c r="X1347" s="87"/>
    </row>
    <row r="1348" spans="1:24" ht="12.95">
      <c r="A1348" s="9" t="s">
        <v>130</v>
      </c>
      <c r="B1348" s="16" t="s">
        <v>63</v>
      </c>
      <c r="C1348" s="16" t="str" cm="1">
        <f t="array" ref="C1348">IF(A1348="", "", _xlfn._xlws.FILTER('Responsáveis pelas informações'!F:F, 'Responsáveis pelas informações'!A:A=A1348))</f>
        <v>Juliana</v>
      </c>
      <c r="D1348" s="16" t="s">
        <v>6</v>
      </c>
      <c r="E1348" s="30" t="s">
        <v>877</v>
      </c>
      <c r="F1348" s="30" t="s">
        <v>877</v>
      </c>
      <c r="G1348" s="16"/>
      <c r="H1348" s="87"/>
      <c r="I1348" s="87"/>
      <c r="J1348" s="87"/>
      <c r="K1348" s="87"/>
      <c r="L1348" s="87"/>
      <c r="M1348" s="87"/>
      <c r="N1348" s="87"/>
      <c r="O1348" s="87">
        <v>50</v>
      </c>
      <c r="P1348" s="87">
        <v>100</v>
      </c>
      <c r="Q1348" s="84">
        <v>200</v>
      </c>
      <c r="R1348" s="84">
        <v>100</v>
      </c>
      <c r="S1348" s="87"/>
      <c r="T1348" s="87"/>
      <c r="U1348" s="87"/>
      <c r="V1348" s="87"/>
      <c r="W1348" s="87"/>
      <c r="X1348" s="87"/>
    </row>
    <row r="1349" spans="1:24" ht="12.95">
      <c r="A1349" s="9" t="s">
        <v>130</v>
      </c>
      <c r="B1349" s="16" t="s">
        <v>57</v>
      </c>
      <c r="C1349" s="16" t="str" cm="1">
        <f t="array" ref="C1349">IF(A1349="", "", _xlfn._xlws.FILTER('Responsáveis pelas informações'!F:F, 'Responsáveis pelas informações'!A:A=A1349))</f>
        <v>Juliana</v>
      </c>
      <c r="D1349" s="16" t="s">
        <v>6</v>
      </c>
      <c r="E1349" s="30" t="s">
        <v>877</v>
      </c>
      <c r="F1349" s="30" t="s">
        <v>877</v>
      </c>
      <c r="G1349" s="16"/>
      <c r="H1349" s="87"/>
      <c r="I1349" s="87"/>
      <c r="J1349" s="87"/>
      <c r="K1349" s="87"/>
      <c r="L1349" s="87"/>
      <c r="M1349" s="87"/>
      <c r="N1349" s="87"/>
      <c r="O1349" s="87">
        <v>0</v>
      </c>
      <c r="P1349" s="87">
        <v>1</v>
      </c>
      <c r="Q1349" s="84">
        <v>2</v>
      </c>
      <c r="R1349" s="84">
        <v>2</v>
      </c>
      <c r="S1349" s="87"/>
      <c r="T1349" s="87"/>
      <c r="U1349" s="87"/>
      <c r="V1349" s="87"/>
      <c r="W1349" s="87"/>
      <c r="X1349" s="87"/>
    </row>
    <row r="1350" spans="1:24" ht="26.1">
      <c r="A1350" s="9" t="s">
        <v>130</v>
      </c>
      <c r="B1350" s="16" t="s">
        <v>66</v>
      </c>
      <c r="C1350" s="16" t="str" cm="1">
        <f t="array" ref="C1350">IF(A1350="", "", _xlfn._xlws.FILTER('Responsáveis pelas informações'!F:F, 'Responsáveis pelas informações'!A:A=A1350))</f>
        <v>Juliana</v>
      </c>
      <c r="D1350" s="16" t="s">
        <v>6</v>
      </c>
      <c r="E1350" s="30" t="s">
        <v>877</v>
      </c>
      <c r="F1350" s="30" t="s">
        <v>877</v>
      </c>
      <c r="G1350" s="16"/>
      <c r="H1350" s="87"/>
      <c r="I1350" s="87"/>
      <c r="J1350" s="87"/>
      <c r="K1350" s="87"/>
      <c r="L1350" s="87"/>
      <c r="M1350" s="87"/>
      <c r="N1350" s="87"/>
      <c r="O1350" s="87">
        <v>6</v>
      </c>
      <c r="P1350" s="87">
        <v>18</v>
      </c>
      <c r="Q1350" s="84">
        <v>18</v>
      </c>
      <c r="R1350" s="84">
        <v>10</v>
      </c>
      <c r="S1350" s="87"/>
      <c r="T1350" s="87"/>
      <c r="U1350" s="87"/>
      <c r="V1350" s="87"/>
      <c r="W1350" s="87"/>
      <c r="X1350" s="87"/>
    </row>
    <row r="1351" spans="1:24" ht="12.95">
      <c r="A1351" s="9" t="s">
        <v>130</v>
      </c>
      <c r="B1351" s="16" t="s">
        <v>68</v>
      </c>
      <c r="C1351" s="16" t="str" cm="1">
        <f t="array" ref="C1351">IF(A1351="", "", _xlfn._xlws.FILTER('Responsáveis pelas informações'!F:F, 'Responsáveis pelas informações'!A:A=A1351))</f>
        <v>Juliana</v>
      </c>
      <c r="D1351" s="16" t="s">
        <v>6</v>
      </c>
      <c r="E1351" s="30" t="s">
        <v>877</v>
      </c>
      <c r="F1351" s="30" t="s">
        <v>877</v>
      </c>
      <c r="G1351" s="16" t="s">
        <v>881</v>
      </c>
      <c r="H1351" s="87"/>
      <c r="I1351" s="87"/>
      <c r="J1351" s="87"/>
      <c r="K1351" s="87"/>
      <c r="L1351" s="87"/>
      <c r="M1351" s="87"/>
      <c r="N1351" s="87"/>
      <c r="O1351" s="87">
        <v>3</v>
      </c>
      <c r="P1351" s="87">
        <v>3</v>
      </c>
      <c r="Q1351" s="84">
        <v>3</v>
      </c>
      <c r="R1351" s="84">
        <v>3</v>
      </c>
      <c r="S1351" s="87"/>
      <c r="T1351" s="87"/>
      <c r="U1351" s="87"/>
      <c r="V1351" s="87"/>
      <c r="W1351" s="87"/>
      <c r="X1351" s="87"/>
    </row>
    <row r="1352" spans="1:24" ht="26.1">
      <c r="A1352" s="9" t="s">
        <v>130</v>
      </c>
      <c r="B1352" s="16" t="s">
        <v>70</v>
      </c>
      <c r="C1352" s="16" t="str" cm="1">
        <f t="array" ref="C1352">IF(A1352="", "", _xlfn._xlws.FILTER('Responsáveis pelas informações'!F:F, 'Responsáveis pelas informações'!A:A=A1352))</f>
        <v>Juliana</v>
      </c>
      <c r="D1352" s="16" t="s">
        <v>6</v>
      </c>
      <c r="E1352" s="30" t="s">
        <v>877</v>
      </c>
      <c r="F1352" s="30" t="s">
        <v>877</v>
      </c>
      <c r="G1352" s="16"/>
      <c r="H1352" s="87"/>
      <c r="I1352" s="87"/>
      <c r="J1352" s="87"/>
      <c r="K1352" s="87"/>
      <c r="L1352" s="87"/>
      <c r="M1352" s="87"/>
      <c r="N1352" s="87"/>
      <c r="O1352" s="87">
        <v>33</v>
      </c>
      <c r="P1352" s="87">
        <v>33</v>
      </c>
      <c r="Q1352" s="84">
        <v>33</v>
      </c>
      <c r="R1352" s="84">
        <v>33</v>
      </c>
      <c r="S1352" s="87"/>
      <c r="T1352" s="87"/>
      <c r="U1352" s="87"/>
      <c r="V1352" s="87"/>
      <c r="W1352" s="87"/>
      <c r="X1352" s="87"/>
    </row>
    <row r="1353" spans="1:24" ht="12.95">
      <c r="A1353" s="9" t="s">
        <v>130</v>
      </c>
      <c r="B1353" s="16" t="s">
        <v>72</v>
      </c>
      <c r="C1353" s="16" t="str" cm="1">
        <f t="array" ref="C1353">IF(A1353="", "", _xlfn._xlws.FILTER('Responsáveis pelas informações'!F:F, 'Responsáveis pelas informações'!A:A=A1353))</f>
        <v>Juliana</v>
      </c>
      <c r="D1353" s="16" t="s">
        <v>6</v>
      </c>
      <c r="E1353" s="30" t="s">
        <v>877</v>
      </c>
      <c r="F1353" s="30" t="s">
        <v>877</v>
      </c>
      <c r="G1353" s="16"/>
      <c r="H1353" s="87"/>
      <c r="I1353" s="87"/>
      <c r="J1353" s="87"/>
      <c r="K1353" s="87"/>
      <c r="L1353" s="87"/>
      <c r="M1353" s="87"/>
      <c r="N1353" s="87"/>
      <c r="O1353" s="87">
        <v>25</v>
      </c>
      <c r="P1353" s="87">
        <v>25</v>
      </c>
      <c r="Q1353" s="84">
        <v>25</v>
      </c>
      <c r="R1353" s="84">
        <v>25</v>
      </c>
      <c r="S1353" s="87"/>
      <c r="T1353" s="87"/>
      <c r="U1353" s="87"/>
      <c r="V1353" s="87"/>
      <c r="W1353" s="87"/>
      <c r="X1353" s="87"/>
    </row>
    <row r="1354" spans="1:24" ht="12.95">
      <c r="A1354" s="9" t="s">
        <v>130</v>
      </c>
      <c r="B1354" s="16" t="s">
        <v>53</v>
      </c>
      <c r="C1354" s="16" t="str" cm="1">
        <f t="array" ref="C1354">IF(A1354="", "", _xlfn._xlws.FILTER('Responsáveis pelas informações'!F:F, 'Responsáveis pelas informações'!A:A=A1354))</f>
        <v>Juliana</v>
      </c>
      <c r="D1354" s="16" t="s">
        <v>6</v>
      </c>
      <c r="E1354" s="84">
        <v>2</v>
      </c>
      <c r="F1354" s="30" t="s">
        <v>877</v>
      </c>
      <c r="G1354" s="16"/>
      <c r="H1354" s="87"/>
      <c r="I1354" s="87"/>
      <c r="J1354" s="87"/>
      <c r="K1354" s="87"/>
      <c r="L1354" s="87"/>
      <c r="M1354" s="87"/>
      <c r="N1354" s="87"/>
      <c r="O1354" s="87"/>
      <c r="P1354" s="87"/>
      <c r="Q1354" s="84">
        <v>6</v>
      </c>
      <c r="R1354" s="84">
        <v>5</v>
      </c>
      <c r="S1354" s="87"/>
      <c r="T1354" s="87"/>
      <c r="U1354" s="87"/>
      <c r="V1354" s="87"/>
      <c r="W1354" s="87"/>
      <c r="X1354" s="87"/>
    </row>
    <row r="1355" spans="1:24" ht="12.95">
      <c r="A1355" s="9" t="s">
        <v>130</v>
      </c>
      <c r="B1355" s="16" t="s">
        <v>51</v>
      </c>
      <c r="C1355" s="16" t="str" cm="1">
        <f t="array" ref="C1355">IF(A1355="", "", _xlfn._xlws.FILTER('Responsáveis pelas informações'!F:F, 'Responsáveis pelas informações'!A:A=A1355))</f>
        <v>Juliana</v>
      </c>
      <c r="D1355" s="16" t="s">
        <v>6</v>
      </c>
      <c r="E1355" s="84">
        <v>2</v>
      </c>
      <c r="F1355" s="30" t="s">
        <v>877</v>
      </c>
      <c r="G1355" s="16"/>
      <c r="H1355" s="87"/>
      <c r="I1355" s="87"/>
      <c r="J1355" s="87"/>
      <c r="K1355" s="87"/>
      <c r="L1355" s="87"/>
      <c r="M1355" s="87"/>
      <c r="N1355" s="87"/>
      <c r="O1355" s="87"/>
      <c r="P1355" s="87"/>
      <c r="Q1355" s="84">
        <v>8</v>
      </c>
      <c r="R1355" s="84">
        <v>7</v>
      </c>
      <c r="S1355" s="87"/>
      <c r="T1355" s="87"/>
      <c r="U1355" s="87"/>
      <c r="V1355" s="87"/>
      <c r="W1355" s="87"/>
      <c r="X1355" s="87"/>
    </row>
    <row r="1356" spans="1:24" ht="12.95">
      <c r="A1356" s="9" t="s">
        <v>130</v>
      </c>
      <c r="B1356" s="16" t="s">
        <v>13</v>
      </c>
      <c r="C1356" s="16" t="str" cm="1">
        <f t="array" ref="C1356">IF(A1356="", "", _xlfn._xlws.FILTER('Responsáveis pelas informações'!F:F, 'Responsáveis pelas informações'!A:A=A1356))</f>
        <v>Juliana</v>
      </c>
      <c r="D1356" s="16" t="s">
        <v>6</v>
      </c>
      <c r="E1356" s="84">
        <v>2</v>
      </c>
      <c r="F1356" s="30" t="s">
        <v>877</v>
      </c>
      <c r="G1356" s="16"/>
      <c r="H1356" s="87"/>
      <c r="I1356" s="87"/>
      <c r="J1356" s="87"/>
      <c r="K1356" s="87"/>
      <c r="L1356" s="87"/>
      <c r="M1356" s="87"/>
      <c r="N1356" s="87"/>
      <c r="O1356" s="87"/>
      <c r="P1356" s="87"/>
      <c r="Q1356" s="84">
        <v>15</v>
      </c>
      <c r="R1356" s="84">
        <v>11</v>
      </c>
      <c r="S1356" s="87"/>
      <c r="T1356" s="87"/>
      <c r="U1356" s="87"/>
      <c r="V1356" s="87"/>
      <c r="W1356" s="87"/>
      <c r="X1356" s="87"/>
    </row>
    <row r="1357" spans="1:24" ht="12.95">
      <c r="A1357" s="9" t="s">
        <v>130</v>
      </c>
      <c r="B1357" s="16" t="s">
        <v>57</v>
      </c>
      <c r="C1357" s="16" t="str" cm="1">
        <f t="array" ref="C1357">IF(A1357="", "", _xlfn._xlws.FILTER('Responsáveis pelas informações'!F:F, 'Responsáveis pelas informações'!A:A=A1357))</f>
        <v>Juliana</v>
      </c>
      <c r="D1357" s="16" t="s">
        <v>6</v>
      </c>
      <c r="E1357" s="84">
        <v>2</v>
      </c>
      <c r="F1357" s="30" t="s">
        <v>877</v>
      </c>
      <c r="G1357" s="16"/>
      <c r="H1357" s="87"/>
      <c r="I1357" s="87"/>
      <c r="J1357" s="87"/>
      <c r="K1357" s="87"/>
      <c r="L1357" s="87"/>
      <c r="M1357" s="87"/>
      <c r="N1357" s="87"/>
      <c r="O1357" s="87"/>
      <c r="P1357" s="87"/>
      <c r="Q1357" s="84">
        <v>4</v>
      </c>
      <c r="R1357" s="84">
        <v>3</v>
      </c>
      <c r="S1357" s="87"/>
      <c r="T1357" s="87"/>
      <c r="U1357" s="87"/>
      <c r="V1357" s="87"/>
      <c r="W1357" s="87"/>
      <c r="X1357" s="87"/>
    </row>
    <row r="1358" spans="1:24" ht="12.95">
      <c r="A1358" s="9" t="s">
        <v>130</v>
      </c>
      <c r="B1358" s="16" t="s">
        <v>47</v>
      </c>
      <c r="C1358" s="16" t="str" cm="1">
        <f t="array" ref="C1358">IF(A1358="", "", _xlfn._xlws.FILTER('Responsáveis pelas informações'!F:F, 'Responsáveis pelas informações'!A:A=A1358))</f>
        <v>Juliana</v>
      </c>
      <c r="D1358" s="16" t="s">
        <v>6</v>
      </c>
      <c r="E1358" s="84">
        <v>2</v>
      </c>
      <c r="F1358" s="30" t="s">
        <v>877</v>
      </c>
      <c r="G1358" s="16"/>
      <c r="H1358" s="87"/>
      <c r="I1358" s="87"/>
      <c r="J1358" s="87"/>
      <c r="K1358" s="87"/>
      <c r="L1358" s="87"/>
      <c r="M1358" s="87"/>
      <c r="N1358" s="87"/>
      <c r="O1358" s="87"/>
      <c r="P1358" s="87"/>
      <c r="Q1358" s="84">
        <v>55</v>
      </c>
      <c r="R1358" s="84">
        <v>40</v>
      </c>
      <c r="S1358" s="87"/>
      <c r="T1358" s="87"/>
      <c r="U1358" s="87"/>
      <c r="V1358" s="87"/>
      <c r="W1358" s="87"/>
      <c r="X1358" s="87"/>
    </row>
    <row r="1359" spans="1:24" ht="12.95">
      <c r="A1359" s="9" t="s">
        <v>131</v>
      </c>
      <c r="B1359" s="16" t="s">
        <v>74</v>
      </c>
      <c r="C1359" s="16" t="str" cm="1">
        <f t="array" ref="C1359">IF(A1359="", "", _xlfn._xlws.FILTER('Responsáveis pelas informações'!F:F, 'Responsáveis pelas informações'!A:A=A1359))</f>
        <v>Marcos</v>
      </c>
      <c r="D1359" s="16" t="s">
        <v>6</v>
      </c>
      <c r="E1359" s="30" t="s">
        <v>877</v>
      </c>
      <c r="F1359" s="30" t="s">
        <v>877</v>
      </c>
      <c r="G1359" s="16"/>
      <c r="H1359" s="87"/>
      <c r="I1359" s="87"/>
      <c r="J1359" s="87"/>
      <c r="K1359" s="87"/>
      <c r="L1359" s="87"/>
      <c r="M1359" s="87"/>
      <c r="N1359" s="87"/>
      <c r="O1359" s="87"/>
      <c r="P1359" s="87"/>
      <c r="Q1359" s="84">
        <v>15</v>
      </c>
      <c r="R1359" s="84">
        <v>30</v>
      </c>
      <c r="S1359" s="87">
        <v>32</v>
      </c>
      <c r="T1359" s="87">
        <v>35</v>
      </c>
      <c r="U1359" s="87">
        <v>28</v>
      </c>
      <c r="V1359" s="87">
        <v>20</v>
      </c>
      <c r="W1359" s="87"/>
      <c r="X1359" s="87"/>
    </row>
    <row r="1360" spans="1:24" ht="12.95">
      <c r="A1360" s="9" t="s">
        <v>131</v>
      </c>
      <c r="B1360" s="16" t="s">
        <v>49</v>
      </c>
      <c r="C1360" s="16" t="str" cm="1">
        <f t="array" ref="C1360">IF(A1360="", "", _xlfn._xlws.FILTER('Responsáveis pelas informações'!F:F, 'Responsáveis pelas informações'!A:A=A1360))</f>
        <v>Marcos</v>
      </c>
      <c r="D1360" s="16" t="s">
        <v>6</v>
      </c>
      <c r="E1360" s="30" t="s">
        <v>877</v>
      </c>
      <c r="F1360" s="30" t="s">
        <v>877</v>
      </c>
      <c r="G1360" s="16"/>
      <c r="H1360" s="87"/>
      <c r="I1360" s="87"/>
      <c r="J1360" s="87"/>
      <c r="K1360" s="87"/>
      <c r="L1360" s="87"/>
      <c r="M1360" s="87"/>
      <c r="N1360" s="87"/>
      <c r="O1360" s="87"/>
      <c r="P1360" s="87"/>
      <c r="Q1360" s="84">
        <v>9</v>
      </c>
      <c r="R1360" s="84">
        <v>18</v>
      </c>
      <c r="S1360" s="87">
        <v>19</v>
      </c>
      <c r="T1360" s="87">
        <v>21</v>
      </c>
      <c r="U1360" s="87">
        <v>17</v>
      </c>
      <c r="V1360" s="87">
        <v>12</v>
      </c>
      <c r="W1360" s="87"/>
      <c r="X1360" s="87"/>
    </row>
    <row r="1361" spans="1:24" ht="12.95">
      <c r="A1361" s="9" t="s">
        <v>131</v>
      </c>
      <c r="B1361" s="16" t="s">
        <v>77</v>
      </c>
      <c r="C1361" s="16" t="str" cm="1">
        <f t="array" ref="C1361">IF(A1361="", "", _xlfn._xlws.FILTER('Responsáveis pelas informações'!F:F, 'Responsáveis pelas informações'!A:A=A1361))</f>
        <v>Marcos</v>
      </c>
      <c r="D1361" s="16" t="s">
        <v>6</v>
      </c>
      <c r="E1361" s="30" t="s">
        <v>877</v>
      </c>
      <c r="F1361" s="30" t="s">
        <v>877</v>
      </c>
      <c r="G1361" s="16"/>
      <c r="H1361" s="87"/>
      <c r="I1361" s="87"/>
      <c r="J1361" s="87"/>
      <c r="K1361" s="87"/>
      <c r="L1361" s="87"/>
      <c r="M1361" s="87"/>
      <c r="N1361" s="87"/>
      <c r="O1361" s="87"/>
      <c r="P1361" s="87"/>
      <c r="Q1361" s="84">
        <v>3</v>
      </c>
      <c r="R1361" s="84">
        <v>6</v>
      </c>
      <c r="S1361" s="87">
        <v>7</v>
      </c>
      <c r="T1361" s="87">
        <v>7</v>
      </c>
      <c r="U1361" s="87">
        <v>6</v>
      </c>
      <c r="V1361" s="87">
        <v>4</v>
      </c>
      <c r="W1361" s="87"/>
      <c r="X1361" s="87"/>
    </row>
    <row r="1362" spans="1:24" ht="12.95">
      <c r="A1362" s="9" t="s">
        <v>131</v>
      </c>
      <c r="B1362" s="16" t="s">
        <v>79</v>
      </c>
      <c r="C1362" s="16" t="str" cm="1">
        <f t="array" ref="C1362">IF(A1362="", "", _xlfn._xlws.FILTER('Responsáveis pelas informações'!F:F, 'Responsáveis pelas informações'!A:A=A1362))</f>
        <v>Marcos</v>
      </c>
      <c r="D1362" s="16" t="s">
        <v>6</v>
      </c>
      <c r="E1362" s="30" t="s">
        <v>877</v>
      </c>
      <c r="F1362" s="30" t="s">
        <v>877</v>
      </c>
      <c r="G1362" s="16"/>
      <c r="H1362" s="87"/>
      <c r="I1362" s="87"/>
      <c r="J1362" s="87"/>
      <c r="K1362" s="87"/>
      <c r="L1362" s="87"/>
      <c r="M1362" s="87"/>
      <c r="N1362" s="87"/>
      <c r="O1362" s="87"/>
      <c r="P1362" s="87"/>
      <c r="Q1362" s="84">
        <v>3</v>
      </c>
      <c r="R1362" s="84">
        <v>6</v>
      </c>
      <c r="S1362" s="87">
        <v>7</v>
      </c>
      <c r="T1362" s="87">
        <v>7</v>
      </c>
      <c r="U1362" s="87">
        <v>6</v>
      </c>
      <c r="V1362" s="87">
        <v>4</v>
      </c>
      <c r="W1362" s="87"/>
      <c r="X1362" s="87"/>
    </row>
    <row r="1363" spans="1:24" ht="26.1">
      <c r="A1363" s="9" t="s">
        <v>131</v>
      </c>
      <c r="B1363" s="16" t="s">
        <v>95</v>
      </c>
      <c r="C1363" s="16" t="str" cm="1">
        <f t="array" ref="C1363">IF(A1363="", "", _xlfn._xlws.FILTER('Responsáveis pelas informações'!F:F, 'Responsáveis pelas informações'!A:A=A1363))</f>
        <v>Marcos</v>
      </c>
      <c r="D1363" s="16" t="s">
        <v>6</v>
      </c>
      <c r="E1363" s="30" t="s">
        <v>877</v>
      </c>
      <c r="F1363" s="30" t="s">
        <v>877</v>
      </c>
      <c r="G1363" s="16"/>
      <c r="H1363" s="87"/>
      <c r="I1363" s="87"/>
      <c r="J1363" s="87"/>
      <c r="K1363" s="87"/>
      <c r="L1363" s="87"/>
      <c r="M1363" s="87"/>
      <c r="N1363" s="87"/>
      <c r="O1363" s="87"/>
      <c r="P1363" s="87"/>
      <c r="Q1363" s="84">
        <v>4</v>
      </c>
      <c r="R1363" s="84">
        <v>4</v>
      </c>
      <c r="S1363" s="87">
        <v>4</v>
      </c>
      <c r="T1363" s="87">
        <v>5</v>
      </c>
      <c r="U1363" s="87">
        <v>5</v>
      </c>
      <c r="V1363" s="87">
        <v>5</v>
      </c>
      <c r="W1363" s="87"/>
      <c r="X1363" s="87"/>
    </row>
    <row r="1364" spans="1:24" ht="12.95">
      <c r="A1364" s="9" t="s">
        <v>131</v>
      </c>
      <c r="B1364" s="16" t="s">
        <v>81</v>
      </c>
      <c r="C1364" s="16" t="str" cm="1">
        <f t="array" ref="C1364">IF(A1364="", "", _xlfn._xlws.FILTER('Responsáveis pelas informações'!F:F, 'Responsáveis pelas informações'!A:A=A1364))</f>
        <v>Marcos</v>
      </c>
      <c r="D1364" s="16" t="s">
        <v>6</v>
      </c>
      <c r="E1364" s="30" t="s">
        <v>877</v>
      </c>
      <c r="F1364" s="30" t="s">
        <v>877</v>
      </c>
      <c r="G1364" s="16"/>
      <c r="H1364" s="87"/>
      <c r="I1364" s="87"/>
      <c r="J1364" s="87"/>
      <c r="K1364" s="87"/>
      <c r="L1364" s="87"/>
      <c r="M1364" s="87"/>
      <c r="N1364" s="87"/>
      <c r="O1364" s="87"/>
      <c r="P1364" s="87"/>
      <c r="Q1364" s="84">
        <v>2</v>
      </c>
      <c r="R1364" s="84">
        <v>2</v>
      </c>
      <c r="S1364" s="87">
        <v>2</v>
      </c>
      <c r="T1364" s="87">
        <v>2</v>
      </c>
      <c r="U1364" s="87">
        <v>2</v>
      </c>
      <c r="V1364" s="87">
        <v>2</v>
      </c>
      <c r="W1364" s="87"/>
      <c r="X1364" s="87"/>
    </row>
    <row r="1365" spans="1:24" ht="12.95">
      <c r="A1365" s="9" t="s">
        <v>131</v>
      </c>
      <c r="B1365" s="16" t="s">
        <v>57</v>
      </c>
      <c r="C1365" s="16" t="str" cm="1">
        <f t="array" ref="C1365">IF(A1365="", "", _xlfn._xlws.FILTER('Responsáveis pelas informações'!F:F, 'Responsáveis pelas informações'!A:A=A1365))</f>
        <v>Marcos</v>
      </c>
      <c r="D1365" s="16" t="s">
        <v>6</v>
      </c>
      <c r="E1365" s="30" t="s">
        <v>877</v>
      </c>
      <c r="F1365" s="30" t="s">
        <v>877</v>
      </c>
      <c r="G1365" s="16"/>
      <c r="H1365" s="87"/>
      <c r="I1365" s="87"/>
      <c r="J1365" s="87"/>
      <c r="K1365" s="87"/>
      <c r="L1365" s="87"/>
      <c r="M1365" s="87"/>
      <c r="N1365" s="87"/>
      <c r="O1365" s="87"/>
      <c r="P1365" s="87"/>
      <c r="Q1365" s="84">
        <v>3</v>
      </c>
      <c r="R1365" s="84">
        <v>6</v>
      </c>
      <c r="S1365" s="87">
        <v>7</v>
      </c>
      <c r="T1365" s="87">
        <v>7</v>
      </c>
      <c r="U1365" s="87">
        <v>6</v>
      </c>
      <c r="V1365" s="87">
        <v>4</v>
      </c>
      <c r="W1365" s="87"/>
      <c r="X1365" s="87"/>
    </row>
    <row r="1366" spans="1:24" ht="12.95">
      <c r="A1366" s="9" t="s">
        <v>131</v>
      </c>
      <c r="B1366" s="16" t="s">
        <v>99</v>
      </c>
      <c r="C1366" s="16" t="str" cm="1">
        <f t="array" ref="C1366">IF(A1366="", "", _xlfn._xlws.FILTER('Responsáveis pelas informações'!F:F, 'Responsáveis pelas informações'!A:A=A1366))</f>
        <v>Marcos</v>
      </c>
      <c r="D1366" s="16" t="s">
        <v>6</v>
      </c>
      <c r="E1366" s="30" t="s">
        <v>877</v>
      </c>
      <c r="F1366" s="30" t="s">
        <v>877</v>
      </c>
      <c r="G1366" s="16"/>
      <c r="H1366" s="87"/>
      <c r="I1366" s="87"/>
      <c r="J1366" s="87"/>
      <c r="K1366" s="87"/>
      <c r="L1366" s="87"/>
      <c r="M1366" s="87"/>
      <c r="N1366" s="87"/>
      <c r="O1366" s="87"/>
      <c r="P1366" s="87"/>
      <c r="Q1366" s="84">
        <v>7</v>
      </c>
      <c r="R1366" s="84">
        <v>7</v>
      </c>
      <c r="S1366" s="87">
        <v>7</v>
      </c>
      <c r="T1366" s="87" t="s">
        <v>942</v>
      </c>
      <c r="U1366" s="87" t="s">
        <v>942</v>
      </c>
      <c r="V1366" s="87">
        <v>8</v>
      </c>
      <c r="W1366" s="87"/>
      <c r="X1366" s="87"/>
    </row>
    <row r="1367" spans="1:24" ht="26.1">
      <c r="A1367" s="9" t="s">
        <v>131</v>
      </c>
      <c r="B1367" s="16" t="s">
        <v>88</v>
      </c>
      <c r="C1367" s="16" t="str" cm="1">
        <f t="array" ref="C1367">IF(A1367="", "", _xlfn._xlws.FILTER('Responsáveis pelas informações'!F:F, 'Responsáveis pelas informações'!A:A=A1367))</f>
        <v>Marcos</v>
      </c>
      <c r="D1367" s="16" t="s">
        <v>6</v>
      </c>
      <c r="E1367" s="30" t="s">
        <v>877</v>
      </c>
      <c r="F1367" s="30" t="s">
        <v>877</v>
      </c>
      <c r="G1367" s="16"/>
      <c r="H1367" s="87"/>
      <c r="I1367" s="87"/>
      <c r="J1367" s="87"/>
      <c r="K1367" s="87"/>
      <c r="L1367" s="87"/>
      <c r="M1367" s="87"/>
      <c r="N1367" s="87"/>
      <c r="O1367" s="87"/>
      <c r="P1367" s="87"/>
      <c r="Q1367" s="84" t="s">
        <v>953</v>
      </c>
      <c r="R1367" s="84" t="s">
        <v>953</v>
      </c>
      <c r="S1367" s="84" t="s">
        <v>953</v>
      </c>
      <c r="T1367" s="84" t="s">
        <v>953</v>
      </c>
      <c r="U1367" s="84" t="s">
        <v>953</v>
      </c>
      <c r="V1367" s="84" t="s">
        <v>953</v>
      </c>
      <c r="W1367" s="87"/>
      <c r="X1367" s="87"/>
    </row>
    <row r="1368" spans="1:24" ht="12.95">
      <c r="A1368" s="9" t="s">
        <v>131</v>
      </c>
      <c r="B1368" s="16" t="s">
        <v>72</v>
      </c>
      <c r="C1368" s="16" t="str" cm="1">
        <f t="array" ref="C1368">IF(A1368="", "", _xlfn._xlws.FILTER('Responsáveis pelas informações'!F:F, 'Responsáveis pelas informações'!A:A=A1368))</f>
        <v>Marcos</v>
      </c>
      <c r="D1368" s="16" t="s">
        <v>6</v>
      </c>
      <c r="E1368" s="30" t="s">
        <v>877</v>
      </c>
      <c r="F1368" s="30" t="s">
        <v>877</v>
      </c>
      <c r="G1368" s="16"/>
      <c r="H1368" s="87"/>
      <c r="I1368" s="87"/>
      <c r="J1368" s="87"/>
      <c r="K1368" s="87"/>
      <c r="L1368" s="87"/>
      <c r="M1368" s="87"/>
      <c r="N1368" s="87"/>
      <c r="O1368" s="87"/>
      <c r="P1368" s="87"/>
      <c r="Q1368" s="84" t="s">
        <v>953</v>
      </c>
      <c r="R1368" s="84" t="s">
        <v>953</v>
      </c>
      <c r="S1368" s="87" t="s">
        <v>1019</v>
      </c>
      <c r="T1368" s="84" t="s">
        <v>953</v>
      </c>
      <c r="U1368" s="87" t="s">
        <v>998</v>
      </c>
      <c r="V1368" s="84" t="s">
        <v>953</v>
      </c>
      <c r="W1368" s="87"/>
      <c r="X1368" s="87"/>
    </row>
    <row r="1369" spans="1:24" ht="26.1">
      <c r="A1369" s="9" t="s">
        <v>131</v>
      </c>
      <c r="B1369" s="16" t="s">
        <v>104</v>
      </c>
      <c r="C1369" s="16" t="str" cm="1">
        <f t="array" ref="C1369">IF(A1369="", "", _xlfn._xlws.FILTER('Responsáveis pelas informações'!F:F, 'Responsáveis pelas informações'!A:A=A1369))</f>
        <v>Marcos</v>
      </c>
      <c r="D1369" s="16" t="s">
        <v>6</v>
      </c>
      <c r="E1369" s="30" t="s">
        <v>877</v>
      </c>
      <c r="F1369" s="30" t="s">
        <v>877</v>
      </c>
      <c r="G1369" s="16"/>
      <c r="H1369" s="87"/>
      <c r="I1369" s="87"/>
      <c r="J1369" s="87"/>
      <c r="K1369" s="87"/>
      <c r="L1369" s="87"/>
      <c r="M1369" s="87"/>
      <c r="N1369" s="87"/>
      <c r="O1369" s="87"/>
      <c r="P1369" s="87"/>
      <c r="Q1369" s="84">
        <v>24</v>
      </c>
      <c r="R1369" s="84">
        <v>48</v>
      </c>
      <c r="S1369" s="87">
        <v>56</v>
      </c>
      <c r="T1369" s="87">
        <v>56</v>
      </c>
      <c r="U1369" s="87">
        <v>48</v>
      </c>
      <c r="V1369" s="87">
        <v>32</v>
      </c>
      <c r="W1369" s="87"/>
      <c r="X1369" s="87"/>
    </row>
    <row r="1370" spans="1:24" ht="12.95">
      <c r="A1370" s="9" t="s">
        <v>133</v>
      </c>
      <c r="B1370" s="16" t="s">
        <v>18</v>
      </c>
      <c r="C1370" s="47" t="s">
        <v>222</v>
      </c>
      <c r="D1370" s="47" t="s">
        <v>41</v>
      </c>
      <c r="E1370" s="82" t="s">
        <v>877</v>
      </c>
      <c r="F1370" s="82" t="s">
        <v>877</v>
      </c>
      <c r="G1370" s="16"/>
      <c r="H1370" s="87">
        <v>5</v>
      </c>
      <c r="I1370" s="87">
        <v>30</v>
      </c>
      <c r="J1370" s="87">
        <v>40</v>
      </c>
      <c r="K1370" s="87">
        <v>50</v>
      </c>
      <c r="L1370" s="87">
        <v>40</v>
      </c>
      <c r="M1370" s="87" t="s">
        <v>391</v>
      </c>
      <c r="N1370" s="87" t="s">
        <v>391</v>
      </c>
      <c r="O1370" s="87"/>
      <c r="P1370" s="87"/>
      <c r="Q1370" s="84"/>
      <c r="R1370" s="84"/>
      <c r="S1370" s="87"/>
      <c r="T1370" s="87"/>
      <c r="U1370" s="87"/>
      <c r="V1370" s="87"/>
      <c r="W1370" s="87"/>
      <c r="X1370" s="87"/>
    </row>
    <row r="1371" spans="1:24" ht="12.95">
      <c r="A1371" s="9" t="s">
        <v>133</v>
      </c>
      <c r="B1371" s="16" t="s">
        <v>13</v>
      </c>
      <c r="C1371" s="47" t="s">
        <v>222</v>
      </c>
      <c r="D1371" s="47" t="s">
        <v>41</v>
      </c>
      <c r="E1371" s="82" t="s">
        <v>877</v>
      </c>
      <c r="F1371" s="82" t="s">
        <v>877</v>
      </c>
      <c r="G1371" s="16"/>
      <c r="H1371" s="87">
        <v>3</v>
      </c>
      <c r="I1371" s="87">
        <v>15</v>
      </c>
      <c r="J1371" s="87">
        <v>20</v>
      </c>
      <c r="K1371" s="87">
        <v>25</v>
      </c>
      <c r="L1371" s="87">
        <v>18</v>
      </c>
      <c r="M1371" s="87" t="s">
        <v>391</v>
      </c>
      <c r="N1371" s="87" t="s">
        <v>391</v>
      </c>
      <c r="O1371" s="87"/>
      <c r="P1371" s="87"/>
      <c r="Q1371" s="84"/>
      <c r="R1371" s="84"/>
      <c r="S1371" s="87"/>
      <c r="T1371" s="87"/>
      <c r="U1371" s="87"/>
      <c r="V1371" s="87"/>
      <c r="W1371" s="87"/>
      <c r="X1371" s="87"/>
    </row>
    <row r="1372" spans="1:24" ht="12.95">
      <c r="A1372" s="9" t="s">
        <v>133</v>
      </c>
      <c r="B1372" s="16" t="s">
        <v>18</v>
      </c>
      <c r="C1372" s="47" t="s">
        <v>222</v>
      </c>
      <c r="D1372" s="47" t="s">
        <v>41</v>
      </c>
      <c r="E1372" s="82" t="s">
        <v>877</v>
      </c>
      <c r="F1372" s="82" t="s">
        <v>877</v>
      </c>
      <c r="G1372" s="16"/>
      <c r="H1372" s="87">
        <v>1</v>
      </c>
      <c r="I1372" s="87">
        <v>4</v>
      </c>
      <c r="J1372" s="87">
        <v>4</v>
      </c>
      <c r="K1372" s="87">
        <v>4</v>
      </c>
      <c r="L1372" s="87">
        <v>2</v>
      </c>
      <c r="M1372" s="87" t="s">
        <v>391</v>
      </c>
      <c r="N1372" s="87" t="s">
        <v>391</v>
      </c>
      <c r="O1372" s="87"/>
      <c r="P1372" s="87"/>
      <c r="Q1372" s="84"/>
      <c r="R1372" s="84"/>
      <c r="S1372" s="87"/>
      <c r="T1372" s="87"/>
      <c r="U1372" s="87"/>
      <c r="V1372" s="87"/>
      <c r="W1372" s="87"/>
      <c r="X1372" s="87"/>
    </row>
    <row r="1373" spans="1:24" ht="26.1">
      <c r="A1373" s="9" t="s">
        <v>133</v>
      </c>
      <c r="B1373" s="16" t="s">
        <v>23</v>
      </c>
      <c r="C1373" s="47" t="s">
        <v>222</v>
      </c>
      <c r="D1373" s="47" t="s">
        <v>41</v>
      </c>
      <c r="E1373" s="82" t="s">
        <v>877</v>
      </c>
      <c r="F1373" s="82" t="s">
        <v>877</v>
      </c>
      <c r="G1373" s="16" t="s">
        <v>968</v>
      </c>
      <c r="H1373" s="87" t="s">
        <v>391</v>
      </c>
      <c r="I1373" s="87" t="s">
        <v>391</v>
      </c>
      <c r="J1373" s="87">
        <v>8</v>
      </c>
      <c r="K1373" s="87">
        <v>13</v>
      </c>
      <c r="L1373" s="87">
        <v>20</v>
      </c>
      <c r="M1373" s="87">
        <v>11</v>
      </c>
      <c r="N1373" s="87">
        <v>17</v>
      </c>
      <c r="O1373" s="87"/>
      <c r="P1373" s="87"/>
      <c r="Q1373" s="84"/>
      <c r="R1373" s="84"/>
      <c r="S1373" s="87"/>
      <c r="T1373" s="87"/>
      <c r="U1373" s="87"/>
      <c r="V1373" s="87"/>
      <c r="W1373" s="87"/>
      <c r="X1373" s="87"/>
    </row>
    <row r="1374" spans="1:24" ht="26.1">
      <c r="A1374" s="9" t="s">
        <v>133</v>
      </c>
      <c r="B1374" s="16" t="s">
        <v>27</v>
      </c>
      <c r="C1374" s="47" t="s">
        <v>222</v>
      </c>
      <c r="D1374" s="47" t="s">
        <v>41</v>
      </c>
      <c r="E1374" s="82" t="s">
        <v>877</v>
      </c>
      <c r="F1374" s="82" t="s">
        <v>877</v>
      </c>
      <c r="G1374" s="16" t="s">
        <v>968</v>
      </c>
      <c r="H1374" s="87" t="s">
        <v>391</v>
      </c>
      <c r="I1374" s="87">
        <v>67</v>
      </c>
      <c r="J1374" s="87">
        <v>17</v>
      </c>
      <c r="K1374" s="87">
        <v>25</v>
      </c>
      <c r="L1374" s="87">
        <v>13</v>
      </c>
      <c r="M1374" s="87" t="s">
        <v>391</v>
      </c>
      <c r="N1374" s="87" t="s">
        <v>391</v>
      </c>
      <c r="O1374" s="87"/>
      <c r="P1374" s="87"/>
      <c r="Q1374" s="84"/>
      <c r="R1374" s="84"/>
      <c r="S1374" s="87"/>
      <c r="T1374" s="87"/>
      <c r="U1374" s="87"/>
      <c r="V1374" s="87"/>
      <c r="W1374" s="87"/>
      <c r="X1374" s="87"/>
    </row>
    <row r="1375" spans="1:24" ht="26.1">
      <c r="A1375" s="9" t="s">
        <v>133</v>
      </c>
      <c r="B1375" s="16" t="s">
        <v>30</v>
      </c>
      <c r="C1375" s="47" t="s">
        <v>222</v>
      </c>
      <c r="D1375" s="47" t="s">
        <v>41</v>
      </c>
      <c r="E1375" s="82" t="s">
        <v>877</v>
      </c>
      <c r="F1375" s="82" t="s">
        <v>877</v>
      </c>
      <c r="G1375" s="16" t="s">
        <v>968</v>
      </c>
      <c r="H1375" s="87" t="s">
        <v>391</v>
      </c>
      <c r="I1375" s="87" t="s">
        <v>391</v>
      </c>
      <c r="J1375" s="87">
        <v>80</v>
      </c>
      <c r="K1375" s="87">
        <v>85</v>
      </c>
      <c r="L1375" s="87">
        <v>90</v>
      </c>
      <c r="M1375" s="87">
        <v>95</v>
      </c>
      <c r="N1375" s="87">
        <v>95</v>
      </c>
      <c r="O1375" s="87"/>
      <c r="P1375" s="87"/>
      <c r="Q1375" s="84"/>
      <c r="R1375" s="84"/>
      <c r="S1375" s="87"/>
      <c r="T1375" s="87"/>
      <c r="U1375" s="87"/>
      <c r="V1375" s="87"/>
      <c r="W1375" s="87"/>
      <c r="X1375" s="87"/>
    </row>
    <row r="1376" spans="1:24" ht="12.95">
      <c r="A1376" s="9" t="s">
        <v>133</v>
      </c>
      <c r="B1376" s="16" t="s">
        <v>33</v>
      </c>
      <c r="C1376" s="47" t="s">
        <v>222</v>
      </c>
      <c r="D1376" s="47" t="s">
        <v>41</v>
      </c>
      <c r="E1376" s="82" t="s">
        <v>877</v>
      </c>
      <c r="F1376" s="82" t="s">
        <v>877</v>
      </c>
      <c r="G1376" s="16" t="s">
        <v>968</v>
      </c>
      <c r="H1376" s="87" t="s">
        <v>391</v>
      </c>
      <c r="I1376" s="87" t="s">
        <v>391</v>
      </c>
      <c r="J1376" s="87" t="s">
        <v>391</v>
      </c>
      <c r="K1376" s="87">
        <v>5</v>
      </c>
      <c r="L1376" s="87">
        <v>8</v>
      </c>
      <c r="M1376" s="87">
        <v>12</v>
      </c>
      <c r="N1376" s="87">
        <v>16</v>
      </c>
      <c r="O1376" s="87"/>
      <c r="P1376" s="87"/>
      <c r="Q1376" s="84"/>
      <c r="R1376" s="84"/>
      <c r="S1376" s="87"/>
      <c r="T1376" s="87"/>
      <c r="U1376" s="87"/>
      <c r="V1376" s="87"/>
      <c r="W1376" s="87"/>
      <c r="X1376" s="87"/>
    </row>
    <row r="1377" spans="1:24" ht="12.95">
      <c r="A1377" s="9" t="s">
        <v>133</v>
      </c>
      <c r="B1377" s="16" t="s">
        <v>36</v>
      </c>
      <c r="C1377" s="47" t="s">
        <v>222</v>
      </c>
      <c r="D1377" s="47" t="s">
        <v>41</v>
      </c>
      <c r="E1377" s="82" t="s">
        <v>877</v>
      </c>
      <c r="F1377" s="82" t="s">
        <v>877</v>
      </c>
      <c r="G1377" s="16" t="s">
        <v>968</v>
      </c>
      <c r="H1377" s="87" t="s">
        <v>391</v>
      </c>
      <c r="I1377" s="87" t="s">
        <v>391</v>
      </c>
      <c r="J1377" s="87" t="s">
        <v>391</v>
      </c>
      <c r="K1377" s="87" t="s">
        <v>391</v>
      </c>
      <c r="L1377" s="87" t="s">
        <v>391</v>
      </c>
      <c r="M1377" s="87">
        <v>33</v>
      </c>
      <c r="N1377" s="87">
        <v>50</v>
      </c>
      <c r="O1377" s="87"/>
      <c r="P1377" s="87"/>
      <c r="Q1377" s="84"/>
      <c r="R1377" s="84"/>
      <c r="S1377" s="87"/>
      <c r="T1377" s="87"/>
      <c r="U1377" s="87"/>
      <c r="V1377" s="87"/>
      <c r="W1377" s="87"/>
      <c r="X1377" s="87"/>
    </row>
    <row r="1378" spans="1:24" ht="12.95">
      <c r="A1378" s="9" t="s">
        <v>133</v>
      </c>
      <c r="B1378" s="16" t="s">
        <v>39</v>
      </c>
      <c r="C1378" s="47" t="s">
        <v>222</v>
      </c>
      <c r="D1378" s="47" t="s">
        <v>41</v>
      </c>
      <c r="E1378" s="82" t="s">
        <v>877</v>
      </c>
      <c r="F1378" s="82" t="s">
        <v>877</v>
      </c>
      <c r="G1378" s="16" t="s">
        <v>968</v>
      </c>
      <c r="H1378" s="87" t="s">
        <v>391</v>
      </c>
      <c r="I1378" s="87" t="s">
        <v>391</v>
      </c>
      <c r="J1378" s="87">
        <v>33</v>
      </c>
      <c r="K1378" s="87">
        <v>67</v>
      </c>
      <c r="L1378" s="87">
        <v>73</v>
      </c>
      <c r="M1378" s="87">
        <v>76</v>
      </c>
      <c r="N1378" s="87">
        <v>79</v>
      </c>
      <c r="O1378" s="87"/>
      <c r="P1378" s="87"/>
      <c r="Q1378" s="84"/>
      <c r="R1378" s="84"/>
      <c r="S1378" s="87"/>
      <c r="T1378" s="87"/>
      <c r="U1378" s="87"/>
      <c r="V1378" s="87"/>
      <c r="W1378" s="87"/>
      <c r="X1378" s="87"/>
    </row>
    <row r="1379" spans="1:24" ht="12.95">
      <c r="A1379" s="9" t="s">
        <v>133</v>
      </c>
      <c r="B1379" s="16" t="s">
        <v>42</v>
      </c>
      <c r="C1379" s="47" t="s">
        <v>222</v>
      </c>
      <c r="D1379" s="47" t="s">
        <v>41</v>
      </c>
      <c r="E1379" s="82" t="s">
        <v>877</v>
      </c>
      <c r="F1379" s="82" t="s">
        <v>877</v>
      </c>
      <c r="G1379" s="16"/>
      <c r="H1379" s="87" t="s">
        <v>391</v>
      </c>
      <c r="I1379" s="87" t="s">
        <v>391</v>
      </c>
      <c r="J1379" s="87">
        <v>4</v>
      </c>
      <c r="K1379" s="87">
        <v>4</v>
      </c>
      <c r="L1379" s="87">
        <v>4</v>
      </c>
      <c r="M1379" s="87">
        <v>4</v>
      </c>
      <c r="N1379" s="87">
        <v>4</v>
      </c>
      <c r="O1379" s="87"/>
      <c r="P1379" s="87"/>
      <c r="Q1379" s="84"/>
      <c r="R1379" s="84"/>
      <c r="S1379" s="87"/>
      <c r="T1379" s="87"/>
      <c r="U1379" s="87"/>
      <c r="V1379" s="87"/>
      <c r="W1379" s="87"/>
      <c r="X1379" s="87"/>
    </row>
    <row r="1380" spans="1:24" ht="12.95">
      <c r="A1380" s="9" t="s">
        <v>133</v>
      </c>
      <c r="B1380" s="16" t="s">
        <v>47</v>
      </c>
      <c r="C1380" s="47" t="str" cm="1">
        <f t="array" ref="C1380">IF(A1380="", "", _xlfn._xlws.FILTER('Responsáveis pelas informações'!F:F, 'Responsáveis pelas informações'!A:A=A1380))</f>
        <v>Marcos</v>
      </c>
      <c r="D1380" s="47" t="s">
        <v>41</v>
      </c>
      <c r="E1380" s="82" t="s">
        <v>408</v>
      </c>
      <c r="F1380" s="82" t="s">
        <v>877</v>
      </c>
      <c r="G1380" s="16"/>
      <c r="H1380" s="87"/>
      <c r="I1380" s="87"/>
      <c r="J1380" s="87"/>
      <c r="K1380" s="87"/>
      <c r="L1380" s="87"/>
      <c r="M1380" s="87">
        <v>100</v>
      </c>
      <c r="N1380" s="87">
        <v>100</v>
      </c>
      <c r="O1380" s="87">
        <v>110</v>
      </c>
      <c r="P1380" s="87">
        <v>110</v>
      </c>
      <c r="Q1380" s="84">
        <v>80</v>
      </c>
      <c r="R1380" s="84"/>
      <c r="S1380" s="87"/>
      <c r="T1380" s="87"/>
      <c r="U1380" s="87"/>
      <c r="V1380" s="87"/>
      <c r="W1380" s="87"/>
      <c r="X1380" s="87"/>
    </row>
    <row r="1381" spans="1:24" ht="12.95">
      <c r="A1381" s="9" t="s">
        <v>133</v>
      </c>
      <c r="B1381" s="16" t="s">
        <v>13</v>
      </c>
      <c r="C1381" s="47" t="str" cm="1">
        <f t="array" ref="C1381">IF(A1381="", "", _xlfn._xlws.FILTER('Responsáveis pelas informações'!F:F, 'Responsáveis pelas informações'!A:A=A1381))</f>
        <v>Marcos</v>
      </c>
      <c r="D1381" s="47" t="s">
        <v>41</v>
      </c>
      <c r="E1381" s="82" t="s">
        <v>408</v>
      </c>
      <c r="F1381" s="82" t="s">
        <v>877</v>
      </c>
      <c r="G1381" s="16"/>
      <c r="H1381" s="87"/>
      <c r="I1381" s="87"/>
      <c r="J1381" s="87"/>
      <c r="K1381" s="87"/>
      <c r="L1381" s="87"/>
      <c r="M1381" s="87">
        <v>25</v>
      </c>
      <c r="N1381" s="87">
        <v>28</v>
      </c>
      <c r="O1381" s="87">
        <v>32</v>
      </c>
      <c r="P1381" s="87">
        <v>32</v>
      </c>
      <c r="Q1381" s="84">
        <v>25</v>
      </c>
      <c r="R1381" s="84"/>
      <c r="S1381" s="87"/>
      <c r="T1381" s="87"/>
      <c r="U1381" s="87"/>
      <c r="V1381" s="87"/>
      <c r="W1381" s="87"/>
      <c r="X1381" s="87"/>
    </row>
    <row r="1382" spans="1:24" ht="12.95">
      <c r="A1382" s="9" t="s">
        <v>133</v>
      </c>
      <c r="B1382" s="16" t="s">
        <v>51</v>
      </c>
      <c r="C1382" s="47" t="str" cm="1">
        <f t="array" ref="C1382">IF(A1382="", "", _xlfn._xlws.FILTER('Responsáveis pelas informações'!F:F, 'Responsáveis pelas informações'!A:A=A1382))</f>
        <v>Marcos</v>
      </c>
      <c r="D1382" s="47" t="s">
        <v>41</v>
      </c>
      <c r="E1382" s="82" t="s">
        <v>408</v>
      </c>
      <c r="F1382" s="82" t="s">
        <v>877</v>
      </c>
      <c r="G1382" s="16"/>
      <c r="H1382" s="87"/>
      <c r="I1382" s="87"/>
      <c r="J1382" s="87"/>
      <c r="K1382" s="87"/>
      <c r="L1382" s="87"/>
      <c r="M1382" s="87">
        <v>6</v>
      </c>
      <c r="N1382" s="87">
        <v>7</v>
      </c>
      <c r="O1382" s="87">
        <v>7</v>
      </c>
      <c r="P1382" s="87">
        <v>7</v>
      </c>
      <c r="Q1382" s="84">
        <v>5</v>
      </c>
      <c r="R1382" s="84"/>
      <c r="S1382" s="87"/>
      <c r="T1382" s="87"/>
      <c r="U1382" s="87"/>
      <c r="V1382" s="87"/>
      <c r="W1382" s="87"/>
      <c r="X1382" s="87"/>
    </row>
    <row r="1383" spans="1:24" ht="12.95">
      <c r="A1383" s="9" t="s">
        <v>133</v>
      </c>
      <c r="B1383" s="16" t="s">
        <v>53</v>
      </c>
      <c r="C1383" s="47" t="str" cm="1">
        <f t="array" ref="C1383">IF(A1383="", "", _xlfn._xlws.FILTER('Responsáveis pelas informações'!F:F, 'Responsáveis pelas informações'!A:A=A1383))</f>
        <v>Marcos</v>
      </c>
      <c r="D1383" s="47" t="s">
        <v>41</v>
      </c>
      <c r="E1383" s="82" t="s">
        <v>408</v>
      </c>
      <c r="F1383" s="82" t="s">
        <v>877</v>
      </c>
      <c r="G1383" s="16"/>
      <c r="H1383" s="87"/>
      <c r="I1383" s="87"/>
      <c r="J1383" s="87"/>
      <c r="K1383" s="87"/>
      <c r="L1383" s="87"/>
      <c r="M1383" s="87">
        <v>5</v>
      </c>
      <c r="N1383" s="87">
        <v>6</v>
      </c>
      <c r="O1383" s="87">
        <v>6</v>
      </c>
      <c r="P1383" s="87">
        <v>6</v>
      </c>
      <c r="Q1383" s="84">
        <v>4</v>
      </c>
      <c r="R1383" s="84"/>
      <c r="S1383" s="87"/>
      <c r="T1383" s="87"/>
      <c r="U1383" s="87"/>
      <c r="V1383" s="87"/>
      <c r="W1383" s="87"/>
      <c r="X1383" s="87"/>
    </row>
    <row r="1384" spans="1:24" ht="12.95">
      <c r="A1384" s="9" t="s">
        <v>133</v>
      </c>
      <c r="B1384" s="16" t="s">
        <v>63</v>
      </c>
      <c r="C1384" s="47" t="str" cm="1">
        <f t="array" ref="C1384">IF(A1384="", "", _xlfn._xlws.FILTER('Responsáveis pelas informações'!F:F, 'Responsáveis pelas informações'!A:A=A1384))</f>
        <v>Marcos</v>
      </c>
      <c r="D1384" s="47" t="s">
        <v>41</v>
      </c>
      <c r="E1384" s="82" t="s">
        <v>408</v>
      </c>
      <c r="F1384" s="82" t="s">
        <v>877</v>
      </c>
      <c r="G1384" s="16"/>
      <c r="H1384" s="87"/>
      <c r="I1384" s="87"/>
      <c r="J1384" s="87"/>
      <c r="K1384" s="87"/>
      <c r="L1384" s="87"/>
      <c r="M1384" s="87">
        <v>100</v>
      </c>
      <c r="N1384" s="87">
        <v>100</v>
      </c>
      <c r="O1384" s="87">
        <v>100</v>
      </c>
      <c r="P1384" s="87">
        <v>100</v>
      </c>
      <c r="Q1384" s="87">
        <v>100</v>
      </c>
      <c r="R1384" s="84"/>
      <c r="S1384" s="87"/>
      <c r="T1384" s="87"/>
      <c r="U1384" s="87"/>
      <c r="V1384" s="87"/>
      <c r="W1384" s="87"/>
      <c r="X1384" s="87"/>
    </row>
    <row r="1385" spans="1:24" ht="12.95">
      <c r="A1385" s="9" t="s">
        <v>133</v>
      </c>
      <c r="B1385" s="16" t="s">
        <v>57</v>
      </c>
      <c r="C1385" s="47" t="str" cm="1">
        <f t="array" ref="C1385">IF(A1385="", "", _xlfn._xlws.FILTER('Responsáveis pelas informações'!F:F, 'Responsáveis pelas informações'!A:A=A1385))</f>
        <v>Marcos</v>
      </c>
      <c r="D1385" s="47" t="s">
        <v>41</v>
      </c>
      <c r="E1385" s="82" t="s">
        <v>408</v>
      </c>
      <c r="F1385" s="82" t="s">
        <v>877</v>
      </c>
      <c r="G1385" s="16"/>
      <c r="H1385" s="87"/>
      <c r="I1385" s="87"/>
      <c r="J1385" s="87"/>
      <c r="K1385" s="87"/>
      <c r="L1385" s="87"/>
      <c r="M1385" s="87">
        <v>2</v>
      </c>
      <c r="N1385" s="87">
        <v>2</v>
      </c>
      <c r="O1385" s="87">
        <v>2</v>
      </c>
      <c r="P1385" s="87">
        <v>3</v>
      </c>
      <c r="Q1385" s="84">
        <v>3</v>
      </c>
      <c r="R1385" s="84">
        <v>4</v>
      </c>
      <c r="S1385" s="87"/>
      <c r="T1385" s="87"/>
      <c r="U1385" s="87"/>
      <c r="V1385" s="87"/>
      <c r="W1385" s="87"/>
      <c r="X1385" s="87"/>
    </row>
    <row r="1386" spans="1:24" ht="12.95">
      <c r="A1386" s="9" t="s">
        <v>133</v>
      </c>
      <c r="B1386" s="16" t="s">
        <v>68</v>
      </c>
      <c r="C1386" s="47" t="str" cm="1">
        <f t="array" ref="C1386">IF(A1386="", "", _xlfn._xlws.FILTER('Responsáveis pelas informações'!F:F, 'Responsáveis pelas informações'!A:A=A1386))</f>
        <v>Marcos</v>
      </c>
      <c r="D1386" s="47" t="s">
        <v>41</v>
      </c>
      <c r="E1386" s="82" t="s">
        <v>408</v>
      </c>
      <c r="F1386" s="82" t="s">
        <v>877</v>
      </c>
      <c r="G1386" s="16"/>
      <c r="H1386" s="87"/>
      <c r="I1386" s="87"/>
      <c r="J1386" s="87"/>
      <c r="K1386" s="87"/>
      <c r="L1386" s="87"/>
      <c r="M1386" s="87">
        <v>90</v>
      </c>
      <c r="N1386" s="87">
        <v>90</v>
      </c>
      <c r="O1386" s="87">
        <v>90</v>
      </c>
      <c r="P1386" s="87">
        <v>90</v>
      </c>
      <c r="Q1386" s="87">
        <v>90</v>
      </c>
      <c r="R1386" s="84"/>
      <c r="S1386" s="87"/>
      <c r="T1386" s="87"/>
      <c r="U1386" s="87"/>
      <c r="V1386" s="87"/>
      <c r="W1386" s="87"/>
      <c r="X1386" s="87"/>
    </row>
    <row r="1387" spans="1:24" ht="26.1">
      <c r="A1387" s="9" t="s">
        <v>133</v>
      </c>
      <c r="B1387" s="16" t="s">
        <v>70</v>
      </c>
      <c r="C1387" s="47" t="str" cm="1">
        <f t="array" ref="C1387">IF(A1387="", "", _xlfn._xlws.FILTER('Responsáveis pelas informações'!F:F, 'Responsáveis pelas informações'!A:A=A1387))</f>
        <v>Marcos</v>
      </c>
      <c r="D1387" s="47" t="s">
        <v>41</v>
      </c>
      <c r="E1387" s="82" t="s">
        <v>408</v>
      </c>
      <c r="F1387" s="82" t="s">
        <v>877</v>
      </c>
      <c r="G1387" s="16"/>
      <c r="H1387" s="87"/>
      <c r="I1387" s="87"/>
      <c r="J1387" s="87"/>
      <c r="K1387" s="87"/>
      <c r="L1387" s="87"/>
      <c r="M1387" s="87">
        <v>37</v>
      </c>
      <c r="N1387" s="87">
        <v>37</v>
      </c>
      <c r="O1387" s="87">
        <v>37</v>
      </c>
      <c r="P1387" s="87">
        <v>37</v>
      </c>
      <c r="Q1387" s="87">
        <v>37</v>
      </c>
      <c r="R1387" s="84"/>
      <c r="S1387" s="87"/>
      <c r="T1387" s="87"/>
      <c r="U1387" s="87"/>
      <c r="V1387" s="87"/>
      <c r="W1387" s="87"/>
      <c r="X1387" s="87"/>
    </row>
    <row r="1388" spans="1:24" ht="12.95">
      <c r="A1388" s="9" t="s">
        <v>133</v>
      </c>
      <c r="B1388" s="16" t="s">
        <v>72</v>
      </c>
      <c r="C1388" s="47" t="str" cm="1">
        <f t="array" ref="C1388">IF(A1388="", "", _xlfn._xlws.FILTER('Responsáveis pelas informações'!F:F, 'Responsáveis pelas informações'!A:A=A1388))</f>
        <v>Marcos</v>
      </c>
      <c r="D1388" s="47" t="s">
        <v>41</v>
      </c>
      <c r="E1388" s="82" t="s">
        <v>408</v>
      </c>
      <c r="F1388" s="82" t="s">
        <v>877</v>
      </c>
      <c r="G1388" s="16"/>
      <c r="H1388" s="87"/>
      <c r="I1388" s="87"/>
      <c r="J1388" s="87"/>
      <c r="K1388" s="87"/>
      <c r="L1388" s="87"/>
      <c r="M1388" s="87">
        <v>24</v>
      </c>
      <c r="N1388" s="87">
        <v>25</v>
      </c>
      <c r="O1388" s="87" t="s">
        <v>1020</v>
      </c>
      <c r="P1388" s="87" t="s">
        <v>1020</v>
      </c>
      <c r="Q1388" s="84">
        <v>20</v>
      </c>
      <c r="R1388" s="84"/>
      <c r="S1388" s="87"/>
      <c r="T1388" s="87"/>
      <c r="U1388" s="87"/>
      <c r="V1388" s="87"/>
      <c r="W1388" s="87"/>
      <c r="X1388" s="87"/>
    </row>
    <row r="1389" spans="1:24" ht="12.95">
      <c r="A1389" s="9" t="s">
        <v>133</v>
      </c>
      <c r="B1389" s="16" t="s">
        <v>74</v>
      </c>
      <c r="C1389" s="47" t="str" cm="1">
        <f t="array" ref="C1389">IF(A1389="", "", _xlfn._xlws.FILTER('Responsáveis pelas informações'!F:F, 'Responsáveis pelas informações'!A:A=A1389))</f>
        <v>Marcos</v>
      </c>
      <c r="D1389" s="47" t="s">
        <v>41</v>
      </c>
      <c r="E1389" s="82" t="s">
        <v>414</v>
      </c>
      <c r="F1389" s="82" t="s">
        <v>877</v>
      </c>
      <c r="G1389" s="16"/>
      <c r="H1389" s="87"/>
      <c r="I1389" s="87"/>
      <c r="J1389" s="87"/>
      <c r="K1389" s="87"/>
      <c r="L1389" s="87"/>
      <c r="M1389" s="87"/>
      <c r="N1389" s="87"/>
      <c r="O1389" s="87"/>
      <c r="P1389" s="87"/>
      <c r="Q1389" s="84"/>
      <c r="R1389" s="84">
        <v>50</v>
      </c>
      <c r="S1389" s="87">
        <v>0</v>
      </c>
      <c r="T1389" s="87">
        <v>0</v>
      </c>
      <c r="U1389" s="87">
        <v>0</v>
      </c>
      <c r="V1389" s="87"/>
      <c r="W1389" s="87"/>
      <c r="X1389" s="87"/>
    </row>
    <row r="1390" spans="1:24" ht="12.95">
      <c r="A1390" s="9" t="s">
        <v>133</v>
      </c>
      <c r="B1390" s="16" t="s">
        <v>49</v>
      </c>
      <c r="C1390" s="47" t="str" cm="1">
        <f t="array" ref="C1390">IF(A1390="", "", _xlfn._xlws.FILTER('Responsáveis pelas informações'!F:F, 'Responsáveis pelas informações'!A:A=A1390))</f>
        <v>Marcos</v>
      </c>
      <c r="D1390" s="47" t="s">
        <v>41</v>
      </c>
      <c r="E1390" s="82" t="s">
        <v>414</v>
      </c>
      <c r="F1390" s="82" t="s">
        <v>877</v>
      </c>
      <c r="G1390" s="16"/>
      <c r="H1390" s="87"/>
      <c r="I1390" s="87"/>
      <c r="J1390" s="87"/>
      <c r="K1390" s="87"/>
      <c r="L1390" s="87"/>
      <c r="M1390" s="87"/>
      <c r="N1390" s="87"/>
      <c r="O1390" s="87"/>
      <c r="P1390" s="87"/>
      <c r="Q1390" s="84"/>
      <c r="R1390" s="84">
        <v>30</v>
      </c>
      <c r="S1390" s="87">
        <v>0</v>
      </c>
      <c r="T1390" s="87">
        <v>0</v>
      </c>
      <c r="U1390" s="87">
        <v>0</v>
      </c>
      <c r="V1390" s="87"/>
      <c r="W1390" s="87"/>
      <c r="X1390" s="87"/>
    </row>
    <row r="1391" spans="1:24" ht="12.95">
      <c r="A1391" s="9" t="s">
        <v>133</v>
      </c>
      <c r="B1391" s="16" t="s">
        <v>77</v>
      </c>
      <c r="C1391" s="47" t="str" cm="1">
        <f t="array" ref="C1391">IF(A1391="", "", _xlfn._xlws.FILTER('Responsáveis pelas informações'!F:F, 'Responsáveis pelas informações'!A:A=A1391))</f>
        <v>Marcos</v>
      </c>
      <c r="D1391" s="47" t="s">
        <v>41</v>
      </c>
      <c r="E1391" s="82" t="s">
        <v>414</v>
      </c>
      <c r="F1391" s="82" t="s">
        <v>877</v>
      </c>
      <c r="G1391" s="16"/>
      <c r="H1391" s="87"/>
      <c r="I1391" s="87"/>
      <c r="J1391" s="87"/>
      <c r="K1391" s="87"/>
      <c r="L1391" s="87"/>
      <c r="M1391" s="87"/>
      <c r="N1391" s="87"/>
      <c r="O1391" s="87"/>
      <c r="P1391" s="87"/>
      <c r="Q1391" s="84"/>
      <c r="R1391" s="84">
        <v>5</v>
      </c>
      <c r="S1391" s="87">
        <v>0</v>
      </c>
      <c r="T1391" s="87">
        <v>0</v>
      </c>
      <c r="U1391" s="87">
        <v>0</v>
      </c>
      <c r="V1391" s="87"/>
      <c r="W1391" s="87"/>
      <c r="X1391" s="87"/>
    </row>
    <row r="1392" spans="1:24" ht="12.95">
      <c r="A1392" s="9" t="s">
        <v>133</v>
      </c>
      <c r="B1392" s="16" t="s">
        <v>79</v>
      </c>
      <c r="C1392" s="47" t="str" cm="1">
        <f t="array" ref="C1392">IF(A1392="", "", _xlfn._xlws.FILTER('Responsáveis pelas informações'!F:F, 'Responsáveis pelas informações'!A:A=A1392))</f>
        <v>Marcos</v>
      </c>
      <c r="D1392" s="47" t="s">
        <v>41</v>
      </c>
      <c r="E1392" s="82" t="s">
        <v>414</v>
      </c>
      <c r="F1392" s="82" t="s">
        <v>877</v>
      </c>
      <c r="G1392" s="16"/>
      <c r="H1392" s="87"/>
      <c r="I1392" s="87"/>
      <c r="J1392" s="87"/>
      <c r="K1392" s="87"/>
      <c r="L1392" s="87"/>
      <c r="M1392" s="87"/>
      <c r="N1392" s="87"/>
      <c r="O1392" s="87"/>
      <c r="P1392" s="87"/>
      <c r="Q1392" s="84"/>
      <c r="R1392" s="84">
        <v>5</v>
      </c>
      <c r="S1392" s="87">
        <v>0</v>
      </c>
      <c r="T1392" s="87">
        <v>0</v>
      </c>
      <c r="U1392" s="87">
        <v>0</v>
      </c>
      <c r="V1392" s="87"/>
      <c r="W1392" s="87"/>
      <c r="X1392" s="87"/>
    </row>
    <row r="1393" spans="1:24" ht="26.1">
      <c r="A1393" s="9" t="s">
        <v>133</v>
      </c>
      <c r="B1393" s="16" t="s">
        <v>95</v>
      </c>
      <c r="C1393" s="47" t="str" cm="1">
        <f t="array" ref="C1393">IF(A1393="", "", _xlfn._xlws.FILTER('Responsáveis pelas informações'!F:F, 'Responsáveis pelas informações'!A:A=A1393))</f>
        <v>Marcos</v>
      </c>
      <c r="D1393" s="47" t="s">
        <v>41</v>
      </c>
      <c r="E1393" s="82" t="s">
        <v>414</v>
      </c>
      <c r="F1393" s="82" t="s">
        <v>877</v>
      </c>
      <c r="G1393" s="16"/>
      <c r="H1393" s="87"/>
      <c r="I1393" s="87"/>
      <c r="J1393" s="87"/>
      <c r="K1393" s="87"/>
      <c r="L1393" s="87"/>
      <c r="M1393" s="87"/>
      <c r="N1393" s="87"/>
      <c r="O1393" s="87"/>
      <c r="P1393" s="87"/>
      <c r="Q1393" s="84"/>
      <c r="R1393" s="84">
        <v>2</v>
      </c>
      <c r="S1393" s="87">
        <v>0</v>
      </c>
      <c r="T1393" s="87">
        <v>0</v>
      </c>
      <c r="U1393" s="87">
        <v>0</v>
      </c>
      <c r="V1393" s="87"/>
      <c r="W1393" s="87"/>
      <c r="X1393" s="87"/>
    </row>
    <row r="1394" spans="1:24" ht="12.95">
      <c r="A1394" s="9" t="s">
        <v>133</v>
      </c>
      <c r="B1394" s="16" t="s">
        <v>81</v>
      </c>
      <c r="C1394" s="47" t="str" cm="1">
        <f t="array" ref="C1394">IF(A1394="", "", _xlfn._xlws.FILTER('Responsáveis pelas informações'!F:F, 'Responsáveis pelas informações'!A:A=A1394))</f>
        <v>Marcos</v>
      </c>
      <c r="D1394" s="47" t="s">
        <v>41</v>
      </c>
      <c r="E1394" s="82" t="s">
        <v>414</v>
      </c>
      <c r="F1394" s="82" t="s">
        <v>877</v>
      </c>
      <c r="G1394" s="16"/>
      <c r="H1394" s="87"/>
      <c r="I1394" s="87"/>
      <c r="J1394" s="87"/>
      <c r="K1394" s="87"/>
      <c r="L1394" s="87"/>
      <c r="M1394" s="87"/>
      <c r="N1394" s="87"/>
      <c r="O1394" s="87"/>
      <c r="P1394" s="87"/>
      <c r="Q1394" s="84"/>
      <c r="R1394" s="84">
        <v>50</v>
      </c>
      <c r="S1394" s="87">
        <v>0</v>
      </c>
      <c r="T1394" s="87">
        <v>0</v>
      </c>
      <c r="U1394" s="87">
        <v>0</v>
      </c>
      <c r="V1394" s="87"/>
      <c r="W1394" s="87"/>
      <c r="X1394" s="87"/>
    </row>
    <row r="1395" spans="1:24" ht="12.95">
      <c r="A1395" s="9" t="s">
        <v>133</v>
      </c>
      <c r="B1395" s="16" t="s">
        <v>57</v>
      </c>
      <c r="C1395" s="47" t="str" cm="1">
        <f t="array" ref="C1395">IF(A1395="", "", _xlfn._xlws.FILTER('Responsáveis pelas informações'!F:F, 'Responsáveis pelas informações'!A:A=A1395))</f>
        <v>Marcos</v>
      </c>
      <c r="D1395" s="47" t="s">
        <v>41</v>
      </c>
      <c r="E1395" s="82" t="s">
        <v>414</v>
      </c>
      <c r="F1395" s="82" t="s">
        <v>877</v>
      </c>
      <c r="G1395" s="16"/>
      <c r="H1395" s="87"/>
      <c r="I1395" s="87"/>
      <c r="J1395" s="87"/>
      <c r="K1395" s="87"/>
      <c r="L1395" s="87"/>
      <c r="M1395" s="87"/>
      <c r="N1395" s="87"/>
      <c r="O1395" s="87"/>
      <c r="P1395" s="87"/>
      <c r="Q1395" s="84"/>
      <c r="R1395" s="84">
        <v>5</v>
      </c>
      <c r="S1395" s="87">
        <v>0</v>
      </c>
      <c r="T1395" s="87">
        <v>0</v>
      </c>
      <c r="U1395" s="87">
        <v>0</v>
      </c>
      <c r="V1395" s="87"/>
      <c r="W1395" s="87"/>
      <c r="X1395" s="87"/>
    </row>
    <row r="1396" spans="1:24" ht="12.95">
      <c r="A1396" s="9" t="s">
        <v>133</v>
      </c>
      <c r="B1396" s="16" t="s">
        <v>99</v>
      </c>
      <c r="C1396" s="47" t="str" cm="1">
        <f t="array" ref="C1396">IF(A1396="", "", _xlfn._xlws.FILTER('Responsáveis pelas informações'!F:F, 'Responsáveis pelas informações'!A:A=A1396))</f>
        <v>Marcos</v>
      </c>
      <c r="D1396" s="47" t="s">
        <v>41</v>
      </c>
      <c r="E1396" s="82" t="s">
        <v>414</v>
      </c>
      <c r="F1396" s="82" t="s">
        <v>877</v>
      </c>
      <c r="G1396" s="16"/>
      <c r="H1396" s="87"/>
      <c r="I1396" s="87"/>
      <c r="J1396" s="87"/>
      <c r="K1396" s="87"/>
      <c r="L1396" s="87"/>
      <c r="M1396" s="87"/>
      <c r="N1396" s="87"/>
      <c r="O1396" s="87"/>
      <c r="P1396" s="87"/>
      <c r="Q1396" s="84"/>
      <c r="R1396" s="84">
        <v>9</v>
      </c>
      <c r="S1396" s="87">
        <v>0</v>
      </c>
      <c r="T1396" s="87">
        <v>0</v>
      </c>
      <c r="U1396" s="87">
        <v>0</v>
      </c>
      <c r="V1396" s="87"/>
      <c r="W1396" s="87"/>
      <c r="X1396" s="87"/>
    </row>
    <row r="1397" spans="1:24" ht="26.1">
      <c r="A1397" s="9" t="s">
        <v>133</v>
      </c>
      <c r="B1397" s="16" t="s">
        <v>88</v>
      </c>
      <c r="C1397" s="47" t="str" cm="1">
        <f t="array" ref="C1397">IF(A1397="", "", _xlfn._xlws.FILTER('Responsáveis pelas informações'!F:F, 'Responsáveis pelas informações'!A:A=A1397))</f>
        <v>Marcos</v>
      </c>
      <c r="D1397" s="47" t="s">
        <v>41</v>
      </c>
      <c r="E1397" s="82" t="s">
        <v>414</v>
      </c>
      <c r="F1397" s="82" t="s">
        <v>877</v>
      </c>
      <c r="G1397" s="16" t="s">
        <v>968</v>
      </c>
      <c r="H1397" s="87"/>
      <c r="I1397" s="87"/>
      <c r="J1397" s="87"/>
      <c r="K1397" s="87"/>
      <c r="L1397" s="87"/>
      <c r="M1397" s="87"/>
      <c r="N1397" s="87"/>
      <c r="O1397" s="87"/>
      <c r="P1397" s="87"/>
      <c r="Q1397" s="84"/>
      <c r="R1397" s="84">
        <v>37</v>
      </c>
      <c r="S1397" s="87">
        <v>0</v>
      </c>
      <c r="T1397" s="87">
        <v>0</v>
      </c>
      <c r="U1397" s="87">
        <v>0</v>
      </c>
      <c r="V1397" s="87"/>
      <c r="W1397" s="87"/>
      <c r="X1397" s="87"/>
    </row>
    <row r="1398" spans="1:24" ht="12.95">
      <c r="A1398" s="9" t="s">
        <v>133</v>
      </c>
      <c r="B1398" s="16" t="s">
        <v>72</v>
      </c>
      <c r="C1398" s="47" t="str" cm="1">
        <f t="array" ref="C1398">IF(A1398="", "", _xlfn._xlws.FILTER('Responsáveis pelas informações'!F:F, 'Responsáveis pelas informações'!A:A=A1398))</f>
        <v>Marcos</v>
      </c>
      <c r="D1398" s="47" t="s">
        <v>41</v>
      </c>
      <c r="E1398" s="82" t="s">
        <v>414</v>
      </c>
      <c r="F1398" s="82" t="s">
        <v>877</v>
      </c>
      <c r="G1398" s="16" t="s">
        <v>968</v>
      </c>
      <c r="H1398" s="87"/>
      <c r="I1398" s="87"/>
      <c r="J1398" s="87"/>
      <c r="K1398" s="87"/>
      <c r="L1398" s="87"/>
      <c r="M1398" s="87"/>
      <c r="N1398" s="87"/>
      <c r="O1398" s="87"/>
      <c r="P1398" s="87"/>
      <c r="Q1398" s="84"/>
      <c r="R1398" s="84">
        <v>17</v>
      </c>
      <c r="S1398" s="87">
        <v>0</v>
      </c>
      <c r="T1398" s="87">
        <v>0</v>
      </c>
      <c r="U1398" s="87">
        <v>0</v>
      </c>
      <c r="V1398" s="87"/>
      <c r="W1398" s="87"/>
      <c r="X1398" s="87"/>
    </row>
    <row r="1399" spans="1:24" ht="26.1">
      <c r="A1399" s="9" t="s">
        <v>133</v>
      </c>
      <c r="B1399" s="16" t="s">
        <v>104</v>
      </c>
      <c r="C1399" s="47" t="str" cm="1">
        <f t="array" ref="C1399">IF(A1399="", "", _xlfn._xlws.FILTER('Responsáveis pelas informações'!F:F, 'Responsáveis pelas informações'!A:A=A1399))</f>
        <v>Marcos</v>
      </c>
      <c r="D1399" s="47" t="s">
        <v>41</v>
      </c>
      <c r="E1399" s="82" t="s">
        <v>414</v>
      </c>
      <c r="F1399" s="82" t="s">
        <v>877</v>
      </c>
      <c r="G1399" s="16"/>
      <c r="H1399" s="87"/>
      <c r="I1399" s="87"/>
      <c r="J1399" s="87"/>
      <c r="K1399" s="87"/>
      <c r="L1399" s="87"/>
      <c r="M1399" s="87"/>
      <c r="N1399" s="87"/>
      <c r="O1399" s="87"/>
      <c r="P1399" s="87"/>
      <c r="Q1399" s="84"/>
      <c r="R1399" s="84">
        <v>5</v>
      </c>
      <c r="S1399" s="87">
        <v>0</v>
      </c>
      <c r="T1399" s="87">
        <v>0</v>
      </c>
      <c r="U1399" s="87">
        <v>0</v>
      </c>
      <c r="V1399" s="87"/>
      <c r="W1399" s="87"/>
      <c r="X1399" s="87"/>
    </row>
    <row r="1400" spans="1:24" ht="26.1">
      <c r="A1400" s="9" t="s">
        <v>133</v>
      </c>
      <c r="B1400" s="16" t="s">
        <v>84</v>
      </c>
      <c r="C1400" s="47"/>
      <c r="D1400" s="47" t="s">
        <v>41</v>
      </c>
      <c r="E1400" s="82" t="s">
        <v>414</v>
      </c>
      <c r="F1400" s="82" t="s">
        <v>877</v>
      </c>
      <c r="G1400" s="16"/>
      <c r="H1400" s="87"/>
      <c r="I1400" s="87"/>
      <c r="J1400" s="87"/>
      <c r="K1400" s="87"/>
      <c r="L1400" s="87"/>
      <c r="M1400" s="87"/>
      <c r="N1400" s="87"/>
      <c r="O1400" s="87"/>
      <c r="P1400" s="87"/>
      <c r="Q1400" s="84"/>
      <c r="R1400" s="84">
        <v>0</v>
      </c>
      <c r="S1400" s="87">
        <v>0</v>
      </c>
      <c r="T1400" s="87">
        <v>0</v>
      </c>
      <c r="U1400" s="87">
        <v>0</v>
      </c>
      <c r="V1400" s="87"/>
      <c r="W1400" s="87"/>
      <c r="X1400" s="87"/>
    </row>
    <row r="1401" spans="1:24" ht="12.95">
      <c r="A1401" s="9" t="s">
        <v>132</v>
      </c>
      <c r="B1401" s="16" t="s">
        <v>49</v>
      </c>
      <c r="C1401" s="16" t="s">
        <v>222</v>
      </c>
      <c r="D1401" s="16" t="s">
        <v>21</v>
      </c>
      <c r="E1401" s="82" t="s">
        <v>877</v>
      </c>
      <c r="F1401" s="82" t="s">
        <v>877</v>
      </c>
      <c r="G1401" s="16"/>
      <c r="H1401" s="87"/>
      <c r="I1401" s="87"/>
      <c r="J1401" s="87">
        <v>4</v>
      </c>
      <c r="K1401" s="87">
        <v>8</v>
      </c>
      <c r="L1401" s="87">
        <v>12</v>
      </c>
      <c r="M1401" s="87">
        <v>12</v>
      </c>
      <c r="N1401" s="87">
        <v>8</v>
      </c>
      <c r="O1401" s="87">
        <v>0</v>
      </c>
      <c r="P1401" s="87"/>
      <c r="Q1401" s="84"/>
      <c r="R1401" s="84"/>
      <c r="S1401" s="87"/>
      <c r="T1401" s="87"/>
      <c r="U1401" s="87"/>
      <c r="V1401" s="87"/>
      <c r="W1401" s="87"/>
      <c r="X1401" s="87"/>
    </row>
    <row r="1402" spans="1:24" ht="12.95">
      <c r="A1402" s="9" t="s">
        <v>132</v>
      </c>
      <c r="B1402" s="16" t="s">
        <v>57</v>
      </c>
      <c r="C1402" s="16" t="s">
        <v>222</v>
      </c>
      <c r="D1402" s="16" t="s">
        <v>21</v>
      </c>
      <c r="E1402" s="82" t="s">
        <v>877</v>
      </c>
      <c r="F1402" s="82" t="s">
        <v>877</v>
      </c>
      <c r="G1402" s="32"/>
      <c r="H1402" s="87"/>
      <c r="I1402" s="87"/>
      <c r="J1402" s="87">
        <v>0</v>
      </c>
      <c r="K1402" s="87">
        <v>33</v>
      </c>
      <c r="L1402" s="87">
        <v>33</v>
      </c>
      <c r="M1402" s="87">
        <v>44</v>
      </c>
      <c r="N1402" s="87">
        <v>45</v>
      </c>
      <c r="O1402" s="87">
        <v>55</v>
      </c>
      <c r="P1402" s="87"/>
      <c r="Q1402" s="84"/>
      <c r="R1402" s="84"/>
      <c r="S1402" s="87"/>
      <c r="T1402" s="87"/>
      <c r="U1402" s="87"/>
      <c r="V1402" s="87"/>
      <c r="W1402" s="87"/>
      <c r="X1402" s="87"/>
    </row>
    <row r="1403" spans="1:24" ht="12.95">
      <c r="A1403" s="9" t="s">
        <v>132</v>
      </c>
      <c r="B1403" s="16" t="s">
        <v>51</v>
      </c>
      <c r="C1403" s="16" t="s">
        <v>222</v>
      </c>
      <c r="D1403" s="16" t="s">
        <v>21</v>
      </c>
      <c r="E1403" s="82" t="s">
        <v>877</v>
      </c>
      <c r="F1403" s="82" t="s">
        <v>877</v>
      </c>
      <c r="G1403" s="16"/>
      <c r="H1403" s="87"/>
      <c r="I1403" s="87"/>
      <c r="J1403" s="87">
        <v>1</v>
      </c>
      <c r="K1403" s="87">
        <v>2</v>
      </c>
      <c r="L1403" s="87">
        <v>3</v>
      </c>
      <c r="M1403" s="87">
        <v>3</v>
      </c>
      <c r="N1403" s="87">
        <v>2</v>
      </c>
      <c r="O1403" s="87">
        <v>0</v>
      </c>
      <c r="P1403" s="87"/>
      <c r="Q1403" s="84"/>
      <c r="R1403" s="84"/>
      <c r="S1403" s="87"/>
      <c r="T1403" s="87"/>
      <c r="U1403" s="87"/>
      <c r="V1403" s="87"/>
      <c r="W1403" s="87"/>
      <c r="X1403" s="87"/>
    </row>
    <row r="1404" spans="1:24" ht="12.95">
      <c r="A1404" s="9" t="s">
        <v>132</v>
      </c>
      <c r="B1404" s="16" t="s">
        <v>53</v>
      </c>
      <c r="C1404" s="16" t="s">
        <v>222</v>
      </c>
      <c r="D1404" s="16" t="s">
        <v>21</v>
      </c>
      <c r="E1404" s="82" t="s">
        <v>877</v>
      </c>
      <c r="F1404" s="82" t="s">
        <v>877</v>
      </c>
      <c r="G1404" s="16"/>
      <c r="H1404" s="87"/>
      <c r="I1404" s="87"/>
      <c r="J1404" s="87">
        <v>1</v>
      </c>
      <c r="K1404" s="87">
        <v>2</v>
      </c>
      <c r="L1404" s="87">
        <v>3</v>
      </c>
      <c r="M1404" s="87">
        <v>3</v>
      </c>
      <c r="N1404" s="87">
        <v>2</v>
      </c>
      <c r="O1404" s="87">
        <v>0</v>
      </c>
      <c r="P1404" s="87"/>
      <c r="Q1404" s="84"/>
      <c r="R1404" s="84"/>
      <c r="S1404" s="87"/>
      <c r="T1404" s="87"/>
      <c r="U1404" s="87"/>
      <c r="V1404" s="87"/>
      <c r="W1404" s="87"/>
      <c r="X1404" s="87"/>
    </row>
    <row r="1405" spans="1:24" ht="12.95">
      <c r="A1405" s="9" t="s">
        <v>132</v>
      </c>
      <c r="B1405" s="16" t="s">
        <v>47</v>
      </c>
      <c r="C1405" s="16" t="s">
        <v>222</v>
      </c>
      <c r="D1405" s="16" t="s">
        <v>21</v>
      </c>
      <c r="E1405" s="82" t="s">
        <v>877</v>
      </c>
      <c r="F1405" s="82" t="s">
        <v>877</v>
      </c>
      <c r="G1405" s="16"/>
      <c r="H1405" s="87"/>
      <c r="I1405" s="87"/>
      <c r="J1405" s="87">
        <v>17</v>
      </c>
      <c r="K1405" s="87">
        <v>33</v>
      </c>
      <c r="L1405" s="87">
        <v>50</v>
      </c>
      <c r="M1405" s="87">
        <v>50</v>
      </c>
      <c r="N1405" s="87">
        <v>33</v>
      </c>
      <c r="O1405" s="87">
        <v>0</v>
      </c>
      <c r="P1405" s="87"/>
      <c r="Q1405" s="84"/>
      <c r="R1405" s="84"/>
      <c r="S1405" s="87"/>
      <c r="T1405" s="87"/>
      <c r="U1405" s="87"/>
      <c r="V1405" s="87"/>
      <c r="W1405" s="87"/>
      <c r="X1405" s="87"/>
    </row>
    <row r="1406" spans="1:24" ht="12.95">
      <c r="A1406" s="9" t="s">
        <v>132</v>
      </c>
      <c r="B1406" s="16" t="s">
        <v>63</v>
      </c>
      <c r="C1406" s="16" t="s">
        <v>222</v>
      </c>
      <c r="D1406" s="16" t="s">
        <v>21</v>
      </c>
      <c r="E1406" s="82" t="s">
        <v>877</v>
      </c>
      <c r="F1406" s="82" t="s">
        <v>877</v>
      </c>
      <c r="G1406" s="16"/>
      <c r="H1406" s="87"/>
      <c r="I1406" s="87"/>
      <c r="J1406" s="87">
        <v>50</v>
      </c>
      <c r="K1406" s="87">
        <v>100</v>
      </c>
      <c r="L1406" s="87">
        <v>200</v>
      </c>
      <c r="M1406" s="87">
        <v>200</v>
      </c>
      <c r="N1406" s="87">
        <v>100</v>
      </c>
      <c r="O1406" s="87">
        <v>0</v>
      </c>
      <c r="P1406" s="87"/>
      <c r="Q1406" s="84"/>
      <c r="R1406" s="84"/>
      <c r="S1406" s="87"/>
      <c r="T1406" s="87"/>
      <c r="U1406" s="87"/>
      <c r="V1406" s="87"/>
      <c r="W1406" s="87"/>
      <c r="X1406" s="87"/>
    </row>
    <row r="1407" spans="1:24" ht="12.95">
      <c r="A1407" s="9" t="s">
        <v>132</v>
      </c>
      <c r="B1407" s="16" t="s">
        <v>55</v>
      </c>
      <c r="C1407" s="16" t="s">
        <v>222</v>
      </c>
      <c r="D1407" s="16" t="s">
        <v>21</v>
      </c>
      <c r="E1407" s="82" t="s">
        <v>877</v>
      </c>
      <c r="F1407" s="82" t="s">
        <v>877</v>
      </c>
      <c r="G1407" s="16"/>
      <c r="H1407" s="87"/>
      <c r="I1407" s="87"/>
      <c r="J1407" s="87">
        <v>90</v>
      </c>
      <c r="K1407" s="87">
        <v>90</v>
      </c>
      <c r="L1407" s="87">
        <v>90</v>
      </c>
      <c r="M1407" s="87">
        <v>100</v>
      </c>
      <c r="N1407" s="87">
        <v>100</v>
      </c>
      <c r="O1407" s="87">
        <v>100</v>
      </c>
      <c r="P1407" s="87"/>
      <c r="Q1407" s="84"/>
      <c r="R1407" s="84"/>
      <c r="S1407" s="87"/>
      <c r="T1407" s="87"/>
      <c r="U1407" s="87"/>
      <c r="V1407" s="87"/>
      <c r="W1407" s="87"/>
      <c r="X1407" s="87"/>
    </row>
    <row r="1408" spans="1:24" ht="12.95">
      <c r="A1408" s="9" t="s">
        <v>132</v>
      </c>
      <c r="B1408" s="16" t="s">
        <v>51</v>
      </c>
      <c r="C1408" s="16" t="s">
        <v>222</v>
      </c>
      <c r="D1408" s="16" t="s">
        <v>21</v>
      </c>
      <c r="E1408" s="82" t="s">
        <v>408</v>
      </c>
      <c r="F1408" s="82" t="s">
        <v>877</v>
      </c>
      <c r="G1408" s="16"/>
      <c r="H1408" s="87"/>
      <c r="I1408" s="87"/>
      <c r="J1408" s="87"/>
      <c r="K1408" s="87"/>
      <c r="L1408" s="87"/>
      <c r="M1408" s="87"/>
      <c r="N1408" s="87">
        <v>3</v>
      </c>
      <c r="O1408" s="87">
        <v>3</v>
      </c>
      <c r="P1408" s="87"/>
      <c r="Q1408" s="84"/>
      <c r="R1408" s="84"/>
      <c r="S1408" s="87"/>
      <c r="T1408" s="87"/>
      <c r="U1408" s="87"/>
      <c r="V1408" s="87"/>
      <c r="W1408" s="87"/>
      <c r="X1408" s="87"/>
    </row>
    <row r="1409" spans="1:24" ht="12.95">
      <c r="A1409" s="9" t="s">
        <v>132</v>
      </c>
      <c r="B1409" s="16" t="s">
        <v>53</v>
      </c>
      <c r="C1409" s="16" t="s">
        <v>222</v>
      </c>
      <c r="D1409" s="16" t="s">
        <v>21</v>
      </c>
      <c r="E1409" s="82" t="s">
        <v>408</v>
      </c>
      <c r="F1409" s="82" t="s">
        <v>877</v>
      </c>
      <c r="G1409" s="16"/>
      <c r="H1409" s="87"/>
      <c r="I1409" s="87"/>
      <c r="J1409" s="87"/>
      <c r="K1409" s="87"/>
      <c r="L1409" s="87"/>
      <c r="M1409" s="87"/>
      <c r="N1409" s="87">
        <v>4</v>
      </c>
      <c r="O1409" s="87">
        <v>1</v>
      </c>
      <c r="P1409" s="87"/>
      <c r="Q1409" s="84"/>
      <c r="R1409" s="84"/>
      <c r="S1409" s="87"/>
      <c r="T1409" s="87"/>
      <c r="U1409" s="87"/>
      <c r="V1409" s="87"/>
      <c r="W1409" s="87"/>
      <c r="X1409" s="87"/>
    </row>
    <row r="1410" spans="1:24" ht="12.95">
      <c r="A1410" s="9" t="s">
        <v>132</v>
      </c>
      <c r="B1410" s="16" t="s">
        <v>47</v>
      </c>
      <c r="C1410" s="16" t="str" cm="1">
        <f t="array" ref="C1410">IF(A1410="", "", _xlfn._xlws.FILTER('Responsáveis pelas informações'!F:F, 'Responsáveis pelas informações'!A:A=A1410))</f>
        <v>Marcos</v>
      </c>
      <c r="D1410" s="16" t="s">
        <v>21</v>
      </c>
      <c r="E1410" s="82" t="s">
        <v>414</v>
      </c>
      <c r="F1410" s="82" t="s">
        <v>877</v>
      </c>
      <c r="G1410" s="16"/>
      <c r="H1410" s="87"/>
      <c r="I1410" s="87"/>
      <c r="J1410" s="87"/>
      <c r="K1410" s="87"/>
      <c r="L1410" s="87"/>
      <c r="M1410" s="87"/>
      <c r="N1410" s="87"/>
      <c r="O1410" s="87"/>
      <c r="P1410" s="87">
        <v>15</v>
      </c>
      <c r="Q1410" s="84">
        <v>25</v>
      </c>
      <c r="R1410" s="84">
        <v>25</v>
      </c>
      <c r="S1410" s="87">
        <v>25</v>
      </c>
      <c r="T1410" s="87">
        <v>25</v>
      </c>
      <c r="U1410" s="87">
        <v>10</v>
      </c>
      <c r="V1410" s="87"/>
      <c r="W1410" s="87"/>
      <c r="X1410" s="87"/>
    </row>
    <row r="1411" spans="1:24" ht="12.95">
      <c r="A1411" s="9" t="s">
        <v>132</v>
      </c>
      <c r="B1411" s="16" t="s">
        <v>13</v>
      </c>
      <c r="C1411" s="16" t="str" cm="1">
        <f t="array" ref="C1411">IF(A1411="", "", _xlfn._xlws.FILTER('Responsáveis pelas informações'!F:F, 'Responsáveis pelas informações'!A:A=A1411))</f>
        <v>Marcos</v>
      </c>
      <c r="D1411" s="16" t="s">
        <v>21</v>
      </c>
      <c r="E1411" s="82" t="s">
        <v>414</v>
      </c>
      <c r="F1411" s="82" t="s">
        <v>877</v>
      </c>
      <c r="G1411" s="16"/>
      <c r="H1411" s="87"/>
      <c r="I1411" s="87"/>
      <c r="J1411" s="87"/>
      <c r="K1411" s="87"/>
      <c r="L1411" s="87"/>
      <c r="M1411" s="87"/>
      <c r="N1411" s="87"/>
      <c r="O1411" s="87"/>
      <c r="P1411" s="87">
        <v>4</v>
      </c>
      <c r="Q1411" s="84">
        <v>7</v>
      </c>
      <c r="R1411" s="84">
        <v>7</v>
      </c>
      <c r="S1411" s="87">
        <v>7</v>
      </c>
      <c r="T1411" s="87">
        <v>7</v>
      </c>
      <c r="U1411" s="87">
        <v>3</v>
      </c>
      <c r="V1411" s="87"/>
      <c r="W1411" s="87"/>
      <c r="X1411" s="87"/>
    </row>
    <row r="1412" spans="1:24" ht="12.95">
      <c r="A1412" s="9" t="s">
        <v>132</v>
      </c>
      <c r="B1412" s="16" t="s">
        <v>51</v>
      </c>
      <c r="C1412" s="16" t="str" cm="1">
        <f t="array" ref="C1412">IF(A1412="", "", _xlfn._xlws.FILTER('Responsáveis pelas informações'!F:F, 'Responsáveis pelas informações'!A:A=A1412))</f>
        <v>Marcos</v>
      </c>
      <c r="D1412" s="16" t="s">
        <v>21</v>
      </c>
      <c r="E1412" s="82" t="s">
        <v>414</v>
      </c>
      <c r="F1412" s="82" t="s">
        <v>877</v>
      </c>
      <c r="G1412" s="16"/>
      <c r="H1412" s="87"/>
      <c r="I1412" s="87"/>
      <c r="J1412" s="87"/>
      <c r="K1412" s="87"/>
      <c r="L1412" s="87"/>
      <c r="M1412" s="87"/>
      <c r="N1412" s="87"/>
      <c r="O1412" s="87"/>
      <c r="P1412" s="87">
        <v>2</v>
      </c>
      <c r="Q1412" s="84">
        <v>3</v>
      </c>
      <c r="R1412" s="84">
        <v>3</v>
      </c>
      <c r="S1412" s="87">
        <v>3</v>
      </c>
      <c r="T1412" s="87">
        <v>3</v>
      </c>
      <c r="U1412" s="87">
        <v>1</v>
      </c>
      <c r="V1412" s="87"/>
      <c r="W1412" s="87"/>
      <c r="X1412" s="87"/>
    </row>
    <row r="1413" spans="1:24" ht="12.95">
      <c r="A1413" s="9" t="s">
        <v>132</v>
      </c>
      <c r="B1413" s="16" t="s">
        <v>53</v>
      </c>
      <c r="C1413" s="16" t="str" cm="1">
        <f t="array" ref="C1413">IF(A1413="", "", _xlfn._xlws.FILTER('Responsáveis pelas informações'!F:F, 'Responsáveis pelas informações'!A:A=A1413))</f>
        <v>Marcos</v>
      </c>
      <c r="D1413" s="16" t="s">
        <v>21</v>
      </c>
      <c r="E1413" s="82" t="s">
        <v>414</v>
      </c>
      <c r="F1413" s="82" t="s">
        <v>877</v>
      </c>
      <c r="G1413" s="16"/>
      <c r="H1413" s="87"/>
      <c r="I1413" s="87"/>
      <c r="J1413" s="87"/>
      <c r="K1413" s="87"/>
      <c r="L1413" s="87"/>
      <c r="M1413" s="87"/>
      <c r="N1413" s="87"/>
      <c r="O1413" s="87"/>
      <c r="P1413" s="87">
        <v>3</v>
      </c>
      <c r="Q1413" s="84">
        <v>5</v>
      </c>
      <c r="R1413" s="84">
        <v>5</v>
      </c>
      <c r="S1413" s="87">
        <v>5</v>
      </c>
      <c r="T1413" s="87">
        <v>5</v>
      </c>
      <c r="U1413" s="87">
        <v>2</v>
      </c>
      <c r="V1413" s="87"/>
      <c r="W1413" s="87"/>
      <c r="X1413" s="87"/>
    </row>
    <row r="1414" spans="1:24" ht="12.95">
      <c r="A1414" s="9" t="s">
        <v>132</v>
      </c>
      <c r="B1414" s="16" t="s">
        <v>63</v>
      </c>
      <c r="C1414" s="16" t="str" cm="1">
        <f t="array" ref="C1414">IF(A1414="", "", _xlfn._xlws.FILTER('Responsáveis pelas informações'!F:F, 'Responsáveis pelas informações'!A:A=A1414))</f>
        <v>Marcos</v>
      </c>
      <c r="D1414" s="16" t="s">
        <v>21</v>
      </c>
      <c r="E1414" s="82" t="s">
        <v>414</v>
      </c>
      <c r="F1414" s="82" t="s">
        <v>877</v>
      </c>
      <c r="G1414" s="16"/>
      <c r="H1414" s="87"/>
      <c r="I1414" s="87"/>
      <c r="J1414" s="87"/>
      <c r="K1414" s="87"/>
      <c r="L1414" s="87"/>
      <c r="M1414" s="87"/>
      <c r="N1414" s="87"/>
      <c r="O1414" s="87"/>
      <c r="P1414" s="87">
        <v>20</v>
      </c>
      <c r="Q1414" s="84">
        <v>30</v>
      </c>
      <c r="R1414" s="84">
        <v>30</v>
      </c>
      <c r="S1414" s="87">
        <v>30</v>
      </c>
      <c r="T1414" s="87">
        <v>30</v>
      </c>
      <c r="U1414" s="87">
        <v>10</v>
      </c>
      <c r="V1414" s="87"/>
      <c r="W1414" s="87"/>
      <c r="X1414" s="87"/>
    </row>
    <row r="1415" spans="1:24" ht="12.95">
      <c r="A1415" s="9" t="s">
        <v>132</v>
      </c>
      <c r="B1415" s="16" t="s">
        <v>57</v>
      </c>
      <c r="C1415" s="16" t="str" cm="1">
        <f t="array" ref="C1415">IF(A1415="", "", _xlfn._xlws.FILTER('Responsáveis pelas informações'!F:F, 'Responsáveis pelas informações'!A:A=A1415))</f>
        <v>Marcos</v>
      </c>
      <c r="D1415" s="16" t="s">
        <v>21</v>
      </c>
      <c r="E1415" s="82" t="s">
        <v>414</v>
      </c>
      <c r="F1415" s="82" t="s">
        <v>877</v>
      </c>
      <c r="G1415" s="16"/>
      <c r="H1415" s="87"/>
      <c r="I1415" s="87"/>
      <c r="J1415" s="87"/>
      <c r="K1415" s="87"/>
      <c r="L1415" s="87"/>
      <c r="M1415" s="87"/>
      <c r="N1415" s="87"/>
      <c r="O1415" s="87"/>
      <c r="P1415" s="87">
        <v>1</v>
      </c>
      <c r="Q1415" s="84">
        <v>2</v>
      </c>
      <c r="R1415" s="84">
        <v>3</v>
      </c>
      <c r="S1415" s="87">
        <v>3</v>
      </c>
      <c r="T1415" s="87">
        <v>4</v>
      </c>
      <c r="U1415" s="87">
        <v>5</v>
      </c>
      <c r="V1415" s="87"/>
      <c r="W1415" s="87"/>
      <c r="X1415" s="87"/>
    </row>
    <row r="1416" spans="1:24" ht="12.95">
      <c r="A1416" s="9" t="s">
        <v>132</v>
      </c>
      <c r="B1416" s="16" t="s">
        <v>68</v>
      </c>
      <c r="C1416" s="16" t="str" cm="1">
        <f t="array" ref="C1416">IF(A1416="", "", _xlfn._xlws.FILTER('Responsáveis pelas informações'!F:F, 'Responsáveis pelas informações'!A:A=A1416))</f>
        <v>Marcos</v>
      </c>
      <c r="D1416" s="16" t="s">
        <v>21</v>
      </c>
      <c r="E1416" s="82" t="s">
        <v>414</v>
      </c>
      <c r="F1416" s="82" t="s">
        <v>877</v>
      </c>
      <c r="G1416" s="16"/>
      <c r="H1416" s="87"/>
      <c r="I1416" s="87"/>
      <c r="J1416" s="87"/>
      <c r="K1416" s="87"/>
      <c r="L1416" s="87"/>
      <c r="M1416" s="87"/>
      <c r="N1416" s="87"/>
      <c r="O1416" s="87"/>
      <c r="P1416" s="87">
        <v>95</v>
      </c>
      <c r="Q1416" s="87">
        <v>95</v>
      </c>
      <c r="R1416" s="87">
        <v>95</v>
      </c>
      <c r="S1416" s="87">
        <v>95</v>
      </c>
      <c r="T1416" s="87">
        <v>95</v>
      </c>
      <c r="U1416" s="87">
        <v>95</v>
      </c>
      <c r="V1416" s="87"/>
      <c r="W1416" s="87"/>
      <c r="X1416" s="87"/>
    </row>
    <row r="1417" spans="1:24" ht="26.1">
      <c r="A1417" s="9" t="s">
        <v>132</v>
      </c>
      <c r="B1417" s="16" t="s">
        <v>70</v>
      </c>
      <c r="C1417" s="16" t="str" cm="1">
        <f t="array" ref="C1417">IF(A1417="", "", _xlfn._xlws.FILTER('Responsáveis pelas informações'!F:F, 'Responsáveis pelas informações'!A:A=A1417))</f>
        <v>Marcos</v>
      </c>
      <c r="D1417" s="16" t="s">
        <v>21</v>
      </c>
      <c r="E1417" s="82" t="s">
        <v>414</v>
      </c>
      <c r="F1417" s="82" t="s">
        <v>877</v>
      </c>
      <c r="G1417" s="16"/>
      <c r="H1417" s="87"/>
      <c r="I1417" s="87"/>
      <c r="J1417" s="87"/>
      <c r="K1417" s="87"/>
      <c r="L1417" s="87"/>
      <c r="M1417" s="87"/>
      <c r="N1417" s="87"/>
      <c r="O1417" s="87"/>
      <c r="P1417" s="87">
        <v>50</v>
      </c>
      <c r="Q1417" s="87">
        <v>50</v>
      </c>
      <c r="R1417" s="87">
        <v>50</v>
      </c>
      <c r="S1417" s="87">
        <v>50</v>
      </c>
      <c r="T1417" s="87">
        <v>50</v>
      </c>
      <c r="U1417" s="87">
        <v>50</v>
      </c>
      <c r="V1417" s="87"/>
      <c r="W1417" s="87"/>
      <c r="X1417" s="87"/>
    </row>
    <row r="1418" spans="1:24" ht="12.95">
      <c r="A1418" s="9" t="s">
        <v>132</v>
      </c>
      <c r="B1418" s="16" t="s">
        <v>72</v>
      </c>
      <c r="C1418" s="16" t="str" cm="1">
        <f t="array" ref="C1418">IF(A1418="", "", _xlfn._xlws.FILTER('Responsáveis pelas informações'!F:F, 'Responsáveis pelas informações'!A:A=A1418))</f>
        <v>Marcos</v>
      </c>
      <c r="D1418" s="16" t="s">
        <v>21</v>
      </c>
      <c r="E1418" s="82" t="s">
        <v>414</v>
      </c>
      <c r="F1418" s="82" t="s">
        <v>877</v>
      </c>
      <c r="G1418" s="16"/>
      <c r="H1418" s="87"/>
      <c r="I1418" s="87"/>
      <c r="J1418" s="87"/>
      <c r="K1418" s="87"/>
      <c r="L1418" s="87"/>
      <c r="M1418" s="87"/>
      <c r="N1418" s="87"/>
      <c r="O1418" s="87"/>
      <c r="P1418" s="87">
        <v>40</v>
      </c>
      <c r="Q1418" s="87">
        <v>40</v>
      </c>
      <c r="R1418" s="87">
        <v>40</v>
      </c>
      <c r="S1418" s="87">
        <v>40</v>
      </c>
      <c r="T1418" s="87">
        <v>40</v>
      </c>
      <c r="U1418" s="87">
        <v>40</v>
      </c>
      <c r="V1418" s="87"/>
      <c r="W1418" s="87"/>
      <c r="X1418" s="87"/>
    </row>
    <row r="1419" spans="1:24" s="154" customFormat="1" ht="12.95">
      <c r="A1419" s="122" t="s">
        <v>134</v>
      </c>
      <c r="B1419" s="114" t="s">
        <v>8</v>
      </c>
      <c r="C1419" s="150" t="str" cm="1">
        <f t="array" ref="C1419">IF(A1419="", "", _xlfn._xlws.FILTER('Responsáveis pelas informações'!F:F, 'Responsáveis pelas informações'!A:A=A1419))</f>
        <v>Marcos</v>
      </c>
      <c r="D1419" s="150" t="s">
        <v>32</v>
      </c>
      <c r="E1419" s="192" t="s">
        <v>408</v>
      </c>
      <c r="F1419" s="192" t="s">
        <v>877</v>
      </c>
      <c r="G1419" s="124"/>
      <c r="H1419" s="142"/>
      <c r="I1419" s="142"/>
      <c r="J1419" s="142"/>
      <c r="K1419" s="142"/>
      <c r="L1419" s="142"/>
      <c r="M1419" s="142"/>
      <c r="N1419" s="142">
        <v>20</v>
      </c>
      <c r="O1419" s="142">
        <v>28</v>
      </c>
      <c r="P1419" s="142">
        <v>20</v>
      </c>
      <c r="Q1419" s="141">
        <v>24</v>
      </c>
      <c r="R1419" s="141">
        <v>4</v>
      </c>
      <c r="S1419" s="142"/>
      <c r="T1419" s="142"/>
      <c r="U1419" s="142"/>
      <c r="V1419" s="142"/>
      <c r="W1419" s="142"/>
      <c r="X1419" s="142"/>
    </row>
    <row r="1420" spans="1:24" s="154" customFormat="1" ht="12.95">
      <c r="A1420" s="122" t="s">
        <v>134</v>
      </c>
      <c r="B1420" s="114" t="s">
        <v>13</v>
      </c>
      <c r="C1420" s="150" t="str" cm="1">
        <f t="array" ref="C1420">IF(A1420="", "", _xlfn._xlws.FILTER('Responsáveis pelas informações'!F:F, 'Responsáveis pelas informações'!A:A=A1420))</f>
        <v>Marcos</v>
      </c>
      <c r="D1420" s="150" t="s">
        <v>32</v>
      </c>
      <c r="E1420" s="192" t="s">
        <v>408</v>
      </c>
      <c r="F1420" s="192" t="s">
        <v>877</v>
      </c>
      <c r="G1420" s="124"/>
      <c r="H1420" s="142"/>
      <c r="I1420" s="142"/>
      <c r="J1420" s="142"/>
      <c r="K1420" s="142"/>
      <c r="L1420" s="142"/>
      <c r="M1420" s="142"/>
      <c r="N1420" s="142">
        <v>10</v>
      </c>
      <c r="O1420" s="142">
        <v>15</v>
      </c>
      <c r="P1420" s="142">
        <v>11</v>
      </c>
      <c r="Q1420" s="141">
        <v>13</v>
      </c>
      <c r="R1420" s="141">
        <v>2</v>
      </c>
      <c r="S1420" s="142"/>
      <c r="T1420" s="142"/>
      <c r="U1420" s="142"/>
      <c r="V1420" s="142"/>
      <c r="W1420" s="142"/>
      <c r="X1420" s="142"/>
    </row>
    <row r="1421" spans="1:24" s="154" customFormat="1" ht="12.95">
      <c r="A1421" s="122" t="s">
        <v>134</v>
      </c>
      <c r="B1421" s="114" t="s">
        <v>63</v>
      </c>
      <c r="C1421" s="150" t="str" cm="1">
        <f t="array" ref="C1421">IF(A1421="", "", _xlfn._xlws.FILTER('Responsáveis pelas informações'!F:F, 'Responsáveis pelas informações'!A:A=A1421))</f>
        <v>Marcos</v>
      </c>
      <c r="D1421" s="150" t="s">
        <v>32</v>
      </c>
      <c r="E1421" s="192" t="s">
        <v>408</v>
      </c>
      <c r="F1421" s="192" t="s">
        <v>877</v>
      </c>
      <c r="G1421" s="124"/>
      <c r="H1421" s="142"/>
      <c r="I1421" s="142"/>
      <c r="J1421" s="142"/>
      <c r="K1421" s="142"/>
      <c r="L1421" s="142"/>
      <c r="M1421" s="142"/>
      <c r="N1421" s="142">
        <v>500</v>
      </c>
      <c r="O1421" s="142">
        <v>400</v>
      </c>
      <c r="P1421" s="142">
        <v>500</v>
      </c>
      <c r="Q1421" s="141">
        <v>400</v>
      </c>
      <c r="R1421" s="141">
        <v>200</v>
      </c>
      <c r="S1421" s="142"/>
      <c r="T1421" s="142"/>
      <c r="U1421" s="142"/>
      <c r="V1421" s="142"/>
      <c r="W1421" s="142"/>
      <c r="X1421" s="142"/>
    </row>
    <row r="1422" spans="1:24" s="154" customFormat="1" ht="12.95">
      <c r="A1422" s="122" t="s">
        <v>134</v>
      </c>
      <c r="B1422" s="114" t="s">
        <v>51</v>
      </c>
      <c r="C1422" s="150" t="str" cm="1">
        <f t="array" ref="C1422">IF(A1422="", "", _xlfn._xlws.FILTER('Responsáveis pelas informações'!F:F, 'Responsáveis pelas informações'!A:A=A1422))</f>
        <v>Marcos</v>
      </c>
      <c r="D1422" s="150" t="s">
        <v>32</v>
      </c>
      <c r="E1422" s="192" t="s">
        <v>408</v>
      </c>
      <c r="F1422" s="192" t="s">
        <v>877</v>
      </c>
      <c r="G1422" s="124"/>
      <c r="H1422" s="142"/>
      <c r="I1422" s="142"/>
      <c r="J1422" s="142"/>
      <c r="K1422" s="142"/>
      <c r="L1422" s="142"/>
      <c r="M1422" s="142"/>
      <c r="N1422" s="142">
        <v>10</v>
      </c>
      <c r="O1422" s="142">
        <v>5</v>
      </c>
      <c r="P1422" s="142">
        <v>10</v>
      </c>
      <c r="Q1422" s="141">
        <v>3</v>
      </c>
      <c r="R1422" s="141">
        <v>1</v>
      </c>
      <c r="S1422" s="142"/>
      <c r="T1422" s="142"/>
      <c r="U1422" s="142"/>
      <c r="V1422" s="142"/>
      <c r="W1422" s="142"/>
      <c r="X1422" s="142"/>
    </row>
    <row r="1423" spans="1:24" s="154" customFormat="1" ht="12.95">
      <c r="A1423" s="122" t="s">
        <v>134</v>
      </c>
      <c r="B1423" s="114" t="s">
        <v>18</v>
      </c>
      <c r="C1423" s="150" t="str" cm="1">
        <f t="array" ref="C1423">IF(A1423="", "", _xlfn._xlws.FILTER('Responsáveis pelas informações'!F:F, 'Responsáveis pelas informações'!A:A=A1423))</f>
        <v>Marcos</v>
      </c>
      <c r="D1423" s="150" t="s">
        <v>32</v>
      </c>
      <c r="E1423" s="192" t="s">
        <v>408</v>
      </c>
      <c r="F1423" s="192" t="s">
        <v>877</v>
      </c>
      <c r="G1423" s="124"/>
      <c r="H1423" s="142"/>
      <c r="I1423" s="142"/>
      <c r="J1423" s="142"/>
      <c r="K1423" s="142"/>
      <c r="L1423" s="142"/>
      <c r="M1423" s="142"/>
      <c r="N1423" s="142">
        <v>5</v>
      </c>
      <c r="O1423" s="142">
        <v>7</v>
      </c>
      <c r="P1423" s="142">
        <v>5</v>
      </c>
      <c r="Q1423" s="141">
        <v>6</v>
      </c>
      <c r="R1423" s="141">
        <v>1</v>
      </c>
      <c r="S1423" s="142"/>
      <c r="T1423" s="142"/>
      <c r="U1423" s="142"/>
      <c r="V1423" s="142"/>
      <c r="W1423" s="142"/>
      <c r="X1423" s="142"/>
    </row>
    <row r="1424" spans="1:24" s="154" customFormat="1" ht="12.95">
      <c r="A1424" s="122" t="s">
        <v>134</v>
      </c>
      <c r="B1424" s="114" t="s">
        <v>57</v>
      </c>
      <c r="C1424" s="150" t="str" cm="1">
        <f t="array" ref="C1424">IF(A1424="", "", _xlfn._xlws.FILTER('Responsáveis pelas informações'!F:F, 'Responsáveis pelas informações'!A:A=A1424))</f>
        <v>Marcos</v>
      </c>
      <c r="D1424" s="150" t="s">
        <v>32</v>
      </c>
      <c r="E1424" s="192" t="s">
        <v>408</v>
      </c>
      <c r="F1424" s="192" t="s">
        <v>877</v>
      </c>
      <c r="G1424" s="124"/>
      <c r="H1424" s="142"/>
      <c r="I1424" s="142"/>
      <c r="J1424" s="142"/>
      <c r="K1424" s="142"/>
      <c r="L1424" s="142"/>
      <c r="M1424" s="142"/>
      <c r="N1424" s="142">
        <v>3</v>
      </c>
      <c r="O1424" s="142">
        <v>4</v>
      </c>
      <c r="P1424" s="142">
        <v>3</v>
      </c>
      <c r="Q1424" s="141">
        <v>5</v>
      </c>
      <c r="R1424" s="141">
        <v>2</v>
      </c>
      <c r="S1424" s="142"/>
      <c r="T1424" s="142"/>
      <c r="U1424" s="142"/>
      <c r="V1424" s="142"/>
      <c r="W1424" s="142"/>
      <c r="X1424" s="142"/>
    </row>
    <row r="1425" spans="1:24" s="154" customFormat="1" ht="12.95">
      <c r="A1425" s="122" t="s">
        <v>134</v>
      </c>
      <c r="B1425" s="114" t="s">
        <v>68</v>
      </c>
      <c r="C1425" s="150" t="str" cm="1">
        <f t="array" ref="C1425">IF(A1425="", "", _xlfn._xlws.FILTER('Responsáveis pelas informações'!F:F, 'Responsáveis pelas informações'!A:A=A1425))</f>
        <v>Marcos</v>
      </c>
      <c r="D1425" s="150" t="s">
        <v>32</v>
      </c>
      <c r="E1425" s="192" t="s">
        <v>408</v>
      </c>
      <c r="F1425" s="192" t="s">
        <v>877</v>
      </c>
      <c r="G1425" s="124"/>
      <c r="H1425" s="142"/>
      <c r="I1425" s="142"/>
      <c r="J1425" s="142"/>
      <c r="K1425" s="142"/>
      <c r="L1425" s="142"/>
      <c r="M1425" s="142"/>
      <c r="N1425" s="142" t="s">
        <v>1021</v>
      </c>
      <c r="O1425" s="142" t="s">
        <v>896</v>
      </c>
      <c r="P1425" s="142" t="s">
        <v>896</v>
      </c>
      <c r="Q1425" s="142" t="s">
        <v>896</v>
      </c>
      <c r="R1425" s="142" t="s">
        <v>896</v>
      </c>
      <c r="S1425" s="142"/>
      <c r="T1425" s="142"/>
      <c r="U1425" s="142"/>
      <c r="V1425" s="142"/>
      <c r="W1425" s="142"/>
      <c r="X1425" s="142"/>
    </row>
    <row r="1426" spans="1:24" s="154" customFormat="1" ht="26.1">
      <c r="A1426" s="122" t="s">
        <v>134</v>
      </c>
      <c r="B1426" s="114" t="s">
        <v>70</v>
      </c>
      <c r="C1426" s="150" t="str" cm="1">
        <f t="array" ref="C1426">IF(A1426="", "", _xlfn._xlws.FILTER('Responsáveis pelas informações'!F:F, 'Responsáveis pelas informações'!A:A=A1426))</f>
        <v>Marcos</v>
      </c>
      <c r="D1426" s="150" t="s">
        <v>32</v>
      </c>
      <c r="E1426" s="192" t="s">
        <v>408</v>
      </c>
      <c r="F1426" s="192" t="s">
        <v>877</v>
      </c>
      <c r="G1426" s="124"/>
      <c r="H1426" s="142"/>
      <c r="I1426" s="142"/>
      <c r="J1426" s="142"/>
      <c r="K1426" s="142"/>
      <c r="L1426" s="142"/>
      <c r="M1426" s="142"/>
      <c r="N1426" s="142" t="s">
        <v>1022</v>
      </c>
      <c r="O1426" s="142" t="s">
        <v>1023</v>
      </c>
      <c r="P1426" s="142" t="s">
        <v>1024</v>
      </c>
      <c r="Q1426" s="141" t="s">
        <v>1025</v>
      </c>
      <c r="R1426" s="141" t="s">
        <v>1026</v>
      </c>
      <c r="S1426" s="142"/>
      <c r="T1426" s="142"/>
      <c r="U1426" s="142"/>
      <c r="V1426" s="142"/>
      <c r="W1426" s="142"/>
      <c r="X1426" s="142"/>
    </row>
    <row r="1427" spans="1:24" s="154" customFormat="1" ht="12.95">
      <c r="A1427" s="122" t="s">
        <v>134</v>
      </c>
      <c r="B1427" s="114" t="s">
        <v>72</v>
      </c>
      <c r="C1427" s="150" t="str" cm="1">
        <f t="array" ref="C1427">IF(A1427="", "", _xlfn._xlws.FILTER('Responsáveis pelas informações'!F:F, 'Responsáveis pelas informações'!A:A=A1427))</f>
        <v>Marcos</v>
      </c>
      <c r="D1427" s="150" t="s">
        <v>32</v>
      </c>
      <c r="E1427" s="192" t="s">
        <v>408</v>
      </c>
      <c r="F1427" s="192" t="s">
        <v>877</v>
      </c>
      <c r="G1427" s="124"/>
      <c r="H1427" s="142"/>
      <c r="I1427" s="142"/>
      <c r="J1427" s="142"/>
      <c r="K1427" s="142"/>
      <c r="L1427" s="142"/>
      <c r="M1427" s="142"/>
      <c r="N1427" s="142">
        <v>100</v>
      </c>
      <c r="O1427" s="142" t="s">
        <v>879</v>
      </c>
      <c r="P1427" s="142" t="s">
        <v>1027</v>
      </c>
      <c r="Q1427" s="141" t="s">
        <v>1028</v>
      </c>
      <c r="R1427" s="141">
        <v>50</v>
      </c>
      <c r="S1427" s="142"/>
      <c r="T1427" s="142"/>
      <c r="U1427" s="142"/>
      <c r="V1427" s="142"/>
      <c r="W1427" s="142"/>
      <c r="X1427" s="142"/>
    </row>
    <row r="1428" spans="1:24" ht="12.95">
      <c r="A1428" s="77" t="s">
        <v>135</v>
      </c>
      <c r="B1428" s="16" t="s">
        <v>53</v>
      </c>
      <c r="C1428" s="47" t="str" cm="1">
        <f t="array" ref="C1428">IF(A1428="", "", _xlfn._xlws.FILTER('Responsáveis pelas informações'!F:F, 'Responsáveis pelas informações'!A:A=A1428))</f>
        <v>Marcos</v>
      </c>
      <c r="D1428" s="47" t="s">
        <v>32</v>
      </c>
      <c r="E1428" s="82" t="s">
        <v>877</v>
      </c>
      <c r="F1428" s="82" t="s">
        <v>877</v>
      </c>
      <c r="G1428" s="16"/>
      <c r="H1428" s="87"/>
      <c r="I1428" s="87"/>
      <c r="J1428" s="87"/>
      <c r="K1428" s="87"/>
      <c r="L1428" s="87"/>
      <c r="M1428" s="87"/>
      <c r="N1428" s="87"/>
      <c r="O1428" s="87">
        <v>2</v>
      </c>
      <c r="P1428" s="87">
        <v>6</v>
      </c>
      <c r="Q1428" s="84">
        <v>4</v>
      </c>
      <c r="R1428" s="84">
        <v>0</v>
      </c>
      <c r="S1428" s="87"/>
      <c r="T1428" s="87"/>
      <c r="U1428" s="87"/>
      <c r="V1428" s="87"/>
      <c r="W1428" s="87"/>
      <c r="X1428" s="87"/>
    </row>
    <row r="1429" spans="1:24" ht="12.95">
      <c r="A1429" s="77" t="s">
        <v>135</v>
      </c>
      <c r="B1429" s="16" t="s">
        <v>51</v>
      </c>
      <c r="C1429" s="47" t="str" cm="1">
        <f t="array" ref="C1429">IF(A1429="", "", _xlfn._xlws.FILTER('Responsáveis pelas informações'!F:F, 'Responsáveis pelas informações'!A:A=A1429))</f>
        <v>Marcos</v>
      </c>
      <c r="D1429" s="47" t="s">
        <v>32</v>
      </c>
      <c r="E1429" s="82" t="s">
        <v>877</v>
      </c>
      <c r="F1429" s="82" t="s">
        <v>877</v>
      </c>
      <c r="G1429" s="16"/>
      <c r="H1429" s="87"/>
      <c r="I1429" s="87"/>
      <c r="J1429" s="87"/>
      <c r="K1429" s="87"/>
      <c r="L1429" s="87"/>
      <c r="M1429" s="87"/>
      <c r="N1429" s="87"/>
      <c r="O1429" s="87">
        <v>1</v>
      </c>
      <c r="P1429" s="87">
        <v>3</v>
      </c>
      <c r="Q1429" s="84">
        <v>2</v>
      </c>
      <c r="R1429" s="84">
        <v>0</v>
      </c>
      <c r="S1429" s="87"/>
      <c r="T1429" s="87"/>
      <c r="U1429" s="87"/>
      <c r="V1429" s="87"/>
      <c r="W1429" s="87"/>
      <c r="X1429" s="87"/>
    </row>
    <row r="1430" spans="1:24" ht="12.95">
      <c r="A1430" s="77" t="s">
        <v>135</v>
      </c>
      <c r="B1430" s="16" t="s">
        <v>13</v>
      </c>
      <c r="C1430" s="47" t="str" cm="1">
        <f t="array" ref="C1430">IF(A1430="", "", _xlfn._xlws.FILTER('Responsáveis pelas informações'!F:F, 'Responsáveis pelas informações'!A:A=A1430))</f>
        <v>Marcos</v>
      </c>
      <c r="D1430" s="47" t="s">
        <v>32</v>
      </c>
      <c r="E1430" s="82" t="s">
        <v>877</v>
      </c>
      <c r="F1430" s="82" t="s">
        <v>877</v>
      </c>
      <c r="G1430" s="16"/>
      <c r="H1430" s="87"/>
      <c r="I1430" s="87"/>
      <c r="J1430" s="87"/>
      <c r="K1430" s="87"/>
      <c r="L1430" s="87"/>
      <c r="M1430" s="87"/>
      <c r="N1430" s="87"/>
      <c r="O1430" s="87">
        <v>6</v>
      </c>
      <c r="P1430" s="87">
        <v>6</v>
      </c>
      <c r="Q1430" s="84">
        <v>4</v>
      </c>
      <c r="R1430" s="84">
        <v>0</v>
      </c>
      <c r="S1430" s="87"/>
      <c r="T1430" s="87"/>
      <c r="U1430" s="87"/>
      <c r="V1430" s="87"/>
      <c r="W1430" s="87"/>
      <c r="X1430" s="87"/>
    </row>
    <row r="1431" spans="1:24" ht="12.95">
      <c r="A1431" s="77" t="s">
        <v>135</v>
      </c>
      <c r="B1431" s="16" t="s">
        <v>63</v>
      </c>
      <c r="C1431" s="47" t="str" cm="1">
        <f t="array" ref="C1431">IF(A1431="", "", _xlfn._xlws.FILTER('Responsáveis pelas informações'!F:F, 'Responsáveis pelas informações'!A:A=A1431))</f>
        <v>Marcos</v>
      </c>
      <c r="D1431" s="47" t="s">
        <v>32</v>
      </c>
      <c r="E1431" s="82" t="s">
        <v>877</v>
      </c>
      <c r="F1431" s="82" t="s">
        <v>877</v>
      </c>
      <c r="G1431" s="16"/>
      <c r="H1431" s="87"/>
      <c r="I1431" s="87"/>
      <c r="J1431" s="87"/>
      <c r="K1431" s="87"/>
      <c r="L1431" s="87"/>
      <c r="M1431" s="87"/>
      <c r="N1431" s="87"/>
      <c r="O1431" s="87">
        <v>4</v>
      </c>
      <c r="P1431" s="87">
        <v>2</v>
      </c>
      <c r="Q1431" s="84">
        <v>2</v>
      </c>
      <c r="R1431" s="84">
        <v>0</v>
      </c>
      <c r="S1431" s="87"/>
      <c r="T1431" s="87"/>
      <c r="U1431" s="87"/>
      <c r="V1431" s="87"/>
      <c r="W1431" s="87"/>
      <c r="X1431" s="87"/>
    </row>
    <row r="1432" spans="1:24" ht="26.1">
      <c r="A1432" s="77" t="s">
        <v>135</v>
      </c>
      <c r="B1432" s="16" t="s">
        <v>70</v>
      </c>
      <c r="C1432" s="47" t="str" cm="1">
        <f t="array" ref="C1432">IF(A1432="", "", _xlfn._xlws.FILTER('Responsáveis pelas informações'!F:F, 'Responsáveis pelas informações'!A:A=A1432))</f>
        <v>Marcos</v>
      </c>
      <c r="D1432" s="47" t="s">
        <v>32</v>
      </c>
      <c r="E1432" s="82" t="s">
        <v>877</v>
      </c>
      <c r="F1432" s="82" t="s">
        <v>877</v>
      </c>
      <c r="G1432" s="16"/>
      <c r="H1432" s="87"/>
      <c r="I1432" s="87"/>
      <c r="J1432" s="87"/>
      <c r="K1432" s="87"/>
      <c r="L1432" s="87"/>
      <c r="M1432" s="87"/>
      <c r="N1432" s="87"/>
      <c r="O1432" s="87">
        <v>34</v>
      </c>
      <c r="P1432" s="87">
        <v>34</v>
      </c>
      <c r="Q1432" s="84">
        <v>34</v>
      </c>
      <c r="R1432" s="84">
        <v>34</v>
      </c>
      <c r="S1432" s="87"/>
      <c r="T1432" s="87"/>
      <c r="U1432" s="87"/>
      <c r="V1432" s="87"/>
      <c r="W1432" s="87"/>
      <c r="X1432" s="87"/>
    </row>
    <row r="1433" spans="1:24" ht="12.95">
      <c r="A1433" s="77" t="s">
        <v>135</v>
      </c>
      <c r="B1433" s="16" t="s">
        <v>57</v>
      </c>
      <c r="C1433" s="47" t="str" cm="1">
        <f t="array" ref="C1433">IF(A1433="", "", _xlfn._xlws.FILTER('Responsáveis pelas informações'!F:F, 'Responsáveis pelas informações'!A:A=A1433))</f>
        <v>Marcos</v>
      </c>
      <c r="D1433" s="47" t="s">
        <v>32</v>
      </c>
      <c r="E1433" s="82" t="s">
        <v>877</v>
      </c>
      <c r="F1433" s="82" t="s">
        <v>877</v>
      </c>
      <c r="G1433" s="16"/>
      <c r="H1433" s="87"/>
      <c r="I1433" s="87"/>
      <c r="J1433" s="87"/>
      <c r="K1433" s="87"/>
      <c r="L1433" s="87"/>
      <c r="M1433" s="87"/>
      <c r="N1433" s="87"/>
      <c r="O1433" s="87">
        <v>0</v>
      </c>
      <c r="P1433" s="87">
        <v>2</v>
      </c>
      <c r="Q1433" s="84">
        <v>2</v>
      </c>
      <c r="R1433" s="84">
        <v>1</v>
      </c>
      <c r="S1433" s="87"/>
      <c r="T1433" s="87"/>
      <c r="U1433" s="87"/>
      <c r="V1433" s="87"/>
      <c r="W1433" s="87"/>
      <c r="X1433" s="87"/>
    </row>
    <row r="1434" spans="1:24" ht="12.95">
      <c r="A1434" s="77" t="s">
        <v>135</v>
      </c>
      <c r="B1434" s="16" t="s">
        <v>47</v>
      </c>
      <c r="C1434" s="47" t="str" cm="1">
        <f t="array" ref="C1434">IF(A1434="", "", _xlfn._xlws.FILTER('Responsáveis pelas informações'!F:F, 'Responsáveis pelas informações'!A:A=A1434))</f>
        <v>Marcos</v>
      </c>
      <c r="D1434" s="47" t="s">
        <v>32</v>
      </c>
      <c r="E1434" s="82" t="s">
        <v>877</v>
      </c>
      <c r="F1434" s="82" t="s">
        <v>877</v>
      </c>
      <c r="G1434" s="16"/>
      <c r="H1434" s="87"/>
      <c r="I1434" s="87"/>
      <c r="J1434" s="87"/>
      <c r="K1434" s="87"/>
      <c r="L1434" s="87"/>
      <c r="M1434" s="87"/>
      <c r="N1434" s="87"/>
      <c r="O1434" s="87">
        <v>24</v>
      </c>
      <c r="P1434" s="87">
        <v>24</v>
      </c>
      <c r="Q1434" s="84">
        <v>12</v>
      </c>
      <c r="R1434" s="84">
        <v>0</v>
      </c>
      <c r="S1434" s="87"/>
      <c r="T1434" s="87"/>
      <c r="U1434" s="87"/>
      <c r="V1434" s="87"/>
      <c r="W1434" s="87"/>
      <c r="X1434" s="87"/>
    </row>
    <row r="1435" spans="1:24" ht="12.95">
      <c r="A1435" s="77" t="s">
        <v>135</v>
      </c>
      <c r="B1435" s="16" t="s">
        <v>72</v>
      </c>
      <c r="C1435" s="47" t="s">
        <v>222</v>
      </c>
      <c r="D1435" s="47" t="s">
        <v>32</v>
      </c>
      <c r="E1435" s="82" t="s">
        <v>877</v>
      </c>
      <c r="F1435" s="82" t="s">
        <v>877</v>
      </c>
      <c r="G1435" s="16"/>
      <c r="H1435" s="87"/>
      <c r="I1435" s="87"/>
      <c r="J1435" s="87"/>
      <c r="K1435" s="87"/>
      <c r="L1435" s="87"/>
      <c r="M1435" s="87"/>
      <c r="N1435" s="87"/>
      <c r="O1435" s="87">
        <v>17</v>
      </c>
      <c r="P1435" s="87">
        <v>33</v>
      </c>
      <c r="Q1435" s="84">
        <v>38</v>
      </c>
      <c r="R1435" s="84">
        <v>38</v>
      </c>
      <c r="S1435" s="87"/>
      <c r="T1435" s="87"/>
      <c r="U1435" s="87"/>
      <c r="V1435" s="87"/>
      <c r="W1435" s="87"/>
      <c r="X1435" s="87"/>
    </row>
    <row r="1436" spans="1:24" s="154" customFormat="1" ht="12.95">
      <c r="A1436" s="9" t="s">
        <v>136</v>
      </c>
      <c r="B1436" s="16" t="s">
        <v>47</v>
      </c>
      <c r="C1436" s="16" t="str" cm="1">
        <f t="array" ref="C1436">IF(A1436="", "", _xlfn._xlws.FILTER('Responsáveis pelas informações'!F:F, 'Responsáveis pelas informações'!A:A=A1436))</f>
        <v>Marcos</v>
      </c>
      <c r="D1436" s="16" t="s">
        <v>21</v>
      </c>
      <c r="E1436" s="82" t="s">
        <v>877</v>
      </c>
      <c r="F1436" s="82" t="s">
        <v>877</v>
      </c>
      <c r="G1436" s="16"/>
      <c r="H1436" s="87"/>
      <c r="I1436" s="87"/>
      <c r="J1436" s="87"/>
      <c r="K1436" s="87"/>
      <c r="L1436" s="87"/>
      <c r="M1436" s="87"/>
      <c r="N1436" s="87"/>
      <c r="O1436" s="87">
        <v>10</v>
      </c>
      <c r="P1436" s="87">
        <v>24</v>
      </c>
      <c r="Q1436" s="84">
        <v>24</v>
      </c>
      <c r="R1436" s="84">
        <v>16</v>
      </c>
      <c r="S1436" s="87"/>
      <c r="T1436" s="87"/>
      <c r="U1436" s="87"/>
      <c r="V1436" s="87"/>
      <c r="W1436" s="87"/>
      <c r="X1436" s="87"/>
    </row>
    <row r="1437" spans="1:24" s="154" customFormat="1" ht="12.95">
      <c r="A1437" s="9" t="s">
        <v>136</v>
      </c>
      <c r="B1437" s="16" t="s">
        <v>13</v>
      </c>
      <c r="C1437" s="16" t="str" cm="1">
        <f t="array" ref="C1437">IF(A1437="", "", _xlfn._xlws.FILTER('Responsáveis pelas informações'!F:F, 'Responsáveis pelas informações'!A:A=A1437))</f>
        <v>Marcos</v>
      </c>
      <c r="D1437" s="16" t="s">
        <v>21</v>
      </c>
      <c r="E1437" s="82" t="s">
        <v>877</v>
      </c>
      <c r="F1437" s="82" t="s">
        <v>877</v>
      </c>
      <c r="G1437" s="16"/>
      <c r="H1437" s="87"/>
      <c r="I1437" s="87"/>
      <c r="J1437" s="87"/>
      <c r="K1437" s="87"/>
      <c r="L1437" s="87"/>
      <c r="M1437" s="87"/>
      <c r="N1437" s="87"/>
      <c r="O1437" s="87">
        <v>4</v>
      </c>
      <c r="P1437" s="87">
        <v>10</v>
      </c>
      <c r="Q1437" s="84">
        <v>10</v>
      </c>
      <c r="R1437" s="84">
        <v>4</v>
      </c>
      <c r="S1437" s="87"/>
      <c r="T1437" s="87"/>
      <c r="U1437" s="87"/>
      <c r="V1437" s="87"/>
      <c r="W1437" s="87"/>
      <c r="X1437" s="87"/>
    </row>
    <row r="1438" spans="1:24" s="154" customFormat="1" ht="12.95">
      <c r="A1438" s="9" t="s">
        <v>136</v>
      </c>
      <c r="B1438" s="16" t="s">
        <v>51</v>
      </c>
      <c r="C1438" s="16" t="str" cm="1">
        <f t="array" ref="C1438">IF(A1438="", "", _xlfn._xlws.FILTER('Responsáveis pelas informações'!F:F, 'Responsáveis pelas informações'!A:A=A1438))</f>
        <v>Marcos</v>
      </c>
      <c r="D1438" s="16" t="s">
        <v>21</v>
      </c>
      <c r="E1438" s="82" t="s">
        <v>877</v>
      </c>
      <c r="F1438" s="82" t="s">
        <v>877</v>
      </c>
      <c r="G1438" s="16"/>
      <c r="H1438" s="87"/>
      <c r="I1438" s="87"/>
      <c r="J1438" s="87"/>
      <c r="K1438" s="87"/>
      <c r="L1438" s="87"/>
      <c r="M1438" s="87"/>
      <c r="N1438" s="87"/>
      <c r="O1438" s="87">
        <v>1</v>
      </c>
      <c r="P1438" s="87">
        <v>3</v>
      </c>
      <c r="Q1438" s="84">
        <v>2</v>
      </c>
      <c r="R1438" s="84">
        <v>2</v>
      </c>
      <c r="S1438" s="87"/>
      <c r="T1438" s="87"/>
      <c r="U1438" s="87"/>
      <c r="V1438" s="87"/>
      <c r="W1438" s="87"/>
      <c r="X1438" s="87"/>
    </row>
    <row r="1439" spans="1:24" s="154" customFormat="1" ht="12.95">
      <c r="A1439" s="9" t="s">
        <v>136</v>
      </c>
      <c r="B1439" s="16" t="s">
        <v>53</v>
      </c>
      <c r="C1439" s="16" t="str" cm="1">
        <f t="array" ref="C1439">IF(A1439="", "", _xlfn._xlws.FILTER('Responsáveis pelas informações'!F:F, 'Responsáveis pelas informações'!A:A=A1439))</f>
        <v>Marcos</v>
      </c>
      <c r="D1439" s="16" t="s">
        <v>21</v>
      </c>
      <c r="E1439" s="82" t="s">
        <v>877</v>
      </c>
      <c r="F1439" s="82" t="s">
        <v>877</v>
      </c>
      <c r="G1439" s="16"/>
      <c r="H1439" s="87"/>
      <c r="I1439" s="87"/>
      <c r="J1439" s="87"/>
      <c r="K1439" s="87"/>
      <c r="L1439" s="87"/>
      <c r="M1439" s="87"/>
      <c r="N1439" s="87"/>
      <c r="O1439" s="87">
        <v>2</v>
      </c>
      <c r="P1439" s="87">
        <v>5</v>
      </c>
      <c r="Q1439" s="84">
        <v>5</v>
      </c>
      <c r="R1439" s="84">
        <v>3</v>
      </c>
      <c r="S1439" s="87"/>
      <c r="T1439" s="87"/>
      <c r="U1439" s="87"/>
      <c r="V1439" s="87"/>
      <c r="W1439" s="87"/>
      <c r="X1439" s="87"/>
    </row>
    <row r="1440" spans="1:24" s="154" customFormat="1" ht="12.95">
      <c r="A1440" s="9" t="s">
        <v>136</v>
      </c>
      <c r="B1440" s="16" t="s">
        <v>81</v>
      </c>
      <c r="C1440" s="16" t="str" cm="1">
        <f t="array" ref="C1440">IF(A1440="", "", _xlfn._xlws.FILTER('Responsáveis pelas informações'!F:F, 'Responsáveis pelas informações'!A:A=A1440))</f>
        <v>Marcos</v>
      </c>
      <c r="D1440" s="16" t="s">
        <v>21</v>
      </c>
      <c r="E1440" s="82" t="s">
        <v>877</v>
      </c>
      <c r="F1440" s="82" t="s">
        <v>877</v>
      </c>
      <c r="G1440" s="16"/>
      <c r="H1440" s="87"/>
      <c r="I1440" s="87"/>
      <c r="J1440" s="87"/>
      <c r="K1440" s="87"/>
      <c r="L1440" s="87"/>
      <c r="M1440" s="87"/>
      <c r="N1440" s="87"/>
      <c r="O1440" s="87">
        <v>3</v>
      </c>
      <c r="P1440" s="87">
        <v>4</v>
      </c>
      <c r="Q1440" s="84">
        <v>3</v>
      </c>
      <c r="R1440" s="84">
        <v>0</v>
      </c>
      <c r="S1440" s="87"/>
      <c r="T1440" s="87"/>
      <c r="U1440" s="87"/>
      <c r="V1440" s="87"/>
      <c r="W1440" s="87"/>
      <c r="X1440" s="87"/>
    </row>
    <row r="1441" spans="1:24" s="154" customFormat="1" ht="12.95">
      <c r="A1441" s="9" t="s">
        <v>136</v>
      </c>
      <c r="B1441" s="16" t="s">
        <v>57</v>
      </c>
      <c r="C1441" s="16" t="str" cm="1">
        <f t="array" ref="C1441">IF(A1441="", "", _xlfn._xlws.FILTER('Responsáveis pelas informações'!F:F, 'Responsáveis pelas informações'!A:A=A1441))</f>
        <v>Marcos</v>
      </c>
      <c r="D1441" s="16" t="s">
        <v>21</v>
      </c>
      <c r="E1441" s="82" t="s">
        <v>877</v>
      </c>
      <c r="F1441" s="82" t="s">
        <v>877</v>
      </c>
      <c r="G1441" s="16"/>
      <c r="H1441" s="87"/>
      <c r="I1441" s="87"/>
      <c r="J1441" s="87"/>
      <c r="K1441" s="87"/>
      <c r="L1441" s="87"/>
      <c r="M1441" s="87"/>
      <c r="N1441" s="87"/>
      <c r="O1441" s="87">
        <v>0</v>
      </c>
      <c r="P1441" s="87">
        <v>1</v>
      </c>
      <c r="Q1441" s="84">
        <v>2</v>
      </c>
      <c r="R1441" s="84">
        <v>2</v>
      </c>
      <c r="S1441" s="87"/>
      <c r="T1441" s="87"/>
      <c r="U1441" s="87"/>
      <c r="V1441" s="87"/>
      <c r="W1441" s="87"/>
      <c r="X1441" s="87"/>
    </row>
    <row r="1442" spans="1:24" s="154" customFormat="1" ht="12.95">
      <c r="A1442" s="9" t="s">
        <v>136</v>
      </c>
      <c r="B1442" s="16" t="s">
        <v>99</v>
      </c>
      <c r="C1442" s="16" t="str" cm="1">
        <f t="array" ref="C1442">IF(A1442="", "", _xlfn._xlws.FILTER('Responsáveis pelas informações'!F:F, 'Responsáveis pelas informações'!A:A=A1442))</f>
        <v>Marcos</v>
      </c>
      <c r="D1442" s="16" t="s">
        <v>21</v>
      </c>
      <c r="E1442" s="82" t="s">
        <v>877</v>
      </c>
      <c r="F1442" s="82" t="s">
        <v>877</v>
      </c>
      <c r="G1442" s="16"/>
      <c r="H1442" s="87"/>
      <c r="I1442" s="87"/>
      <c r="J1442" s="87"/>
      <c r="K1442" s="87"/>
      <c r="L1442" s="87"/>
      <c r="M1442" s="87"/>
      <c r="N1442" s="87"/>
      <c r="O1442" s="87">
        <v>0</v>
      </c>
      <c r="P1442" s="87">
        <v>2.8</v>
      </c>
      <c r="Q1442" s="84">
        <v>3</v>
      </c>
      <c r="R1442" s="84">
        <v>3.2</v>
      </c>
      <c r="S1442" s="87"/>
      <c r="T1442" s="87"/>
      <c r="U1442" s="87"/>
      <c r="V1442" s="87"/>
      <c r="W1442" s="87"/>
      <c r="X1442" s="87"/>
    </row>
    <row r="1443" spans="1:24" s="154" customFormat="1" ht="26.1">
      <c r="A1443" s="9" t="s">
        <v>136</v>
      </c>
      <c r="B1443" s="16" t="s">
        <v>70</v>
      </c>
      <c r="C1443" s="16" t="str" cm="1">
        <f t="array" ref="C1443">IF(A1443="", "", _xlfn._xlws.FILTER('Responsáveis pelas informações'!F:F, 'Responsáveis pelas informações'!A:A=A1443))</f>
        <v>Marcos</v>
      </c>
      <c r="D1443" s="16" t="s">
        <v>21</v>
      </c>
      <c r="E1443" s="82" t="s">
        <v>877</v>
      </c>
      <c r="F1443" s="82" t="s">
        <v>877</v>
      </c>
      <c r="G1443" s="16"/>
      <c r="H1443" s="87"/>
      <c r="I1443" s="87"/>
      <c r="J1443" s="87"/>
      <c r="K1443" s="87"/>
      <c r="L1443" s="87"/>
      <c r="M1443" s="87"/>
      <c r="N1443" s="87"/>
      <c r="O1443" s="87">
        <v>36.700000000000003</v>
      </c>
      <c r="P1443" s="87">
        <v>32.799999999999997</v>
      </c>
      <c r="Q1443" s="84">
        <v>32.4</v>
      </c>
      <c r="R1443" s="84">
        <v>31.6</v>
      </c>
      <c r="S1443" s="87"/>
      <c r="T1443" s="87"/>
      <c r="U1443" s="87"/>
      <c r="V1443" s="87"/>
      <c r="W1443" s="87"/>
      <c r="X1443" s="87"/>
    </row>
    <row r="1444" spans="1:24" s="154" customFormat="1" ht="12.95">
      <c r="A1444" s="9" t="s">
        <v>136</v>
      </c>
      <c r="B1444" s="16" t="s">
        <v>72</v>
      </c>
      <c r="C1444" s="16" t="str" cm="1">
        <f t="array" ref="C1444">IF(A1444="", "", _xlfn._xlws.FILTER('Responsáveis pelas informações'!F:F, 'Responsáveis pelas informações'!A:A=A1444))</f>
        <v>Marcos</v>
      </c>
      <c r="D1444" s="16" t="s">
        <v>21</v>
      </c>
      <c r="E1444" s="82" t="s">
        <v>877</v>
      </c>
      <c r="F1444" s="82" t="s">
        <v>877</v>
      </c>
      <c r="G1444" s="16"/>
      <c r="H1444" s="87"/>
      <c r="I1444" s="87"/>
      <c r="J1444" s="87"/>
      <c r="K1444" s="87"/>
      <c r="L1444" s="87"/>
      <c r="M1444" s="87"/>
      <c r="N1444" s="87"/>
      <c r="O1444" s="87">
        <v>25</v>
      </c>
      <c r="P1444" s="87">
        <v>28.5</v>
      </c>
      <c r="Q1444" s="84">
        <v>29.1</v>
      </c>
      <c r="R1444" s="84">
        <v>32.1</v>
      </c>
      <c r="S1444" s="87"/>
      <c r="T1444" s="87"/>
      <c r="U1444" s="87"/>
      <c r="V1444" s="87"/>
      <c r="W1444" s="87"/>
      <c r="X1444" s="87"/>
    </row>
    <row r="1445" spans="1:24" ht="12.95">
      <c r="A1445" s="9" t="s">
        <v>136</v>
      </c>
      <c r="B1445" s="16" t="s">
        <v>74</v>
      </c>
      <c r="C1445" s="47" t="str" cm="1">
        <f t="array" ref="C1445">IF(A1445="", "", _xlfn._xlws.FILTER('Responsáveis pelas informações'!F:F, 'Responsáveis pelas informações'!A:A=A1445))</f>
        <v>Marcos</v>
      </c>
      <c r="D1445" s="47" t="s">
        <v>21</v>
      </c>
      <c r="E1445" s="82" t="s">
        <v>414</v>
      </c>
      <c r="F1445" s="82" t="s">
        <v>877</v>
      </c>
      <c r="G1445" s="156" t="s">
        <v>1029</v>
      </c>
      <c r="H1445" s="87"/>
      <c r="I1445" s="87"/>
      <c r="J1445" s="87"/>
      <c r="K1445" s="87"/>
      <c r="L1445" s="87"/>
      <c r="M1445" s="87"/>
      <c r="N1445" s="87"/>
      <c r="O1445" s="87"/>
      <c r="P1445" s="87"/>
      <c r="Q1445" s="84"/>
      <c r="R1445" s="84">
        <v>16</v>
      </c>
      <c r="S1445" s="87">
        <v>16</v>
      </c>
      <c r="T1445" s="87">
        <v>16</v>
      </c>
      <c r="U1445" s="87">
        <v>16</v>
      </c>
      <c r="V1445" s="87"/>
      <c r="W1445" s="87"/>
      <c r="X1445" s="87"/>
    </row>
    <row r="1446" spans="1:24" ht="12.95">
      <c r="A1446" s="9" t="s">
        <v>136</v>
      </c>
      <c r="B1446" s="16" t="s">
        <v>49</v>
      </c>
      <c r="C1446" s="47" t="str" cm="1">
        <f t="array" ref="C1446">IF(A1446="", "", _xlfn._xlws.FILTER('Responsáveis pelas informações'!F:F, 'Responsáveis pelas informações'!A:A=A1446))</f>
        <v>Marcos</v>
      </c>
      <c r="D1446" s="47" t="s">
        <v>21</v>
      </c>
      <c r="E1446" s="82" t="s">
        <v>414</v>
      </c>
      <c r="F1446" s="82" t="s">
        <v>877</v>
      </c>
      <c r="G1446" s="156" t="s">
        <v>1029</v>
      </c>
      <c r="H1446" s="87"/>
      <c r="I1446" s="87"/>
      <c r="J1446" s="87"/>
      <c r="K1446" s="87"/>
      <c r="L1446" s="87"/>
      <c r="M1446" s="87"/>
      <c r="N1446" s="87"/>
      <c r="O1446" s="87"/>
      <c r="P1446" s="87"/>
      <c r="Q1446" s="84"/>
      <c r="R1446" s="84">
        <v>8</v>
      </c>
      <c r="S1446" s="87">
        <v>8</v>
      </c>
      <c r="T1446" s="87">
        <v>8</v>
      </c>
      <c r="U1446" s="87">
        <v>8</v>
      </c>
      <c r="V1446" s="87"/>
      <c r="W1446" s="87"/>
      <c r="X1446" s="87"/>
    </row>
    <row r="1447" spans="1:24" ht="12.95">
      <c r="A1447" s="9" t="s">
        <v>136</v>
      </c>
      <c r="B1447" s="16" t="s">
        <v>77</v>
      </c>
      <c r="C1447" s="47" t="str" cm="1">
        <f t="array" ref="C1447">IF(A1447="", "", _xlfn._xlws.FILTER('Responsáveis pelas informações'!F:F, 'Responsáveis pelas informações'!A:A=A1447))</f>
        <v>Marcos</v>
      </c>
      <c r="D1447" s="47" t="s">
        <v>21</v>
      </c>
      <c r="E1447" s="82" t="s">
        <v>414</v>
      </c>
      <c r="F1447" s="82" t="s">
        <v>877</v>
      </c>
      <c r="G1447" s="156" t="s">
        <v>1029</v>
      </c>
      <c r="H1447" s="87"/>
      <c r="I1447" s="87"/>
      <c r="J1447" s="87"/>
      <c r="K1447" s="87"/>
      <c r="L1447" s="87"/>
      <c r="M1447" s="87"/>
      <c r="N1447" s="87"/>
      <c r="O1447" s="87"/>
      <c r="P1447" s="87"/>
      <c r="Q1447" s="84"/>
      <c r="R1447" s="84">
        <v>2</v>
      </c>
      <c r="S1447" s="87">
        <v>2</v>
      </c>
      <c r="T1447" s="87">
        <v>3</v>
      </c>
      <c r="U1447" s="87">
        <v>3</v>
      </c>
      <c r="V1447" s="87"/>
      <c r="W1447" s="87"/>
      <c r="X1447" s="87"/>
    </row>
    <row r="1448" spans="1:24" ht="12.95">
      <c r="A1448" s="9" t="s">
        <v>136</v>
      </c>
      <c r="B1448" s="16" t="s">
        <v>18</v>
      </c>
      <c r="C1448" s="47" t="str" cm="1">
        <f t="array" ref="C1448">IF(A1448="", "", _xlfn._xlws.FILTER('Responsáveis pelas informações'!F:F, 'Responsáveis pelas informações'!A:A=A1448))</f>
        <v>Marcos</v>
      </c>
      <c r="D1448" s="47" t="s">
        <v>21</v>
      </c>
      <c r="E1448" s="82" t="s">
        <v>414</v>
      </c>
      <c r="F1448" s="82" t="s">
        <v>877</v>
      </c>
      <c r="G1448" s="156" t="s">
        <v>1029</v>
      </c>
      <c r="H1448" s="87"/>
      <c r="I1448" s="87"/>
      <c r="J1448" s="87"/>
      <c r="K1448" s="87"/>
      <c r="L1448" s="87"/>
      <c r="M1448" s="87"/>
      <c r="N1448" s="87"/>
      <c r="O1448" s="87"/>
      <c r="P1448" s="87"/>
      <c r="Q1448" s="84"/>
      <c r="R1448" s="84">
        <v>3</v>
      </c>
      <c r="S1448" s="87">
        <v>4</v>
      </c>
      <c r="T1448" s="87">
        <v>4</v>
      </c>
      <c r="U1448" s="87">
        <v>4</v>
      </c>
      <c r="V1448" s="87"/>
      <c r="W1448" s="87"/>
      <c r="X1448" s="87"/>
    </row>
    <row r="1449" spans="1:24" ht="26.1">
      <c r="A1449" s="9" t="s">
        <v>136</v>
      </c>
      <c r="B1449" s="16" t="s">
        <v>95</v>
      </c>
      <c r="C1449" s="47" t="str" cm="1">
        <f t="array" ref="C1449">IF(A1449="", "", _xlfn._xlws.FILTER('Responsáveis pelas informações'!F:F, 'Responsáveis pelas informações'!A:A=A1449))</f>
        <v>Marcos</v>
      </c>
      <c r="D1449" s="47" t="s">
        <v>21</v>
      </c>
      <c r="E1449" s="82" t="s">
        <v>414</v>
      </c>
      <c r="F1449" s="82" t="s">
        <v>877</v>
      </c>
      <c r="G1449" s="156" t="s">
        <v>1029</v>
      </c>
      <c r="H1449" s="87"/>
      <c r="I1449" s="87"/>
      <c r="J1449" s="87"/>
      <c r="K1449" s="87"/>
      <c r="L1449" s="87"/>
      <c r="M1449" s="87"/>
      <c r="N1449" s="87"/>
      <c r="O1449" s="87"/>
      <c r="P1449" s="87"/>
      <c r="Q1449" s="84"/>
      <c r="R1449" s="84">
        <v>1</v>
      </c>
      <c r="S1449" s="87">
        <v>1</v>
      </c>
      <c r="T1449" s="87">
        <v>1</v>
      </c>
      <c r="U1449" s="87">
        <v>1</v>
      </c>
      <c r="V1449" s="87"/>
      <c r="W1449" s="87"/>
      <c r="X1449" s="87"/>
    </row>
    <row r="1450" spans="1:24" ht="12.95">
      <c r="A1450" s="9" t="s">
        <v>136</v>
      </c>
      <c r="B1450" s="16" t="s">
        <v>81</v>
      </c>
      <c r="C1450" s="47" t="str" cm="1">
        <f t="array" ref="C1450">IF(A1450="", "", _xlfn._xlws.FILTER('Responsáveis pelas informações'!F:F, 'Responsáveis pelas informações'!A:A=A1450))</f>
        <v>Marcos</v>
      </c>
      <c r="D1450" s="47" t="s">
        <v>21</v>
      </c>
      <c r="E1450" s="82" t="s">
        <v>414</v>
      </c>
      <c r="F1450" s="82" t="s">
        <v>877</v>
      </c>
      <c r="G1450" s="156" t="s">
        <v>1029</v>
      </c>
      <c r="H1450" s="87"/>
      <c r="I1450" s="87"/>
      <c r="J1450" s="87"/>
      <c r="K1450" s="87"/>
      <c r="L1450" s="87"/>
      <c r="M1450" s="87"/>
      <c r="N1450" s="87"/>
      <c r="O1450" s="87"/>
      <c r="P1450" s="87"/>
      <c r="Q1450" s="84"/>
      <c r="R1450" s="84">
        <v>0</v>
      </c>
      <c r="S1450" s="87">
        <v>3</v>
      </c>
      <c r="T1450" s="87">
        <v>3</v>
      </c>
      <c r="U1450" s="87">
        <v>3</v>
      </c>
      <c r="V1450" s="87"/>
      <c r="W1450" s="87"/>
      <c r="X1450" s="87"/>
    </row>
    <row r="1451" spans="1:24" ht="12.95">
      <c r="A1451" s="9" t="s">
        <v>136</v>
      </c>
      <c r="B1451" s="16" t="s">
        <v>57</v>
      </c>
      <c r="C1451" s="47" t="str" cm="1">
        <f t="array" ref="C1451">IF(A1451="", "", _xlfn._xlws.FILTER('Responsáveis pelas informações'!F:F, 'Responsáveis pelas informações'!A:A=A1451))</f>
        <v>Marcos</v>
      </c>
      <c r="D1451" s="47" t="s">
        <v>21</v>
      </c>
      <c r="E1451" s="82" t="s">
        <v>414</v>
      </c>
      <c r="F1451" s="82" t="s">
        <v>877</v>
      </c>
      <c r="G1451" s="156" t="s">
        <v>1029</v>
      </c>
      <c r="H1451" s="87"/>
      <c r="I1451" s="87"/>
      <c r="J1451" s="87"/>
      <c r="K1451" s="87"/>
      <c r="L1451" s="87"/>
      <c r="M1451" s="87"/>
      <c r="N1451" s="87"/>
      <c r="O1451" s="87"/>
      <c r="P1451" s="87"/>
      <c r="Q1451" s="84"/>
      <c r="R1451" s="84">
        <v>1</v>
      </c>
      <c r="S1451" s="87">
        <v>1</v>
      </c>
      <c r="T1451" s="87">
        <v>1</v>
      </c>
      <c r="U1451" s="87">
        <v>2</v>
      </c>
      <c r="V1451" s="87"/>
      <c r="W1451" s="87"/>
      <c r="X1451" s="87"/>
    </row>
    <row r="1452" spans="1:24" ht="12.95">
      <c r="A1452" s="9" t="s">
        <v>136</v>
      </c>
      <c r="B1452" s="16" t="s">
        <v>99</v>
      </c>
      <c r="C1452" s="47" t="str" cm="1">
        <f t="array" ref="C1452">IF(A1452="", "", _xlfn._xlws.FILTER('Responsáveis pelas informações'!F:F, 'Responsáveis pelas informações'!A:A=A1452))</f>
        <v>Marcos</v>
      </c>
      <c r="D1452" s="47" t="s">
        <v>21</v>
      </c>
      <c r="E1452" s="82" t="s">
        <v>414</v>
      </c>
      <c r="F1452" s="82" t="s">
        <v>877</v>
      </c>
      <c r="G1452" s="156" t="s">
        <v>1029</v>
      </c>
      <c r="H1452" s="87"/>
      <c r="I1452" s="87"/>
      <c r="J1452" s="87"/>
      <c r="K1452" s="87"/>
      <c r="L1452" s="87"/>
      <c r="M1452" s="87"/>
      <c r="N1452" s="87"/>
      <c r="O1452" s="87"/>
      <c r="P1452" s="87"/>
      <c r="Q1452" s="84"/>
      <c r="R1452" s="84">
        <v>10</v>
      </c>
      <c r="S1452" s="87">
        <v>10</v>
      </c>
      <c r="T1452" s="87">
        <v>10</v>
      </c>
      <c r="U1452" s="87">
        <v>10</v>
      </c>
      <c r="V1452" s="87"/>
      <c r="W1452" s="87"/>
      <c r="X1452" s="87"/>
    </row>
    <row r="1453" spans="1:24" ht="26.1">
      <c r="A1453" s="9" t="s">
        <v>136</v>
      </c>
      <c r="B1453" s="16" t="s">
        <v>88</v>
      </c>
      <c r="C1453" s="47" t="str" cm="1">
        <f t="array" ref="C1453">IF(A1453="", "", _xlfn._xlws.FILTER('Responsáveis pelas informações'!F:F, 'Responsáveis pelas informações'!A:A=A1453))</f>
        <v>Marcos</v>
      </c>
      <c r="D1453" s="47" t="s">
        <v>21</v>
      </c>
      <c r="E1453" s="82" t="s">
        <v>414</v>
      </c>
      <c r="F1453" s="82" t="s">
        <v>877</v>
      </c>
      <c r="G1453" s="156" t="s">
        <v>1029</v>
      </c>
      <c r="H1453" s="87"/>
      <c r="I1453" s="87"/>
      <c r="J1453" s="87"/>
      <c r="K1453" s="87"/>
      <c r="L1453" s="87"/>
      <c r="M1453" s="87"/>
      <c r="N1453" s="87"/>
      <c r="O1453" s="87"/>
      <c r="P1453" s="87"/>
      <c r="Q1453" s="84"/>
      <c r="R1453" s="91">
        <v>0.33</v>
      </c>
      <c r="S1453" s="91">
        <v>0.33</v>
      </c>
      <c r="T1453" s="91">
        <v>0.33</v>
      </c>
      <c r="U1453" s="91">
        <v>0.33</v>
      </c>
      <c r="V1453" s="87"/>
      <c r="W1453" s="87"/>
      <c r="X1453" s="87"/>
    </row>
    <row r="1454" spans="1:24" ht="12.95">
      <c r="A1454" s="9" t="s">
        <v>136</v>
      </c>
      <c r="B1454" s="16" t="s">
        <v>72</v>
      </c>
      <c r="C1454" s="47" t="str" cm="1">
        <f t="array" ref="C1454">IF(A1454="", "", _xlfn._xlws.FILTER('Responsáveis pelas informações'!F:F, 'Responsáveis pelas informações'!A:A=A1454))</f>
        <v>Marcos</v>
      </c>
      <c r="D1454" s="47" t="s">
        <v>21</v>
      </c>
      <c r="E1454" s="82" t="s">
        <v>414</v>
      </c>
      <c r="F1454" s="82" t="s">
        <v>877</v>
      </c>
      <c r="G1454" s="156" t="s">
        <v>1029</v>
      </c>
      <c r="H1454" s="87"/>
      <c r="I1454" s="87"/>
      <c r="J1454" s="87"/>
      <c r="K1454" s="87"/>
      <c r="L1454" s="87"/>
      <c r="M1454" s="87"/>
      <c r="N1454" s="87"/>
      <c r="O1454" s="87"/>
      <c r="P1454" s="87"/>
      <c r="Q1454" s="84"/>
      <c r="R1454" s="91">
        <v>0.25</v>
      </c>
      <c r="S1454" s="91">
        <v>0.25</v>
      </c>
      <c r="T1454" s="91">
        <v>0.25</v>
      </c>
      <c r="U1454" s="91">
        <v>0.25</v>
      </c>
      <c r="V1454" s="87"/>
      <c r="W1454" s="87"/>
      <c r="X1454" s="87"/>
    </row>
    <row r="1455" spans="1:24" ht="26.1">
      <c r="A1455" s="9" t="s">
        <v>136</v>
      </c>
      <c r="B1455" s="16" t="s">
        <v>104</v>
      </c>
      <c r="C1455" s="47" t="str" cm="1">
        <f t="array" ref="C1455">IF(A1455="", "", _xlfn._xlws.FILTER('Responsáveis pelas informações'!F:F, 'Responsáveis pelas informações'!A:A=A1455))</f>
        <v>Marcos</v>
      </c>
      <c r="D1455" s="47" t="s">
        <v>21</v>
      </c>
      <c r="E1455" s="82" t="s">
        <v>414</v>
      </c>
      <c r="F1455" s="82" t="s">
        <v>877</v>
      </c>
      <c r="G1455" s="156" t="s">
        <v>1029</v>
      </c>
      <c r="H1455" s="87"/>
      <c r="I1455" s="87"/>
      <c r="J1455" s="87"/>
      <c r="K1455" s="87"/>
      <c r="L1455" s="87"/>
      <c r="M1455" s="87"/>
      <c r="N1455" s="87"/>
      <c r="O1455" s="87"/>
      <c r="P1455" s="87"/>
      <c r="Q1455" s="84"/>
      <c r="R1455" s="84">
        <v>35</v>
      </c>
      <c r="S1455" s="87">
        <v>35</v>
      </c>
      <c r="T1455" s="87">
        <v>35</v>
      </c>
      <c r="U1455" s="87">
        <v>40</v>
      </c>
      <c r="V1455" s="87"/>
      <c r="W1455" s="87"/>
      <c r="X1455" s="87"/>
    </row>
    <row r="1456" spans="1:24" ht="12.95">
      <c r="A1456" s="9" t="s">
        <v>137</v>
      </c>
      <c r="B1456" s="16" t="s">
        <v>74</v>
      </c>
      <c r="C1456" s="16" t="str" cm="1">
        <f t="array" ref="C1456">IF(A1456="", "", _xlfn._xlws.FILTER('Responsáveis pelas informações'!F:F, 'Responsáveis pelas informações'!A:A=A1456))</f>
        <v>Juliana</v>
      </c>
      <c r="D1456" s="16" t="s">
        <v>21</v>
      </c>
      <c r="E1456" s="90" t="s">
        <v>877</v>
      </c>
      <c r="F1456" s="90" t="s">
        <v>877</v>
      </c>
      <c r="G1456" s="16"/>
      <c r="H1456" s="87"/>
      <c r="I1456" s="87"/>
      <c r="J1456" s="87"/>
      <c r="K1456" s="87"/>
      <c r="L1456" s="87"/>
      <c r="M1456" s="87"/>
      <c r="N1456" s="87"/>
      <c r="O1456" s="87"/>
      <c r="P1456" s="87"/>
      <c r="Q1456" s="84">
        <v>10</v>
      </c>
      <c r="R1456" s="84">
        <v>50</v>
      </c>
      <c r="S1456" s="87">
        <v>50</v>
      </c>
      <c r="T1456" s="87">
        <v>55</v>
      </c>
      <c r="U1456" s="87">
        <v>55</v>
      </c>
      <c r="V1456" s="87">
        <v>40</v>
      </c>
      <c r="W1456" s="87">
        <v>10</v>
      </c>
      <c r="X1456" s="87"/>
    </row>
    <row r="1457" spans="1:24" ht="12.95">
      <c r="A1457" s="9" t="s">
        <v>137</v>
      </c>
      <c r="B1457" s="16" t="s">
        <v>49</v>
      </c>
      <c r="C1457" s="16" t="str" cm="1">
        <f t="array" ref="C1457">IF(A1457="", "", _xlfn._xlws.FILTER('Responsáveis pelas informações'!F:F, 'Responsáveis pelas informações'!A:A=A1457))</f>
        <v>Juliana</v>
      </c>
      <c r="D1457" s="16" t="s">
        <v>21</v>
      </c>
      <c r="E1457" s="90" t="s">
        <v>877</v>
      </c>
      <c r="F1457" s="90" t="s">
        <v>877</v>
      </c>
      <c r="G1457" s="16"/>
      <c r="H1457" s="87"/>
      <c r="I1457" s="87"/>
      <c r="J1457" s="87"/>
      <c r="K1457" s="87"/>
      <c r="L1457" s="87"/>
      <c r="M1457" s="87"/>
      <c r="N1457" s="87"/>
      <c r="O1457" s="87"/>
      <c r="P1457" s="87"/>
      <c r="Q1457" s="84">
        <v>2</v>
      </c>
      <c r="R1457" s="84">
        <v>6</v>
      </c>
      <c r="S1457" s="87">
        <v>6</v>
      </c>
      <c r="T1457" s="87">
        <v>6</v>
      </c>
      <c r="U1457" s="87">
        <v>6</v>
      </c>
      <c r="V1457" s="87">
        <v>5</v>
      </c>
      <c r="W1457" s="87">
        <v>3</v>
      </c>
      <c r="X1457" s="87"/>
    </row>
    <row r="1458" spans="1:24" ht="12.95">
      <c r="A1458" s="9" t="s">
        <v>137</v>
      </c>
      <c r="B1458" s="16" t="s">
        <v>77</v>
      </c>
      <c r="C1458" s="16" t="str" cm="1">
        <f t="array" ref="C1458">IF(A1458="", "", _xlfn._xlws.FILTER('Responsáveis pelas informações'!F:F, 'Responsáveis pelas informações'!A:A=A1458))</f>
        <v>Juliana</v>
      </c>
      <c r="D1458" s="16" t="s">
        <v>21</v>
      </c>
      <c r="E1458" s="90" t="s">
        <v>877</v>
      </c>
      <c r="F1458" s="90" t="s">
        <v>877</v>
      </c>
      <c r="G1458" s="16"/>
      <c r="H1458" s="87"/>
      <c r="I1458" s="87"/>
      <c r="J1458" s="87"/>
      <c r="K1458" s="87"/>
      <c r="L1458" s="87"/>
      <c r="M1458" s="87"/>
      <c r="N1458" s="87"/>
      <c r="O1458" s="87"/>
      <c r="P1458" s="87"/>
      <c r="Q1458" s="84">
        <v>1</v>
      </c>
      <c r="R1458" s="84">
        <v>1</v>
      </c>
      <c r="S1458" s="87">
        <v>2</v>
      </c>
      <c r="T1458" s="87">
        <v>2</v>
      </c>
      <c r="U1458" s="87">
        <v>2</v>
      </c>
      <c r="V1458" s="87">
        <v>2</v>
      </c>
      <c r="W1458" s="87">
        <v>1</v>
      </c>
      <c r="X1458" s="87"/>
    </row>
    <row r="1459" spans="1:24" ht="12.95">
      <c r="A1459" s="9" t="s">
        <v>137</v>
      </c>
      <c r="B1459" s="16" t="s">
        <v>79</v>
      </c>
      <c r="C1459" s="16" t="str" cm="1">
        <f t="array" ref="C1459">IF(A1459="", "", _xlfn._xlws.FILTER('Responsáveis pelas informações'!F:F, 'Responsáveis pelas informações'!A:A=A1459))</f>
        <v>Juliana</v>
      </c>
      <c r="D1459" s="16" t="s">
        <v>21</v>
      </c>
      <c r="E1459" s="90" t="s">
        <v>877</v>
      </c>
      <c r="F1459" s="90" t="s">
        <v>877</v>
      </c>
      <c r="G1459" s="16"/>
      <c r="H1459" s="87"/>
      <c r="I1459" s="87"/>
      <c r="J1459" s="87"/>
      <c r="K1459" s="87"/>
      <c r="L1459" s="87"/>
      <c r="M1459" s="87"/>
      <c r="N1459" s="87"/>
      <c r="O1459" s="87"/>
      <c r="P1459" s="87"/>
      <c r="Q1459" s="84">
        <v>1</v>
      </c>
      <c r="R1459" s="84">
        <v>1</v>
      </c>
      <c r="S1459" s="87">
        <v>1</v>
      </c>
      <c r="T1459" s="87">
        <v>1</v>
      </c>
      <c r="U1459" s="87">
        <v>2</v>
      </c>
      <c r="V1459" s="87">
        <v>1</v>
      </c>
      <c r="W1459" s="87">
        <v>1</v>
      </c>
      <c r="X1459" s="87"/>
    </row>
    <row r="1460" spans="1:24" ht="26.1">
      <c r="A1460" s="9" t="s">
        <v>137</v>
      </c>
      <c r="B1460" s="16" t="s">
        <v>95</v>
      </c>
      <c r="C1460" s="16" t="str" cm="1">
        <f t="array" ref="C1460">IF(A1460="", "", _xlfn._xlws.FILTER('Responsáveis pelas informações'!F:F, 'Responsáveis pelas informações'!A:A=A1460))</f>
        <v>Juliana</v>
      </c>
      <c r="D1460" s="16" t="s">
        <v>21</v>
      </c>
      <c r="E1460" s="90" t="s">
        <v>877</v>
      </c>
      <c r="F1460" s="90" t="s">
        <v>877</v>
      </c>
      <c r="G1460" s="16"/>
      <c r="H1460" s="87"/>
      <c r="I1460" s="87"/>
      <c r="J1460" s="87"/>
      <c r="K1460" s="87"/>
      <c r="L1460" s="87"/>
      <c r="M1460" s="87"/>
      <c r="N1460" s="87"/>
      <c r="O1460" s="87"/>
      <c r="P1460" s="87"/>
      <c r="Q1460" s="84">
        <v>0</v>
      </c>
      <c r="R1460" s="84">
        <v>0</v>
      </c>
      <c r="S1460" s="87">
        <v>1</v>
      </c>
      <c r="T1460" s="87">
        <v>0</v>
      </c>
      <c r="U1460" s="87">
        <v>1</v>
      </c>
      <c r="V1460" s="87">
        <v>1</v>
      </c>
      <c r="W1460" s="87">
        <v>0</v>
      </c>
      <c r="X1460" s="87"/>
    </row>
    <row r="1461" spans="1:24" ht="12.95">
      <c r="A1461" s="9" t="s">
        <v>137</v>
      </c>
      <c r="B1461" s="16" t="s">
        <v>81</v>
      </c>
      <c r="C1461" s="16" t="str" cm="1">
        <f t="array" ref="C1461">IF(A1461="", "", _xlfn._xlws.FILTER('Responsáveis pelas informações'!F:F, 'Responsáveis pelas informações'!A:A=A1461))</f>
        <v>Juliana</v>
      </c>
      <c r="D1461" s="16" t="s">
        <v>21</v>
      </c>
      <c r="E1461" s="90" t="s">
        <v>877</v>
      </c>
      <c r="F1461" s="90" t="s">
        <v>877</v>
      </c>
      <c r="G1461" s="16"/>
      <c r="H1461" s="87"/>
      <c r="I1461" s="87"/>
      <c r="J1461" s="87"/>
      <c r="K1461" s="87"/>
      <c r="L1461" s="87"/>
      <c r="M1461" s="87"/>
      <c r="N1461" s="87"/>
      <c r="O1461" s="87"/>
      <c r="P1461" s="87"/>
      <c r="Q1461" s="84">
        <v>1</v>
      </c>
      <c r="R1461" s="84">
        <v>5</v>
      </c>
      <c r="S1461" s="87">
        <v>4</v>
      </c>
      <c r="T1461" s="87">
        <v>5</v>
      </c>
      <c r="U1461" s="87">
        <v>4</v>
      </c>
      <c r="V1461" s="87">
        <v>4</v>
      </c>
      <c r="W1461" s="87">
        <v>1</v>
      </c>
      <c r="X1461" s="87"/>
    </row>
    <row r="1462" spans="1:24" ht="12.95">
      <c r="A1462" s="9" t="s">
        <v>137</v>
      </c>
      <c r="B1462" s="16" t="s">
        <v>57</v>
      </c>
      <c r="C1462" s="16" t="str" cm="1">
        <f t="array" ref="C1462">IF(A1462="", "", _xlfn._xlws.FILTER('Responsáveis pelas informações'!F:F, 'Responsáveis pelas informações'!A:A=A1462))</f>
        <v>Juliana</v>
      </c>
      <c r="D1462" s="16" t="s">
        <v>21</v>
      </c>
      <c r="E1462" s="90" t="s">
        <v>877</v>
      </c>
      <c r="F1462" s="90" t="s">
        <v>877</v>
      </c>
      <c r="G1462" s="16"/>
      <c r="H1462" s="87"/>
      <c r="I1462" s="87"/>
      <c r="J1462" s="87"/>
      <c r="K1462" s="87"/>
      <c r="L1462" s="87"/>
      <c r="M1462" s="87"/>
      <c r="N1462" s="87"/>
      <c r="O1462" s="87"/>
      <c r="P1462" s="87"/>
      <c r="Q1462" s="84">
        <v>0</v>
      </c>
      <c r="R1462" s="84">
        <v>0</v>
      </c>
      <c r="S1462" s="87">
        <v>1</v>
      </c>
      <c r="T1462" s="87">
        <v>1</v>
      </c>
      <c r="U1462" s="87">
        <v>2</v>
      </c>
      <c r="V1462" s="87">
        <v>2</v>
      </c>
      <c r="W1462" s="87">
        <v>0</v>
      </c>
      <c r="X1462" s="87"/>
    </row>
    <row r="1463" spans="1:24" ht="26.1">
      <c r="A1463" s="9" t="s">
        <v>137</v>
      </c>
      <c r="B1463" s="16" t="s">
        <v>99</v>
      </c>
      <c r="C1463" s="16" t="str" cm="1">
        <f t="array" ref="C1463">IF(A1463="", "", _xlfn._xlws.FILTER('Responsáveis pelas informações'!F:F, 'Responsáveis pelas informações'!A:A=A1463))</f>
        <v>Juliana</v>
      </c>
      <c r="D1463" s="16" t="s">
        <v>21</v>
      </c>
      <c r="E1463" s="90" t="s">
        <v>877</v>
      </c>
      <c r="F1463" s="90" t="s">
        <v>877</v>
      </c>
      <c r="G1463" s="16" t="s">
        <v>1030</v>
      </c>
      <c r="H1463" s="87"/>
      <c r="I1463" s="87"/>
      <c r="J1463" s="87"/>
      <c r="K1463" s="87"/>
      <c r="L1463" s="87"/>
      <c r="M1463" s="87"/>
      <c r="N1463" s="87"/>
      <c r="O1463" s="87"/>
      <c r="P1463" s="87"/>
      <c r="Q1463" s="84" t="s">
        <v>391</v>
      </c>
      <c r="R1463" s="84" t="s">
        <v>391</v>
      </c>
      <c r="S1463" s="84" t="s">
        <v>391</v>
      </c>
      <c r="T1463" s="84" t="s">
        <v>391</v>
      </c>
      <c r="U1463" s="87" t="s">
        <v>1031</v>
      </c>
      <c r="V1463" s="87" t="s">
        <v>1031</v>
      </c>
      <c r="W1463" s="87" t="s">
        <v>1031</v>
      </c>
      <c r="X1463" s="87"/>
    </row>
    <row r="1464" spans="1:24" ht="26.1">
      <c r="A1464" s="9" t="s">
        <v>137</v>
      </c>
      <c r="B1464" s="16" t="s">
        <v>88</v>
      </c>
      <c r="C1464" s="16" t="str" cm="1">
        <f t="array" ref="C1464">IF(A1464="", "", _xlfn._xlws.FILTER('Responsáveis pelas informações'!F:F, 'Responsáveis pelas informações'!A:A=A1464))</f>
        <v>Juliana</v>
      </c>
      <c r="D1464" s="16" t="s">
        <v>21</v>
      </c>
      <c r="E1464" s="90" t="s">
        <v>877</v>
      </c>
      <c r="F1464" s="90" t="s">
        <v>877</v>
      </c>
      <c r="G1464" s="16"/>
      <c r="H1464" s="87"/>
      <c r="I1464" s="87"/>
      <c r="J1464" s="87"/>
      <c r="K1464" s="87"/>
      <c r="L1464" s="87"/>
      <c r="M1464" s="87"/>
      <c r="N1464" s="87"/>
      <c r="O1464" s="87"/>
      <c r="P1464" s="87"/>
      <c r="Q1464" s="84" t="s">
        <v>879</v>
      </c>
      <c r="R1464" s="84" t="s">
        <v>879</v>
      </c>
      <c r="S1464" s="84" t="s">
        <v>879</v>
      </c>
      <c r="T1464" s="84" t="s">
        <v>879</v>
      </c>
      <c r="U1464" s="84" t="s">
        <v>879</v>
      </c>
      <c r="V1464" s="84" t="s">
        <v>879</v>
      </c>
      <c r="W1464" s="84" t="s">
        <v>879</v>
      </c>
      <c r="X1464" s="87"/>
    </row>
    <row r="1465" spans="1:24" ht="12.95">
      <c r="A1465" s="9" t="s">
        <v>137</v>
      </c>
      <c r="B1465" s="16" t="s">
        <v>72</v>
      </c>
      <c r="C1465" s="16" t="str" cm="1">
        <f t="array" ref="C1465">IF(A1465="", "", _xlfn._xlws.FILTER('Responsáveis pelas informações'!F:F, 'Responsáveis pelas informações'!A:A=A1465))</f>
        <v>Juliana</v>
      </c>
      <c r="D1465" s="16" t="s">
        <v>21</v>
      </c>
      <c r="E1465" s="90" t="s">
        <v>877</v>
      </c>
      <c r="F1465" s="90" t="s">
        <v>877</v>
      </c>
      <c r="G1465" s="16"/>
      <c r="H1465" s="87"/>
      <c r="I1465" s="87"/>
      <c r="J1465" s="87"/>
      <c r="K1465" s="87"/>
      <c r="L1465" s="87"/>
      <c r="M1465" s="87"/>
      <c r="N1465" s="87"/>
      <c r="O1465" s="87"/>
      <c r="P1465" s="87"/>
      <c r="Q1465" s="84">
        <v>50</v>
      </c>
      <c r="R1465" s="84">
        <v>25</v>
      </c>
      <c r="S1465" s="87" t="s">
        <v>944</v>
      </c>
      <c r="T1465" s="87">
        <v>30</v>
      </c>
      <c r="U1465" s="87" t="s">
        <v>1010</v>
      </c>
      <c r="V1465" s="87" t="s">
        <v>1011</v>
      </c>
      <c r="W1465" s="87" t="s">
        <v>998</v>
      </c>
      <c r="X1465" s="87"/>
    </row>
    <row r="1466" spans="1:24" ht="26.1">
      <c r="A1466" s="9" t="s">
        <v>137</v>
      </c>
      <c r="B1466" s="16" t="s">
        <v>104</v>
      </c>
      <c r="C1466" s="16" t="s">
        <v>222</v>
      </c>
      <c r="D1466" s="16" t="s">
        <v>21</v>
      </c>
      <c r="E1466" s="90" t="s">
        <v>877</v>
      </c>
      <c r="F1466" s="90" t="s">
        <v>877</v>
      </c>
      <c r="G1466" s="16"/>
      <c r="H1466" s="87"/>
      <c r="I1466" s="87"/>
      <c r="J1466" s="87"/>
      <c r="K1466" s="87"/>
      <c r="L1466" s="87"/>
      <c r="M1466" s="87"/>
      <c r="N1466" s="87"/>
      <c r="O1466" s="87"/>
      <c r="P1466" s="87"/>
      <c r="Q1466" s="84">
        <v>3</v>
      </c>
      <c r="R1466" s="84">
        <v>13</v>
      </c>
      <c r="S1466" s="87">
        <v>14</v>
      </c>
      <c r="T1466" s="87">
        <v>15</v>
      </c>
      <c r="U1466" s="87">
        <v>15</v>
      </c>
      <c r="V1466" s="87">
        <v>15</v>
      </c>
      <c r="W1466" s="87">
        <v>15</v>
      </c>
      <c r="X1466" s="87"/>
    </row>
    <row r="1467" spans="1:24" ht="26.1">
      <c r="A1467" s="9" t="s">
        <v>137</v>
      </c>
      <c r="B1467" s="16" t="s">
        <v>84</v>
      </c>
      <c r="C1467" s="16" t="s">
        <v>222</v>
      </c>
      <c r="D1467" s="16" t="s">
        <v>21</v>
      </c>
      <c r="E1467" s="90" t="s">
        <v>877</v>
      </c>
      <c r="F1467" s="90" t="s">
        <v>877</v>
      </c>
      <c r="G1467" s="16"/>
      <c r="H1467" s="87"/>
      <c r="I1467" s="87"/>
      <c r="J1467" s="87"/>
      <c r="K1467" s="87"/>
      <c r="L1467" s="87"/>
      <c r="M1467" s="87"/>
      <c r="N1467" s="87"/>
      <c r="O1467" s="87"/>
      <c r="P1467" s="87"/>
      <c r="Q1467" s="84" t="s">
        <v>391</v>
      </c>
      <c r="R1467" s="84" t="s">
        <v>391</v>
      </c>
      <c r="S1467" s="84" t="s">
        <v>391</v>
      </c>
      <c r="T1467" s="84" t="s">
        <v>391</v>
      </c>
      <c r="U1467" s="84" t="s">
        <v>391</v>
      </c>
      <c r="V1467" s="84" t="s">
        <v>391</v>
      </c>
      <c r="W1467" s="84" t="s">
        <v>391</v>
      </c>
      <c r="X1467" s="87"/>
    </row>
    <row r="1468" spans="1:24" ht="12.95">
      <c r="A1468" s="9" t="s">
        <v>138</v>
      </c>
      <c r="B1468" s="16" t="s">
        <v>49</v>
      </c>
      <c r="C1468" s="47" t="str" cm="1">
        <f t="array" ref="C1468">IF(A1468="", "", _xlfn._xlws.FILTER('Responsáveis pelas informações'!F:F, 'Responsáveis pelas informações'!A:A=A1468))</f>
        <v>Marcos</v>
      </c>
      <c r="D1468" s="47" t="s">
        <v>232</v>
      </c>
      <c r="E1468" s="82" t="s">
        <v>877</v>
      </c>
      <c r="F1468" s="82" t="s">
        <v>877</v>
      </c>
      <c r="G1468" s="16"/>
      <c r="H1468" s="87"/>
      <c r="I1468" s="87"/>
      <c r="J1468" s="87">
        <v>10</v>
      </c>
      <c r="K1468" s="87">
        <v>20</v>
      </c>
      <c r="L1468" s="87">
        <v>25</v>
      </c>
      <c r="M1468" s="87">
        <v>20</v>
      </c>
      <c r="N1468" s="87">
        <v>15</v>
      </c>
      <c r="O1468" s="87">
        <v>0</v>
      </c>
      <c r="P1468" s="87"/>
      <c r="Q1468" s="84"/>
      <c r="R1468" s="84"/>
      <c r="S1468" s="87"/>
      <c r="T1468" s="87"/>
      <c r="U1468" s="87"/>
      <c r="V1468" s="87"/>
      <c r="W1468" s="87"/>
      <c r="X1468" s="87"/>
    </row>
    <row r="1469" spans="1:24" ht="12.95">
      <c r="A1469" s="9" t="s">
        <v>138</v>
      </c>
      <c r="B1469" s="16" t="s">
        <v>57</v>
      </c>
      <c r="C1469" s="47" t="str" cm="1">
        <f t="array" ref="C1469">IF(A1469="", "", _xlfn._xlws.FILTER('Responsáveis pelas informações'!F:F, 'Responsáveis pelas informações'!A:A=A1469))</f>
        <v>Marcos</v>
      </c>
      <c r="D1469" s="47" t="s">
        <v>232</v>
      </c>
      <c r="E1469" s="82" t="s">
        <v>877</v>
      </c>
      <c r="F1469" s="82" t="s">
        <v>877</v>
      </c>
      <c r="G1469" s="58"/>
      <c r="H1469" s="87"/>
      <c r="I1469" s="87"/>
      <c r="J1469" s="87">
        <v>0</v>
      </c>
      <c r="K1469" s="87">
        <v>0</v>
      </c>
      <c r="L1469" s="87">
        <v>32</v>
      </c>
      <c r="M1469" s="87">
        <v>36</v>
      </c>
      <c r="N1469" s="87">
        <v>42</v>
      </c>
      <c r="O1469" s="87">
        <v>50</v>
      </c>
      <c r="P1469" s="87"/>
      <c r="Q1469" s="84"/>
      <c r="R1469" s="84"/>
      <c r="S1469" s="87"/>
      <c r="T1469" s="87"/>
      <c r="U1469" s="87"/>
      <c r="V1469" s="87"/>
      <c r="W1469" s="87"/>
      <c r="X1469" s="87"/>
    </row>
    <row r="1470" spans="1:24" ht="12.95">
      <c r="A1470" s="9" t="s">
        <v>138</v>
      </c>
      <c r="B1470" s="16" t="s">
        <v>51</v>
      </c>
      <c r="C1470" s="47" t="str" cm="1">
        <f t="array" ref="C1470">IF(A1470="", "", _xlfn._xlws.FILTER('Responsáveis pelas informações'!F:F, 'Responsáveis pelas informações'!A:A=A1470))</f>
        <v>Marcos</v>
      </c>
      <c r="D1470" s="47" t="s">
        <v>232</v>
      </c>
      <c r="E1470" s="82" t="s">
        <v>877</v>
      </c>
      <c r="F1470" s="82" t="s">
        <v>877</v>
      </c>
      <c r="G1470" s="16"/>
      <c r="H1470" s="87"/>
      <c r="I1470" s="87"/>
      <c r="J1470" s="87">
        <v>2</v>
      </c>
      <c r="K1470" s="87">
        <v>4</v>
      </c>
      <c r="L1470" s="87">
        <v>5</v>
      </c>
      <c r="M1470" s="87">
        <v>4</v>
      </c>
      <c r="N1470" s="87">
        <v>3</v>
      </c>
      <c r="O1470" s="87">
        <v>0</v>
      </c>
      <c r="P1470" s="87"/>
      <c r="Q1470" s="84"/>
      <c r="R1470" s="84"/>
      <c r="S1470" s="87"/>
      <c r="T1470" s="87"/>
      <c r="U1470" s="87"/>
      <c r="V1470" s="87"/>
      <c r="W1470" s="87"/>
      <c r="X1470" s="87"/>
    </row>
    <row r="1471" spans="1:24" ht="12.95">
      <c r="A1471" s="9" t="s">
        <v>138</v>
      </c>
      <c r="B1471" s="16" t="s">
        <v>53</v>
      </c>
      <c r="C1471" s="47" t="str" cm="1">
        <f t="array" ref="C1471">IF(A1471="", "", _xlfn._xlws.FILTER('Responsáveis pelas informações'!F:F, 'Responsáveis pelas informações'!A:A=A1471))</f>
        <v>Marcos</v>
      </c>
      <c r="D1471" s="47" t="s">
        <v>232</v>
      </c>
      <c r="E1471" s="82" t="s">
        <v>877</v>
      </c>
      <c r="F1471" s="82" t="s">
        <v>877</v>
      </c>
      <c r="G1471" s="16"/>
      <c r="H1471" s="87"/>
      <c r="I1471" s="87"/>
      <c r="J1471" s="87">
        <v>2</v>
      </c>
      <c r="K1471" s="87">
        <v>4</v>
      </c>
      <c r="L1471" s="87">
        <v>5</v>
      </c>
      <c r="M1471" s="87">
        <v>4</v>
      </c>
      <c r="N1471" s="87">
        <v>3</v>
      </c>
      <c r="O1471" s="87">
        <v>0</v>
      </c>
      <c r="P1471" s="87"/>
      <c r="Q1471" s="84"/>
      <c r="R1471" s="84"/>
      <c r="S1471" s="87"/>
      <c r="T1471" s="87"/>
      <c r="U1471" s="87"/>
      <c r="V1471" s="87"/>
      <c r="W1471" s="87"/>
      <c r="X1471" s="87"/>
    </row>
    <row r="1472" spans="1:24" ht="12.95">
      <c r="A1472" s="9" t="s">
        <v>138</v>
      </c>
      <c r="B1472" s="16" t="s">
        <v>47</v>
      </c>
      <c r="C1472" s="47" t="str" cm="1">
        <f t="array" ref="C1472">IF(A1472="", "", _xlfn._xlws.FILTER('Responsáveis pelas informações'!F:F, 'Responsáveis pelas informações'!A:A=A1472))</f>
        <v>Marcos</v>
      </c>
      <c r="D1472" s="47" t="s">
        <v>232</v>
      </c>
      <c r="E1472" s="82" t="s">
        <v>877</v>
      </c>
      <c r="F1472" s="82" t="s">
        <v>877</v>
      </c>
      <c r="G1472" s="16"/>
      <c r="H1472" s="87"/>
      <c r="I1472" s="87"/>
      <c r="J1472" s="87">
        <v>36</v>
      </c>
      <c r="K1472" s="87">
        <v>72</v>
      </c>
      <c r="L1472" s="87">
        <v>90</v>
      </c>
      <c r="M1472" s="87">
        <v>72</v>
      </c>
      <c r="N1472" s="87">
        <v>54</v>
      </c>
      <c r="O1472" s="87">
        <v>0</v>
      </c>
      <c r="P1472" s="87"/>
      <c r="Q1472" s="84"/>
      <c r="R1472" s="84"/>
      <c r="S1472" s="87"/>
      <c r="T1472" s="87"/>
      <c r="U1472" s="87"/>
      <c r="V1472" s="87"/>
      <c r="W1472" s="87"/>
      <c r="X1472" s="87"/>
    </row>
    <row r="1473" spans="1:24" ht="12.95">
      <c r="A1473" s="9" t="s">
        <v>138</v>
      </c>
      <c r="B1473" s="16" t="s">
        <v>63</v>
      </c>
      <c r="C1473" s="47" t="str" cm="1">
        <f t="array" ref="C1473">IF(A1473="", "", _xlfn._xlws.FILTER('Responsáveis pelas informações'!F:F, 'Responsáveis pelas informações'!A:A=A1473))</f>
        <v>Marcos</v>
      </c>
      <c r="D1473" s="47" t="s">
        <v>232</v>
      </c>
      <c r="E1473" s="82" t="s">
        <v>877</v>
      </c>
      <c r="F1473" s="82" t="s">
        <v>877</v>
      </c>
      <c r="G1473" s="16"/>
      <c r="H1473" s="87"/>
      <c r="I1473" s="87"/>
      <c r="J1473" s="87">
        <v>100</v>
      </c>
      <c r="K1473" s="87">
        <v>100</v>
      </c>
      <c r="L1473" s="87">
        <v>100</v>
      </c>
      <c r="M1473" s="87">
        <v>100</v>
      </c>
      <c r="N1473" s="87">
        <v>100</v>
      </c>
      <c r="O1473" s="87">
        <v>100</v>
      </c>
      <c r="P1473" s="87"/>
      <c r="Q1473" s="84"/>
      <c r="R1473" s="84"/>
      <c r="S1473" s="87"/>
      <c r="T1473" s="87"/>
      <c r="U1473" s="87"/>
      <c r="V1473" s="87"/>
      <c r="W1473" s="87"/>
      <c r="X1473" s="87"/>
    </row>
    <row r="1474" spans="1:24" ht="12.95">
      <c r="A1474" s="9" t="s">
        <v>138</v>
      </c>
      <c r="B1474" s="16" t="s">
        <v>55</v>
      </c>
      <c r="C1474" s="47" t="str" cm="1">
        <f t="array" ref="C1474">IF(A1474="", "", _xlfn._xlws.FILTER('Responsáveis pelas informações'!F:F, 'Responsáveis pelas informações'!A:A=A1474))</f>
        <v>Marcos</v>
      </c>
      <c r="D1474" s="47" t="s">
        <v>232</v>
      </c>
      <c r="E1474" s="82" t="s">
        <v>877</v>
      </c>
      <c r="F1474" s="82" t="s">
        <v>877</v>
      </c>
      <c r="G1474" s="16"/>
      <c r="H1474" s="87"/>
      <c r="I1474" s="87"/>
      <c r="J1474" s="87">
        <v>0</v>
      </c>
      <c r="K1474" s="87">
        <v>50</v>
      </c>
      <c r="L1474" s="87">
        <v>75</v>
      </c>
      <c r="M1474" s="87">
        <v>80</v>
      </c>
      <c r="N1474" s="87">
        <v>100</v>
      </c>
      <c r="O1474" s="87">
        <v>100</v>
      </c>
      <c r="P1474" s="87"/>
      <c r="Q1474" s="84"/>
      <c r="R1474" s="84"/>
      <c r="S1474" s="87"/>
      <c r="T1474" s="87"/>
      <c r="U1474" s="87"/>
      <c r="V1474" s="87"/>
      <c r="W1474" s="87"/>
      <c r="X1474" s="87"/>
    </row>
    <row r="1475" spans="1:24" ht="12.95">
      <c r="A1475" s="9" t="s">
        <v>139</v>
      </c>
      <c r="B1475" s="16" t="s">
        <v>45</v>
      </c>
      <c r="C1475" s="16" t="s">
        <v>222</v>
      </c>
      <c r="D1475" s="16" t="s">
        <v>11</v>
      </c>
      <c r="E1475" s="30" t="s">
        <v>877</v>
      </c>
      <c r="F1475" s="30" t="s">
        <v>877</v>
      </c>
      <c r="G1475" s="16"/>
      <c r="H1475" s="87"/>
      <c r="I1475" s="87"/>
      <c r="J1475" s="87"/>
      <c r="K1475" s="87"/>
      <c r="L1475" s="87">
        <v>240</v>
      </c>
      <c r="M1475" s="87">
        <v>200</v>
      </c>
      <c r="N1475" s="87">
        <v>200</v>
      </c>
      <c r="O1475" s="87">
        <v>120</v>
      </c>
      <c r="P1475" s="87">
        <v>200</v>
      </c>
      <c r="Q1475" s="84">
        <v>0</v>
      </c>
      <c r="R1475" s="84"/>
      <c r="S1475" s="87"/>
      <c r="T1475" s="87"/>
      <c r="U1475" s="87"/>
      <c r="V1475" s="87"/>
      <c r="W1475" s="87"/>
      <c r="X1475" s="87"/>
    </row>
    <row r="1476" spans="1:24" ht="12.95">
      <c r="A1476" s="9" t="s">
        <v>139</v>
      </c>
      <c r="B1476" s="16" t="s">
        <v>47</v>
      </c>
      <c r="C1476" s="16" t="s">
        <v>222</v>
      </c>
      <c r="D1476" s="16" t="s">
        <v>11</v>
      </c>
      <c r="E1476" s="30" t="s">
        <v>877</v>
      </c>
      <c r="F1476" s="30" t="s">
        <v>877</v>
      </c>
      <c r="G1476" s="16"/>
      <c r="H1476" s="87"/>
      <c r="I1476" s="87"/>
      <c r="J1476" s="87"/>
      <c r="K1476" s="87"/>
      <c r="L1476" s="87">
        <v>148</v>
      </c>
      <c r="M1476" s="87">
        <v>73</v>
      </c>
      <c r="N1476" s="87">
        <v>37</v>
      </c>
      <c r="O1476" s="87">
        <v>19</v>
      </c>
      <c r="P1476" s="87">
        <v>9</v>
      </c>
      <c r="Q1476" s="84">
        <v>0</v>
      </c>
      <c r="R1476" s="84"/>
      <c r="S1476" s="87"/>
      <c r="T1476" s="87"/>
      <c r="U1476" s="87"/>
      <c r="V1476" s="87"/>
      <c r="W1476" s="87"/>
      <c r="X1476" s="87"/>
    </row>
    <row r="1477" spans="1:24" ht="12.95">
      <c r="A1477" s="9" t="s">
        <v>139</v>
      </c>
      <c r="B1477" s="16" t="s">
        <v>49</v>
      </c>
      <c r="C1477" s="16" t="s">
        <v>222</v>
      </c>
      <c r="D1477" s="16" t="s">
        <v>11</v>
      </c>
      <c r="E1477" s="30" t="s">
        <v>877</v>
      </c>
      <c r="F1477" s="30" t="s">
        <v>877</v>
      </c>
      <c r="G1477" s="16"/>
      <c r="H1477" s="87"/>
      <c r="I1477" s="87"/>
      <c r="J1477" s="87"/>
      <c r="K1477" s="87"/>
      <c r="L1477" s="87">
        <v>36</v>
      </c>
      <c r="M1477" s="87">
        <v>17</v>
      </c>
      <c r="N1477" s="87">
        <v>9</v>
      </c>
      <c r="O1477" s="87">
        <v>4</v>
      </c>
      <c r="P1477" s="87">
        <v>2</v>
      </c>
      <c r="Q1477" s="84">
        <v>0</v>
      </c>
      <c r="R1477" s="84"/>
      <c r="S1477" s="87"/>
      <c r="T1477" s="87"/>
      <c r="U1477" s="87"/>
      <c r="V1477" s="87"/>
      <c r="W1477" s="87"/>
      <c r="X1477" s="87"/>
    </row>
    <row r="1478" spans="1:24" ht="12.95">
      <c r="A1478" s="9" t="s">
        <v>139</v>
      </c>
      <c r="B1478" s="16" t="s">
        <v>51</v>
      </c>
      <c r="C1478" s="16" t="s">
        <v>222</v>
      </c>
      <c r="D1478" s="16" t="s">
        <v>11</v>
      </c>
      <c r="E1478" s="30" t="s">
        <v>877</v>
      </c>
      <c r="F1478" s="30" t="s">
        <v>877</v>
      </c>
      <c r="G1478" s="16"/>
      <c r="H1478" s="87"/>
      <c r="I1478" s="87"/>
      <c r="J1478" s="87"/>
      <c r="K1478" s="87"/>
      <c r="L1478" s="87">
        <v>3</v>
      </c>
      <c r="M1478" s="87">
        <v>5</v>
      </c>
      <c r="N1478" s="87">
        <v>5</v>
      </c>
      <c r="O1478" s="87">
        <v>4</v>
      </c>
      <c r="P1478" s="87">
        <v>0</v>
      </c>
      <c r="Q1478" s="84">
        <v>0</v>
      </c>
      <c r="R1478" s="84"/>
      <c r="S1478" s="87"/>
      <c r="T1478" s="87"/>
      <c r="U1478" s="87"/>
      <c r="V1478" s="87"/>
      <c r="W1478" s="87"/>
      <c r="X1478" s="87"/>
    </row>
    <row r="1479" spans="1:24" ht="12.95">
      <c r="A1479" s="9" t="s">
        <v>139</v>
      </c>
      <c r="B1479" s="16" t="s">
        <v>53</v>
      </c>
      <c r="C1479" s="16" t="s">
        <v>222</v>
      </c>
      <c r="D1479" s="16" t="s">
        <v>11</v>
      </c>
      <c r="E1479" s="30" t="s">
        <v>877</v>
      </c>
      <c r="F1479" s="30" t="s">
        <v>877</v>
      </c>
      <c r="G1479" s="16"/>
      <c r="H1479" s="87"/>
      <c r="I1479" s="87"/>
      <c r="J1479" s="87"/>
      <c r="K1479" s="87"/>
      <c r="L1479" s="87">
        <v>3</v>
      </c>
      <c r="M1479" s="87">
        <v>5</v>
      </c>
      <c r="N1479" s="87">
        <v>5</v>
      </c>
      <c r="O1479" s="87">
        <v>4</v>
      </c>
      <c r="P1479" s="87">
        <v>0</v>
      </c>
      <c r="Q1479" s="84">
        <v>0</v>
      </c>
      <c r="R1479" s="84"/>
      <c r="S1479" s="87"/>
      <c r="T1479" s="87"/>
      <c r="U1479" s="87"/>
      <c r="V1479" s="87"/>
      <c r="W1479" s="87"/>
      <c r="X1479" s="87"/>
    </row>
    <row r="1480" spans="1:24" ht="12.95">
      <c r="A1480" s="9" t="s">
        <v>139</v>
      </c>
      <c r="B1480" s="16" t="s">
        <v>55</v>
      </c>
      <c r="C1480" s="16" t="s">
        <v>222</v>
      </c>
      <c r="D1480" s="16" t="s">
        <v>11</v>
      </c>
      <c r="E1480" s="30" t="s">
        <v>877</v>
      </c>
      <c r="F1480" s="30" t="s">
        <v>877</v>
      </c>
      <c r="G1480" s="16"/>
      <c r="H1480" s="87"/>
      <c r="I1480" s="87"/>
      <c r="J1480" s="87"/>
      <c r="K1480" s="87"/>
      <c r="L1480" s="87">
        <v>80</v>
      </c>
      <c r="M1480" s="87">
        <v>95</v>
      </c>
      <c r="N1480" s="87">
        <v>98</v>
      </c>
      <c r="O1480" s="87">
        <v>100</v>
      </c>
      <c r="P1480" s="87">
        <v>100</v>
      </c>
      <c r="Q1480" s="84">
        <v>100</v>
      </c>
      <c r="R1480" s="84"/>
      <c r="S1480" s="87"/>
      <c r="T1480" s="87"/>
      <c r="U1480" s="87"/>
      <c r="V1480" s="87"/>
      <c r="W1480" s="87"/>
      <c r="X1480" s="87"/>
    </row>
    <row r="1481" spans="1:24" ht="12.95">
      <c r="A1481" s="9" t="s">
        <v>139</v>
      </c>
      <c r="B1481" s="16" t="s">
        <v>57</v>
      </c>
      <c r="C1481" s="16" t="s">
        <v>222</v>
      </c>
      <c r="D1481" s="16" t="s">
        <v>11</v>
      </c>
      <c r="E1481" s="30" t="s">
        <v>877</v>
      </c>
      <c r="F1481" s="30" t="s">
        <v>877</v>
      </c>
      <c r="G1481" s="16"/>
      <c r="H1481" s="87"/>
      <c r="I1481" s="87"/>
      <c r="J1481" s="87"/>
      <c r="K1481" s="87"/>
      <c r="L1481" s="87">
        <v>0</v>
      </c>
      <c r="M1481" s="87">
        <v>0</v>
      </c>
      <c r="N1481" s="87">
        <v>1</v>
      </c>
      <c r="O1481" s="87">
        <v>1</v>
      </c>
      <c r="P1481" s="87">
        <v>1</v>
      </c>
      <c r="Q1481" s="84">
        <v>0</v>
      </c>
      <c r="R1481" s="84"/>
      <c r="S1481" s="87"/>
      <c r="T1481" s="87"/>
      <c r="U1481" s="87"/>
      <c r="V1481" s="87"/>
      <c r="W1481" s="87"/>
      <c r="X1481" s="87"/>
    </row>
    <row r="1482" spans="1:24" ht="12.95">
      <c r="A1482" s="9" t="s">
        <v>139</v>
      </c>
      <c r="B1482" s="16" t="s">
        <v>74</v>
      </c>
      <c r="C1482" s="16" t="str" cm="1">
        <f t="array" ref="C1482">IF(A1482="", "", _xlfn._xlws.FILTER('Responsáveis pelas informações'!F:F, 'Responsáveis pelas informações'!A:A=A1482))</f>
        <v>Marcos</v>
      </c>
      <c r="D1482" s="16" t="s">
        <v>11</v>
      </c>
      <c r="E1482" s="30" t="s">
        <v>414</v>
      </c>
      <c r="F1482" s="30" t="s">
        <v>877</v>
      </c>
      <c r="G1482" s="16"/>
      <c r="H1482" s="87"/>
      <c r="I1482" s="87"/>
      <c r="J1482" s="87"/>
      <c r="K1482" s="87"/>
      <c r="L1482" s="87"/>
      <c r="M1482" s="87"/>
      <c r="N1482" s="87"/>
      <c r="O1482" s="87"/>
      <c r="P1482" s="87"/>
      <c r="Q1482" s="84">
        <v>135</v>
      </c>
      <c r="R1482" s="84">
        <v>125</v>
      </c>
      <c r="S1482" s="87">
        <v>125</v>
      </c>
      <c r="T1482" s="87">
        <v>100</v>
      </c>
      <c r="U1482" s="87">
        <v>100</v>
      </c>
      <c r="V1482" s="87"/>
      <c r="W1482" s="87"/>
      <c r="X1482" s="87"/>
    </row>
    <row r="1483" spans="1:24" ht="12.95">
      <c r="A1483" s="9" t="s">
        <v>139</v>
      </c>
      <c r="B1483" s="16" t="s">
        <v>49</v>
      </c>
      <c r="C1483" s="16" t="str" cm="1">
        <f t="array" ref="C1483">IF(A1483="", "", _xlfn._xlws.FILTER('Responsáveis pelas informações'!F:F, 'Responsáveis pelas informações'!A:A=A1483))</f>
        <v>Marcos</v>
      </c>
      <c r="D1483" s="16" t="s">
        <v>11</v>
      </c>
      <c r="E1483" s="30" t="s">
        <v>414</v>
      </c>
      <c r="F1483" s="30" t="s">
        <v>877</v>
      </c>
      <c r="G1483" s="16"/>
      <c r="H1483" s="87"/>
      <c r="I1483" s="87"/>
      <c r="J1483" s="87"/>
      <c r="K1483" s="87"/>
      <c r="L1483" s="87"/>
      <c r="M1483" s="87"/>
      <c r="N1483" s="87"/>
      <c r="O1483" s="87"/>
      <c r="P1483" s="87"/>
      <c r="Q1483" s="84">
        <v>27</v>
      </c>
      <c r="R1483" s="84">
        <v>25</v>
      </c>
      <c r="S1483" s="87">
        <v>25</v>
      </c>
      <c r="T1483" s="87">
        <v>20</v>
      </c>
      <c r="U1483" s="87">
        <v>20</v>
      </c>
      <c r="V1483" s="87"/>
      <c r="W1483" s="87"/>
      <c r="X1483" s="87"/>
    </row>
    <row r="1484" spans="1:24" ht="12.95">
      <c r="A1484" s="9" t="s">
        <v>139</v>
      </c>
      <c r="B1484" s="16" t="s">
        <v>77</v>
      </c>
      <c r="C1484" s="16" t="str" cm="1">
        <f t="array" ref="C1484">IF(A1484="", "", _xlfn._xlws.FILTER('Responsáveis pelas informações'!F:F, 'Responsáveis pelas informações'!A:A=A1484))</f>
        <v>Marcos</v>
      </c>
      <c r="D1484" s="16" t="s">
        <v>11</v>
      </c>
      <c r="E1484" s="30" t="s">
        <v>414</v>
      </c>
      <c r="F1484" s="30" t="s">
        <v>877</v>
      </c>
      <c r="G1484" s="16"/>
      <c r="H1484" s="87"/>
      <c r="I1484" s="87"/>
      <c r="J1484" s="87"/>
      <c r="K1484" s="87"/>
      <c r="L1484" s="87"/>
      <c r="M1484" s="87"/>
      <c r="N1484" s="87"/>
      <c r="O1484" s="87"/>
      <c r="P1484" s="87"/>
      <c r="Q1484" s="84">
        <v>5</v>
      </c>
      <c r="R1484" s="84">
        <v>4</v>
      </c>
      <c r="S1484" s="87">
        <v>4</v>
      </c>
      <c r="T1484" s="87">
        <v>4</v>
      </c>
      <c r="U1484" s="87">
        <v>3</v>
      </c>
      <c r="V1484" s="87"/>
      <c r="W1484" s="87"/>
      <c r="X1484" s="87"/>
    </row>
    <row r="1485" spans="1:24" ht="12.95">
      <c r="A1485" s="9" t="s">
        <v>139</v>
      </c>
      <c r="B1485" s="16" t="s">
        <v>79</v>
      </c>
      <c r="C1485" s="16" t="str" cm="1">
        <f t="array" ref="C1485">IF(A1485="", "", _xlfn._xlws.FILTER('Responsáveis pelas informações'!F:F, 'Responsáveis pelas informações'!A:A=A1485))</f>
        <v>Marcos</v>
      </c>
      <c r="D1485" s="16" t="s">
        <v>11</v>
      </c>
      <c r="E1485" s="30" t="s">
        <v>414</v>
      </c>
      <c r="F1485" s="30" t="s">
        <v>877</v>
      </c>
      <c r="G1485" s="16"/>
      <c r="H1485" s="87"/>
      <c r="I1485" s="87"/>
      <c r="J1485" s="87"/>
      <c r="K1485" s="87"/>
      <c r="L1485" s="87"/>
      <c r="M1485" s="87"/>
      <c r="N1485" s="87"/>
      <c r="O1485" s="87"/>
      <c r="P1485" s="87"/>
      <c r="Q1485" s="84">
        <v>5</v>
      </c>
      <c r="R1485" s="84">
        <v>5</v>
      </c>
      <c r="S1485" s="87">
        <v>4</v>
      </c>
      <c r="T1485" s="87">
        <v>5</v>
      </c>
      <c r="U1485" s="87">
        <v>3</v>
      </c>
      <c r="V1485" s="87"/>
      <c r="W1485" s="87"/>
      <c r="X1485" s="87"/>
    </row>
    <row r="1486" spans="1:24" ht="26.1">
      <c r="A1486" s="9" t="s">
        <v>139</v>
      </c>
      <c r="B1486" s="16" t="s">
        <v>95</v>
      </c>
      <c r="C1486" s="16" t="str" cm="1">
        <f t="array" ref="C1486">IF(A1486="", "", _xlfn._xlws.FILTER('Responsáveis pelas informações'!F:F, 'Responsáveis pelas informações'!A:A=A1486))</f>
        <v>Marcos</v>
      </c>
      <c r="D1486" s="16" t="s">
        <v>11</v>
      </c>
      <c r="E1486" s="30" t="s">
        <v>414</v>
      </c>
      <c r="F1486" s="30" t="s">
        <v>877</v>
      </c>
      <c r="G1486" s="16"/>
      <c r="H1486" s="87"/>
      <c r="I1486" s="87"/>
      <c r="J1486" s="87"/>
      <c r="K1486" s="87"/>
      <c r="L1486" s="87"/>
      <c r="M1486" s="87"/>
      <c r="N1486" s="87"/>
      <c r="O1486" s="87"/>
      <c r="P1486" s="87"/>
      <c r="Q1486" s="84">
        <v>2</v>
      </c>
      <c r="R1486" s="84">
        <v>2</v>
      </c>
      <c r="S1486" s="87">
        <v>2</v>
      </c>
      <c r="T1486" s="87">
        <v>1</v>
      </c>
      <c r="U1486" s="87">
        <v>1</v>
      </c>
      <c r="V1486" s="87"/>
      <c r="W1486" s="87"/>
      <c r="X1486" s="87"/>
    </row>
    <row r="1487" spans="1:24" ht="12.95">
      <c r="A1487" s="9" t="s">
        <v>139</v>
      </c>
      <c r="B1487" s="16" t="s">
        <v>81</v>
      </c>
      <c r="C1487" s="16" t="str" cm="1">
        <f t="array" ref="C1487">IF(A1487="", "", _xlfn._xlws.FILTER('Responsáveis pelas informações'!F:F, 'Responsáveis pelas informações'!A:A=A1487))</f>
        <v>Marcos</v>
      </c>
      <c r="D1487" s="16" t="s">
        <v>11</v>
      </c>
      <c r="E1487" s="30" t="s">
        <v>414</v>
      </c>
      <c r="F1487" s="30" t="s">
        <v>877</v>
      </c>
      <c r="G1487" s="16"/>
      <c r="H1487" s="87"/>
      <c r="I1487" s="87"/>
      <c r="J1487" s="87"/>
      <c r="K1487" s="87"/>
      <c r="L1487" s="87"/>
      <c r="M1487" s="87"/>
      <c r="N1487" s="87"/>
      <c r="O1487" s="87"/>
      <c r="P1487" s="87"/>
      <c r="Q1487" s="141">
        <v>10</v>
      </c>
      <c r="R1487" s="141">
        <v>7</v>
      </c>
      <c r="S1487" s="142">
        <v>7</v>
      </c>
      <c r="T1487" s="142">
        <v>5</v>
      </c>
      <c r="U1487" s="142">
        <v>5</v>
      </c>
      <c r="V1487" s="87"/>
      <c r="W1487" s="87"/>
      <c r="X1487" s="87"/>
    </row>
    <row r="1488" spans="1:24" ht="12.95">
      <c r="A1488" s="9" t="s">
        <v>139</v>
      </c>
      <c r="B1488" s="16" t="s">
        <v>57</v>
      </c>
      <c r="C1488" s="16" t="str" cm="1">
        <f t="array" ref="C1488">IF(A1488="", "", _xlfn._xlws.FILTER('Responsáveis pelas informações'!F:F, 'Responsáveis pelas informações'!A:A=A1488))</f>
        <v>Marcos</v>
      </c>
      <c r="D1488" s="16" t="s">
        <v>11</v>
      </c>
      <c r="E1488" s="30" t="s">
        <v>414</v>
      </c>
      <c r="F1488" s="30" t="s">
        <v>877</v>
      </c>
      <c r="G1488" s="16"/>
      <c r="H1488" s="87"/>
      <c r="I1488" s="87"/>
      <c r="J1488" s="87"/>
      <c r="K1488" s="87"/>
      <c r="L1488" s="87"/>
      <c r="M1488" s="87"/>
      <c r="N1488" s="87"/>
      <c r="O1488" s="87"/>
      <c r="P1488" s="87"/>
      <c r="Q1488" s="84">
        <v>2</v>
      </c>
      <c r="R1488" s="84">
        <v>2</v>
      </c>
      <c r="S1488" s="87">
        <v>2</v>
      </c>
      <c r="T1488" s="87">
        <v>1</v>
      </c>
      <c r="U1488" s="87">
        <v>1</v>
      </c>
      <c r="V1488" s="87"/>
      <c r="W1488" s="87"/>
      <c r="X1488" s="87"/>
    </row>
    <row r="1489" spans="1:24" ht="12.95">
      <c r="A1489" s="9" t="s">
        <v>139</v>
      </c>
      <c r="B1489" s="16" t="s">
        <v>99</v>
      </c>
      <c r="C1489" s="16" t="str" cm="1">
        <f t="array" ref="C1489">IF(A1489="", "", _xlfn._xlws.FILTER('Responsáveis pelas informações'!F:F, 'Responsáveis pelas informações'!A:A=A1489))</f>
        <v>Marcos</v>
      </c>
      <c r="D1489" s="16" t="s">
        <v>11</v>
      </c>
      <c r="E1489" s="30" t="s">
        <v>414</v>
      </c>
      <c r="F1489" s="30" t="s">
        <v>877</v>
      </c>
      <c r="G1489" s="16"/>
      <c r="H1489" s="87"/>
      <c r="I1489" s="87"/>
      <c r="J1489" s="87"/>
      <c r="K1489" s="87"/>
      <c r="L1489" s="87"/>
      <c r="M1489" s="87"/>
      <c r="N1489" s="87"/>
      <c r="O1489" s="87"/>
      <c r="P1489" s="87"/>
      <c r="Q1489" s="84">
        <v>3</v>
      </c>
      <c r="R1489" s="84">
        <v>3</v>
      </c>
      <c r="S1489" s="87">
        <v>3</v>
      </c>
      <c r="T1489" s="87">
        <v>3</v>
      </c>
      <c r="U1489" s="87">
        <v>3</v>
      </c>
      <c r="V1489" s="87"/>
      <c r="W1489" s="87"/>
      <c r="X1489" s="87"/>
    </row>
    <row r="1490" spans="1:24" ht="26.1">
      <c r="A1490" s="9" t="s">
        <v>139</v>
      </c>
      <c r="B1490" s="16" t="s">
        <v>88</v>
      </c>
      <c r="C1490" s="16" t="str" cm="1">
        <f t="array" ref="C1490">IF(A1490="", "", _xlfn._xlws.FILTER('Responsáveis pelas informações'!F:F, 'Responsáveis pelas informações'!A:A=A1490))</f>
        <v>Marcos</v>
      </c>
      <c r="D1490" s="16" t="s">
        <v>11</v>
      </c>
      <c r="E1490" s="30" t="s">
        <v>414</v>
      </c>
      <c r="F1490" s="30" t="s">
        <v>877</v>
      </c>
      <c r="G1490" s="16"/>
      <c r="H1490" s="87"/>
      <c r="I1490" s="87"/>
      <c r="J1490" s="87"/>
      <c r="K1490" s="87"/>
      <c r="L1490" s="87"/>
      <c r="M1490" s="87"/>
      <c r="N1490" s="87"/>
      <c r="O1490" s="87"/>
      <c r="P1490" s="87"/>
      <c r="Q1490" s="84">
        <v>48</v>
      </c>
      <c r="R1490" s="84">
        <v>48</v>
      </c>
      <c r="S1490" s="87">
        <v>48</v>
      </c>
      <c r="T1490" s="87">
        <v>48</v>
      </c>
      <c r="U1490" s="87">
        <v>48</v>
      </c>
      <c r="V1490" s="87"/>
      <c r="W1490" s="87"/>
      <c r="X1490" s="87"/>
    </row>
    <row r="1491" spans="1:24" ht="12.95">
      <c r="A1491" s="9" t="s">
        <v>139</v>
      </c>
      <c r="B1491" s="16" t="s">
        <v>72</v>
      </c>
      <c r="C1491" s="16" t="str" cm="1">
        <f t="array" ref="C1491">IF(A1491="", "", _xlfn._xlws.FILTER('Responsáveis pelas informações'!F:F, 'Responsáveis pelas informações'!A:A=A1491))</f>
        <v>Marcos</v>
      </c>
      <c r="D1491" s="16" t="s">
        <v>11</v>
      </c>
      <c r="E1491" s="30" t="s">
        <v>414</v>
      </c>
      <c r="F1491" s="30" t="s">
        <v>877</v>
      </c>
      <c r="G1491" s="16"/>
      <c r="H1491" s="87"/>
      <c r="I1491" s="87"/>
      <c r="J1491" s="87"/>
      <c r="K1491" s="87"/>
      <c r="L1491" s="87"/>
      <c r="M1491" s="87"/>
      <c r="N1491" s="87"/>
      <c r="O1491" s="87"/>
      <c r="P1491" s="87"/>
      <c r="Q1491" s="84">
        <v>19</v>
      </c>
      <c r="R1491" s="84">
        <v>16</v>
      </c>
      <c r="S1491" s="87">
        <v>16</v>
      </c>
      <c r="T1491" s="87">
        <v>20</v>
      </c>
      <c r="U1491" s="87">
        <v>15</v>
      </c>
      <c r="V1491" s="87"/>
      <c r="W1491" s="87"/>
      <c r="X1491" s="87"/>
    </row>
    <row r="1492" spans="1:24" ht="26.1">
      <c r="A1492" s="9" t="s">
        <v>139</v>
      </c>
      <c r="B1492" s="16" t="s">
        <v>104</v>
      </c>
      <c r="C1492" s="16" t="str" cm="1">
        <f t="array" ref="C1492">IF(A1492="", "", _xlfn._xlws.FILTER('Responsáveis pelas informações'!F:F, 'Responsáveis pelas informações'!A:A=A1492))</f>
        <v>Marcos</v>
      </c>
      <c r="D1492" s="16" t="s">
        <v>11</v>
      </c>
      <c r="E1492" s="30" t="s">
        <v>414</v>
      </c>
      <c r="F1492" s="30" t="s">
        <v>877</v>
      </c>
      <c r="G1492" s="16"/>
      <c r="H1492" s="87"/>
      <c r="I1492" s="87"/>
      <c r="J1492" s="87"/>
      <c r="K1492" s="87"/>
      <c r="L1492" s="87"/>
      <c r="M1492" s="87"/>
      <c r="N1492" s="87"/>
      <c r="O1492" s="87"/>
      <c r="P1492" s="87"/>
      <c r="Q1492" s="84">
        <v>37</v>
      </c>
      <c r="R1492" s="84">
        <v>35</v>
      </c>
      <c r="S1492" s="87">
        <v>36</v>
      </c>
      <c r="T1492" s="87">
        <v>36</v>
      </c>
      <c r="U1492" s="87">
        <v>33</v>
      </c>
      <c r="V1492" s="87"/>
      <c r="W1492" s="87"/>
      <c r="X1492" s="87"/>
    </row>
    <row r="1493" spans="1:24" ht="26.1">
      <c r="A1493" s="9" t="s">
        <v>139</v>
      </c>
      <c r="B1493" s="16" t="s">
        <v>84</v>
      </c>
      <c r="C1493" s="16" t="s">
        <v>222</v>
      </c>
      <c r="D1493" s="16" t="s">
        <v>11</v>
      </c>
      <c r="E1493" s="30" t="s">
        <v>414</v>
      </c>
      <c r="F1493" s="30" t="s">
        <v>877</v>
      </c>
      <c r="G1493" s="16"/>
      <c r="H1493" s="87"/>
      <c r="I1493" s="87"/>
      <c r="J1493" s="87"/>
      <c r="K1493" s="87"/>
      <c r="L1493" s="87"/>
      <c r="M1493" s="87"/>
      <c r="N1493" s="87"/>
      <c r="O1493" s="87"/>
      <c r="P1493" s="87"/>
      <c r="Q1493" s="84" t="s">
        <v>992</v>
      </c>
      <c r="R1493" s="84" t="s">
        <v>992</v>
      </c>
      <c r="S1493" s="87" t="s">
        <v>992</v>
      </c>
      <c r="T1493" s="87" t="s">
        <v>992</v>
      </c>
      <c r="U1493" s="87" t="s">
        <v>992</v>
      </c>
      <c r="V1493" s="87"/>
      <c r="W1493" s="87"/>
      <c r="X1493" s="87"/>
    </row>
    <row r="1494" spans="1:24" ht="12.95">
      <c r="A1494" s="9" t="s">
        <v>139</v>
      </c>
      <c r="B1494" s="16" t="s">
        <v>74</v>
      </c>
      <c r="C1494" s="16" t="str" cm="1">
        <f t="array" ref="C1494">IF(A1494="", "", _xlfn._xlws.FILTER('Responsáveis pelas informações'!F:F, 'Responsáveis pelas informações'!A:A=A1494))</f>
        <v>Marcos</v>
      </c>
      <c r="D1494" s="16" t="s">
        <v>11</v>
      </c>
      <c r="E1494" s="30" t="s">
        <v>877</v>
      </c>
      <c r="F1494" s="30" t="s">
        <v>389</v>
      </c>
      <c r="G1494" s="16"/>
      <c r="H1494" s="87"/>
      <c r="I1494" s="87"/>
      <c r="J1494" s="87"/>
      <c r="K1494" s="87"/>
      <c r="L1494" s="87"/>
      <c r="M1494" s="87"/>
      <c r="N1494" s="87"/>
      <c r="O1494" s="87"/>
      <c r="P1494" s="87"/>
      <c r="Q1494" s="84">
        <v>135</v>
      </c>
      <c r="R1494" s="84">
        <v>125</v>
      </c>
      <c r="S1494" s="87">
        <v>125</v>
      </c>
      <c r="T1494" s="87">
        <v>100</v>
      </c>
      <c r="U1494" s="87">
        <v>100</v>
      </c>
      <c r="V1494" s="87"/>
      <c r="W1494" s="87"/>
      <c r="X1494" s="87"/>
    </row>
    <row r="1495" spans="1:24" ht="12.95">
      <c r="A1495" s="9" t="s">
        <v>139</v>
      </c>
      <c r="B1495" s="16" t="s">
        <v>49</v>
      </c>
      <c r="C1495" s="16" t="str" cm="1">
        <f t="array" ref="C1495">IF(A1495="", "", _xlfn._xlws.FILTER('Responsáveis pelas informações'!F:F, 'Responsáveis pelas informações'!A:A=A1495))</f>
        <v>Marcos</v>
      </c>
      <c r="D1495" s="16" t="s">
        <v>11</v>
      </c>
      <c r="E1495" s="30" t="s">
        <v>877</v>
      </c>
      <c r="F1495" s="30" t="s">
        <v>389</v>
      </c>
      <c r="G1495" s="16"/>
      <c r="H1495" s="87"/>
      <c r="I1495" s="87"/>
      <c r="J1495" s="87"/>
      <c r="K1495" s="87"/>
      <c r="L1495" s="87"/>
      <c r="M1495" s="87"/>
      <c r="N1495" s="87"/>
      <c r="O1495" s="87"/>
      <c r="P1495" s="87"/>
      <c r="Q1495" s="84">
        <v>27</v>
      </c>
      <c r="R1495" s="84">
        <v>25</v>
      </c>
      <c r="S1495" s="87">
        <v>25</v>
      </c>
      <c r="T1495" s="87">
        <v>20</v>
      </c>
      <c r="U1495" s="87">
        <v>20</v>
      </c>
      <c r="V1495" s="87"/>
      <c r="W1495" s="87"/>
      <c r="X1495" s="87"/>
    </row>
    <row r="1496" spans="1:24" ht="12.95">
      <c r="A1496" s="9" t="s">
        <v>139</v>
      </c>
      <c r="B1496" s="16" t="s">
        <v>77</v>
      </c>
      <c r="C1496" s="16" t="str" cm="1">
        <f t="array" ref="C1496">IF(A1496="", "", _xlfn._xlws.FILTER('Responsáveis pelas informações'!F:F, 'Responsáveis pelas informações'!A:A=A1496))</f>
        <v>Marcos</v>
      </c>
      <c r="D1496" s="16" t="s">
        <v>11</v>
      </c>
      <c r="E1496" s="30" t="s">
        <v>877</v>
      </c>
      <c r="F1496" s="30" t="s">
        <v>389</v>
      </c>
      <c r="G1496" s="16"/>
      <c r="H1496" s="87"/>
      <c r="I1496" s="87"/>
      <c r="J1496" s="87"/>
      <c r="K1496" s="87"/>
      <c r="L1496" s="87"/>
      <c r="M1496" s="87"/>
      <c r="N1496" s="87"/>
      <c r="O1496" s="87"/>
      <c r="P1496" s="87"/>
      <c r="Q1496" s="84">
        <v>5</v>
      </c>
      <c r="R1496" s="84">
        <v>4</v>
      </c>
      <c r="S1496" s="87">
        <v>4</v>
      </c>
      <c r="T1496" s="87">
        <v>4</v>
      </c>
      <c r="U1496" s="87">
        <v>3</v>
      </c>
      <c r="V1496" s="87"/>
      <c r="W1496" s="87"/>
      <c r="X1496" s="87"/>
    </row>
    <row r="1497" spans="1:24" ht="12.95">
      <c r="A1497" s="9" t="s">
        <v>139</v>
      </c>
      <c r="B1497" s="16" t="s">
        <v>79</v>
      </c>
      <c r="C1497" s="16" t="str" cm="1">
        <f t="array" ref="C1497">IF(A1497="", "", _xlfn._xlws.FILTER('Responsáveis pelas informações'!F:F, 'Responsáveis pelas informações'!A:A=A1497))</f>
        <v>Marcos</v>
      </c>
      <c r="D1497" s="16" t="s">
        <v>11</v>
      </c>
      <c r="E1497" s="30" t="s">
        <v>877</v>
      </c>
      <c r="F1497" s="30" t="s">
        <v>389</v>
      </c>
      <c r="G1497" s="16"/>
      <c r="H1497" s="87"/>
      <c r="I1497" s="87"/>
      <c r="J1497" s="87"/>
      <c r="K1497" s="87"/>
      <c r="L1497" s="87"/>
      <c r="M1497" s="87"/>
      <c r="N1497" s="87"/>
      <c r="O1497" s="87"/>
      <c r="P1497" s="87"/>
      <c r="Q1497" s="84">
        <v>5</v>
      </c>
      <c r="R1497" s="84">
        <v>5</v>
      </c>
      <c r="S1497" s="87">
        <v>4</v>
      </c>
      <c r="T1497" s="87">
        <v>5</v>
      </c>
      <c r="U1497" s="87">
        <v>3</v>
      </c>
      <c r="V1497" s="87"/>
      <c r="W1497" s="87"/>
      <c r="X1497" s="87"/>
    </row>
    <row r="1498" spans="1:24" ht="26.1">
      <c r="A1498" s="9" t="s">
        <v>139</v>
      </c>
      <c r="B1498" s="16" t="s">
        <v>95</v>
      </c>
      <c r="C1498" s="16" t="str" cm="1">
        <f t="array" ref="C1498">IF(A1498="", "", _xlfn._xlws.FILTER('Responsáveis pelas informações'!F:F, 'Responsáveis pelas informações'!A:A=A1498))</f>
        <v>Marcos</v>
      </c>
      <c r="D1498" s="16" t="s">
        <v>11</v>
      </c>
      <c r="E1498" s="30" t="s">
        <v>877</v>
      </c>
      <c r="F1498" s="30" t="s">
        <v>389</v>
      </c>
      <c r="G1498" s="16"/>
      <c r="H1498" s="87"/>
      <c r="I1498" s="87"/>
      <c r="J1498" s="87"/>
      <c r="K1498" s="87"/>
      <c r="L1498" s="87"/>
      <c r="M1498" s="87"/>
      <c r="N1498" s="87"/>
      <c r="O1498" s="87"/>
      <c r="P1498" s="87"/>
      <c r="Q1498" s="84">
        <v>2</v>
      </c>
      <c r="R1498" s="84">
        <v>2</v>
      </c>
      <c r="S1498" s="87">
        <v>2</v>
      </c>
      <c r="T1498" s="87">
        <v>1</v>
      </c>
      <c r="U1498" s="87">
        <v>1</v>
      </c>
      <c r="V1498" s="87"/>
      <c r="W1498" s="87"/>
      <c r="X1498" s="87"/>
    </row>
    <row r="1499" spans="1:24" ht="12.95">
      <c r="A1499" s="9" t="s">
        <v>139</v>
      </c>
      <c r="B1499" s="16" t="s">
        <v>81</v>
      </c>
      <c r="C1499" s="16" t="str" cm="1">
        <f t="array" ref="C1499">IF(A1499="", "", _xlfn._xlws.FILTER('Responsáveis pelas informações'!F:F, 'Responsáveis pelas informações'!A:A=A1499))</f>
        <v>Marcos</v>
      </c>
      <c r="D1499" s="16" t="s">
        <v>11</v>
      </c>
      <c r="E1499" s="30" t="s">
        <v>877</v>
      </c>
      <c r="F1499" s="30" t="s">
        <v>389</v>
      </c>
      <c r="G1499" s="16"/>
      <c r="H1499" s="87"/>
      <c r="I1499" s="87"/>
      <c r="J1499" s="87"/>
      <c r="K1499" s="87"/>
      <c r="L1499" s="87"/>
      <c r="M1499" s="87"/>
      <c r="N1499" s="87"/>
      <c r="O1499" s="87"/>
      <c r="P1499" s="87"/>
      <c r="Q1499" s="84">
        <v>10</v>
      </c>
      <c r="R1499" s="84">
        <v>7</v>
      </c>
      <c r="S1499" s="87">
        <v>7</v>
      </c>
      <c r="T1499" s="87">
        <v>5</v>
      </c>
      <c r="U1499" s="87">
        <v>5</v>
      </c>
      <c r="V1499" s="87"/>
      <c r="W1499" s="87"/>
      <c r="X1499" s="87"/>
    </row>
    <row r="1500" spans="1:24" ht="12.95">
      <c r="A1500" s="9" t="s">
        <v>139</v>
      </c>
      <c r="B1500" s="16" t="s">
        <v>57</v>
      </c>
      <c r="C1500" s="16" t="str" cm="1">
        <f t="array" ref="C1500">IF(A1500="", "", _xlfn._xlws.FILTER('Responsáveis pelas informações'!F:F, 'Responsáveis pelas informações'!A:A=A1500))</f>
        <v>Marcos</v>
      </c>
      <c r="D1500" s="16" t="s">
        <v>11</v>
      </c>
      <c r="E1500" s="30" t="s">
        <v>877</v>
      </c>
      <c r="F1500" s="30" t="s">
        <v>389</v>
      </c>
      <c r="G1500" s="16"/>
      <c r="H1500" s="87"/>
      <c r="I1500" s="87"/>
      <c r="J1500" s="87"/>
      <c r="K1500" s="87"/>
      <c r="L1500" s="87"/>
      <c r="M1500" s="87"/>
      <c r="N1500" s="87"/>
      <c r="O1500" s="87"/>
      <c r="P1500" s="87"/>
      <c r="Q1500" s="84">
        <v>2</v>
      </c>
      <c r="R1500" s="84">
        <v>2</v>
      </c>
      <c r="S1500" s="87">
        <v>2</v>
      </c>
      <c r="T1500" s="87">
        <v>1</v>
      </c>
      <c r="U1500" s="87">
        <v>1</v>
      </c>
      <c r="V1500" s="87"/>
      <c r="W1500" s="87"/>
      <c r="X1500" s="87"/>
    </row>
    <row r="1501" spans="1:24" ht="12.95">
      <c r="A1501" s="9" t="s">
        <v>139</v>
      </c>
      <c r="B1501" s="16" t="s">
        <v>99</v>
      </c>
      <c r="C1501" s="16" t="str" cm="1">
        <f t="array" ref="C1501">IF(A1501="", "", _xlfn._xlws.FILTER('Responsáveis pelas informações'!F:F, 'Responsáveis pelas informações'!A:A=A1501))</f>
        <v>Marcos</v>
      </c>
      <c r="D1501" s="16" t="s">
        <v>11</v>
      </c>
      <c r="E1501" s="30" t="s">
        <v>877</v>
      </c>
      <c r="F1501" s="30" t="s">
        <v>389</v>
      </c>
      <c r="G1501" s="16"/>
      <c r="H1501" s="87"/>
      <c r="I1501" s="87"/>
      <c r="J1501" s="87"/>
      <c r="K1501" s="87"/>
      <c r="L1501" s="87"/>
      <c r="M1501" s="87"/>
      <c r="N1501" s="87"/>
      <c r="O1501" s="87"/>
      <c r="P1501" s="87"/>
      <c r="Q1501" s="84" t="s">
        <v>942</v>
      </c>
      <c r="R1501" s="84" t="s">
        <v>942</v>
      </c>
      <c r="S1501" s="87" t="s">
        <v>942</v>
      </c>
      <c r="T1501" s="87" t="s">
        <v>942</v>
      </c>
      <c r="U1501" s="87" t="s">
        <v>942</v>
      </c>
      <c r="V1501" s="87"/>
      <c r="W1501" s="87"/>
      <c r="X1501" s="87"/>
    </row>
    <row r="1502" spans="1:24" ht="26.1">
      <c r="A1502" s="9" t="s">
        <v>139</v>
      </c>
      <c r="B1502" s="16" t="s">
        <v>88</v>
      </c>
      <c r="C1502" s="16" t="str" cm="1">
        <f t="array" ref="C1502">IF(A1502="", "", _xlfn._xlws.FILTER('Responsáveis pelas informações'!F:F, 'Responsáveis pelas informações'!A:A=A1502))</f>
        <v>Marcos</v>
      </c>
      <c r="D1502" s="16" t="s">
        <v>11</v>
      </c>
      <c r="E1502" s="30" t="s">
        <v>877</v>
      </c>
      <c r="F1502" s="30" t="s">
        <v>389</v>
      </c>
      <c r="G1502" s="16"/>
      <c r="H1502" s="87"/>
      <c r="I1502" s="87"/>
      <c r="J1502" s="87"/>
      <c r="K1502" s="87"/>
      <c r="L1502" s="87"/>
      <c r="M1502" s="87"/>
      <c r="N1502" s="87"/>
      <c r="O1502" s="87"/>
      <c r="P1502" s="87"/>
      <c r="Q1502" s="84">
        <v>50</v>
      </c>
      <c r="R1502" s="84">
        <v>50</v>
      </c>
      <c r="S1502" s="87">
        <v>50</v>
      </c>
      <c r="T1502" s="87">
        <v>50</v>
      </c>
      <c r="U1502" s="87">
        <v>0</v>
      </c>
      <c r="V1502" s="87"/>
      <c r="W1502" s="87"/>
      <c r="X1502" s="87"/>
    </row>
    <row r="1503" spans="1:24" ht="12.95">
      <c r="A1503" s="9" t="s">
        <v>139</v>
      </c>
      <c r="B1503" s="16" t="s">
        <v>72</v>
      </c>
      <c r="C1503" s="16" t="str" cm="1">
        <f t="array" ref="C1503">IF(A1503="", "", _xlfn._xlws.FILTER('Responsáveis pelas informações'!F:F, 'Responsáveis pelas informações'!A:A=A1503))</f>
        <v>Marcos</v>
      </c>
      <c r="D1503" s="16" t="s">
        <v>11</v>
      </c>
      <c r="E1503" s="30" t="s">
        <v>877</v>
      </c>
      <c r="F1503" s="30" t="s">
        <v>389</v>
      </c>
      <c r="G1503" s="16"/>
      <c r="H1503" s="87"/>
      <c r="I1503" s="87"/>
      <c r="J1503" s="87"/>
      <c r="K1503" s="87"/>
      <c r="L1503" s="87"/>
      <c r="M1503" s="87"/>
      <c r="N1503" s="87"/>
      <c r="O1503" s="87"/>
      <c r="P1503" s="87"/>
      <c r="Q1503" s="84">
        <v>19</v>
      </c>
      <c r="R1503" s="84">
        <v>16</v>
      </c>
      <c r="S1503" s="87">
        <v>16</v>
      </c>
      <c r="T1503" s="87">
        <v>20</v>
      </c>
      <c r="U1503" s="87">
        <v>15</v>
      </c>
      <c r="V1503" s="87"/>
      <c r="W1503" s="87"/>
      <c r="X1503" s="87"/>
    </row>
    <row r="1504" spans="1:24" ht="26.1">
      <c r="A1504" s="9" t="s">
        <v>139</v>
      </c>
      <c r="B1504" s="16" t="s">
        <v>104</v>
      </c>
      <c r="C1504" s="16" t="str" cm="1">
        <f t="array" ref="C1504">IF(A1504="", "", _xlfn._xlws.FILTER('Responsáveis pelas informações'!F:F, 'Responsáveis pelas informações'!A:A=A1504))</f>
        <v>Marcos</v>
      </c>
      <c r="D1504" s="16" t="s">
        <v>11</v>
      </c>
      <c r="E1504" s="30" t="s">
        <v>877</v>
      </c>
      <c r="F1504" s="30" t="s">
        <v>389</v>
      </c>
      <c r="G1504" s="16"/>
      <c r="H1504" s="87"/>
      <c r="I1504" s="87"/>
      <c r="J1504" s="87"/>
      <c r="K1504" s="87"/>
      <c r="L1504" s="87"/>
      <c r="M1504" s="87"/>
      <c r="N1504" s="87"/>
      <c r="O1504" s="87"/>
      <c r="P1504" s="87"/>
      <c r="Q1504" s="84">
        <v>37</v>
      </c>
      <c r="R1504" s="84">
        <v>35</v>
      </c>
      <c r="S1504" s="87">
        <v>36</v>
      </c>
      <c r="T1504" s="87">
        <v>36</v>
      </c>
      <c r="U1504" s="87">
        <v>33</v>
      </c>
      <c r="V1504" s="87"/>
      <c r="W1504" s="87"/>
      <c r="X1504" s="87"/>
    </row>
    <row r="1505" spans="1:24" ht="26.1">
      <c r="A1505" s="9" t="s">
        <v>139</v>
      </c>
      <c r="B1505" s="16" t="s">
        <v>84</v>
      </c>
      <c r="C1505" s="16" t="s">
        <v>222</v>
      </c>
      <c r="D1505" s="16" t="s">
        <v>11</v>
      </c>
      <c r="E1505" s="30" t="s">
        <v>877</v>
      </c>
      <c r="F1505" s="30" t="s">
        <v>389</v>
      </c>
      <c r="G1505" s="16"/>
      <c r="H1505" s="87"/>
      <c r="I1505" s="87"/>
      <c r="J1505" s="87"/>
      <c r="K1505" s="87"/>
      <c r="L1505" s="87"/>
      <c r="M1505" s="87"/>
      <c r="N1505" s="87"/>
      <c r="O1505" s="87"/>
      <c r="P1505" s="87"/>
      <c r="Q1505" s="84" t="s">
        <v>992</v>
      </c>
      <c r="R1505" s="84" t="s">
        <v>992</v>
      </c>
      <c r="S1505" s="87" t="s">
        <v>992</v>
      </c>
      <c r="T1505" s="87" t="s">
        <v>992</v>
      </c>
      <c r="U1505" s="87" t="s">
        <v>992</v>
      </c>
      <c r="V1505" s="87"/>
      <c r="W1505" s="87"/>
      <c r="X1505" s="87"/>
    </row>
    <row r="1506" spans="1:24" ht="12.95">
      <c r="A1506" s="122" t="s">
        <v>140</v>
      </c>
      <c r="B1506" s="114" t="s">
        <v>47</v>
      </c>
      <c r="C1506" s="114" t="str" cm="1">
        <f t="array" ref="C1506">IF(A1506="", "", _xlfn._xlws.FILTER('Responsáveis pelas informações'!F:F, 'Responsáveis pelas informações'!A:A=A1506))</f>
        <v>Marcos</v>
      </c>
      <c r="D1506" s="114" t="s">
        <v>38</v>
      </c>
      <c r="E1506" s="146" t="s">
        <v>877</v>
      </c>
      <c r="F1506" s="146" t="s">
        <v>877</v>
      </c>
      <c r="G1506" s="124"/>
      <c r="H1506" s="147"/>
      <c r="I1506" s="147"/>
      <c r="J1506" s="147"/>
      <c r="K1506" s="147"/>
      <c r="L1506" s="147"/>
      <c r="M1506" s="147"/>
      <c r="N1506" s="142">
        <v>65</v>
      </c>
      <c r="O1506" s="142">
        <v>93</v>
      </c>
      <c r="P1506" s="142">
        <v>84</v>
      </c>
      <c r="Q1506" s="141">
        <v>94</v>
      </c>
      <c r="R1506" s="141">
        <v>88</v>
      </c>
      <c r="S1506" s="142">
        <v>60</v>
      </c>
      <c r="T1506" s="142">
        <v>0</v>
      </c>
      <c r="U1506" s="147"/>
      <c r="V1506" s="147"/>
      <c r="W1506" s="147"/>
      <c r="X1506" s="147"/>
    </row>
    <row r="1507" spans="1:24" ht="12.95">
      <c r="A1507" s="122" t="s">
        <v>140</v>
      </c>
      <c r="B1507" s="114" t="s">
        <v>13</v>
      </c>
      <c r="C1507" s="114" t="str" cm="1">
        <f t="array" ref="C1507">IF(A1507="", "", _xlfn._xlws.FILTER('Responsáveis pelas informações'!F:F, 'Responsáveis pelas informações'!A:A=A1507))</f>
        <v>Marcos</v>
      </c>
      <c r="D1507" s="114" t="s">
        <v>38</v>
      </c>
      <c r="E1507" s="146" t="s">
        <v>877</v>
      </c>
      <c r="F1507" s="146" t="s">
        <v>877</v>
      </c>
      <c r="G1507" s="124"/>
      <c r="H1507" s="147"/>
      <c r="I1507" s="147"/>
      <c r="J1507" s="147"/>
      <c r="K1507" s="147"/>
      <c r="L1507" s="147"/>
      <c r="M1507" s="147"/>
      <c r="N1507" s="142">
        <v>8</v>
      </c>
      <c r="O1507" s="142">
        <v>15</v>
      </c>
      <c r="P1507" s="141">
        <v>14</v>
      </c>
      <c r="Q1507" s="141">
        <v>18</v>
      </c>
      <c r="R1507" s="142">
        <v>22</v>
      </c>
      <c r="S1507" s="142">
        <v>15</v>
      </c>
      <c r="T1507" s="142">
        <v>15</v>
      </c>
      <c r="U1507" s="147"/>
      <c r="V1507" s="147"/>
      <c r="W1507" s="147"/>
      <c r="X1507" s="147"/>
    </row>
    <row r="1508" spans="1:24" ht="12.95">
      <c r="A1508" s="122" t="s">
        <v>140</v>
      </c>
      <c r="B1508" s="114" t="s">
        <v>51</v>
      </c>
      <c r="C1508" s="114" t="str" cm="1">
        <f t="array" ref="C1508">IF(A1508="", "", _xlfn._xlws.FILTER('Responsáveis pelas informações'!F:F, 'Responsáveis pelas informações'!A:A=A1508))</f>
        <v>Marcos</v>
      </c>
      <c r="D1508" s="114" t="s">
        <v>38</v>
      </c>
      <c r="E1508" s="146" t="s">
        <v>877</v>
      </c>
      <c r="F1508" s="146" t="s">
        <v>877</v>
      </c>
      <c r="G1508" s="124"/>
      <c r="H1508" s="147"/>
      <c r="I1508" s="147"/>
      <c r="J1508" s="147"/>
      <c r="K1508" s="147"/>
      <c r="L1508" s="147"/>
      <c r="M1508" s="147"/>
      <c r="N1508" s="142">
        <v>1</v>
      </c>
      <c r="O1508" s="142">
        <v>3</v>
      </c>
      <c r="P1508" s="142">
        <v>3</v>
      </c>
      <c r="Q1508" s="141">
        <v>4</v>
      </c>
      <c r="R1508" s="141">
        <v>6</v>
      </c>
      <c r="S1508" s="142">
        <v>5</v>
      </c>
      <c r="T1508" s="142">
        <v>0</v>
      </c>
      <c r="U1508" s="147"/>
      <c r="V1508" s="147"/>
      <c r="W1508" s="147"/>
      <c r="X1508" s="147"/>
    </row>
    <row r="1509" spans="1:24" ht="12.95">
      <c r="A1509" s="122" t="s">
        <v>140</v>
      </c>
      <c r="B1509" s="114" t="s">
        <v>53</v>
      </c>
      <c r="C1509" s="114" t="str" cm="1">
        <f t="array" ref="C1509">IF(A1509="", "", _xlfn._xlws.FILTER('Responsáveis pelas informações'!F:F, 'Responsáveis pelas informações'!A:A=A1509))</f>
        <v>Marcos</v>
      </c>
      <c r="D1509" s="114" t="s">
        <v>38</v>
      </c>
      <c r="E1509" s="146" t="s">
        <v>877</v>
      </c>
      <c r="F1509" s="146" t="s">
        <v>877</v>
      </c>
      <c r="G1509" s="124"/>
      <c r="H1509" s="147"/>
      <c r="I1509" s="147"/>
      <c r="J1509" s="147"/>
      <c r="K1509" s="147"/>
      <c r="L1509" s="147"/>
      <c r="M1509" s="147"/>
      <c r="N1509" s="142">
        <v>1</v>
      </c>
      <c r="O1509" s="142">
        <v>2</v>
      </c>
      <c r="P1509" s="142">
        <v>4</v>
      </c>
      <c r="Q1509" s="141">
        <v>5</v>
      </c>
      <c r="R1509" s="141">
        <v>5</v>
      </c>
      <c r="S1509" s="142">
        <v>5</v>
      </c>
      <c r="T1509" s="142">
        <v>3</v>
      </c>
      <c r="U1509" s="147"/>
      <c r="V1509" s="147"/>
      <c r="W1509" s="147"/>
      <c r="X1509" s="147"/>
    </row>
    <row r="1510" spans="1:24" ht="12.95">
      <c r="A1510" s="122" t="s">
        <v>140</v>
      </c>
      <c r="B1510" s="114" t="s">
        <v>63</v>
      </c>
      <c r="C1510" s="114" t="str" cm="1">
        <f t="array" ref="C1510">IF(A1510="", "", _xlfn._xlws.FILTER('Responsáveis pelas informações'!F:F, 'Responsáveis pelas informações'!A:A=A1510))</f>
        <v>Marcos</v>
      </c>
      <c r="D1510" s="114" t="s">
        <v>38</v>
      </c>
      <c r="E1510" s="146" t="s">
        <v>877</v>
      </c>
      <c r="F1510" s="146" t="s">
        <v>877</v>
      </c>
      <c r="G1510" s="124"/>
      <c r="H1510" s="147"/>
      <c r="I1510" s="147"/>
      <c r="J1510" s="147"/>
      <c r="K1510" s="147"/>
      <c r="L1510" s="147"/>
      <c r="M1510" s="147"/>
      <c r="N1510" s="142">
        <v>400</v>
      </c>
      <c r="O1510" s="142">
        <v>1400</v>
      </c>
      <c r="P1510" s="142">
        <v>1400</v>
      </c>
      <c r="Q1510" s="141">
        <v>800</v>
      </c>
      <c r="R1510" s="141">
        <v>2400</v>
      </c>
      <c r="S1510" s="142">
        <v>800</v>
      </c>
      <c r="T1510" s="142">
        <v>300</v>
      </c>
      <c r="U1510" s="147"/>
      <c r="V1510" s="147"/>
      <c r="W1510" s="147"/>
      <c r="X1510" s="147"/>
    </row>
    <row r="1511" spans="1:24" ht="12.95">
      <c r="A1511" s="122" t="s">
        <v>140</v>
      </c>
      <c r="B1511" s="114" t="s">
        <v>57</v>
      </c>
      <c r="C1511" s="114" t="str" cm="1">
        <f t="array" ref="C1511">IF(A1511="", "", _xlfn._xlws.FILTER('Responsáveis pelas informações'!F:F, 'Responsáveis pelas informações'!A:A=A1511))</f>
        <v>Marcos</v>
      </c>
      <c r="D1511" s="114" t="s">
        <v>38</v>
      </c>
      <c r="E1511" s="146" t="s">
        <v>877</v>
      </c>
      <c r="F1511" s="146" t="s">
        <v>877</v>
      </c>
      <c r="G1511" s="124"/>
      <c r="H1511" s="147"/>
      <c r="I1511" s="147"/>
      <c r="J1511" s="147"/>
      <c r="K1511" s="147"/>
      <c r="L1511" s="147"/>
      <c r="M1511" s="147"/>
      <c r="N1511" s="142">
        <v>0</v>
      </c>
      <c r="O1511" s="142">
        <v>1</v>
      </c>
      <c r="P1511" s="142">
        <v>2</v>
      </c>
      <c r="Q1511" s="141">
        <v>2</v>
      </c>
      <c r="R1511" s="141">
        <v>2</v>
      </c>
      <c r="S1511" s="142">
        <v>2</v>
      </c>
      <c r="T1511" s="142">
        <v>2</v>
      </c>
      <c r="U1511" s="147"/>
      <c r="V1511" s="147"/>
      <c r="W1511" s="147"/>
      <c r="X1511" s="147"/>
    </row>
    <row r="1512" spans="1:24" ht="12.95">
      <c r="A1512" s="122" t="s">
        <v>140</v>
      </c>
      <c r="B1512" s="114" t="s">
        <v>68</v>
      </c>
      <c r="C1512" s="114" t="str" cm="1">
        <f t="array" ref="C1512">IF(A1512="", "", _xlfn._xlws.FILTER('Responsáveis pelas informações'!F:F, 'Responsáveis pelas informações'!A:A=A1512))</f>
        <v>Marcos</v>
      </c>
      <c r="D1512" s="114" t="s">
        <v>38</v>
      </c>
      <c r="E1512" s="146" t="s">
        <v>877</v>
      </c>
      <c r="F1512" s="146" t="s">
        <v>877</v>
      </c>
      <c r="G1512" s="124"/>
      <c r="H1512" s="147"/>
      <c r="I1512" s="147"/>
      <c r="J1512" s="147"/>
      <c r="K1512" s="147"/>
      <c r="L1512" s="147"/>
      <c r="M1512" s="147"/>
      <c r="N1512" s="142">
        <v>0</v>
      </c>
      <c r="O1512" s="142">
        <v>3</v>
      </c>
      <c r="P1512" s="142">
        <v>3.1</v>
      </c>
      <c r="Q1512" s="141">
        <v>3.1</v>
      </c>
      <c r="R1512" s="141">
        <v>3.1</v>
      </c>
      <c r="S1512" s="142">
        <v>3.2</v>
      </c>
      <c r="T1512" s="142">
        <v>3.3</v>
      </c>
      <c r="U1512" s="147"/>
      <c r="V1512" s="147"/>
      <c r="W1512" s="147"/>
      <c r="X1512" s="147"/>
    </row>
    <row r="1513" spans="1:24" ht="26.1">
      <c r="A1513" s="122" t="s">
        <v>140</v>
      </c>
      <c r="B1513" s="114" t="s">
        <v>70</v>
      </c>
      <c r="C1513" s="114" t="str" cm="1">
        <f t="array" ref="C1513">IF(A1513="", "", _xlfn._xlws.FILTER('Responsáveis pelas informações'!F:F, 'Responsáveis pelas informações'!A:A=A1513))</f>
        <v>Marcos</v>
      </c>
      <c r="D1513" s="114" t="s">
        <v>38</v>
      </c>
      <c r="E1513" s="146" t="s">
        <v>877</v>
      </c>
      <c r="F1513" s="146" t="s">
        <v>877</v>
      </c>
      <c r="G1513" s="124"/>
      <c r="H1513" s="147"/>
      <c r="I1513" s="147"/>
      <c r="J1513" s="147"/>
      <c r="K1513" s="147"/>
      <c r="L1513" s="147"/>
      <c r="M1513" s="147"/>
      <c r="N1513" s="142">
        <v>33</v>
      </c>
      <c r="O1513" s="142">
        <v>33</v>
      </c>
      <c r="P1513" s="142">
        <v>33</v>
      </c>
      <c r="Q1513" s="142">
        <v>33</v>
      </c>
      <c r="R1513" s="142">
        <v>33</v>
      </c>
      <c r="S1513" s="142">
        <v>33</v>
      </c>
      <c r="T1513" s="142">
        <v>33</v>
      </c>
      <c r="U1513" s="147"/>
      <c r="V1513" s="147"/>
      <c r="W1513" s="147"/>
      <c r="X1513" s="147"/>
    </row>
    <row r="1514" spans="1:24" ht="12.95">
      <c r="A1514" s="122" t="s">
        <v>140</v>
      </c>
      <c r="B1514" s="114" t="s">
        <v>72</v>
      </c>
      <c r="C1514" s="114" t="str" cm="1">
        <f t="array" ref="C1514">IF(A1514="", "", _xlfn._xlws.FILTER('Responsáveis pelas informações'!F:F, 'Responsáveis pelas informações'!A:A=A1514))</f>
        <v>Marcos</v>
      </c>
      <c r="D1514" s="114" t="s">
        <v>38</v>
      </c>
      <c r="E1514" s="146" t="s">
        <v>877</v>
      </c>
      <c r="F1514" s="146" t="s">
        <v>877</v>
      </c>
      <c r="G1514" s="124"/>
      <c r="H1514" s="147"/>
      <c r="I1514" s="147"/>
      <c r="J1514" s="147"/>
      <c r="K1514" s="147"/>
      <c r="L1514" s="147"/>
      <c r="M1514" s="147"/>
      <c r="N1514" s="142">
        <v>33</v>
      </c>
      <c r="O1514" s="142">
        <v>33</v>
      </c>
      <c r="P1514" s="142">
        <v>33</v>
      </c>
      <c r="Q1514" s="142">
        <v>33</v>
      </c>
      <c r="R1514" s="142">
        <v>33</v>
      </c>
      <c r="S1514" s="142">
        <v>33</v>
      </c>
      <c r="T1514" s="142">
        <v>33</v>
      </c>
      <c r="U1514" s="147"/>
      <c r="V1514" s="147"/>
      <c r="W1514" s="147"/>
      <c r="X1514" s="147"/>
    </row>
    <row r="1515" spans="1:24" ht="12.95">
      <c r="A1515" s="122" t="s">
        <v>140</v>
      </c>
      <c r="B1515" s="114" t="s">
        <v>51</v>
      </c>
      <c r="C1515" s="114" t="s">
        <v>222</v>
      </c>
      <c r="D1515" s="114" t="s">
        <v>38</v>
      </c>
      <c r="E1515" s="146" t="s">
        <v>389</v>
      </c>
      <c r="F1515" s="146" t="s">
        <v>877</v>
      </c>
      <c r="G1515" s="122" t="s">
        <v>7</v>
      </c>
      <c r="H1515" s="142"/>
      <c r="I1515" s="142"/>
      <c r="J1515" s="142"/>
      <c r="K1515" s="142"/>
      <c r="L1515" s="142"/>
      <c r="M1515" s="142"/>
      <c r="N1515" s="142">
        <v>2</v>
      </c>
      <c r="O1515" s="142">
        <v>0</v>
      </c>
      <c r="P1515" s="142">
        <v>1</v>
      </c>
      <c r="Q1515" s="148"/>
      <c r="R1515" s="148"/>
      <c r="S1515" s="143"/>
      <c r="T1515" s="143"/>
      <c r="U1515" s="143"/>
      <c r="V1515" s="109"/>
      <c r="W1515" s="109"/>
      <c r="X1515" s="109"/>
    </row>
    <row r="1516" spans="1:24" ht="12.95">
      <c r="A1516" s="122" t="s">
        <v>140</v>
      </c>
      <c r="B1516" s="114" t="s">
        <v>53</v>
      </c>
      <c r="C1516" s="114" t="s">
        <v>222</v>
      </c>
      <c r="D1516" s="114" t="s">
        <v>38</v>
      </c>
      <c r="E1516" s="146" t="s">
        <v>389</v>
      </c>
      <c r="F1516" s="146" t="s">
        <v>877</v>
      </c>
      <c r="G1516" s="122" t="s">
        <v>7</v>
      </c>
      <c r="H1516" s="142"/>
      <c r="I1516" s="142"/>
      <c r="J1516" s="142"/>
      <c r="K1516" s="142"/>
      <c r="L1516" s="142"/>
      <c r="M1516" s="142"/>
      <c r="N1516" s="142">
        <v>2</v>
      </c>
      <c r="O1516" s="142">
        <v>0</v>
      </c>
      <c r="P1516" s="142">
        <v>1</v>
      </c>
      <c r="Q1516" s="148"/>
      <c r="R1516" s="148"/>
      <c r="S1516" s="143"/>
      <c r="T1516" s="143"/>
      <c r="U1516" s="143"/>
      <c r="V1516" s="109"/>
      <c r="W1516" s="109"/>
      <c r="X1516" s="109"/>
    </row>
    <row r="1517" spans="1:24" ht="12.95">
      <c r="A1517" s="122" t="s">
        <v>140</v>
      </c>
      <c r="B1517" s="114" t="s">
        <v>53</v>
      </c>
      <c r="C1517" s="114" t="str" cm="1">
        <f t="array" ref="C1517">IF(A1517="", "", _xlfn._xlws.FILTER('Responsáveis pelas informações'!F:F, 'Responsáveis pelas informações'!A:A=A1517))</f>
        <v>Marcos</v>
      </c>
      <c r="D1517" s="114" t="s">
        <v>38</v>
      </c>
      <c r="E1517" s="146" t="s">
        <v>885</v>
      </c>
      <c r="F1517" s="146" t="s">
        <v>877</v>
      </c>
      <c r="G1517" s="114"/>
      <c r="H1517" s="142"/>
      <c r="I1517" s="142"/>
      <c r="J1517" s="142"/>
      <c r="K1517" s="142"/>
      <c r="L1517" s="142"/>
      <c r="M1517" s="142"/>
      <c r="N1517" s="142">
        <v>1</v>
      </c>
      <c r="O1517" s="142">
        <v>2</v>
      </c>
      <c r="P1517" s="142">
        <v>4</v>
      </c>
      <c r="Q1517" s="141">
        <v>10</v>
      </c>
      <c r="R1517" s="141">
        <v>10</v>
      </c>
      <c r="S1517" s="142">
        <v>10</v>
      </c>
      <c r="T1517" s="142">
        <v>6</v>
      </c>
      <c r="U1517" s="142"/>
      <c r="V1517" s="87"/>
      <c r="W1517" s="87"/>
      <c r="X1517" s="87"/>
    </row>
    <row r="1518" spans="1:24" ht="12.95">
      <c r="A1518" s="122" t="s">
        <v>140</v>
      </c>
      <c r="B1518" s="114" t="s">
        <v>51</v>
      </c>
      <c r="C1518" s="114" t="str" cm="1">
        <f t="array" ref="C1518">IF(A1518="", "", _xlfn._xlws.FILTER('Responsáveis pelas informações'!F:F, 'Responsáveis pelas informações'!A:A=A1518))</f>
        <v>Marcos</v>
      </c>
      <c r="D1518" s="114" t="s">
        <v>38</v>
      </c>
      <c r="E1518" s="146" t="s">
        <v>885</v>
      </c>
      <c r="F1518" s="146" t="s">
        <v>877</v>
      </c>
      <c r="G1518" s="114"/>
      <c r="H1518" s="142"/>
      <c r="I1518" s="142"/>
      <c r="J1518" s="142"/>
      <c r="K1518" s="142"/>
      <c r="L1518" s="142"/>
      <c r="M1518" s="142"/>
      <c r="N1518" s="142">
        <v>1</v>
      </c>
      <c r="O1518" s="142">
        <v>3</v>
      </c>
      <c r="P1518" s="142">
        <v>3</v>
      </c>
      <c r="Q1518" s="141">
        <v>8</v>
      </c>
      <c r="R1518" s="141">
        <v>12</v>
      </c>
      <c r="S1518" s="142">
        <v>10</v>
      </c>
      <c r="T1518" s="142">
        <v>0</v>
      </c>
      <c r="U1518" s="142"/>
      <c r="V1518" s="87"/>
      <c r="W1518" s="87"/>
      <c r="X1518" s="87"/>
    </row>
    <row r="1519" spans="1:24" ht="12.95">
      <c r="A1519" s="122" t="s">
        <v>140</v>
      </c>
      <c r="B1519" s="114" t="s">
        <v>13</v>
      </c>
      <c r="C1519" s="114" t="str" cm="1">
        <f t="array" ref="C1519">IF(A1519="", "", _xlfn._xlws.FILTER('Responsáveis pelas informações'!F:F, 'Responsáveis pelas informações'!A:A=A1519))</f>
        <v>Marcos</v>
      </c>
      <c r="D1519" s="114" t="s">
        <v>38</v>
      </c>
      <c r="E1519" s="146" t="s">
        <v>885</v>
      </c>
      <c r="F1519" s="146" t="s">
        <v>877</v>
      </c>
      <c r="G1519" s="114"/>
      <c r="H1519" s="142"/>
      <c r="I1519" s="142"/>
      <c r="J1519" s="142"/>
      <c r="K1519" s="142"/>
      <c r="L1519" s="142"/>
      <c r="M1519" s="142"/>
      <c r="N1519" s="142">
        <v>8</v>
      </c>
      <c r="O1519" s="142">
        <v>15</v>
      </c>
      <c r="P1519" s="142">
        <v>14</v>
      </c>
      <c r="Q1519" s="141">
        <v>18</v>
      </c>
      <c r="R1519" s="141">
        <v>22</v>
      </c>
      <c r="S1519" s="142">
        <v>15</v>
      </c>
      <c r="T1519" s="142">
        <v>0</v>
      </c>
      <c r="U1519" s="142"/>
      <c r="V1519" s="87"/>
      <c r="W1519" s="87"/>
      <c r="X1519" s="87"/>
    </row>
    <row r="1520" spans="1:24" ht="12.95">
      <c r="A1520" s="122" t="s">
        <v>140</v>
      </c>
      <c r="B1520" s="114" t="s">
        <v>63</v>
      </c>
      <c r="C1520" s="114" t="str" cm="1">
        <f t="array" ref="C1520">IF(A1520="", "", _xlfn._xlws.FILTER('Responsáveis pelas informações'!F:F, 'Responsáveis pelas informações'!A:A=A1520))</f>
        <v>Marcos</v>
      </c>
      <c r="D1520" s="114" t="s">
        <v>38</v>
      </c>
      <c r="E1520" s="146" t="s">
        <v>885</v>
      </c>
      <c r="F1520" s="146" t="s">
        <v>877</v>
      </c>
      <c r="G1520" s="114"/>
      <c r="H1520" s="142"/>
      <c r="I1520" s="142"/>
      <c r="J1520" s="142"/>
      <c r="K1520" s="142"/>
      <c r="L1520" s="142"/>
      <c r="M1520" s="142"/>
      <c r="N1520" s="142">
        <v>400</v>
      </c>
      <c r="O1520" s="142">
        <v>1400</v>
      </c>
      <c r="P1520" s="142">
        <v>1400</v>
      </c>
      <c r="Q1520" s="141">
        <v>800</v>
      </c>
      <c r="R1520" s="141">
        <v>2400</v>
      </c>
      <c r="S1520" s="142">
        <v>800</v>
      </c>
      <c r="T1520" s="142">
        <v>300</v>
      </c>
      <c r="U1520" s="142"/>
      <c r="V1520" s="87"/>
      <c r="W1520" s="87"/>
      <c r="X1520" s="87"/>
    </row>
    <row r="1521" spans="1:24" ht="26.1">
      <c r="A1521" s="122" t="s">
        <v>140</v>
      </c>
      <c r="B1521" s="114" t="s">
        <v>70</v>
      </c>
      <c r="C1521" s="114" t="str" cm="1">
        <f t="array" ref="C1521">IF(A1521="", "", _xlfn._xlws.FILTER('Responsáveis pelas informações'!F:F, 'Responsáveis pelas informações'!A:A=A1521))</f>
        <v>Marcos</v>
      </c>
      <c r="D1521" s="114" t="s">
        <v>38</v>
      </c>
      <c r="E1521" s="146" t="s">
        <v>885</v>
      </c>
      <c r="F1521" s="146" t="s">
        <v>877</v>
      </c>
      <c r="G1521" s="114"/>
      <c r="H1521" s="142"/>
      <c r="I1521" s="142"/>
      <c r="J1521" s="142"/>
      <c r="K1521" s="142"/>
      <c r="L1521" s="142"/>
      <c r="M1521" s="142"/>
      <c r="N1521" s="142">
        <v>33</v>
      </c>
      <c r="O1521" s="142">
        <v>33</v>
      </c>
      <c r="P1521" s="142">
        <v>33</v>
      </c>
      <c r="Q1521" s="141">
        <v>33</v>
      </c>
      <c r="R1521" s="141">
        <v>23</v>
      </c>
      <c r="S1521" s="142">
        <v>23</v>
      </c>
      <c r="T1521" s="142">
        <v>23</v>
      </c>
      <c r="U1521" s="142"/>
      <c r="V1521" s="87"/>
      <c r="W1521" s="87"/>
      <c r="X1521" s="87"/>
    </row>
    <row r="1522" spans="1:24" ht="12.95">
      <c r="A1522" s="122" t="s">
        <v>140</v>
      </c>
      <c r="B1522" s="114" t="s">
        <v>57</v>
      </c>
      <c r="C1522" s="114" t="str" cm="1">
        <f t="array" ref="C1522">IF(A1522="", "", _xlfn._xlws.FILTER('Responsáveis pelas informações'!F:F, 'Responsáveis pelas informações'!A:A=A1522))</f>
        <v>Marcos</v>
      </c>
      <c r="D1522" s="114" t="s">
        <v>38</v>
      </c>
      <c r="E1522" s="146" t="s">
        <v>885</v>
      </c>
      <c r="F1522" s="146" t="s">
        <v>877</v>
      </c>
      <c r="G1522" s="114"/>
      <c r="H1522" s="142"/>
      <c r="I1522" s="142"/>
      <c r="J1522" s="142"/>
      <c r="K1522" s="142"/>
      <c r="L1522" s="142"/>
      <c r="M1522" s="142"/>
      <c r="N1522" s="142">
        <v>0</v>
      </c>
      <c r="O1522" s="142">
        <v>1</v>
      </c>
      <c r="P1522" s="142">
        <v>2</v>
      </c>
      <c r="Q1522" s="141">
        <v>2</v>
      </c>
      <c r="R1522" s="141">
        <v>2</v>
      </c>
      <c r="S1522" s="142">
        <v>2</v>
      </c>
      <c r="T1522" s="142">
        <v>2</v>
      </c>
      <c r="U1522" s="142"/>
      <c r="V1522" s="87"/>
      <c r="W1522" s="87"/>
      <c r="X1522" s="87"/>
    </row>
    <row r="1523" spans="1:24" ht="12.95">
      <c r="A1523" s="122" t="s">
        <v>140</v>
      </c>
      <c r="B1523" s="114" t="s">
        <v>47</v>
      </c>
      <c r="C1523" s="114" t="str" cm="1">
        <f t="array" ref="C1523">IF(A1523="", "", _xlfn._xlws.FILTER('Responsáveis pelas informações'!F:F, 'Responsáveis pelas informações'!A:A=A1523))</f>
        <v>Marcos</v>
      </c>
      <c r="D1523" s="114" t="s">
        <v>38</v>
      </c>
      <c r="E1523" s="146" t="s">
        <v>885</v>
      </c>
      <c r="F1523" s="146" t="s">
        <v>877</v>
      </c>
      <c r="G1523" s="114"/>
      <c r="H1523" s="142"/>
      <c r="I1523" s="142"/>
      <c r="J1523" s="142"/>
      <c r="K1523" s="142"/>
      <c r="L1523" s="142"/>
      <c r="M1523" s="142"/>
      <c r="N1523" s="142">
        <v>65</v>
      </c>
      <c r="O1523" s="142">
        <v>93</v>
      </c>
      <c r="P1523" s="142">
        <v>84</v>
      </c>
      <c r="Q1523" s="141">
        <v>100</v>
      </c>
      <c r="R1523" s="141">
        <v>94</v>
      </c>
      <c r="S1523" s="142">
        <v>66</v>
      </c>
      <c r="T1523" s="142">
        <v>0</v>
      </c>
      <c r="U1523" s="142"/>
      <c r="V1523" s="87"/>
      <c r="W1523" s="87"/>
      <c r="X1523" s="87"/>
    </row>
    <row r="1524" spans="1:24" s="217" customFormat="1" ht="12.95">
      <c r="A1524" s="166" t="s">
        <v>141</v>
      </c>
      <c r="B1524" s="80" t="s">
        <v>45</v>
      </c>
      <c r="C1524" s="214" t="str" cm="1">
        <f t="array" ref="C1524">IF(A1524="", "", _xlfn._xlws.FILTER('Responsáveis pelas informações'!F:F, 'Responsáveis pelas informações'!A:A=A1524))</f>
        <v>Marcos</v>
      </c>
      <c r="D1524" s="80" t="s">
        <v>38</v>
      </c>
      <c r="E1524" s="215" t="s">
        <v>877</v>
      </c>
      <c r="F1524" s="216" t="s">
        <v>877</v>
      </c>
      <c r="G1524" s="166"/>
      <c r="H1524" s="176"/>
      <c r="I1524" s="176"/>
      <c r="J1524" s="176"/>
      <c r="K1524" s="176"/>
      <c r="L1524" s="176">
        <v>150</v>
      </c>
      <c r="M1524" s="176">
        <v>150</v>
      </c>
      <c r="N1524" s="176">
        <v>100</v>
      </c>
      <c r="O1524" s="176">
        <v>100</v>
      </c>
      <c r="P1524" s="176">
        <v>70</v>
      </c>
      <c r="Q1524" s="217">
        <v>70</v>
      </c>
      <c r="S1524" s="176"/>
      <c r="T1524" s="176"/>
      <c r="U1524" s="176"/>
      <c r="V1524" s="176"/>
      <c r="W1524" s="176"/>
      <c r="X1524" s="176"/>
    </row>
    <row r="1525" spans="1:24" s="217" customFormat="1" ht="12.95">
      <c r="A1525" s="166" t="s">
        <v>141</v>
      </c>
      <c r="B1525" s="80" t="s">
        <v>47</v>
      </c>
      <c r="C1525" s="214" t="str" cm="1">
        <f t="array" ref="C1525">IF(A1525="", "", _xlfn._xlws.FILTER('Responsáveis pelas informações'!F:F, 'Responsáveis pelas informações'!A:A=A1525))</f>
        <v>Marcos</v>
      </c>
      <c r="D1525" s="80" t="s">
        <v>38</v>
      </c>
      <c r="E1525" s="215" t="s">
        <v>877</v>
      </c>
      <c r="F1525" s="216" t="s">
        <v>877</v>
      </c>
      <c r="G1525" s="166"/>
      <c r="H1525" s="176"/>
      <c r="I1525" s="176"/>
      <c r="J1525" s="176"/>
      <c r="K1525" s="176"/>
      <c r="L1525" s="176">
        <v>192</v>
      </c>
      <c r="M1525" s="176">
        <v>94</v>
      </c>
      <c r="N1525" s="176">
        <v>48</v>
      </c>
      <c r="O1525" s="176">
        <v>24</v>
      </c>
      <c r="P1525" s="176">
        <v>12</v>
      </c>
      <c r="Q1525" s="217">
        <v>0</v>
      </c>
      <c r="S1525" s="176"/>
      <c r="T1525" s="176"/>
      <c r="U1525" s="176"/>
      <c r="V1525" s="176"/>
      <c r="W1525" s="176"/>
      <c r="X1525" s="176"/>
    </row>
    <row r="1526" spans="1:24" s="217" customFormat="1" ht="12.95">
      <c r="A1526" s="166" t="s">
        <v>141</v>
      </c>
      <c r="B1526" s="80" t="s">
        <v>49</v>
      </c>
      <c r="C1526" s="214" t="str" cm="1">
        <f t="array" ref="C1526">IF(A1526="", "", _xlfn._xlws.FILTER('Responsáveis pelas informações'!F:F, 'Responsáveis pelas informações'!A:A=A1526))</f>
        <v>Marcos</v>
      </c>
      <c r="D1526" s="80" t="s">
        <v>38</v>
      </c>
      <c r="E1526" s="215" t="s">
        <v>877</v>
      </c>
      <c r="F1526" s="216" t="s">
        <v>877</v>
      </c>
      <c r="G1526" s="166"/>
      <c r="H1526" s="176"/>
      <c r="I1526" s="176"/>
      <c r="J1526" s="176"/>
      <c r="K1526" s="176"/>
      <c r="L1526" s="176">
        <v>46</v>
      </c>
      <c r="M1526" s="176">
        <v>23</v>
      </c>
      <c r="N1526" s="176">
        <v>11</v>
      </c>
      <c r="O1526" s="176">
        <v>6</v>
      </c>
      <c r="P1526" s="176">
        <v>3</v>
      </c>
      <c r="Q1526" s="217">
        <v>0</v>
      </c>
      <c r="S1526" s="176"/>
      <c r="T1526" s="176"/>
      <c r="U1526" s="176"/>
      <c r="V1526" s="176"/>
      <c r="W1526" s="176"/>
      <c r="X1526" s="176"/>
    </row>
    <row r="1527" spans="1:24" s="217" customFormat="1" ht="12.95">
      <c r="A1527" s="166" t="s">
        <v>141</v>
      </c>
      <c r="B1527" s="80" t="s">
        <v>51</v>
      </c>
      <c r="C1527" s="214" t="str" cm="1">
        <f t="array" ref="C1527">IF(A1527="", "", _xlfn._xlws.FILTER('Responsáveis pelas informações'!F:F, 'Responsáveis pelas informações'!A:A=A1527))</f>
        <v>Marcos</v>
      </c>
      <c r="D1527" s="80" t="s">
        <v>38</v>
      </c>
      <c r="E1527" s="215" t="s">
        <v>877</v>
      </c>
      <c r="F1527" s="216" t="s">
        <v>877</v>
      </c>
      <c r="G1527" s="166"/>
      <c r="H1527" s="176"/>
      <c r="I1527" s="176"/>
      <c r="J1527" s="176"/>
      <c r="K1527" s="176"/>
      <c r="L1527" s="176">
        <v>3</v>
      </c>
      <c r="M1527" s="176">
        <v>5</v>
      </c>
      <c r="N1527" s="176">
        <v>6</v>
      </c>
      <c r="O1527" s="176">
        <v>5</v>
      </c>
      <c r="P1527" s="176">
        <v>2</v>
      </c>
      <c r="Q1527" s="217">
        <v>1</v>
      </c>
      <c r="S1527" s="176"/>
      <c r="T1527" s="176"/>
      <c r="U1527" s="176"/>
      <c r="V1527" s="176"/>
      <c r="W1527" s="176"/>
      <c r="X1527" s="176"/>
    </row>
    <row r="1528" spans="1:24" s="217" customFormat="1" ht="12.95">
      <c r="A1528" s="166" t="s">
        <v>141</v>
      </c>
      <c r="B1528" s="80" t="s">
        <v>53</v>
      </c>
      <c r="C1528" s="214" t="str" cm="1">
        <f t="array" ref="C1528">IF(A1528="", "", _xlfn._xlws.FILTER('Responsáveis pelas informações'!F:F, 'Responsáveis pelas informações'!A:A=A1528))</f>
        <v>Marcos</v>
      </c>
      <c r="D1528" s="80" t="s">
        <v>38</v>
      </c>
      <c r="E1528" s="215" t="s">
        <v>877</v>
      </c>
      <c r="F1528" s="216" t="s">
        <v>877</v>
      </c>
      <c r="G1528" s="166"/>
      <c r="H1528" s="176"/>
      <c r="I1528" s="176"/>
      <c r="J1528" s="176"/>
      <c r="K1528" s="176"/>
      <c r="L1528" s="176">
        <v>3</v>
      </c>
      <c r="M1528" s="176">
        <v>4</v>
      </c>
      <c r="N1528" s="176">
        <v>5</v>
      </c>
      <c r="O1528" s="176">
        <v>4</v>
      </c>
      <c r="P1528" s="176">
        <v>1</v>
      </c>
      <c r="Q1528" s="217">
        <v>1</v>
      </c>
      <c r="S1528" s="176"/>
      <c r="T1528" s="176"/>
      <c r="U1528" s="176"/>
      <c r="V1528" s="176"/>
      <c r="W1528" s="176"/>
      <c r="X1528" s="176"/>
    </row>
    <row r="1529" spans="1:24" s="217" customFormat="1" ht="12.95">
      <c r="A1529" s="166" t="s">
        <v>141</v>
      </c>
      <c r="B1529" s="80" t="s">
        <v>55</v>
      </c>
      <c r="C1529" s="214" t="str" cm="1">
        <f t="array" ref="C1529">IF(A1529="", "", _xlfn._xlws.FILTER('Responsáveis pelas informações'!F:F, 'Responsáveis pelas informações'!A:A=A1529))</f>
        <v>Marcos</v>
      </c>
      <c r="D1529" s="80" t="s">
        <v>38</v>
      </c>
      <c r="E1529" s="215" t="s">
        <v>877</v>
      </c>
      <c r="F1529" s="216" t="s">
        <v>877</v>
      </c>
      <c r="G1529" s="166"/>
      <c r="H1529" s="176"/>
      <c r="I1529" s="176"/>
      <c r="J1529" s="176"/>
      <c r="K1529" s="176"/>
      <c r="L1529" s="176">
        <v>0</v>
      </c>
      <c r="M1529" s="176">
        <v>90</v>
      </c>
      <c r="N1529" s="176">
        <v>95</v>
      </c>
      <c r="O1529" s="176">
        <v>97</v>
      </c>
      <c r="P1529" s="176">
        <v>100</v>
      </c>
      <c r="Q1529" s="217">
        <v>100</v>
      </c>
      <c r="S1529" s="176"/>
      <c r="T1529" s="176"/>
      <c r="U1529" s="176"/>
      <c r="V1529" s="176"/>
      <c r="W1529" s="176"/>
      <c r="X1529" s="176"/>
    </row>
    <row r="1530" spans="1:24" s="217" customFormat="1" ht="12.95">
      <c r="A1530" s="166" t="s">
        <v>141</v>
      </c>
      <c r="B1530" s="80" t="s">
        <v>57</v>
      </c>
      <c r="C1530" s="214" t="str" cm="1">
        <f t="array" ref="C1530">IF(A1530="", "", _xlfn._xlws.FILTER('Responsáveis pelas informações'!F:F, 'Responsáveis pelas informações'!A:A=A1530))</f>
        <v>Marcos</v>
      </c>
      <c r="D1530" s="80" t="s">
        <v>38</v>
      </c>
      <c r="E1530" s="215" t="s">
        <v>877</v>
      </c>
      <c r="F1530" s="216" t="s">
        <v>877</v>
      </c>
      <c r="G1530" s="166"/>
      <c r="H1530" s="176"/>
      <c r="I1530" s="176"/>
      <c r="J1530" s="176"/>
      <c r="K1530" s="176"/>
      <c r="L1530" s="176">
        <v>0</v>
      </c>
      <c r="M1530" s="176">
        <v>1</v>
      </c>
      <c r="N1530" s="176">
        <v>3</v>
      </c>
      <c r="O1530" s="176">
        <v>5</v>
      </c>
      <c r="P1530" s="176">
        <v>6</v>
      </c>
      <c r="Q1530" s="217">
        <v>2</v>
      </c>
      <c r="S1530" s="176"/>
      <c r="T1530" s="176"/>
      <c r="U1530" s="176"/>
      <c r="V1530" s="176"/>
      <c r="W1530" s="176"/>
      <c r="X1530" s="176"/>
    </row>
    <row r="1531" spans="1:24" ht="12.95">
      <c r="A1531" s="9" t="s">
        <v>141</v>
      </c>
      <c r="B1531" s="16" t="s">
        <v>53</v>
      </c>
      <c r="C1531" s="47" t="str" cm="1">
        <f t="array" ref="C1531">IF(A1531="", "", _xlfn._xlws.FILTER('Responsáveis pelas informações'!F:F, 'Responsáveis pelas informações'!A:A=A1531))</f>
        <v>Marcos</v>
      </c>
      <c r="D1531" s="47" t="s">
        <v>38</v>
      </c>
      <c r="E1531" s="82" t="s">
        <v>414</v>
      </c>
      <c r="F1531" s="192" t="s">
        <v>877</v>
      </c>
      <c r="G1531" s="16"/>
      <c r="H1531" s="87"/>
      <c r="I1531" s="87"/>
      <c r="J1531" s="87"/>
      <c r="K1531" s="87"/>
      <c r="L1531" s="87"/>
      <c r="M1531" s="87"/>
      <c r="N1531" s="87"/>
      <c r="O1531" s="87"/>
      <c r="P1531" s="87"/>
      <c r="Q1531" s="84">
        <v>10</v>
      </c>
      <c r="R1531" s="84"/>
      <c r="S1531" s="87"/>
      <c r="T1531" s="87"/>
      <c r="U1531" s="87"/>
      <c r="V1531" s="87"/>
      <c r="W1531" s="87"/>
      <c r="X1531" s="87"/>
    </row>
    <row r="1532" spans="1:24" ht="12.95">
      <c r="A1532" s="9" t="s">
        <v>141</v>
      </c>
      <c r="B1532" s="16" t="s">
        <v>51</v>
      </c>
      <c r="C1532" s="47" t="str" cm="1">
        <f t="array" ref="C1532">IF(A1532="", "", _xlfn._xlws.FILTER('Responsáveis pelas informações'!F:F, 'Responsáveis pelas informações'!A:A=A1532))</f>
        <v>Marcos</v>
      </c>
      <c r="D1532" s="47" t="s">
        <v>38</v>
      </c>
      <c r="E1532" s="82" t="s">
        <v>414</v>
      </c>
      <c r="F1532" s="192" t="s">
        <v>877</v>
      </c>
      <c r="G1532" s="16"/>
      <c r="H1532" s="87"/>
      <c r="I1532" s="87"/>
      <c r="J1532" s="87"/>
      <c r="K1532" s="87"/>
      <c r="L1532" s="87"/>
      <c r="M1532" s="87"/>
      <c r="N1532" s="87"/>
      <c r="O1532" s="87"/>
      <c r="P1532" s="87"/>
      <c r="Q1532" s="84">
        <v>10</v>
      </c>
      <c r="R1532" s="84"/>
      <c r="S1532" s="87"/>
      <c r="T1532" s="87"/>
      <c r="U1532" s="87"/>
      <c r="V1532" s="87"/>
      <c r="W1532" s="87"/>
      <c r="X1532" s="87"/>
    </row>
    <row r="1533" spans="1:24" ht="12.95">
      <c r="A1533" s="9" t="s">
        <v>141</v>
      </c>
      <c r="B1533" s="16" t="s">
        <v>13</v>
      </c>
      <c r="C1533" s="47" t="str" cm="1">
        <f t="array" ref="C1533">IF(A1533="", "", _xlfn._xlws.FILTER('Responsáveis pelas informações'!F:F, 'Responsáveis pelas informações'!A:A=A1533))</f>
        <v>Marcos</v>
      </c>
      <c r="D1533" s="47" t="s">
        <v>38</v>
      </c>
      <c r="E1533" s="82" t="s">
        <v>414</v>
      </c>
      <c r="F1533" s="192" t="s">
        <v>877</v>
      </c>
      <c r="G1533" s="16"/>
      <c r="H1533" s="87"/>
      <c r="I1533" s="87"/>
      <c r="J1533" s="87"/>
      <c r="K1533" s="87"/>
      <c r="L1533" s="87"/>
      <c r="M1533" s="87"/>
      <c r="N1533" s="87"/>
      <c r="O1533" s="87"/>
      <c r="P1533" s="87"/>
      <c r="Q1533" s="84">
        <v>0</v>
      </c>
      <c r="R1533" s="84"/>
      <c r="S1533" s="87"/>
      <c r="T1533" s="87"/>
      <c r="U1533" s="87"/>
      <c r="V1533" s="87"/>
      <c r="W1533" s="87"/>
      <c r="X1533" s="87"/>
    </row>
    <row r="1534" spans="1:24" ht="12.95">
      <c r="A1534" s="9" t="s">
        <v>141</v>
      </c>
      <c r="B1534" s="16" t="s">
        <v>63</v>
      </c>
      <c r="C1534" s="47" t="str" cm="1">
        <f t="array" ref="C1534">IF(A1534="", "", _xlfn._xlws.FILTER('Responsáveis pelas informações'!F:F, 'Responsáveis pelas informações'!A:A=A1534))</f>
        <v>Marcos</v>
      </c>
      <c r="D1534" s="47" t="s">
        <v>38</v>
      </c>
      <c r="E1534" s="82" t="s">
        <v>414</v>
      </c>
      <c r="F1534" s="192" t="s">
        <v>877</v>
      </c>
      <c r="G1534" s="16"/>
      <c r="H1534" s="87"/>
      <c r="I1534" s="87"/>
      <c r="J1534" s="87"/>
      <c r="K1534" s="87"/>
      <c r="L1534" s="87"/>
      <c r="M1534" s="87"/>
      <c r="N1534" s="87"/>
      <c r="O1534" s="87"/>
      <c r="P1534" s="87"/>
      <c r="Q1534" s="84">
        <v>70</v>
      </c>
      <c r="R1534" s="84"/>
      <c r="S1534" s="87"/>
      <c r="T1534" s="87"/>
      <c r="U1534" s="87"/>
      <c r="V1534" s="87"/>
      <c r="W1534" s="87"/>
      <c r="X1534" s="87"/>
    </row>
    <row r="1535" spans="1:24" ht="12.95">
      <c r="A1535" s="9" t="s">
        <v>141</v>
      </c>
      <c r="B1535" s="16" t="s">
        <v>57</v>
      </c>
      <c r="C1535" s="47" t="str" cm="1">
        <f t="array" ref="C1535">IF(A1535="", "", _xlfn._xlws.FILTER('Responsáveis pelas informações'!F:F, 'Responsáveis pelas informações'!A:A=A1535))</f>
        <v>Marcos</v>
      </c>
      <c r="D1535" s="47" t="s">
        <v>38</v>
      </c>
      <c r="E1535" s="82" t="s">
        <v>414</v>
      </c>
      <c r="F1535" s="192" t="s">
        <v>877</v>
      </c>
      <c r="G1535" s="16"/>
      <c r="H1535" s="87"/>
      <c r="I1535" s="87"/>
      <c r="J1535" s="87"/>
      <c r="K1535" s="87"/>
      <c r="L1535" s="87"/>
      <c r="M1535" s="87"/>
      <c r="N1535" s="87"/>
      <c r="O1535" s="87"/>
      <c r="P1535" s="87"/>
      <c r="Q1535" s="84">
        <v>2</v>
      </c>
      <c r="R1535" s="84"/>
      <c r="S1535" s="87"/>
      <c r="T1535" s="87"/>
      <c r="U1535" s="87"/>
      <c r="V1535" s="87"/>
      <c r="W1535" s="87"/>
      <c r="X1535" s="87"/>
    </row>
    <row r="1536" spans="1:24" ht="12.95">
      <c r="A1536" s="9" t="s">
        <v>141</v>
      </c>
      <c r="B1536" s="16" t="s">
        <v>47</v>
      </c>
      <c r="C1536" s="47" t="str" cm="1">
        <f t="array" ref="C1536">IF(A1536="", "", _xlfn._xlws.FILTER('Responsáveis pelas informações'!F:F, 'Responsáveis pelas informações'!A:A=A1536))</f>
        <v>Marcos</v>
      </c>
      <c r="D1536" s="47" t="s">
        <v>38</v>
      </c>
      <c r="E1536" s="82" t="s">
        <v>414</v>
      </c>
      <c r="F1536" s="192" t="s">
        <v>877</v>
      </c>
      <c r="G1536" s="16"/>
      <c r="H1536" s="87"/>
      <c r="I1536" s="87"/>
      <c r="J1536" s="87"/>
      <c r="K1536" s="87"/>
      <c r="L1536" s="87"/>
      <c r="M1536" s="87"/>
      <c r="N1536" s="87"/>
      <c r="O1536" s="87"/>
      <c r="P1536" s="87"/>
      <c r="Q1536" s="84">
        <v>0</v>
      </c>
      <c r="R1536" s="84"/>
      <c r="S1536" s="87"/>
      <c r="T1536" s="87"/>
      <c r="U1536" s="87"/>
      <c r="V1536" s="87"/>
      <c r="W1536" s="87"/>
      <c r="X1536" s="87"/>
    </row>
    <row r="1537" spans="1:24" ht="12.95">
      <c r="A1537" s="9" t="s">
        <v>141</v>
      </c>
      <c r="B1537" s="16" t="s">
        <v>74</v>
      </c>
      <c r="C1537" s="47" t="str" cm="1">
        <f t="array" ref="C1537">IF(A1537="", "", _xlfn._xlws.FILTER('Responsáveis pelas informações'!F:F, 'Responsáveis pelas informações'!A:A=A1537))</f>
        <v>Marcos</v>
      </c>
      <c r="D1537" s="47" t="s">
        <v>38</v>
      </c>
      <c r="E1537" s="82" t="s">
        <v>398</v>
      </c>
      <c r="F1537" s="192" t="s">
        <v>877</v>
      </c>
      <c r="G1537" s="16"/>
      <c r="H1537" s="87"/>
      <c r="I1537" s="87"/>
      <c r="J1537" s="87"/>
      <c r="K1537" s="87"/>
      <c r="L1537" s="87"/>
      <c r="M1537" s="87"/>
      <c r="N1537" s="87"/>
      <c r="O1537" s="87"/>
      <c r="P1537" s="87"/>
      <c r="Q1537" s="84"/>
      <c r="R1537" s="84">
        <v>99</v>
      </c>
      <c r="S1537" s="87">
        <v>99</v>
      </c>
      <c r="T1537" s="87">
        <v>99</v>
      </c>
      <c r="U1537" s="87">
        <v>107</v>
      </c>
      <c r="V1537" s="87">
        <v>115</v>
      </c>
      <c r="W1537" s="87">
        <v>122</v>
      </c>
      <c r="X1537" s="87"/>
    </row>
    <row r="1538" spans="1:24" ht="12.95">
      <c r="A1538" s="9" t="s">
        <v>141</v>
      </c>
      <c r="B1538" s="16" t="s">
        <v>49</v>
      </c>
      <c r="C1538" s="47" t="str" cm="1">
        <f t="array" ref="C1538">IF(A1538="", "", _xlfn._xlws.FILTER('Responsáveis pelas informações'!F:F, 'Responsáveis pelas informações'!A:A=A1538))</f>
        <v>Marcos</v>
      </c>
      <c r="D1538" s="47" t="s">
        <v>38</v>
      </c>
      <c r="E1538" s="82" t="s">
        <v>398</v>
      </c>
      <c r="F1538" s="192" t="s">
        <v>877</v>
      </c>
      <c r="G1538" s="16"/>
      <c r="H1538" s="87"/>
      <c r="I1538" s="87"/>
      <c r="J1538" s="87"/>
      <c r="K1538" s="87"/>
      <c r="L1538" s="87"/>
      <c r="M1538" s="87"/>
      <c r="N1538" s="87"/>
      <c r="O1538" s="87"/>
      <c r="P1538" s="87"/>
      <c r="Q1538" s="84"/>
      <c r="R1538" s="84">
        <v>20</v>
      </c>
      <c r="S1538" s="87">
        <v>20</v>
      </c>
      <c r="T1538" s="87">
        <v>20</v>
      </c>
      <c r="U1538" s="87">
        <v>22</v>
      </c>
      <c r="V1538" s="87">
        <v>23</v>
      </c>
      <c r="W1538" s="87">
        <v>25</v>
      </c>
      <c r="X1538" s="87"/>
    </row>
    <row r="1539" spans="1:24" ht="12.95">
      <c r="A1539" s="9" t="s">
        <v>141</v>
      </c>
      <c r="B1539" s="16" t="s">
        <v>77</v>
      </c>
      <c r="C1539" s="47" t="str" cm="1">
        <f t="array" ref="C1539">IF(A1539="", "", _xlfn._xlws.FILTER('Responsáveis pelas informações'!F:F, 'Responsáveis pelas informações'!A:A=A1539))</f>
        <v>Marcos</v>
      </c>
      <c r="D1539" s="47" t="s">
        <v>38</v>
      </c>
      <c r="E1539" s="82" t="s">
        <v>398</v>
      </c>
      <c r="F1539" s="192" t="s">
        <v>877</v>
      </c>
      <c r="G1539" s="16"/>
      <c r="H1539" s="87"/>
      <c r="I1539" s="87"/>
      <c r="J1539" s="87"/>
      <c r="K1539" s="87"/>
      <c r="L1539" s="87"/>
      <c r="M1539" s="87"/>
      <c r="N1539" s="87"/>
      <c r="O1539" s="87"/>
      <c r="P1539" s="87"/>
      <c r="Q1539" s="84"/>
      <c r="R1539" s="84">
        <v>13</v>
      </c>
      <c r="S1539" s="87">
        <v>13</v>
      </c>
      <c r="T1539" s="87">
        <v>13</v>
      </c>
      <c r="U1539" s="87">
        <v>14</v>
      </c>
      <c r="V1539" s="87">
        <v>15</v>
      </c>
      <c r="W1539" s="87">
        <v>16</v>
      </c>
      <c r="X1539" s="87"/>
    </row>
    <row r="1540" spans="1:24" ht="12.95">
      <c r="A1540" s="9" t="s">
        <v>141</v>
      </c>
      <c r="B1540" s="16" t="s">
        <v>79</v>
      </c>
      <c r="C1540" s="47" t="str" cm="1">
        <f t="array" ref="C1540">IF(A1540="", "", _xlfn._xlws.FILTER('Responsáveis pelas informações'!F:F, 'Responsáveis pelas informações'!A:A=A1540))</f>
        <v>Marcos</v>
      </c>
      <c r="D1540" s="47" t="s">
        <v>38</v>
      </c>
      <c r="E1540" s="82" t="s">
        <v>398</v>
      </c>
      <c r="F1540" s="192" t="s">
        <v>877</v>
      </c>
      <c r="G1540" s="16"/>
      <c r="H1540" s="87"/>
      <c r="I1540" s="87"/>
      <c r="J1540" s="87"/>
      <c r="K1540" s="87"/>
      <c r="L1540" s="87"/>
      <c r="M1540" s="87"/>
      <c r="N1540" s="87"/>
      <c r="O1540" s="87"/>
      <c r="P1540" s="87"/>
      <c r="Q1540" s="84"/>
      <c r="R1540" s="84">
        <v>14</v>
      </c>
      <c r="S1540" s="87">
        <v>14</v>
      </c>
      <c r="T1540" s="87">
        <v>14</v>
      </c>
      <c r="U1540" s="87">
        <v>15</v>
      </c>
      <c r="V1540" s="87">
        <v>16</v>
      </c>
      <c r="W1540" s="87">
        <v>17</v>
      </c>
      <c r="X1540" s="87"/>
    </row>
    <row r="1541" spans="1:24" ht="26.1">
      <c r="A1541" s="9" t="s">
        <v>141</v>
      </c>
      <c r="B1541" s="16" t="s">
        <v>95</v>
      </c>
      <c r="C1541" s="47" t="str" cm="1">
        <f t="array" ref="C1541">IF(A1541="", "", _xlfn._xlws.FILTER('Responsáveis pelas informações'!F:F, 'Responsáveis pelas informações'!A:A=A1541))</f>
        <v>Marcos</v>
      </c>
      <c r="D1541" s="47" t="s">
        <v>38</v>
      </c>
      <c r="E1541" s="82" t="s">
        <v>398</v>
      </c>
      <c r="F1541" s="192" t="s">
        <v>877</v>
      </c>
      <c r="G1541" s="16"/>
      <c r="H1541" s="87"/>
      <c r="I1541" s="87"/>
      <c r="J1541" s="87"/>
      <c r="K1541" s="87"/>
      <c r="L1541" s="87"/>
      <c r="M1541" s="87"/>
      <c r="N1541" s="87"/>
      <c r="O1541" s="87"/>
      <c r="P1541" s="87"/>
      <c r="Q1541" s="84"/>
      <c r="R1541" s="84">
        <v>7</v>
      </c>
      <c r="S1541" s="87">
        <v>7</v>
      </c>
      <c r="T1541" s="87">
        <v>7</v>
      </c>
      <c r="U1541" s="87">
        <v>8</v>
      </c>
      <c r="V1541" s="87">
        <v>8</v>
      </c>
      <c r="W1541" s="87">
        <v>9</v>
      </c>
      <c r="X1541" s="87"/>
    </row>
    <row r="1542" spans="1:24" ht="12.95">
      <c r="A1542" s="9" t="s">
        <v>141</v>
      </c>
      <c r="B1542" s="16" t="s">
        <v>81</v>
      </c>
      <c r="C1542" s="47" t="str" cm="1">
        <f t="array" ref="C1542">IF(A1542="", "", _xlfn._xlws.FILTER('Responsáveis pelas informações'!F:F, 'Responsáveis pelas informações'!A:A=A1542))</f>
        <v>Marcos</v>
      </c>
      <c r="D1542" s="47" t="s">
        <v>38</v>
      </c>
      <c r="E1542" s="82" t="s">
        <v>398</v>
      </c>
      <c r="F1542" s="192" t="s">
        <v>877</v>
      </c>
      <c r="G1542" s="16"/>
      <c r="H1542" s="87"/>
      <c r="I1542" s="87"/>
      <c r="J1542" s="87"/>
      <c r="K1542" s="87"/>
      <c r="L1542" s="87"/>
      <c r="M1542" s="87"/>
      <c r="N1542" s="87"/>
      <c r="O1542" s="87"/>
      <c r="P1542" s="87"/>
      <c r="Q1542" s="84"/>
      <c r="R1542" s="84">
        <v>25</v>
      </c>
      <c r="S1542" s="87">
        <v>28</v>
      </c>
      <c r="T1542" s="87">
        <v>30</v>
      </c>
      <c r="U1542" s="87">
        <v>30</v>
      </c>
      <c r="V1542" s="87">
        <v>30</v>
      </c>
      <c r="W1542" s="87">
        <v>30</v>
      </c>
      <c r="X1542" s="87"/>
    </row>
    <row r="1543" spans="1:24" ht="12.95">
      <c r="A1543" s="9" t="s">
        <v>141</v>
      </c>
      <c r="B1543" s="16" t="s">
        <v>57</v>
      </c>
      <c r="C1543" s="47" t="str" cm="1">
        <f t="array" ref="C1543">IF(A1543="", "", _xlfn._xlws.FILTER('Responsáveis pelas informações'!F:F, 'Responsáveis pelas informações'!A:A=A1543))</f>
        <v>Marcos</v>
      </c>
      <c r="D1543" s="47" t="s">
        <v>38</v>
      </c>
      <c r="E1543" s="82" t="s">
        <v>398</v>
      </c>
      <c r="F1543" s="192" t="s">
        <v>877</v>
      </c>
      <c r="G1543" s="16"/>
      <c r="H1543" s="87"/>
      <c r="I1543" s="87"/>
      <c r="J1543" s="87"/>
      <c r="K1543" s="87"/>
      <c r="L1543" s="87"/>
      <c r="M1543" s="87"/>
      <c r="N1543" s="87"/>
      <c r="O1543" s="87"/>
      <c r="P1543" s="87"/>
      <c r="Q1543" s="84"/>
      <c r="R1543" s="84">
        <v>7</v>
      </c>
      <c r="S1543" s="87">
        <v>8</v>
      </c>
      <c r="T1543" s="87">
        <v>10</v>
      </c>
      <c r="U1543" s="87">
        <v>11</v>
      </c>
      <c r="V1543" s="87">
        <v>12</v>
      </c>
      <c r="W1543" s="87">
        <v>14</v>
      </c>
      <c r="X1543" s="87"/>
    </row>
    <row r="1544" spans="1:24" ht="12.95">
      <c r="A1544" s="9" t="s">
        <v>141</v>
      </c>
      <c r="B1544" s="16" t="s">
        <v>99</v>
      </c>
      <c r="C1544" s="47" t="str" cm="1">
        <f t="array" ref="C1544">IF(A1544="", "", _xlfn._xlws.FILTER('Responsáveis pelas informações'!F:F, 'Responsáveis pelas informações'!A:A=A1544))</f>
        <v>Marcos</v>
      </c>
      <c r="D1544" s="47" t="s">
        <v>38</v>
      </c>
      <c r="E1544" s="82" t="s">
        <v>398</v>
      </c>
      <c r="F1544" s="192" t="s">
        <v>877</v>
      </c>
      <c r="G1544" s="16"/>
      <c r="H1544" s="87"/>
      <c r="I1544" s="87"/>
      <c r="J1544" s="87"/>
      <c r="K1544" s="87"/>
      <c r="L1544" s="87"/>
      <c r="M1544" s="87"/>
      <c r="N1544" s="87"/>
      <c r="O1544" s="87"/>
      <c r="P1544" s="87"/>
      <c r="Q1544" s="84"/>
      <c r="R1544" s="84">
        <v>80</v>
      </c>
      <c r="S1544" s="87">
        <v>80</v>
      </c>
      <c r="T1544" s="87">
        <v>80</v>
      </c>
      <c r="U1544" s="87">
        <v>80</v>
      </c>
      <c r="V1544" s="87">
        <v>80</v>
      </c>
      <c r="W1544" s="87">
        <v>80</v>
      </c>
      <c r="X1544" s="87"/>
    </row>
    <row r="1545" spans="1:24" ht="26.1">
      <c r="A1545" s="9" t="s">
        <v>141</v>
      </c>
      <c r="B1545" s="16" t="s">
        <v>88</v>
      </c>
      <c r="C1545" s="47" t="str" cm="1">
        <f t="array" ref="C1545">IF(A1545="", "", _xlfn._xlws.FILTER('Responsáveis pelas informações'!F:F, 'Responsáveis pelas informações'!A:A=A1545))</f>
        <v>Marcos</v>
      </c>
      <c r="D1545" s="47" t="s">
        <v>38</v>
      </c>
      <c r="E1545" s="82" t="s">
        <v>398</v>
      </c>
      <c r="F1545" s="192" t="s">
        <v>877</v>
      </c>
      <c r="G1545" s="16"/>
      <c r="H1545" s="87"/>
      <c r="I1545" s="87"/>
      <c r="J1545" s="87"/>
      <c r="K1545" s="87"/>
      <c r="L1545" s="87"/>
      <c r="M1545" s="87"/>
      <c r="N1545" s="87"/>
      <c r="O1545" s="87"/>
      <c r="P1545" s="87"/>
      <c r="Q1545" s="84"/>
      <c r="R1545" s="84">
        <v>41</v>
      </c>
      <c r="S1545" s="87">
        <v>41</v>
      </c>
      <c r="T1545" s="87">
        <v>41</v>
      </c>
      <c r="U1545" s="87">
        <v>41</v>
      </c>
      <c r="V1545" s="87">
        <v>41</v>
      </c>
      <c r="W1545" s="87">
        <v>41</v>
      </c>
      <c r="X1545" s="87"/>
    </row>
    <row r="1546" spans="1:24" ht="12.95">
      <c r="A1546" s="9" t="s">
        <v>141</v>
      </c>
      <c r="B1546" s="16" t="s">
        <v>72</v>
      </c>
      <c r="C1546" s="47" t="str" cm="1">
        <f t="array" ref="C1546">IF(A1546="", "", _xlfn._xlws.FILTER('Responsáveis pelas informações'!F:F, 'Responsáveis pelas informações'!A:A=A1546))</f>
        <v>Marcos</v>
      </c>
      <c r="D1546" s="47" t="s">
        <v>38</v>
      </c>
      <c r="E1546" s="82" t="s">
        <v>398</v>
      </c>
      <c r="F1546" s="192" t="s">
        <v>877</v>
      </c>
      <c r="G1546" s="16"/>
      <c r="H1546" s="87"/>
      <c r="I1546" s="87"/>
      <c r="J1546" s="87"/>
      <c r="K1546" s="87"/>
      <c r="L1546" s="87"/>
      <c r="M1546" s="87"/>
      <c r="N1546" s="87"/>
      <c r="O1546" s="87"/>
      <c r="P1546" s="87"/>
      <c r="Q1546" s="84"/>
      <c r="R1546" s="84">
        <v>65</v>
      </c>
      <c r="S1546" s="87">
        <v>65</v>
      </c>
      <c r="T1546" s="87">
        <v>65</v>
      </c>
      <c r="U1546" s="87">
        <v>65</v>
      </c>
      <c r="V1546" s="87">
        <v>65</v>
      </c>
      <c r="W1546" s="87">
        <v>65</v>
      </c>
      <c r="X1546" s="87"/>
    </row>
    <row r="1547" spans="1:24" ht="26.1">
      <c r="A1547" s="9" t="s">
        <v>141</v>
      </c>
      <c r="B1547" s="16" t="s">
        <v>104</v>
      </c>
      <c r="C1547" s="47" t="str" cm="1">
        <f t="array" ref="C1547">IF(A1547="", "", _xlfn._xlws.FILTER('Responsáveis pelas informações'!F:F, 'Responsáveis pelas informações'!A:A=A1547))</f>
        <v>Marcos</v>
      </c>
      <c r="D1547" s="47" t="s">
        <v>38</v>
      </c>
      <c r="E1547" s="82" t="s">
        <v>398</v>
      </c>
      <c r="F1547" s="192" t="s">
        <v>877</v>
      </c>
      <c r="G1547" s="16"/>
      <c r="H1547" s="87"/>
      <c r="I1547" s="87"/>
      <c r="J1547" s="87"/>
      <c r="K1547" s="87"/>
      <c r="L1547" s="87"/>
      <c r="M1547" s="87"/>
      <c r="N1547" s="87"/>
      <c r="O1547" s="87"/>
      <c r="P1547" s="87"/>
      <c r="Q1547" s="84"/>
      <c r="R1547" s="84">
        <v>8</v>
      </c>
      <c r="S1547" s="87">
        <v>10</v>
      </c>
      <c r="T1547" s="87">
        <v>12</v>
      </c>
      <c r="U1547" s="87">
        <v>14</v>
      </c>
      <c r="V1547" s="87">
        <v>16</v>
      </c>
      <c r="W1547" s="87">
        <v>17</v>
      </c>
      <c r="X1547" s="87"/>
    </row>
    <row r="1548" spans="1:24" ht="26.1">
      <c r="A1548" s="9" t="s">
        <v>141</v>
      </c>
      <c r="B1548" s="16" t="s">
        <v>84</v>
      </c>
      <c r="C1548" s="47" t="s">
        <v>222</v>
      </c>
      <c r="D1548" s="47" t="s">
        <v>38</v>
      </c>
      <c r="E1548" s="82" t="s">
        <v>398</v>
      </c>
      <c r="F1548" s="192" t="s">
        <v>877</v>
      </c>
      <c r="G1548" s="16"/>
      <c r="H1548" s="87"/>
      <c r="I1548" s="87"/>
      <c r="J1548" s="87"/>
      <c r="K1548" s="87"/>
      <c r="L1548" s="87"/>
      <c r="M1548" s="87"/>
      <c r="N1548" s="87"/>
      <c r="O1548" s="87"/>
      <c r="P1548" s="87"/>
      <c r="Q1548" s="84"/>
      <c r="R1548" s="84">
        <v>0</v>
      </c>
      <c r="S1548" s="87">
        <v>0</v>
      </c>
      <c r="T1548" s="87">
        <v>0</v>
      </c>
      <c r="U1548" s="87">
        <v>0</v>
      </c>
      <c r="V1548" s="87">
        <v>0</v>
      </c>
      <c r="W1548" s="87">
        <v>0</v>
      </c>
      <c r="X1548" s="87"/>
    </row>
    <row r="1549" spans="1:24" ht="12.95">
      <c r="A1549" s="9" t="s">
        <v>142</v>
      </c>
      <c r="B1549" s="16" t="s">
        <v>45</v>
      </c>
      <c r="C1549" s="16" t="str" cm="1">
        <f t="array" ref="C1549">IF(A1549="", "", _xlfn._xlws.FILTER('Responsáveis pelas informações'!F:F, 'Responsáveis pelas informações'!A:A=A1549))</f>
        <v>Marcos</v>
      </c>
      <c r="D1549" s="16" t="s">
        <v>16</v>
      </c>
      <c r="E1549" s="30" t="s">
        <v>877</v>
      </c>
      <c r="F1549" s="30" t="s">
        <v>877</v>
      </c>
      <c r="G1549" s="114"/>
      <c r="H1549" s="87"/>
      <c r="I1549" s="87"/>
      <c r="J1549" s="87"/>
      <c r="K1549" s="87"/>
      <c r="L1549" s="87">
        <v>80</v>
      </c>
      <c r="M1549" s="87">
        <v>80</v>
      </c>
      <c r="N1549" s="87">
        <v>80</v>
      </c>
      <c r="O1549" s="87">
        <v>80</v>
      </c>
      <c r="P1549" s="87">
        <v>80</v>
      </c>
      <c r="Q1549" s="84">
        <v>80</v>
      </c>
      <c r="R1549" s="84"/>
      <c r="S1549" s="87"/>
      <c r="T1549" s="87"/>
      <c r="U1549" s="87"/>
      <c r="V1549" s="87"/>
      <c r="W1549" s="87"/>
      <c r="X1549" s="87"/>
    </row>
    <row r="1550" spans="1:24" ht="12.95">
      <c r="A1550" s="9" t="s">
        <v>142</v>
      </c>
      <c r="B1550" s="16" t="s">
        <v>47</v>
      </c>
      <c r="C1550" s="16" t="str" cm="1">
        <f t="array" ref="C1550">IF(A1550="", "", _xlfn._xlws.FILTER('Responsáveis pelas informações'!F:F, 'Responsáveis pelas informações'!A:A=A1550))</f>
        <v>Marcos</v>
      </c>
      <c r="D1550" s="16" t="s">
        <v>16</v>
      </c>
      <c r="E1550" s="30" t="s">
        <v>877</v>
      </c>
      <c r="F1550" s="30" t="s">
        <v>877</v>
      </c>
      <c r="G1550" s="114"/>
      <c r="H1550" s="87"/>
      <c r="I1550" s="87"/>
      <c r="J1550" s="87"/>
      <c r="K1550" s="87"/>
      <c r="L1550" s="87">
        <v>105</v>
      </c>
      <c r="M1550" s="87">
        <v>51</v>
      </c>
      <c r="N1550" s="87">
        <v>26</v>
      </c>
      <c r="O1550" s="87">
        <v>13</v>
      </c>
      <c r="P1550" s="87">
        <v>7</v>
      </c>
      <c r="Q1550" s="84">
        <v>0</v>
      </c>
      <c r="R1550" s="84"/>
      <c r="S1550" s="87"/>
      <c r="T1550" s="87"/>
      <c r="U1550" s="87"/>
      <c r="V1550" s="87"/>
      <c r="W1550" s="87"/>
      <c r="X1550" s="87"/>
    </row>
    <row r="1551" spans="1:24" ht="12.95">
      <c r="A1551" s="9" t="s">
        <v>142</v>
      </c>
      <c r="B1551" s="16" t="s">
        <v>49</v>
      </c>
      <c r="C1551" s="16" t="str" cm="1">
        <f t="array" ref="C1551">IF(A1551="", "", _xlfn._xlws.FILTER('Responsáveis pelas informações'!F:F, 'Responsáveis pelas informações'!A:A=A1551))</f>
        <v>Marcos</v>
      </c>
      <c r="D1551" s="16" t="s">
        <v>16</v>
      </c>
      <c r="E1551" s="30" t="s">
        <v>877</v>
      </c>
      <c r="F1551" s="30" t="s">
        <v>877</v>
      </c>
      <c r="G1551" s="114"/>
      <c r="H1551" s="87"/>
      <c r="I1551" s="87"/>
      <c r="J1551" s="87"/>
      <c r="K1551" s="87"/>
      <c r="L1551" s="87">
        <v>25</v>
      </c>
      <c r="M1551" s="87">
        <v>12</v>
      </c>
      <c r="N1551" s="87">
        <v>6</v>
      </c>
      <c r="O1551" s="87">
        <v>3</v>
      </c>
      <c r="P1551" s="87">
        <v>2</v>
      </c>
      <c r="Q1551" s="84">
        <v>0</v>
      </c>
      <c r="R1551" s="84"/>
      <c r="S1551" s="87"/>
      <c r="T1551" s="87"/>
      <c r="U1551" s="87"/>
      <c r="V1551" s="87"/>
      <c r="W1551" s="87"/>
      <c r="X1551" s="87"/>
    </row>
    <row r="1552" spans="1:24" ht="12.95">
      <c r="A1552" s="9" t="s">
        <v>142</v>
      </c>
      <c r="B1552" s="16" t="s">
        <v>51</v>
      </c>
      <c r="C1552" s="16" t="str" cm="1">
        <f t="array" ref="C1552">IF(A1552="", "", _xlfn._xlws.FILTER('Responsáveis pelas informações'!F:F, 'Responsáveis pelas informações'!A:A=A1552))</f>
        <v>Marcos</v>
      </c>
      <c r="D1552" s="16" t="s">
        <v>16</v>
      </c>
      <c r="E1552" s="30" t="s">
        <v>877</v>
      </c>
      <c r="F1552" s="30" t="s">
        <v>877</v>
      </c>
      <c r="G1552" s="114"/>
      <c r="H1552" s="87"/>
      <c r="I1552" s="87"/>
      <c r="J1552" s="87"/>
      <c r="K1552" s="87"/>
      <c r="L1552" s="87">
        <v>1</v>
      </c>
      <c r="M1552" s="87">
        <v>2</v>
      </c>
      <c r="N1552" s="87">
        <v>3</v>
      </c>
      <c r="O1552" s="87">
        <v>4</v>
      </c>
      <c r="P1552" s="87">
        <v>2</v>
      </c>
      <c r="Q1552" s="84">
        <v>0</v>
      </c>
      <c r="R1552" s="84"/>
      <c r="S1552" s="87"/>
      <c r="T1552" s="87"/>
      <c r="U1552" s="87"/>
      <c r="V1552" s="87"/>
      <c r="W1552" s="87"/>
      <c r="X1552" s="87"/>
    </row>
    <row r="1553" spans="1:24" ht="12.95">
      <c r="A1553" s="9" t="s">
        <v>142</v>
      </c>
      <c r="B1553" s="16" t="s">
        <v>53</v>
      </c>
      <c r="C1553" s="16" t="str" cm="1">
        <f t="array" ref="C1553">IF(A1553="", "", _xlfn._xlws.FILTER('Responsáveis pelas informações'!F:F, 'Responsáveis pelas informações'!A:A=A1553))</f>
        <v>Marcos</v>
      </c>
      <c r="D1553" s="16" t="s">
        <v>16</v>
      </c>
      <c r="E1553" s="30" t="s">
        <v>877</v>
      </c>
      <c r="F1553" s="30" t="s">
        <v>877</v>
      </c>
      <c r="G1553" s="114"/>
      <c r="H1553" s="87"/>
      <c r="I1553" s="87"/>
      <c r="J1553" s="87"/>
      <c r="K1553" s="87"/>
      <c r="L1553" s="87">
        <v>1</v>
      </c>
      <c r="M1553" s="87">
        <v>1</v>
      </c>
      <c r="N1553" s="87">
        <v>2</v>
      </c>
      <c r="O1553" s="87">
        <v>3</v>
      </c>
      <c r="P1553" s="87">
        <v>1</v>
      </c>
      <c r="Q1553" s="84">
        <v>0</v>
      </c>
      <c r="R1553" s="84"/>
      <c r="S1553" s="87"/>
      <c r="T1553" s="87"/>
      <c r="U1553" s="87"/>
      <c r="V1553" s="87"/>
      <c r="W1553" s="87"/>
      <c r="X1553" s="87"/>
    </row>
    <row r="1554" spans="1:24" ht="12.95">
      <c r="A1554" s="9" t="s">
        <v>142</v>
      </c>
      <c r="B1554" s="16" t="s">
        <v>55</v>
      </c>
      <c r="C1554" s="16" t="str" cm="1">
        <f t="array" ref="C1554">IF(A1554="", "", _xlfn._xlws.FILTER('Responsáveis pelas informações'!F:F, 'Responsáveis pelas informações'!A:A=A1554))</f>
        <v>Marcos</v>
      </c>
      <c r="D1554" s="16" t="s">
        <v>16</v>
      </c>
      <c r="E1554" s="30" t="s">
        <v>877</v>
      </c>
      <c r="F1554" s="30" t="s">
        <v>877</v>
      </c>
      <c r="G1554" s="114"/>
      <c r="H1554" s="87"/>
      <c r="I1554" s="87"/>
      <c r="J1554" s="87"/>
      <c r="K1554" s="87"/>
      <c r="L1554" s="87">
        <v>0</v>
      </c>
      <c r="M1554" s="87">
        <v>100</v>
      </c>
      <c r="N1554" s="87">
        <v>100</v>
      </c>
      <c r="O1554" s="87">
        <v>100</v>
      </c>
      <c r="P1554" s="87">
        <v>100</v>
      </c>
      <c r="Q1554" s="84">
        <v>100</v>
      </c>
      <c r="R1554" s="84"/>
      <c r="S1554" s="87"/>
      <c r="T1554" s="87"/>
      <c r="U1554" s="87"/>
      <c r="V1554" s="87"/>
      <c r="W1554" s="87"/>
      <c r="X1554" s="87"/>
    </row>
    <row r="1555" spans="1:24" ht="12.95">
      <c r="A1555" s="9" t="s">
        <v>142</v>
      </c>
      <c r="B1555" s="16" t="s">
        <v>57</v>
      </c>
      <c r="C1555" s="16" t="str" cm="1">
        <f t="array" ref="C1555">IF(A1555="", "", _xlfn._xlws.FILTER('Responsáveis pelas informações'!F:F, 'Responsáveis pelas informações'!A:A=A1555))</f>
        <v>Marcos</v>
      </c>
      <c r="D1555" s="16" t="s">
        <v>16</v>
      </c>
      <c r="E1555" s="30" t="s">
        <v>877</v>
      </c>
      <c r="F1555" s="30" t="s">
        <v>877</v>
      </c>
      <c r="G1555" s="114"/>
      <c r="H1555" s="87"/>
      <c r="I1555" s="87"/>
      <c r="J1555" s="87"/>
      <c r="K1555" s="87"/>
      <c r="L1555" s="87">
        <v>0</v>
      </c>
      <c r="M1555" s="87">
        <v>0</v>
      </c>
      <c r="N1555" s="87">
        <v>0</v>
      </c>
      <c r="O1555" s="87">
        <v>0</v>
      </c>
      <c r="P1555" s="87">
        <v>1</v>
      </c>
      <c r="Q1555" s="84">
        <v>1</v>
      </c>
      <c r="R1555" s="84"/>
      <c r="S1555" s="87"/>
      <c r="T1555" s="87"/>
      <c r="U1555" s="87"/>
      <c r="V1555" s="87"/>
      <c r="W1555" s="87"/>
      <c r="X1555" s="87"/>
    </row>
    <row r="1556" spans="1:24" ht="12.95">
      <c r="A1556" s="9" t="s">
        <v>142</v>
      </c>
      <c r="B1556" s="16" t="s">
        <v>45</v>
      </c>
      <c r="C1556" s="16" t="str" cm="1">
        <f t="array" ref="C1556">IF(A1556="", "", _xlfn._xlws.FILTER('Responsáveis pelas informações'!F:F, 'Responsáveis pelas informações'!A:A=A1556))</f>
        <v>Marcos</v>
      </c>
      <c r="D1556" s="16" t="s">
        <v>16</v>
      </c>
      <c r="E1556" s="30" t="s">
        <v>389</v>
      </c>
      <c r="F1556" s="30" t="s">
        <v>877</v>
      </c>
      <c r="G1556" s="16"/>
      <c r="H1556" s="87"/>
      <c r="I1556" s="87"/>
      <c r="J1556" s="87"/>
      <c r="K1556" s="87"/>
      <c r="L1556" s="87">
        <v>80</v>
      </c>
      <c r="M1556" s="87">
        <v>50</v>
      </c>
      <c r="N1556" s="87">
        <v>50</v>
      </c>
      <c r="O1556" s="87">
        <v>50</v>
      </c>
      <c r="P1556" s="87">
        <v>50</v>
      </c>
      <c r="Q1556" s="84">
        <v>50</v>
      </c>
      <c r="R1556" s="84"/>
      <c r="S1556" s="87"/>
      <c r="T1556" s="87"/>
      <c r="U1556" s="87"/>
      <c r="V1556" s="87"/>
      <c r="W1556" s="87"/>
      <c r="X1556" s="87"/>
    </row>
    <row r="1557" spans="1:24" ht="12.95">
      <c r="A1557" s="9" t="s">
        <v>142</v>
      </c>
      <c r="B1557" s="16" t="s">
        <v>47</v>
      </c>
      <c r="C1557" s="16" t="str" cm="1">
        <f t="array" ref="C1557">IF(A1557="", "", _xlfn._xlws.FILTER('Responsáveis pelas informações'!F:F, 'Responsáveis pelas informações'!A:A=A1557))</f>
        <v>Marcos</v>
      </c>
      <c r="D1557" s="16" t="s">
        <v>16</v>
      </c>
      <c r="E1557" s="30" t="s">
        <v>389</v>
      </c>
      <c r="F1557" s="30" t="s">
        <v>877</v>
      </c>
      <c r="G1557" s="16"/>
      <c r="H1557" s="87"/>
      <c r="I1557" s="87"/>
      <c r="J1557" s="87"/>
      <c r="K1557" s="87"/>
      <c r="L1557" s="87">
        <v>140</v>
      </c>
      <c r="M1557" s="87">
        <v>68</v>
      </c>
      <c r="N1557" s="87">
        <v>35</v>
      </c>
      <c r="O1557" s="87">
        <v>18</v>
      </c>
      <c r="P1557" s="87">
        <v>9</v>
      </c>
      <c r="Q1557" s="84">
        <v>0</v>
      </c>
      <c r="R1557" s="84"/>
      <c r="S1557" s="87"/>
      <c r="T1557" s="87"/>
      <c r="U1557" s="87"/>
      <c r="V1557" s="87"/>
      <c r="W1557" s="87"/>
      <c r="X1557" s="87"/>
    </row>
    <row r="1558" spans="1:24" ht="12.95">
      <c r="A1558" s="9" t="s">
        <v>142</v>
      </c>
      <c r="B1558" s="16" t="s">
        <v>49</v>
      </c>
      <c r="C1558" s="16" t="str" cm="1">
        <f t="array" ref="C1558">IF(A1558="", "", _xlfn._xlws.FILTER('Responsáveis pelas informações'!F:F, 'Responsáveis pelas informações'!A:A=A1558))</f>
        <v>Marcos</v>
      </c>
      <c r="D1558" s="16" t="s">
        <v>16</v>
      </c>
      <c r="E1558" s="30" t="s">
        <v>389</v>
      </c>
      <c r="F1558" s="30" t="s">
        <v>877</v>
      </c>
      <c r="G1558" s="16"/>
      <c r="H1558" s="87"/>
      <c r="I1558" s="87"/>
      <c r="J1558" s="87"/>
      <c r="K1558" s="87"/>
      <c r="L1558" s="87">
        <v>34</v>
      </c>
      <c r="M1558" s="87">
        <v>16</v>
      </c>
      <c r="N1558" s="87">
        <v>8</v>
      </c>
      <c r="O1558" s="87">
        <v>4</v>
      </c>
      <c r="P1558" s="87">
        <v>2</v>
      </c>
      <c r="Q1558" s="84">
        <v>0</v>
      </c>
      <c r="R1558" s="84"/>
      <c r="S1558" s="87"/>
      <c r="T1558" s="87"/>
      <c r="U1558" s="87"/>
      <c r="V1558" s="87"/>
      <c r="W1558" s="87"/>
      <c r="X1558" s="87"/>
    </row>
    <row r="1559" spans="1:24" ht="12.95">
      <c r="A1559" s="9" t="s">
        <v>142</v>
      </c>
      <c r="B1559" s="16" t="s">
        <v>51</v>
      </c>
      <c r="C1559" s="16" t="str" cm="1">
        <f t="array" ref="C1559">IF(A1559="", "", _xlfn._xlws.FILTER('Responsáveis pelas informações'!F:F, 'Responsáveis pelas informações'!A:A=A1559))</f>
        <v>Marcos</v>
      </c>
      <c r="D1559" s="16" t="s">
        <v>16</v>
      </c>
      <c r="E1559" s="30" t="s">
        <v>389</v>
      </c>
      <c r="F1559" s="30" t="s">
        <v>877</v>
      </c>
      <c r="G1559" s="16"/>
      <c r="H1559" s="87"/>
      <c r="I1559" s="87"/>
      <c r="J1559" s="87"/>
      <c r="K1559" s="87"/>
      <c r="L1559" s="87">
        <v>1</v>
      </c>
      <c r="M1559" s="87">
        <v>4</v>
      </c>
      <c r="N1559" s="87">
        <v>5</v>
      </c>
      <c r="O1559" s="87">
        <v>4</v>
      </c>
      <c r="P1559" s="87">
        <v>2</v>
      </c>
      <c r="Q1559" s="84">
        <v>0</v>
      </c>
      <c r="R1559" s="84"/>
      <c r="S1559" s="87"/>
      <c r="T1559" s="87"/>
      <c r="U1559" s="87"/>
      <c r="V1559" s="87"/>
      <c r="W1559" s="87"/>
      <c r="X1559" s="87"/>
    </row>
    <row r="1560" spans="1:24" ht="12.95">
      <c r="A1560" s="9" t="s">
        <v>142</v>
      </c>
      <c r="B1560" s="16" t="s">
        <v>53</v>
      </c>
      <c r="C1560" s="16" t="str" cm="1">
        <f t="array" ref="C1560">IF(A1560="", "", _xlfn._xlws.FILTER('Responsáveis pelas informações'!F:F, 'Responsáveis pelas informações'!A:A=A1560))</f>
        <v>Marcos</v>
      </c>
      <c r="D1560" s="16" t="s">
        <v>16</v>
      </c>
      <c r="E1560" s="30" t="s">
        <v>389</v>
      </c>
      <c r="F1560" s="30" t="s">
        <v>877</v>
      </c>
      <c r="G1560" s="16"/>
      <c r="H1560" s="87"/>
      <c r="I1560" s="87"/>
      <c r="J1560" s="87"/>
      <c r="K1560" s="87"/>
      <c r="L1560" s="87">
        <v>1</v>
      </c>
      <c r="M1560" s="87">
        <v>3</v>
      </c>
      <c r="N1560" s="87">
        <v>4</v>
      </c>
      <c r="O1560" s="87">
        <v>2</v>
      </c>
      <c r="P1560" s="87">
        <v>2</v>
      </c>
      <c r="Q1560" s="84">
        <v>0</v>
      </c>
      <c r="R1560" s="84"/>
      <c r="S1560" s="87"/>
      <c r="T1560" s="87"/>
      <c r="U1560" s="87"/>
      <c r="V1560" s="87"/>
      <c r="W1560" s="87"/>
      <c r="X1560" s="87"/>
    </row>
    <row r="1561" spans="1:24" ht="12.95">
      <c r="A1561" s="9" t="s">
        <v>142</v>
      </c>
      <c r="B1561" s="16" t="s">
        <v>55</v>
      </c>
      <c r="C1561" s="16" t="str" cm="1">
        <f t="array" ref="C1561">IF(A1561="", "", _xlfn._xlws.FILTER('Responsáveis pelas informações'!F:F, 'Responsáveis pelas informações'!A:A=A1561))</f>
        <v>Marcos</v>
      </c>
      <c r="D1561" s="16" t="s">
        <v>16</v>
      </c>
      <c r="E1561" s="30" t="s">
        <v>389</v>
      </c>
      <c r="F1561" s="30" t="s">
        <v>877</v>
      </c>
      <c r="G1561" s="16"/>
      <c r="H1561" s="87"/>
      <c r="I1561" s="87"/>
      <c r="J1561" s="87"/>
      <c r="K1561" s="87"/>
      <c r="L1561" s="87">
        <v>0</v>
      </c>
      <c r="M1561" s="87">
        <v>100</v>
      </c>
      <c r="N1561" s="87">
        <v>100</v>
      </c>
      <c r="O1561" s="87">
        <v>100</v>
      </c>
      <c r="P1561" s="87">
        <v>100</v>
      </c>
      <c r="Q1561" s="84">
        <v>100</v>
      </c>
      <c r="R1561" s="84"/>
      <c r="S1561" s="87"/>
      <c r="T1561" s="87"/>
      <c r="U1561" s="87"/>
      <c r="V1561" s="87"/>
      <c r="W1561" s="87"/>
      <c r="X1561" s="87"/>
    </row>
    <row r="1562" spans="1:24" ht="12.95">
      <c r="A1562" s="9" t="s">
        <v>142</v>
      </c>
      <c r="B1562" s="16" t="s">
        <v>57</v>
      </c>
      <c r="C1562" s="16" t="str" cm="1">
        <f t="array" ref="C1562">IF(A1562="", "", _xlfn._xlws.FILTER('Responsáveis pelas informações'!F:F, 'Responsáveis pelas informações'!A:A=A1562))</f>
        <v>Marcos</v>
      </c>
      <c r="D1562" s="16" t="s">
        <v>16</v>
      </c>
      <c r="E1562" s="30" t="s">
        <v>389</v>
      </c>
      <c r="F1562" s="30" t="s">
        <v>877</v>
      </c>
      <c r="G1562" s="16"/>
      <c r="H1562" s="87"/>
      <c r="I1562" s="87"/>
      <c r="J1562" s="87"/>
      <c r="K1562" s="87"/>
      <c r="L1562" s="87">
        <v>0</v>
      </c>
      <c r="M1562" s="87">
        <v>0</v>
      </c>
      <c r="N1562" s="87">
        <v>2</v>
      </c>
      <c r="O1562" s="87">
        <v>2</v>
      </c>
      <c r="P1562" s="87">
        <v>1</v>
      </c>
      <c r="Q1562" s="84">
        <v>1</v>
      </c>
      <c r="R1562" s="84"/>
      <c r="S1562" s="87"/>
      <c r="T1562" s="87"/>
      <c r="U1562" s="87"/>
      <c r="V1562" s="87"/>
      <c r="W1562" s="87"/>
      <c r="X1562" s="87"/>
    </row>
    <row r="1563" spans="1:24" ht="12.95">
      <c r="A1563" s="9" t="s">
        <v>142</v>
      </c>
      <c r="B1563" s="16" t="s">
        <v>51</v>
      </c>
      <c r="C1563" s="16" t="str" cm="1">
        <f t="array" ref="C1563">IF(A1563="", "", _xlfn._xlws.FILTER('Responsáveis pelas informações'!F:F, 'Responsáveis pelas informações'!A:A=A1563))</f>
        <v>Marcos</v>
      </c>
      <c r="D1563" s="16" t="s">
        <v>16</v>
      </c>
      <c r="E1563" s="30" t="s">
        <v>398</v>
      </c>
      <c r="F1563" s="30" t="s">
        <v>877</v>
      </c>
      <c r="G1563" s="16"/>
      <c r="H1563" s="87"/>
      <c r="I1563" s="87"/>
      <c r="J1563" s="87"/>
      <c r="K1563" s="87"/>
      <c r="L1563" s="87"/>
      <c r="M1563" s="87"/>
      <c r="N1563" s="87"/>
      <c r="O1563" s="87">
        <v>5</v>
      </c>
      <c r="P1563" s="87">
        <v>5</v>
      </c>
      <c r="Q1563" s="84">
        <v>3</v>
      </c>
      <c r="R1563" s="84">
        <v>1</v>
      </c>
      <c r="S1563" s="87">
        <v>1</v>
      </c>
      <c r="T1563" s="87">
        <v>1</v>
      </c>
      <c r="U1563" s="87">
        <v>0</v>
      </c>
      <c r="V1563" s="87"/>
      <c r="W1563" s="87"/>
      <c r="X1563" s="87"/>
    </row>
    <row r="1564" spans="1:24" ht="12.95">
      <c r="A1564" s="9" t="s">
        <v>142</v>
      </c>
      <c r="B1564" s="16" t="s">
        <v>79</v>
      </c>
      <c r="C1564" s="16" t="str" cm="1">
        <f t="array" ref="C1564">IF(A1564="", "", _xlfn._xlws.FILTER('Responsáveis pelas informações'!F:F, 'Responsáveis pelas informações'!A:A=A1564))</f>
        <v>Marcos</v>
      </c>
      <c r="D1564" s="16" t="s">
        <v>16</v>
      </c>
      <c r="E1564" s="30" t="s">
        <v>398</v>
      </c>
      <c r="F1564" s="30" t="s">
        <v>877</v>
      </c>
      <c r="G1564" s="16"/>
      <c r="H1564" s="87"/>
      <c r="I1564" s="87"/>
      <c r="J1564" s="87"/>
      <c r="K1564" s="87"/>
      <c r="L1564" s="87"/>
      <c r="M1564" s="87"/>
      <c r="N1564" s="87"/>
      <c r="O1564" s="87">
        <v>3</v>
      </c>
      <c r="P1564" s="87">
        <v>7</v>
      </c>
      <c r="Q1564" s="84">
        <v>4</v>
      </c>
      <c r="R1564" s="84">
        <v>1</v>
      </c>
      <c r="S1564" s="87">
        <v>1</v>
      </c>
      <c r="T1564" s="87">
        <v>1</v>
      </c>
      <c r="U1564" s="87">
        <v>0</v>
      </c>
      <c r="V1564" s="87"/>
      <c r="W1564" s="87"/>
      <c r="X1564" s="87"/>
    </row>
    <row r="1565" spans="1:24" ht="26.1">
      <c r="A1565" s="9" t="s">
        <v>142</v>
      </c>
      <c r="B1565" s="16" t="s">
        <v>84</v>
      </c>
      <c r="C1565" s="16" t="str" cm="1">
        <f t="array" ref="C1565">IF(A1565="", "", _xlfn._xlws.FILTER('Responsáveis pelas informações'!F:F, 'Responsáveis pelas informações'!A:A=A1565))</f>
        <v>Marcos</v>
      </c>
      <c r="D1565" s="16" t="s">
        <v>16</v>
      </c>
      <c r="E1565" s="30" t="s">
        <v>398</v>
      </c>
      <c r="F1565" s="30" t="s">
        <v>877</v>
      </c>
      <c r="G1565" s="16"/>
      <c r="H1565" s="87"/>
      <c r="I1565" s="87"/>
      <c r="J1565" s="87"/>
      <c r="K1565" s="87"/>
      <c r="L1565" s="87"/>
      <c r="M1565" s="87"/>
      <c r="N1565" s="87"/>
      <c r="O1565" s="87">
        <v>0</v>
      </c>
      <c r="P1565" s="87">
        <v>0</v>
      </c>
      <c r="Q1565" s="84">
        <v>0</v>
      </c>
      <c r="R1565" s="84">
        <v>0</v>
      </c>
      <c r="S1565" s="87">
        <v>0</v>
      </c>
      <c r="T1565" s="87">
        <v>0</v>
      </c>
      <c r="U1565" s="87">
        <v>0</v>
      </c>
      <c r="V1565" s="87"/>
      <c r="W1565" s="87"/>
      <c r="X1565" s="87"/>
    </row>
    <row r="1566" spans="1:24" ht="12.95">
      <c r="A1566" s="9" t="s">
        <v>142</v>
      </c>
      <c r="B1566" s="16" t="s">
        <v>57</v>
      </c>
      <c r="C1566" s="16" t="str" cm="1">
        <f t="array" ref="C1566">IF(A1566="", "", _xlfn._xlws.FILTER('Responsáveis pelas informações'!F:F, 'Responsáveis pelas informações'!A:A=A1566))</f>
        <v>Marcos</v>
      </c>
      <c r="D1566" s="16" t="s">
        <v>16</v>
      </c>
      <c r="E1566" s="30" t="s">
        <v>398</v>
      </c>
      <c r="F1566" s="30" t="s">
        <v>877</v>
      </c>
      <c r="G1566" s="16"/>
      <c r="H1566" s="87"/>
      <c r="I1566" s="87"/>
      <c r="J1566" s="87"/>
      <c r="K1566" s="87"/>
      <c r="L1566" s="87"/>
      <c r="M1566" s="87"/>
      <c r="N1566" s="87"/>
      <c r="O1566" s="87">
        <v>5</v>
      </c>
      <c r="P1566" s="87">
        <v>2</v>
      </c>
      <c r="Q1566" s="84">
        <v>2</v>
      </c>
      <c r="R1566" s="84">
        <v>2</v>
      </c>
      <c r="S1566" s="87">
        <v>1</v>
      </c>
      <c r="T1566" s="87">
        <v>1</v>
      </c>
      <c r="U1566" s="87">
        <v>1</v>
      </c>
      <c r="V1566" s="87"/>
      <c r="W1566" s="87"/>
      <c r="X1566" s="87"/>
    </row>
    <row r="1567" spans="1:24" ht="12.95">
      <c r="A1567" s="9" t="s">
        <v>142</v>
      </c>
      <c r="B1567" s="16" t="s">
        <v>99</v>
      </c>
      <c r="C1567" s="16" t="str" cm="1">
        <f t="array" ref="C1567">IF(A1567="", "", _xlfn._xlws.FILTER('Responsáveis pelas informações'!F:F, 'Responsáveis pelas informações'!A:A=A1567))</f>
        <v>Marcos</v>
      </c>
      <c r="D1567" s="16" t="s">
        <v>16</v>
      </c>
      <c r="E1567" s="30" t="s">
        <v>398</v>
      </c>
      <c r="F1567" s="30" t="s">
        <v>877</v>
      </c>
      <c r="G1567" s="16"/>
      <c r="H1567" s="87"/>
      <c r="I1567" s="87"/>
      <c r="J1567" s="87"/>
      <c r="K1567" s="87"/>
      <c r="L1567" s="87"/>
      <c r="M1567" s="87"/>
      <c r="N1567" s="87"/>
      <c r="O1567" s="87">
        <v>3</v>
      </c>
      <c r="P1567" s="87">
        <v>3</v>
      </c>
      <c r="Q1567" s="84">
        <v>3</v>
      </c>
      <c r="R1567" s="84">
        <v>3</v>
      </c>
      <c r="S1567" s="87">
        <v>3</v>
      </c>
      <c r="T1567" s="87">
        <v>3</v>
      </c>
      <c r="U1567" s="87">
        <v>3</v>
      </c>
      <c r="V1567" s="87"/>
      <c r="W1567" s="87"/>
      <c r="X1567" s="87"/>
    </row>
    <row r="1568" spans="1:24" ht="26.1">
      <c r="A1568" s="9" t="s">
        <v>142</v>
      </c>
      <c r="B1568" s="16" t="s">
        <v>88</v>
      </c>
      <c r="C1568" s="16" t="str" cm="1">
        <f t="array" ref="C1568">IF(A1568="", "", _xlfn._xlws.FILTER('Responsáveis pelas informações'!F:F, 'Responsáveis pelas informações'!A:A=A1568))</f>
        <v>Marcos</v>
      </c>
      <c r="D1568" s="16" t="s">
        <v>16</v>
      </c>
      <c r="E1568" s="30" t="s">
        <v>398</v>
      </c>
      <c r="F1568" s="30" t="s">
        <v>877</v>
      </c>
      <c r="G1568" s="16"/>
      <c r="H1568" s="87"/>
      <c r="I1568" s="87"/>
      <c r="J1568" s="87"/>
      <c r="K1568" s="87"/>
      <c r="L1568" s="87"/>
      <c r="M1568" s="87"/>
      <c r="N1568" s="87"/>
      <c r="O1568" s="87" t="s">
        <v>1032</v>
      </c>
      <c r="P1568" s="87" t="s">
        <v>1033</v>
      </c>
      <c r="Q1568" s="84" t="s">
        <v>1034</v>
      </c>
      <c r="R1568" s="84" t="s">
        <v>1035</v>
      </c>
      <c r="S1568" s="87" t="s">
        <v>1036</v>
      </c>
      <c r="T1568" s="87" t="s">
        <v>1037</v>
      </c>
      <c r="U1568" s="87" t="s">
        <v>1038</v>
      </c>
      <c r="V1568" s="87"/>
      <c r="W1568" s="87"/>
      <c r="X1568" s="87"/>
    </row>
    <row r="1569" spans="1:24" ht="12.95">
      <c r="A1569" s="9" t="s">
        <v>142</v>
      </c>
      <c r="B1569" s="16" t="s">
        <v>72</v>
      </c>
      <c r="C1569" s="16" t="str" cm="1">
        <f t="array" ref="C1569">IF(A1569="", "", _xlfn._xlws.FILTER('Responsáveis pelas informações'!F:F, 'Responsáveis pelas informações'!A:A=A1569))</f>
        <v>Marcos</v>
      </c>
      <c r="D1569" s="16" t="s">
        <v>16</v>
      </c>
      <c r="E1569" s="30" t="s">
        <v>398</v>
      </c>
      <c r="F1569" s="30" t="s">
        <v>877</v>
      </c>
      <c r="G1569" s="16"/>
      <c r="H1569" s="87"/>
      <c r="I1569" s="87"/>
      <c r="J1569" s="87"/>
      <c r="K1569" s="87"/>
      <c r="L1569" s="87"/>
      <c r="M1569" s="87"/>
      <c r="N1569" s="87"/>
      <c r="O1569" s="87">
        <v>100</v>
      </c>
      <c r="P1569" s="87">
        <v>83</v>
      </c>
      <c r="Q1569" s="84">
        <v>30</v>
      </c>
      <c r="R1569" s="84">
        <v>33</v>
      </c>
      <c r="S1569" s="87">
        <v>33</v>
      </c>
      <c r="T1569" s="87">
        <v>30</v>
      </c>
      <c r="U1569" s="87">
        <v>30</v>
      </c>
      <c r="V1569" s="87"/>
      <c r="W1569" s="87"/>
      <c r="X1569" s="87"/>
    </row>
    <row r="1570" spans="1:24" ht="12.95">
      <c r="A1570" s="9" t="s">
        <v>142</v>
      </c>
      <c r="B1570" s="16" t="s">
        <v>49</v>
      </c>
      <c r="C1570" s="16" t="str" cm="1">
        <f t="array" ref="C1570">IF(A1570="", "", _xlfn._xlws.FILTER('Responsáveis pelas informações'!F:F, 'Responsáveis pelas informações'!A:A=A1570))</f>
        <v>Marcos</v>
      </c>
      <c r="D1570" s="16" t="s">
        <v>16</v>
      </c>
      <c r="E1570" s="30" t="s">
        <v>398</v>
      </c>
      <c r="F1570" s="30" t="s">
        <v>877</v>
      </c>
      <c r="G1570" s="16"/>
      <c r="H1570" s="87"/>
      <c r="I1570" s="87"/>
      <c r="J1570" s="87"/>
      <c r="K1570" s="87"/>
      <c r="L1570" s="87"/>
      <c r="M1570" s="87"/>
      <c r="N1570" s="87"/>
      <c r="O1570" s="87">
        <v>5</v>
      </c>
      <c r="P1570" s="87">
        <v>6</v>
      </c>
      <c r="Q1570" s="84">
        <v>10</v>
      </c>
      <c r="R1570" s="84">
        <v>3</v>
      </c>
      <c r="S1570" s="87">
        <v>3</v>
      </c>
      <c r="T1570" s="87">
        <v>3</v>
      </c>
      <c r="U1570" s="87">
        <v>0</v>
      </c>
      <c r="V1570" s="87"/>
      <c r="W1570" s="87"/>
      <c r="X1570" s="87"/>
    </row>
    <row r="1571" spans="1:24" ht="12.95">
      <c r="A1571" s="9" t="s">
        <v>142</v>
      </c>
      <c r="B1571" s="16" t="s">
        <v>74</v>
      </c>
      <c r="C1571" s="16" t="str" cm="1">
        <f t="array" ref="C1571">IF(A1571="", "", _xlfn._xlws.FILTER('Responsáveis pelas informações'!F:F, 'Responsáveis pelas informações'!A:A=A1571))</f>
        <v>Marcos</v>
      </c>
      <c r="D1571" s="16" t="s">
        <v>16</v>
      </c>
      <c r="E1571" s="30" t="s">
        <v>398</v>
      </c>
      <c r="F1571" s="30" t="s">
        <v>877</v>
      </c>
      <c r="G1571" s="16"/>
      <c r="H1571" s="87"/>
      <c r="I1571" s="87"/>
      <c r="J1571" s="87"/>
      <c r="K1571" s="87"/>
      <c r="L1571" s="87"/>
      <c r="M1571" s="87"/>
      <c r="N1571" s="87"/>
      <c r="O1571" s="87">
        <v>22</v>
      </c>
      <c r="P1571" s="87">
        <v>15</v>
      </c>
      <c r="Q1571" s="84">
        <v>25</v>
      </c>
      <c r="R1571" s="84">
        <v>7</v>
      </c>
      <c r="S1571" s="87">
        <v>7</v>
      </c>
      <c r="T1571" s="87">
        <v>7</v>
      </c>
      <c r="U1571" s="87">
        <v>0</v>
      </c>
      <c r="V1571" s="87"/>
      <c r="W1571" s="87"/>
      <c r="X1571" s="87"/>
    </row>
    <row r="1572" spans="1:24" ht="12.95">
      <c r="A1572" s="9" t="s">
        <v>142</v>
      </c>
      <c r="B1572" s="16" t="s">
        <v>81</v>
      </c>
      <c r="C1572" s="16" t="str" cm="1">
        <f t="array" ref="C1572">IF(A1572="", "", _xlfn._xlws.FILTER('Responsáveis pelas informações'!F:F, 'Responsáveis pelas informações'!A:A=A1572))</f>
        <v>Marcos</v>
      </c>
      <c r="D1572" s="16" t="s">
        <v>16</v>
      </c>
      <c r="E1572" s="30" t="s">
        <v>398</v>
      </c>
      <c r="F1572" s="30" t="s">
        <v>877</v>
      </c>
      <c r="G1572" s="16"/>
      <c r="H1572" s="87"/>
      <c r="I1572" s="87"/>
      <c r="J1572" s="87"/>
      <c r="K1572" s="87"/>
      <c r="L1572" s="87"/>
      <c r="M1572" s="87"/>
      <c r="N1572" s="87"/>
      <c r="O1572" s="87">
        <v>0</v>
      </c>
      <c r="P1572" s="87">
        <v>2</v>
      </c>
      <c r="Q1572" s="84">
        <v>2</v>
      </c>
      <c r="R1572" s="84">
        <v>2</v>
      </c>
      <c r="S1572" s="87">
        <v>2</v>
      </c>
      <c r="T1572" s="87">
        <v>2</v>
      </c>
      <c r="U1572" s="87">
        <v>1</v>
      </c>
      <c r="V1572" s="87"/>
      <c r="W1572" s="87"/>
      <c r="X1572" s="87"/>
    </row>
    <row r="1573" spans="1:24" ht="12.95">
      <c r="A1573" s="9" t="s">
        <v>143</v>
      </c>
      <c r="B1573" s="16" t="s">
        <v>74</v>
      </c>
      <c r="C1573" s="16" t="str" cm="1">
        <f t="array" ref="C1573">IF(A1573="", "", _xlfn._xlws.FILTER('Responsáveis pelas informações'!F:F, 'Responsáveis pelas informações'!A:A=A1573))</f>
        <v>Juliana</v>
      </c>
      <c r="D1573" s="16" t="s">
        <v>21</v>
      </c>
      <c r="E1573" s="90" t="s">
        <v>877</v>
      </c>
      <c r="F1573" s="90" t="s">
        <v>877</v>
      </c>
      <c r="G1573" s="16"/>
      <c r="H1573" s="87"/>
      <c r="I1573" s="87"/>
      <c r="J1573" s="87"/>
      <c r="K1573" s="87"/>
      <c r="L1573" s="87"/>
      <c r="M1573" s="87"/>
      <c r="N1573" s="87"/>
      <c r="O1573" s="87"/>
      <c r="P1573" s="87"/>
      <c r="Q1573" s="84">
        <v>26</v>
      </c>
      <c r="R1573" s="84">
        <v>52</v>
      </c>
      <c r="S1573" s="87">
        <v>38</v>
      </c>
      <c r="T1573" s="87">
        <v>38</v>
      </c>
      <c r="U1573" s="87">
        <v>26</v>
      </c>
      <c r="V1573" s="87">
        <v>20</v>
      </c>
      <c r="W1573" s="87"/>
      <c r="X1573" s="87"/>
    </row>
    <row r="1574" spans="1:24" ht="12.95">
      <c r="A1574" s="9" t="s">
        <v>143</v>
      </c>
      <c r="B1574" s="16" t="s">
        <v>49</v>
      </c>
      <c r="C1574" s="16" t="str" cm="1">
        <f t="array" ref="C1574">IF(A1574="", "", _xlfn._xlws.FILTER('Responsáveis pelas informações'!F:F, 'Responsáveis pelas informações'!A:A=A1574))</f>
        <v>Juliana</v>
      </c>
      <c r="D1574" s="16" t="s">
        <v>21</v>
      </c>
      <c r="E1574" s="90" t="s">
        <v>877</v>
      </c>
      <c r="F1574" s="90" t="s">
        <v>877</v>
      </c>
      <c r="G1574" s="16"/>
      <c r="H1574" s="87"/>
      <c r="I1574" s="87"/>
      <c r="J1574" s="87"/>
      <c r="K1574" s="87"/>
      <c r="L1574" s="87"/>
      <c r="M1574" s="87"/>
      <c r="N1574" s="87"/>
      <c r="O1574" s="87"/>
      <c r="P1574" s="87"/>
      <c r="Q1574" s="84">
        <v>9</v>
      </c>
      <c r="R1574" s="84">
        <v>18</v>
      </c>
      <c r="S1574" s="87">
        <v>13</v>
      </c>
      <c r="T1574" s="87">
        <v>13</v>
      </c>
      <c r="U1574" s="87">
        <v>9</v>
      </c>
      <c r="V1574" s="87">
        <v>4</v>
      </c>
      <c r="W1574" s="87"/>
      <c r="X1574" s="87"/>
    </row>
    <row r="1575" spans="1:24" ht="12.95">
      <c r="A1575" s="9" t="s">
        <v>143</v>
      </c>
      <c r="B1575" s="16" t="s">
        <v>77</v>
      </c>
      <c r="C1575" s="16" t="str" cm="1">
        <f t="array" ref="C1575">IF(A1575="", "", _xlfn._xlws.FILTER('Responsáveis pelas informações'!F:F, 'Responsáveis pelas informações'!A:A=A1575))</f>
        <v>Juliana</v>
      </c>
      <c r="D1575" s="16" t="s">
        <v>21</v>
      </c>
      <c r="E1575" s="90" t="s">
        <v>877</v>
      </c>
      <c r="F1575" s="90" t="s">
        <v>877</v>
      </c>
      <c r="G1575" s="16"/>
      <c r="H1575" s="87"/>
      <c r="I1575" s="87"/>
      <c r="J1575" s="87"/>
      <c r="K1575" s="87"/>
      <c r="L1575" s="87"/>
      <c r="M1575" s="87"/>
      <c r="N1575" s="87"/>
      <c r="O1575" s="87"/>
      <c r="P1575" s="87"/>
      <c r="Q1575" s="84">
        <v>1</v>
      </c>
      <c r="R1575" s="84">
        <v>3</v>
      </c>
      <c r="S1575" s="87">
        <v>6</v>
      </c>
      <c r="T1575" s="87">
        <v>5</v>
      </c>
      <c r="U1575" s="87">
        <v>3</v>
      </c>
      <c r="V1575" s="87">
        <v>1</v>
      </c>
      <c r="W1575" s="87"/>
      <c r="X1575" s="87"/>
    </row>
    <row r="1576" spans="1:24" ht="12.95">
      <c r="A1576" s="9" t="s">
        <v>143</v>
      </c>
      <c r="B1576" s="16" t="s">
        <v>79</v>
      </c>
      <c r="C1576" s="16" t="str" cm="1">
        <f t="array" ref="C1576">IF(A1576="", "", _xlfn._xlws.FILTER('Responsáveis pelas informações'!F:F, 'Responsáveis pelas informações'!A:A=A1576))</f>
        <v>Juliana</v>
      </c>
      <c r="D1576" s="16" t="s">
        <v>21</v>
      </c>
      <c r="E1576" s="90" t="s">
        <v>877</v>
      </c>
      <c r="F1576" s="90" t="s">
        <v>877</v>
      </c>
      <c r="G1576" s="16"/>
      <c r="H1576" s="87"/>
      <c r="I1576" s="87"/>
      <c r="J1576" s="87"/>
      <c r="K1576" s="87"/>
      <c r="L1576" s="87"/>
      <c r="M1576" s="87"/>
      <c r="N1576" s="87"/>
      <c r="O1576" s="87"/>
      <c r="P1576" s="87"/>
      <c r="Q1576" s="84">
        <v>1</v>
      </c>
      <c r="R1576" s="84">
        <v>3</v>
      </c>
      <c r="S1576" s="87">
        <v>5</v>
      </c>
      <c r="T1576" s="87">
        <v>4</v>
      </c>
      <c r="U1576" s="87">
        <v>2</v>
      </c>
      <c r="V1576" s="87">
        <v>1</v>
      </c>
      <c r="W1576" s="87"/>
      <c r="X1576" s="87"/>
    </row>
    <row r="1577" spans="1:24" ht="26.1">
      <c r="A1577" s="9" t="s">
        <v>143</v>
      </c>
      <c r="B1577" s="16" t="s">
        <v>95</v>
      </c>
      <c r="C1577" s="16" t="str" cm="1">
        <f t="array" ref="C1577">IF(A1577="", "", _xlfn._xlws.FILTER('Responsáveis pelas informações'!F:F, 'Responsáveis pelas informações'!A:A=A1577))</f>
        <v>Juliana</v>
      </c>
      <c r="D1577" s="16" t="s">
        <v>21</v>
      </c>
      <c r="E1577" s="90" t="s">
        <v>877</v>
      </c>
      <c r="F1577" s="90" t="s">
        <v>877</v>
      </c>
      <c r="G1577" s="16"/>
      <c r="H1577" s="87"/>
      <c r="I1577" s="87"/>
      <c r="J1577" s="87"/>
      <c r="K1577" s="87"/>
      <c r="L1577" s="87"/>
      <c r="M1577" s="87"/>
      <c r="N1577" s="87"/>
      <c r="O1577" s="87"/>
      <c r="P1577" s="87"/>
      <c r="Q1577" s="84">
        <v>0</v>
      </c>
      <c r="R1577" s="84">
        <v>0</v>
      </c>
      <c r="S1577" s="87">
        <v>1</v>
      </c>
      <c r="T1577" s="87">
        <v>1</v>
      </c>
      <c r="U1577" s="87">
        <v>1</v>
      </c>
      <c r="V1577" s="87">
        <v>0</v>
      </c>
      <c r="W1577" s="87"/>
      <c r="X1577" s="87"/>
    </row>
    <row r="1578" spans="1:24" ht="12.95">
      <c r="A1578" s="9" t="s">
        <v>143</v>
      </c>
      <c r="B1578" s="16" t="s">
        <v>81</v>
      </c>
      <c r="C1578" s="16" t="str" cm="1">
        <f t="array" ref="C1578">IF(A1578="", "", _xlfn._xlws.FILTER('Responsáveis pelas informações'!F:F, 'Responsáveis pelas informações'!A:A=A1578))</f>
        <v>Juliana</v>
      </c>
      <c r="D1578" s="16" t="s">
        <v>21</v>
      </c>
      <c r="E1578" s="90" t="s">
        <v>877</v>
      </c>
      <c r="F1578" s="90" t="s">
        <v>877</v>
      </c>
      <c r="G1578" s="16"/>
      <c r="H1578" s="87"/>
      <c r="I1578" s="87"/>
      <c r="J1578" s="87"/>
      <c r="K1578" s="87"/>
      <c r="L1578" s="87"/>
      <c r="M1578" s="87"/>
      <c r="N1578" s="87"/>
      <c r="O1578" s="87"/>
      <c r="P1578" s="87"/>
      <c r="Q1578" s="84">
        <v>1</v>
      </c>
      <c r="R1578" s="84">
        <v>2</v>
      </c>
      <c r="S1578" s="87">
        <v>2</v>
      </c>
      <c r="T1578" s="87">
        <v>1</v>
      </c>
      <c r="U1578" s="87">
        <v>1</v>
      </c>
      <c r="V1578" s="87">
        <v>1</v>
      </c>
      <c r="W1578" s="87"/>
      <c r="X1578" s="87"/>
    </row>
    <row r="1579" spans="1:24" ht="12.95">
      <c r="A1579" s="9" t="s">
        <v>143</v>
      </c>
      <c r="B1579" s="16" t="s">
        <v>57</v>
      </c>
      <c r="C1579" s="16" t="str" cm="1">
        <f t="array" ref="C1579">IF(A1579="", "", _xlfn._xlws.FILTER('Responsáveis pelas informações'!F:F, 'Responsáveis pelas informações'!A:A=A1579))</f>
        <v>Juliana</v>
      </c>
      <c r="D1579" s="16" t="s">
        <v>21</v>
      </c>
      <c r="E1579" s="90" t="s">
        <v>877</v>
      </c>
      <c r="F1579" s="90" t="s">
        <v>877</v>
      </c>
      <c r="G1579" s="16"/>
      <c r="H1579" s="87"/>
      <c r="I1579" s="87"/>
      <c r="J1579" s="87"/>
      <c r="K1579" s="87"/>
      <c r="L1579" s="87"/>
      <c r="M1579" s="87"/>
      <c r="N1579" s="87"/>
      <c r="O1579" s="87"/>
      <c r="P1579" s="87"/>
      <c r="Q1579" s="84">
        <v>0</v>
      </c>
      <c r="R1579" s="84">
        <v>0</v>
      </c>
      <c r="S1579" s="87">
        <v>1</v>
      </c>
      <c r="T1579" s="87">
        <v>1</v>
      </c>
      <c r="U1579" s="87">
        <v>2</v>
      </c>
      <c r="V1579" s="87">
        <v>1</v>
      </c>
      <c r="W1579" s="87"/>
      <c r="X1579" s="87"/>
    </row>
    <row r="1580" spans="1:24" ht="12.95">
      <c r="A1580" s="9" t="s">
        <v>143</v>
      </c>
      <c r="B1580" s="16" t="s">
        <v>99</v>
      </c>
      <c r="C1580" s="16" t="str" cm="1">
        <f t="array" ref="C1580">IF(A1580="", "", _xlfn._xlws.FILTER('Responsáveis pelas informações'!F:F, 'Responsáveis pelas informações'!A:A=A1580))</f>
        <v>Juliana</v>
      </c>
      <c r="D1580" s="16" t="s">
        <v>21</v>
      </c>
      <c r="E1580" s="90" t="s">
        <v>877</v>
      </c>
      <c r="F1580" s="90" t="s">
        <v>877</v>
      </c>
      <c r="G1580" s="16"/>
      <c r="H1580" s="87"/>
      <c r="I1580" s="87"/>
      <c r="J1580" s="87"/>
      <c r="K1580" s="87"/>
      <c r="L1580" s="87"/>
      <c r="M1580" s="87"/>
      <c r="N1580" s="87"/>
      <c r="O1580" s="87"/>
      <c r="P1580" s="87"/>
      <c r="Q1580" s="84" t="s">
        <v>942</v>
      </c>
      <c r="R1580" s="84" t="s">
        <v>942</v>
      </c>
      <c r="S1580" s="84" t="s">
        <v>942</v>
      </c>
      <c r="T1580" s="84" t="s">
        <v>942</v>
      </c>
      <c r="U1580" s="84" t="s">
        <v>942</v>
      </c>
      <c r="V1580" s="84" t="s">
        <v>942</v>
      </c>
      <c r="W1580" s="87"/>
      <c r="X1580" s="87"/>
    </row>
    <row r="1581" spans="1:24" ht="26.1">
      <c r="A1581" s="9" t="s">
        <v>143</v>
      </c>
      <c r="B1581" s="16" t="s">
        <v>88</v>
      </c>
      <c r="C1581" s="16" t="str" cm="1">
        <f t="array" ref="C1581">IF(A1581="", "", _xlfn._xlws.FILTER('Responsáveis pelas informações'!F:F, 'Responsáveis pelas informações'!A:A=A1581))</f>
        <v>Juliana</v>
      </c>
      <c r="D1581" s="16" t="s">
        <v>21</v>
      </c>
      <c r="E1581" s="90" t="s">
        <v>877</v>
      </c>
      <c r="F1581" s="90" t="s">
        <v>877</v>
      </c>
      <c r="G1581" s="16"/>
      <c r="H1581" s="87"/>
      <c r="I1581" s="87"/>
      <c r="J1581" s="87"/>
      <c r="K1581" s="87"/>
      <c r="L1581" s="87"/>
      <c r="M1581" s="87"/>
      <c r="N1581" s="87"/>
      <c r="O1581" s="87"/>
      <c r="P1581" s="87"/>
      <c r="Q1581" s="84">
        <v>45</v>
      </c>
      <c r="R1581" s="84">
        <v>45</v>
      </c>
      <c r="S1581" s="84">
        <v>45</v>
      </c>
      <c r="T1581" s="84">
        <v>45</v>
      </c>
      <c r="U1581" s="84">
        <v>45</v>
      </c>
      <c r="V1581" s="84">
        <v>45</v>
      </c>
      <c r="W1581" s="87"/>
      <c r="X1581" s="87"/>
    </row>
    <row r="1582" spans="1:24" ht="12.95">
      <c r="A1582" s="9" t="s">
        <v>143</v>
      </c>
      <c r="B1582" s="16" t="s">
        <v>72</v>
      </c>
      <c r="C1582" s="16" t="str" cm="1">
        <f t="array" ref="C1582">IF(A1582="", "", _xlfn._xlws.FILTER('Responsáveis pelas informações'!F:F, 'Responsáveis pelas informações'!A:A=A1582))</f>
        <v>Juliana</v>
      </c>
      <c r="D1582" s="16" t="s">
        <v>21</v>
      </c>
      <c r="E1582" s="90" t="s">
        <v>877</v>
      </c>
      <c r="F1582" s="90" t="s">
        <v>877</v>
      </c>
      <c r="G1582" s="16"/>
      <c r="H1582" s="87"/>
      <c r="I1582" s="87"/>
      <c r="J1582" s="87"/>
      <c r="K1582" s="87"/>
      <c r="L1582" s="87"/>
      <c r="M1582" s="87"/>
      <c r="N1582" s="87"/>
      <c r="O1582" s="87"/>
      <c r="P1582" s="87"/>
      <c r="Q1582" s="84" t="s">
        <v>1039</v>
      </c>
      <c r="R1582" s="84" t="s">
        <v>1040</v>
      </c>
      <c r="S1582" s="87">
        <v>25</v>
      </c>
      <c r="T1582" s="87" t="s">
        <v>1041</v>
      </c>
      <c r="U1582" s="87">
        <v>29</v>
      </c>
      <c r="V1582" s="87" t="s">
        <v>1042</v>
      </c>
      <c r="W1582" s="87"/>
      <c r="X1582" s="87"/>
    </row>
    <row r="1583" spans="1:24" ht="26.1">
      <c r="A1583" s="9" t="s">
        <v>143</v>
      </c>
      <c r="B1583" s="16" t="s">
        <v>104</v>
      </c>
      <c r="C1583" s="16" t="str" cm="1">
        <f t="array" ref="C1583">IF(A1583="", "", _xlfn._xlws.FILTER('Responsáveis pelas informações'!F:F, 'Responsáveis pelas informações'!A:A=A1583))</f>
        <v>Juliana</v>
      </c>
      <c r="D1583" s="16" t="s">
        <v>21</v>
      </c>
      <c r="E1583" s="90" t="s">
        <v>877</v>
      </c>
      <c r="F1583" s="90" t="s">
        <v>877</v>
      </c>
      <c r="G1583" s="16"/>
      <c r="H1583" s="87"/>
      <c r="I1583" s="87"/>
      <c r="J1583" s="87"/>
      <c r="K1583" s="87"/>
      <c r="L1583" s="87"/>
      <c r="M1583" s="87"/>
      <c r="N1583" s="87"/>
      <c r="O1583" s="87"/>
      <c r="P1583" s="87"/>
      <c r="Q1583" s="84">
        <v>7</v>
      </c>
      <c r="R1583" s="84">
        <v>7</v>
      </c>
      <c r="S1583" s="87">
        <v>8</v>
      </c>
      <c r="T1583" s="87">
        <v>9</v>
      </c>
      <c r="U1583" s="87">
        <v>9</v>
      </c>
      <c r="V1583" s="87">
        <v>8</v>
      </c>
      <c r="W1583" s="87"/>
      <c r="X1583" s="87"/>
    </row>
    <row r="1584" spans="1:24" ht="12.95">
      <c r="A1584" s="9" t="s">
        <v>144</v>
      </c>
      <c r="B1584" s="16" t="s">
        <v>45</v>
      </c>
      <c r="C1584" s="16" t="s">
        <v>224</v>
      </c>
      <c r="D1584" s="16" t="s">
        <v>21</v>
      </c>
      <c r="E1584" s="90" t="s">
        <v>877</v>
      </c>
      <c r="F1584" s="90" t="s">
        <v>877</v>
      </c>
      <c r="G1584" s="9" t="s">
        <v>1043</v>
      </c>
      <c r="H1584" s="87"/>
      <c r="I1584" s="87"/>
      <c r="J1584" s="87"/>
      <c r="K1584" s="87">
        <v>100</v>
      </c>
      <c r="L1584" s="87">
        <v>100</v>
      </c>
      <c r="M1584" s="87">
        <v>100</v>
      </c>
      <c r="N1584" s="87">
        <v>100</v>
      </c>
      <c r="O1584" s="87">
        <v>100</v>
      </c>
      <c r="P1584" s="87">
        <v>100</v>
      </c>
      <c r="Q1584" s="84"/>
      <c r="R1584" s="84"/>
      <c r="S1584" s="87"/>
      <c r="T1584" s="87"/>
      <c r="U1584" s="87"/>
      <c r="V1584" s="87"/>
      <c r="W1584" s="87"/>
      <c r="X1584" s="87"/>
    </row>
    <row r="1585" spans="1:24" ht="12.95">
      <c r="A1585" s="9" t="s">
        <v>144</v>
      </c>
      <c r="B1585" s="16" t="s">
        <v>47</v>
      </c>
      <c r="C1585" s="16" t="s">
        <v>224</v>
      </c>
      <c r="D1585" s="16" t="s">
        <v>21</v>
      </c>
      <c r="E1585" s="90" t="s">
        <v>877</v>
      </c>
      <c r="F1585" s="90" t="s">
        <v>877</v>
      </c>
      <c r="G1585" s="9" t="s">
        <v>1043</v>
      </c>
      <c r="H1585" s="87"/>
      <c r="I1585" s="87"/>
      <c r="J1585" s="87"/>
      <c r="K1585" s="87">
        <v>17</v>
      </c>
      <c r="L1585" s="87">
        <v>67</v>
      </c>
      <c r="M1585" s="87">
        <v>133</v>
      </c>
      <c r="N1585" s="87">
        <v>133</v>
      </c>
      <c r="O1585" s="87">
        <v>50</v>
      </c>
      <c r="P1585" s="87">
        <v>0</v>
      </c>
      <c r="Q1585" s="84"/>
      <c r="R1585" s="84"/>
      <c r="S1585" s="87"/>
      <c r="T1585" s="87"/>
      <c r="U1585" s="87"/>
      <c r="V1585" s="87"/>
      <c r="W1585" s="87"/>
      <c r="X1585" s="87"/>
    </row>
    <row r="1586" spans="1:24" ht="12.95">
      <c r="A1586" s="9" t="s">
        <v>144</v>
      </c>
      <c r="B1586" s="16" t="s">
        <v>49</v>
      </c>
      <c r="C1586" s="16" t="s">
        <v>224</v>
      </c>
      <c r="D1586" s="16" t="s">
        <v>21</v>
      </c>
      <c r="E1586" s="90" t="s">
        <v>877</v>
      </c>
      <c r="F1586" s="90" t="s">
        <v>877</v>
      </c>
      <c r="G1586" s="9" t="s">
        <v>1043</v>
      </c>
      <c r="H1586" s="87"/>
      <c r="I1586" s="87"/>
      <c r="J1586" s="87"/>
      <c r="K1586" s="87">
        <v>4</v>
      </c>
      <c r="L1586" s="87">
        <v>16</v>
      </c>
      <c r="M1586" s="87">
        <v>32</v>
      </c>
      <c r="N1586" s="87">
        <v>32</v>
      </c>
      <c r="O1586" s="87">
        <v>12</v>
      </c>
      <c r="P1586" s="87">
        <v>0</v>
      </c>
      <c r="Q1586" s="84"/>
      <c r="R1586" s="84"/>
      <c r="S1586" s="87"/>
      <c r="T1586" s="87"/>
      <c r="U1586" s="87"/>
      <c r="V1586" s="87"/>
      <c r="W1586" s="87"/>
      <c r="X1586" s="87"/>
    </row>
    <row r="1587" spans="1:24" ht="12.95">
      <c r="A1587" s="9" t="s">
        <v>144</v>
      </c>
      <c r="B1587" s="16" t="s">
        <v>51</v>
      </c>
      <c r="C1587" s="16" t="s">
        <v>224</v>
      </c>
      <c r="D1587" s="16" t="s">
        <v>21</v>
      </c>
      <c r="E1587" s="90" t="s">
        <v>877</v>
      </c>
      <c r="F1587" s="90" t="s">
        <v>877</v>
      </c>
      <c r="G1587" s="9" t="s">
        <v>1043</v>
      </c>
      <c r="H1587" s="87"/>
      <c r="I1587" s="87"/>
      <c r="J1587" s="87"/>
      <c r="K1587" s="87">
        <v>1</v>
      </c>
      <c r="L1587" s="87">
        <v>4</v>
      </c>
      <c r="M1587" s="87">
        <v>8</v>
      </c>
      <c r="N1587" s="87">
        <v>8</v>
      </c>
      <c r="O1587" s="87">
        <v>3</v>
      </c>
      <c r="P1587" s="87">
        <v>0</v>
      </c>
      <c r="Q1587" s="84"/>
      <c r="R1587" s="84"/>
      <c r="S1587" s="87"/>
      <c r="T1587" s="87"/>
      <c r="U1587" s="87"/>
      <c r="V1587" s="87"/>
      <c r="W1587" s="87"/>
      <c r="X1587" s="87"/>
    </row>
    <row r="1588" spans="1:24" ht="12.95">
      <c r="A1588" s="9" t="s">
        <v>144</v>
      </c>
      <c r="B1588" s="16" t="s">
        <v>53</v>
      </c>
      <c r="C1588" s="16" t="s">
        <v>224</v>
      </c>
      <c r="D1588" s="16" t="s">
        <v>21</v>
      </c>
      <c r="E1588" s="90" t="s">
        <v>877</v>
      </c>
      <c r="F1588" s="90" t="s">
        <v>877</v>
      </c>
      <c r="G1588" s="9" t="s">
        <v>1043</v>
      </c>
      <c r="H1588" s="87"/>
      <c r="I1588" s="87"/>
      <c r="J1588" s="87"/>
      <c r="K1588" s="87">
        <v>1</v>
      </c>
      <c r="L1588" s="87">
        <v>4</v>
      </c>
      <c r="M1588" s="87">
        <v>8</v>
      </c>
      <c r="N1588" s="87">
        <v>8</v>
      </c>
      <c r="O1588" s="87">
        <v>3</v>
      </c>
      <c r="P1588" s="87">
        <v>0</v>
      </c>
      <c r="Q1588" s="84"/>
      <c r="R1588" s="84"/>
      <c r="S1588" s="87"/>
      <c r="T1588" s="87"/>
      <c r="U1588" s="87"/>
      <c r="V1588" s="87"/>
      <c r="W1588" s="87"/>
      <c r="X1588" s="87"/>
    </row>
    <row r="1589" spans="1:24" ht="12.95">
      <c r="A1589" s="9" t="s">
        <v>144</v>
      </c>
      <c r="B1589" s="16" t="s">
        <v>55</v>
      </c>
      <c r="C1589" s="16" t="s">
        <v>224</v>
      </c>
      <c r="D1589" s="16" t="s">
        <v>21</v>
      </c>
      <c r="E1589" s="90" t="s">
        <v>877</v>
      </c>
      <c r="F1589" s="90" t="s">
        <v>877</v>
      </c>
      <c r="G1589" s="9" t="s">
        <v>1043</v>
      </c>
      <c r="H1589" s="87"/>
      <c r="I1589" s="87"/>
      <c r="J1589" s="87"/>
      <c r="K1589" s="87">
        <v>0</v>
      </c>
      <c r="L1589" s="87">
        <v>100</v>
      </c>
      <c r="M1589" s="87">
        <v>50</v>
      </c>
      <c r="N1589" s="87">
        <v>75</v>
      </c>
      <c r="O1589" s="87">
        <v>56</v>
      </c>
      <c r="P1589" s="87">
        <v>100</v>
      </c>
      <c r="Q1589" s="84"/>
      <c r="R1589" s="84"/>
      <c r="S1589" s="87"/>
      <c r="T1589" s="87"/>
      <c r="U1589" s="87"/>
      <c r="V1589" s="87"/>
      <c r="W1589" s="87"/>
      <c r="X1589" s="87"/>
    </row>
    <row r="1590" spans="1:24" ht="12.95">
      <c r="A1590" s="9" t="s">
        <v>144</v>
      </c>
      <c r="B1590" s="16" t="s">
        <v>57</v>
      </c>
      <c r="C1590" s="16" t="s">
        <v>224</v>
      </c>
      <c r="D1590" s="16" t="s">
        <v>21</v>
      </c>
      <c r="E1590" s="90" t="s">
        <v>877</v>
      </c>
      <c r="F1590" s="90" t="s">
        <v>877</v>
      </c>
      <c r="G1590" s="9" t="s">
        <v>1043</v>
      </c>
      <c r="H1590" s="87"/>
      <c r="I1590" s="87"/>
      <c r="J1590" s="87"/>
      <c r="K1590" s="87">
        <v>0</v>
      </c>
      <c r="L1590" s="87">
        <v>0</v>
      </c>
      <c r="M1590" s="87">
        <v>0</v>
      </c>
      <c r="N1590" s="87">
        <v>1</v>
      </c>
      <c r="O1590" s="87">
        <v>1</v>
      </c>
      <c r="P1590" s="87">
        <v>2</v>
      </c>
      <c r="Q1590" s="84"/>
      <c r="R1590" s="84"/>
      <c r="S1590" s="87"/>
      <c r="T1590" s="87"/>
      <c r="U1590" s="87"/>
      <c r="V1590" s="87"/>
      <c r="W1590" s="87"/>
      <c r="X1590" s="87"/>
    </row>
    <row r="1591" spans="1:24" ht="12.95">
      <c r="A1591" s="9" t="s">
        <v>144</v>
      </c>
      <c r="B1591" s="16" t="s">
        <v>51</v>
      </c>
      <c r="C1591" s="16" t="s">
        <v>222</v>
      </c>
      <c r="D1591" s="16" t="s">
        <v>21</v>
      </c>
      <c r="E1591" s="90" t="s">
        <v>389</v>
      </c>
      <c r="F1591" s="90" t="s">
        <v>877</v>
      </c>
      <c r="G1591" s="16"/>
      <c r="H1591" s="87"/>
      <c r="I1591" s="87"/>
      <c r="J1591" s="87"/>
      <c r="K1591" s="87">
        <v>1</v>
      </c>
      <c r="L1591" s="87">
        <v>2</v>
      </c>
      <c r="M1591" s="87">
        <v>2</v>
      </c>
      <c r="N1591" s="87">
        <v>4</v>
      </c>
      <c r="O1591" s="87">
        <v>3</v>
      </c>
      <c r="P1591" s="87">
        <v>0</v>
      </c>
      <c r="Q1591" s="84"/>
      <c r="R1591" s="84"/>
      <c r="S1591" s="87"/>
      <c r="T1591" s="87"/>
      <c r="U1591" s="87"/>
      <c r="V1591" s="87"/>
      <c r="W1591" s="87"/>
      <c r="X1591" s="87"/>
    </row>
    <row r="1592" spans="1:24" ht="12.95">
      <c r="A1592" s="9" t="s">
        <v>144</v>
      </c>
      <c r="B1592" s="16" t="s">
        <v>18</v>
      </c>
      <c r="C1592" s="16" t="s">
        <v>222</v>
      </c>
      <c r="D1592" s="16" t="s">
        <v>21</v>
      </c>
      <c r="E1592" s="90" t="s">
        <v>389</v>
      </c>
      <c r="F1592" s="90" t="s">
        <v>877</v>
      </c>
      <c r="G1592" s="16"/>
      <c r="H1592" s="87"/>
      <c r="I1592" s="87"/>
      <c r="J1592" s="87"/>
      <c r="K1592" s="87">
        <v>2</v>
      </c>
      <c r="L1592" s="87">
        <v>2</v>
      </c>
      <c r="M1592" s="87">
        <v>2</v>
      </c>
      <c r="N1592" s="87">
        <v>4</v>
      </c>
      <c r="O1592" s="87">
        <v>3</v>
      </c>
      <c r="P1592" s="87">
        <v>0</v>
      </c>
      <c r="Q1592" s="84"/>
      <c r="R1592" s="84"/>
      <c r="S1592" s="87"/>
      <c r="T1592" s="87"/>
      <c r="U1592" s="87"/>
      <c r="V1592" s="87"/>
      <c r="W1592" s="87"/>
      <c r="X1592" s="87"/>
    </row>
    <row r="1593" spans="1:24" ht="12.95">
      <c r="A1593" s="9" t="s">
        <v>144</v>
      </c>
      <c r="B1593" s="16" t="s">
        <v>57</v>
      </c>
      <c r="C1593" s="16" t="s">
        <v>222</v>
      </c>
      <c r="D1593" s="16" t="s">
        <v>21</v>
      </c>
      <c r="E1593" s="90" t="s">
        <v>389</v>
      </c>
      <c r="F1593" s="90" t="s">
        <v>877</v>
      </c>
      <c r="G1593" s="16"/>
      <c r="H1593" s="87"/>
      <c r="I1593" s="87"/>
      <c r="J1593" s="87"/>
      <c r="K1593" s="87">
        <v>0</v>
      </c>
      <c r="L1593" s="87">
        <v>0</v>
      </c>
      <c r="M1593" s="87">
        <v>0</v>
      </c>
      <c r="N1593" s="87">
        <v>2</v>
      </c>
      <c r="O1593" s="87">
        <v>2</v>
      </c>
      <c r="P1593" s="87">
        <v>2</v>
      </c>
      <c r="Q1593" s="84"/>
      <c r="R1593" s="84"/>
      <c r="S1593" s="87"/>
      <c r="T1593" s="87"/>
      <c r="U1593" s="87"/>
      <c r="V1593" s="87"/>
      <c r="W1593" s="87"/>
      <c r="X1593" s="87"/>
    </row>
    <row r="1594" spans="1:24" ht="12.95">
      <c r="A1594" s="9" t="s">
        <v>144</v>
      </c>
      <c r="B1594" s="16" t="s">
        <v>55</v>
      </c>
      <c r="C1594" s="16" t="s">
        <v>222</v>
      </c>
      <c r="D1594" s="16" t="s">
        <v>21</v>
      </c>
      <c r="E1594" s="90" t="s">
        <v>389</v>
      </c>
      <c r="F1594" s="90" t="s">
        <v>877</v>
      </c>
      <c r="G1594" s="16"/>
      <c r="H1594" s="87"/>
      <c r="I1594" s="87"/>
      <c r="J1594" s="87"/>
      <c r="K1594" s="87">
        <v>0</v>
      </c>
      <c r="L1594" s="87">
        <v>100</v>
      </c>
      <c r="M1594" s="87" t="s">
        <v>1044</v>
      </c>
      <c r="N1594" s="87" t="s">
        <v>1045</v>
      </c>
      <c r="O1594" s="87" t="s">
        <v>1046</v>
      </c>
      <c r="P1594" s="87" t="s">
        <v>1031</v>
      </c>
      <c r="Q1594" s="84"/>
      <c r="R1594" s="84"/>
      <c r="S1594" s="87"/>
      <c r="T1594" s="87"/>
      <c r="U1594" s="87"/>
      <c r="V1594" s="87"/>
      <c r="W1594" s="87"/>
      <c r="X1594" s="87"/>
    </row>
    <row r="1595" spans="1:24" ht="12.95">
      <c r="A1595" s="9" t="s">
        <v>144</v>
      </c>
      <c r="B1595" s="16" t="s">
        <v>47</v>
      </c>
      <c r="C1595" s="16" t="str" cm="1">
        <f t="array" ref="C1595">IF(A1595="", "", _xlfn._xlws.FILTER('Responsáveis pelas informações'!F:F, 'Responsáveis pelas informações'!A:A=A1595))</f>
        <v>Marcos</v>
      </c>
      <c r="D1595" s="16" t="s">
        <v>21</v>
      </c>
      <c r="E1595" s="90" t="s">
        <v>408</v>
      </c>
      <c r="F1595" s="90" t="s">
        <v>877</v>
      </c>
      <c r="G1595" s="16"/>
      <c r="H1595" s="87"/>
      <c r="I1595" s="87"/>
      <c r="J1595" s="87"/>
      <c r="K1595" s="87"/>
      <c r="L1595" s="87"/>
      <c r="M1595" s="87"/>
      <c r="N1595" s="87"/>
      <c r="O1595" s="87"/>
      <c r="P1595" s="87">
        <v>50</v>
      </c>
      <c r="Q1595" s="87">
        <v>50</v>
      </c>
      <c r="R1595" s="87">
        <v>50</v>
      </c>
      <c r="S1595" s="87">
        <v>50</v>
      </c>
      <c r="T1595" s="87">
        <v>50</v>
      </c>
      <c r="U1595" s="87">
        <v>10</v>
      </c>
      <c r="V1595" s="87"/>
      <c r="W1595" s="87"/>
      <c r="X1595" s="87"/>
    </row>
    <row r="1596" spans="1:24" ht="12.95">
      <c r="A1596" s="9" t="s">
        <v>144</v>
      </c>
      <c r="B1596" s="16" t="s">
        <v>13</v>
      </c>
      <c r="C1596" s="16" t="str" cm="1">
        <f t="array" ref="C1596">IF(A1596="", "", _xlfn._xlws.FILTER('Responsáveis pelas informações'!F:F, 'Responsáveis pelas informações'!A:A=A1596))</f>
        <v>Marcos</v>
      </c>
      <c r="D1596" s="16" t="s">
        <v>21</v>
      </c>
      <c r="E1596" s="90" t="s">
        <v>408</v>
      </c>
      <c r="F1596" s="90" t="s">
        <v>877</v>
      </c>
      <c r="G1596" s="16"/>
      <c r="H1596" s="87"/>
      <c r="I1596" s="87"/>
      <c r="J1596" s="87"/>
      <c r="K1596" s="87"/>
      <c r="L1596" s="87"/>
      <c r="M1596" s="87"/>
      <c r="N1596" s="87"/>
      <c r="O1596" s="87"/>
      <c r="P1596" s="87">
        <v>6</v>
      </c>
      <c r="Q1596" s="84">
        <v>8</v>
      </c>
      <c r="R1596" s="84">
        <v>6</v>
      </c>
      <c r="S1596" s="87">
        <v>8</v>
      </c>
      <c r="T1596" s="87">
        <v>6</v>
      </c>
      <c r="U1596" s="87">
        <v>3</v>
      </c>
      <c r="V1596" s="87"/>
      <c r="W1596" s="87"/>
      <c r="X1596" s="87"/>
    </row>
    <row r="1597" spans="1:24" ht="12.95">
      <c r="A1597" s="9" t="s">
        <v>144</v>
      </c>
      <c r="B1597" s="16" t="s">
        <v>51</v>
      </c>
      <c r="C1597" s="16" t="str" cm="1">
        <f t="array" ref="C1597">IF(A1597="", "", _xlfn._xlws.FILTER('Responsáveis pelas informações'!F:F, 'Responsáveis pelas informações'!A:A=A1597))</f>
        <v>Marcos</v>
      </c>
      <c r="D1597" s="16" t="s">
        <v>21</v>
      </c>
      <c r="E1597" s="90" t="s">
        <v>408</v>
      </c>
      <c r="F1597" s="90" t="s">
        <v>877</v>
      </c>
      <c r="G1597" s="16"/>
      <c r="H1597" s="87"/>
      <c r="I1597" s="87"/>
      <c r="J1597" s="87"/>
      <c r="K1597" s="87"/>
      <c r="L1597" s="87"/>
      <c r="M1597" s="87"/>
      <c r="N1597" s="87"/>
      <c r="O1597" s="87"/>
      <c r="P1597" s="87">
        <v>2</v>
      </c>
      <c r="Q1597" s="84">
        <v>4</v>
      </c>
      <c r="R1597" s="84">
        <v>2</v>
      </c>
      <c r="S1597" s="87">
        <v>2</v>
      </c>
      <c r="T1597" s="87">
        <v>2</v>
      </c>
      <c r="U1597" s="87">
        <v>1</v>
      </c>
      <c r="V1597" s="87"/>
      <c r="W1597" s="87"/>
      <c r="X1597" s="87"/>
    </row>
    <row r="1598" spans="1:24" ht="12.95">
      <c r="A1598" s="9" t="s">
        <v>144</v>
      </c>
      <c r="B1598" s="16" t="s">
        <v>53</v>
      </c>
      <c r="C1598" s="16" t="str" cm="1">
        <f t="array" ref="C1598">IF(A1598="", "", _xlfn._xlws.FILTER('Responsáveis pelas informações'!F:F, 'Responsáveis pelas informações'!A:A=A1598))</f>
        <v>Marcos</v>
      </c>
      <c r="D1598" s="16" t="s">
        <v>21</v>
      </c>
      <c r="E1598" s="90" t="s">
        <v>408</v>
      </c>
      <c r="F1598" s="90" t="s">
        <v>877</v>
      </c>
      <c r="G1598" s="16"/>
      <c r="H1598" s="87"/>
      <c r="I1598" s="87"/>
      <c r="J1598" s="87"/>
      <c r="K1598" s="87"/>
      <c r="L1598" s="87"/>
      <c r="M1598" s="87"/>
      <c r="N1598" s="87"/>
      <c r="O1598" s="87"/>
      <c r="P1598" s="87">
        <v>3</v>
      </c>
      <c r="Q1598" s="84">
        <v>5</v>
      </c>
      <c r="R1598" s="84">
        <v>3</v>
      </c>
      <c r="S1598" s="87">
        <v>3</v>
      </c>
      <c r="T1598" s="87">
        <v>3</v>
      </c>
      <c r="U1598" s="87">
        <v>2</v>
      </c>
      <c r="V1598" s="87"/>
      <c r="W1598" s="87"/>
      <c r="X1598" s="87"/>
    </row>
    <row r="1599" spans="1:24" ht="12.95">
      <c r="A1599" s="9" t="s">
        <v>144</v>
      </c>
      <c r="B1599" s="16" t="s">
        <v>63</v>
      </c>
      <c r="C1599" s="16" t="str" cm="1">
        <f t="array" ref="C1599">IF(A1599="", "", _xlfn._xlws.FILTER('Responsáveis pelas informações'!F:F, 'Responsáveis pelas informações'!A:A=A1599))</f>
        <v>Marcos</v>
      </c>
      <c r="D1599" s="16" t="s">
        <v>21</v>
      </c>
      <c r="E1599" s="90" t="s">
        <v>408</v>
      </c>
      <c r="F1599" s="90" t="s">
        <v>877</v>
      </c>
      <c r="G1599" s="16"/>
      <c r="H1599" s="87"/>
      <c r="I1599" s="87"/>
      <c r="J1599" s="87"/>
      <c r="K1599" s="87"/>
      <c r="L1599" s="87"/>
      <c r="M1599" s="87"/>
      <c r="N1599" s="87"/>
      <c r="O1599" s="87"/>
      <c r="P1599" s="87">
        <v>80</v>
      </c>
      <c r="Q1599" s="84">
        <v>100</v>
      </c>
      <c r="R1599" s="84">
        <v>80</v>
      </c>
      <c r="S1599" s="87">
        <v>80</v>
      </c>
      <c r="T1599" s="87">
        <v>80</v>
      </c>
      <c r="U1599" s="87">
        <v>10</v>
      </c>
      <c r="V1599" s="87"/>
      <c r="W1599" s="87"/>
      <c r="X1599" s="87"/>
    </row>
    <row r="1600" spans="1:24" ht="12.95">
      <c r="A1600" s="9" t="s">
        <v>144</v>
      </c>
      <c r="B1600" s="16" t="s">
        <v>57</v>
      </c>
      <c r="C1600" s="16" t="str" cm="1">
        <f t="array" ref="C1600">IF(A1600="", "", _xlfn._xlws.FILTER('Responsáveis pelas informações'!F:F, 'Responsáveis pelas informações'!A:A=A1600))</f>
        <v>Marcos</v>
      </c>
      <c r="D1600" s="16" t="s">
        <v>21</v>
      </c>
      <c r="E1600" s="90" t="s">
        <v>408</v>
      </c>
      <c r="F1600" s="90" t="s">
        <v>877</v>
      </c>
      <c r="G1600" s="16"/>
      <c r="H1600" s="87"/>
      <c r="I1600" s="87"/>
      <c r="J1600" s="87"/>
      <c r="K1600" s="87"/>
      <c r="L1600" s="87"/>
      <c r="M1600" s="87"/>
      <c r="N1600" s="87"/>
      <c r="O1600" s="87"/>
      <c r="P1600" s="87">
        <v>1</v>
      </c>
      <c r="Q1600" s="84">
        <v>2</v>
      </c>
      <c r="R1600" s="84">
        <v>2</v>
      </c>
      <c r="S1600" s="87">
        <v>1</v>
      </c>
      <c r="T1600" s="87">
        <v>1</v>
      </c>
      <c r="U1600" s="87">
        <v>1</v>
      </c>
      <c r="V1600" s="87"/>
      <c r="W1600" s="87"/>
      <c r="X1600" s="87"/>
    </row>
    <row r="1601" spans="1:24" ht="12.95">
      <c r="A1601" s="9" t="s">
        <v>144</v>
      </c>
      <c r="B1601" s="16" t="s">
        <v>68</v>
      </c>
      <c r="C1601" s="16" t="str" cm="1">
        <f t="array" ref="C1601">IF(A1601="", "", _xlfn._xlws.FILTER('Responsáveis pelas informações'!F:F, 'Responsáveis pelas informações'!A:A=A1601))</f>
        <v>Marcos</v>
      </c>
      <c r="D1601" s="16" t="s">
        <v>21</v>
      </c>
      <c r="E1601" s="90" t="s">
        <v>408</v>
      </c>
      <c r="F1601" s="90" t="s">
        <v>877</v>
      </c>
      <c r="G1601" s="16"/>
      <c r="H1601" s="87"/>
      <c r="I1601" s="87"/>
      <c r="J1601" s="87"/>
      <c r="K1601" s="87"/>
      <c r="L1601" s="87"/>
      <c r="M1601" s="87"/>
      <c r="N1601" s="87"/>
      <c r="O1601" s="87"/>
      <c r="P1601" s="87">
        <v>100</v>
      </c>
      <c r="Q1601" s="84">
        <v>100</v>
      </c>
      <c r="R1601" s="84">
        <v>100</v>
      </c>
      <c r="S1601" s="87">
        <v>100</v>
      </c>
      <c r="T1601" s="87">
        <v>100</v>
      </c>
      <c r="U1601" s="87">
        <v>100</v>
      </c>
      <c r="V1601" s="87"/>
      <c r="W1601" s="87"/>
      <c r="X1601" s="87"/>
    </row>
    <row r="1602" spans="1:24" ht="26.1">
      <c r="A1602" s="9" t="s">
        <v>144</v>
      </c>
      <c r="B1602" s="16" t="s">
        <v>70</v>
      </c>
      <c r="C1602" s="16" t="str" cm="1">
        <f t="array" ref="C1602">IF(A1602="", "", _xlfn._xlws.FILTER('Responsáveis pelas informações'!F:F, 'Responsáveis pelas informações'!A:A=A1602))</f>
        <v>Marcos</v>
      </c>
      <c r="D1602" s="16" t="s">
        <v>21</v>
      </c>
      <c r="E1602" s="90" t="s">
        <v>408</v>
      </c>
      <c r="F1602" s="90" t="s">
        <v>877</v>
      </c>
      <c r="G1602" s="16"/>
      <c r="H1602" s="87"/>
      <c r="I1602" s="87"/>
      <c r="J1602" s="87"/>
      <c r="K1602" s="87"/>
      <c r="L1602" s="87"/>
      <c r="M1602" s="87"/>
      <c r="N1602" s="87"/>
      <c r="O1602" s="87"/>
      <c r="P1602" s="87" t="s">
        <v>1047</v>
      </c>
      <c r="Q1602" s="84" t="s">
        <v>1048</v>
      </c>
      <c r="R1602" s="84" t="s">
        <v>1049</v>
      </c>
      <c r="S1602" s="84" t="s">
        <v>1049</v>
      </c>
      <c r="T1602" s="87" t="s">
        <v>1050</v>
      </c>
      <c r="U1602" s="87">
        <v>54</v>
      </c>
      <c r="V1602" s="87"/>
      <c r="W1602" s="87"/>
      <c r="X1602" s="87"/>
    </row>
    <row r="1603" spans="1:24" ht="12.95">
      <c r="A1603" s="9" t="s">
        <v>144</v>
      </c>
      <c r="B1603" s="16" t="s">
        <v>72</v>
      </c>
      <c r="C1603" s="16" t="str" cm="1">
        <f t="array" ref="C1603">IF(A1603="", "", _xlfn._xlws.FILTER('Responsáveis pelas informações'!F:F, 'Responsáveis pelas informações'!A:A=A1603))</f>
        <v>Marcos</v>
      </c>
      <c r="D1603" s="16" t="s">
        <v>21</v>
      </c>
      <c r="E1603" s="90" t="s">
        <v>408</v>
      </c>
      <c r="F1603" s="90" t="s">
        <v>877</v>
      </c>
      <c r="G1603" s="16"/>
      <c r="H1603" s="87"/>
      <c r="I1603" s="87"/>
      <c r="J1603" s="87"/>
      <c r="K1603" s="87"/>
      <c r="L1603" s="87"/>
      <c r="M1603" s="87"/>
      <c r="N1603" s="87"/>
      <c r="O1603" s="87"/>
      <c r="P1603" s="87">
        <v>50</v>
      </c>
      <c r="Q1603" s="84">
        <v>80</v>
      </c>
      <c r="R1603" s="84">
        <v>50</v>
      </c>
      <c r="S1603" s="87">
        <v>50</v>
      </c>
      <c r="T1603" s="87">
        <v>50</v>
      </c>
      <c r="U1603" s="87">
        <v>50</v>
      </c>
      <c r="V1603" s="87"/>
      <c r="W1603" s="87"/>
      <c r="X1603" s="87"/>
    </row>
    <row r="1604" spans="1:24" ht="12.95">
      <c r="A1604" s="9" t="s">
        <v>145</v>
      </c>
      <c r="B1604" s="16" t="s">
        <v>45</v>
      </c>
      <c r="C1604" s="16" t="str" cm="1">
        <f t="array" ref="C1604">IF(A1604="", "", _xlfn._xlws.FILTER('Responsáveis pelas informações'!F:F, 'Responsáveis pelas informações'!A:A=A1604))</f>
        <v>Marcos</v>
      </c>
      <c r="D1604" s="16" t="s">
        <v>32</v>
      </c>
      <c r="E1604" s="82" t="s">
        <v>877</v>
      </c>
      <c r="F1604" s="82" t="s">
        <v>877</v>
      </c>
      <c r="G1604" s="32"/>
      <c r="H1604" s="87"/>
      <c r="I1604" s="87"/>
      <c r="J1604" s="87"/>
      <c r="K1604" s="87"/>
      <c r="L1604" s="87">
        <v>250</v>
      </c>
      <c r="M1604" s="87">
        <v>250</v>
      </c>
      <c r="N1604" s="87">
        <v>200</v>
      </c>
      <c r="O1604" s="87">
        <v>150</v>
      </c>
      <c r="P1604" s="87">
        <v>100</v>
      </c>
      <c r="Q1604" s="84">
        <v>0</v>
      </c>
      <c r="R1604" s="84"/>
      <c r="S1604" s="87"/>
      <c r="T1604" s="87"/>
      <c r="U1604" s="87"/>
      <c r="V1604" s="87"/>
      <c r="W1604" s="87"/>
      <c r="X1604" s="87"/>
    </row>
    <row r="1605" spans="1:24" ht="12.95">
      <c r="A1605" s="9" t="s">
        <v>145</v>
      </c>
      <c r="B1605" s="16" t="s">
        <v>47</v>
      </c>
      <c r="C1605" s="16" t="str" cm="1">
        <f t="array" ref="C1605">IF(A1605="", "", _xlfn._xlws.FILTER('Responsáveis pelas informações'!F:F, 'Responsáveis pelas informações'!A:A=A1605))</f>
        <v>Marcos</v>
      </c>
      <c r="D1605" s="16" t="s">
        <v>32</v>
      </c>
      <c r="E1605" s="82" t="s">
        <v>877</v>
      </c>
      <c r="F1605" s="82" t="s">
        <v>877</v>
      </c>
      <c r="G1605" s="32"/>
      <c r="H1605" s="87"/>
      <c r="I1605" s="87"/>
      <c r="J1605" s="87"/>
      <c r="K1605" s="87"/>
      <c r="L1605" s="87">
        <v>236</v>
      </c>
      <c r="M1605" s="87">
        <v>115</v>
      </c>
      <c r="N1605" s="87">
        <v>59</v>
      </c>
      <c r="O1605" s="87">
        <v>30</v>
      </c>
      <c r="P1605" s="87">
        <v>15</v>
      </c>
      <c r="Q1605" s="84">
        <v>0</v>
      </c>
      <c r="R1605" s="84"/>
      <c r="S1605" s="87"/>
      <c r="T1605" s="87"/>
      <c r="U1605" s="87"/>
      <c r="V1605" s="87"/>
      <c r="W1605" s="87"/>
      <c r="X1605" s="87"/>
    </row>
    <row r="1606" spans="1:24" ht="12.95">
      <c r="A1606" s="9" t="s">
        <v>145</v>
      </c>
      <c r="B1606" s="16" t="s">
        <v>49</v>
      </c>
      <c r="C1606" s="16" t="str" cm="1">
        <f t="array" ref="C1606">IF(A1606="", "", _xlfn._xlws.FILTER('Responsáveis pelas informações'!F:F, 'Responsáveis pelas informações'!A:A=A1606))</f>
        <v>Marcos</v>
      </c>
      <c r="D1606" s="16" t="s">
        <v>32</v>
      </c>
      <c r="E1606" s="82" t="s">
        <v>877</v>
      </c>
      <c r="F1606" s="82" t="s">
        <v>877</v>
      </c>
      <c r="G1606" s="32"/>
      <c r="H1606" s="87"/>
      <c r="I1606" s="87"/>
      <c r="J1606" s="87"/>
      <c r="K1606" s="87"/>
      <c r="L1606" s="87">
        <v>57</v>
      </c>
      <c r="M1606" s="87">
        <v>28</v>
      </c>
      <c r="N1606" s="87">
        <v>14</v>
      </c>
      <c r="O1606" s="87">
        <v>7</v>
      </c>
      <c r="P1606" s="87">
        <v>4</v>
      </c>
      <c r="Q1606" s="84">
        <v>0</v>
      </c>
      <c r="R1606" s="84"/>
      <c r="S1606" s="87"/>
      <c r="T1606" s="87"/>
      <c r="U1606" s="87"/>
      <c r="V1606" s="87"/>
      <c r="W1606" s="87"/>
      <c r="X1606" s="87"/>
    </row>
    <row r="1607" spans="1:24" ht="12.95">
      <c r="A1607" s="9" t="s">
        <v>145</v>
      </c>
      <c r="B1607" s="16" t="s">
        <v>51</v>
      </c>
      <c r="C1607" s="16" t="str" cm="1">
        <f t="array" ref="C1607">IF(A1607="", "", _xlfn._xlws.FILTER('Responsáveis pelas informações'!F:F, 'Responsáveis pelas informações'!A:A=A1607))</f>
        <v>Marcos</v>
      </c>
      <c r="D1607" s="16" t="s">
        <v>32</v>
      </c>
      <c r="E1607" s="82" t="s">
        <v>877</v>
      </c>
      <c r="F1607" s="82" t="s">
        <v>877</v>
      </c>
      <c r="G1607" s="32"/>
      <c r="H1607" s="87"/>
      <c r="I1607" s="87"/>
      <c r="J1607" s="87"/>
      <c r="K1607" s="87"/>
      <c r="L1607" s="87">
        <v>2</v>
      </c>
      <c r="M1607" s="87">
        <v>5</v>
      </c>
      <c r="N1607" s="87">
        <v>7</v>
      </c>
      <c r="O1607" s="87">
        <v>7</v>
      </c>
      <c r="P1607" s="87">
        <v>6</v>
      </c>
      <c r="Q1607" s="84">
        <v>0</v>
      </c>
      <c r="R1607" s="84"/>
      <c r="S1607" s="87"/>
      <c r="T1607" s="87"/>
      <c r="U1607" s="87"/>
      <c r="V1607" s="87"/>
      <c r="W1607" s="87"/>
      <c r="X1607" s="87"/>
    </row>
    <row r="1608" spans="1:24" ht="12.95">
      <c r="A1608" s="9" t="s">
        <v>145</v>
      </c>
      <c r="B1608" s="16" t="s">
        <v>53</v>
      </c>
      <c r="C1608" s="16" t="str" cm="1">
        <f t="array" ref="C1608">IF(A1608="", "", _xlfn._xlws.FILTER('Responsáveis pelas informações'!F:F, 'Responsáveis pelas informações'!A:A=A1608))</f>
        <v>Marcos</v>
      </c>
      <c r="D1608" s="16" t="s">
        <v>32</v>
      </c>
      <c r="E1608" s="82" t="s">
        <v>877</v>
      </c>
      <c r="F1608" s="82" t="s">
        <v>877</v>
      </c>
      <c r="G1608" s="32"/>
      <c r="H1608" s="87"/>
      <c r="I1608" s="87"/>
      <c r="J1608" s="87"/>
      <c r="K1608" s="87"/>
      <c r="L1608" s="87">
        <v>2</v>
      </c>
      <c r="M1608" s="87">
        <v>3</v>
      </c>
      <c r="N1608" s="87">
        <v>4</v>
      </c>
      <c r="O1608" s="87">
        <v>5</v>
      </c>
      <c r="P1608" s="87">
        <v>4</v>
      </c>
      <c r="Q1608" s="84">
        <v>0</v>
      </c>
      <c r="R1608" s="84"/>
      <c r="S1608" s="87"/>
      <c r="T1608" s="87"/>
      <c r="U1608" s="87"/>
      <c r="V1608" s="87"/>
      <c r="W1608" s="87"/>
      <c r="X1608" s="87"/>
    </row>
    <row r="1609" spans="1:24" ht="12.95">
      <c r="A1609" s="9" t="s">
        <v>145</v>
      </c>
      <c r="B1609" s="16" t="s">
        <v>55</v>
      </c>
      <c r="C1609" s="16" t="str" cm="1">
        <f t="array" ref="C1609">IF(A1609="", "", _xlfn._xlws.FILTER('Responsáveis pelas informações'!F:F, 'Responsáveis pelas informações'!A:A=A1609))</f>
        <v>Marcos</v>
      </c>
      <c r="D1609" s="16" t="s">
        <v>32</v>
      </c>
      <c r="E1609" s="82" t="s">
        <v>877</v>
      </c>
      <c r="F1609" s="82" t="s">
        <v>877</v>
      </c>
      <c r="G1609" s="32"/>
      <c r="H1609" s="87"/>
      <c r="I1609" s="87"/>
      <c r="J1609" s="87"/>
      <c r="K1609" s="87"/>
      <c r="L1609" s="87">
        <v>100</v>
      </c>
      <c r="M1609" s="87">
        <v>80</v>
      </c>
      <c r="N1609" s="87">
        <v>86</v>
      </c>
      <c r="O1609" s="87">
        <v>86</v>
      </c>
      <c r="P1609" s="87">
        <v>84</v>
      </c>
      <c r="Q1609" s="84">
        <v>100</v>
      </c>
      <c r="R1609" s="84"/>
      <c r="S1609" s="87"/>
      <c r="T1609" s="87"/>
      <c r="U1609" s="87"/>
      <c r="V1609" s="87"/>
      <c r="W1609" s="87"/>
      <c r="X1609" s="87"/>
    </row>
    <row r="1610" spans="1:24" ht="12.95">
      <c r="A1610" s="9" t="s">
        <v>145</v>
      </c>
      <c r="B1610" s="16" t="s">
        <v>57</v>
      </c>
      <c r="C1610" s="16" t="str" cm="1">
        <f t="array" ref="C1610">IF(A1610="", "", _xlfn._xlws.FILTER('Responsáveis pelas informações'!F:F, 'Responsáveis pelas informações'!A:A=A1610))</f>
        <v>Marcos</v>
      </c>
      <c r="D1610" s="16" t="s">
        <v>32</v>
      </c>
      <c r="E1610" s="82" t="s">
        <v>877</v>
      </c>
      <c r="F1610" s="82" t="s">
        <v>877</v>
      </c>
      <c r="G1610" s="32"/>
      <c r="H1610" s="87"/>
      <c r="I1610" s="87"/>
      <c r="J1610" s="87"/>
      <c r="K1610" s="87"/>
      <c r="L1610" s="87">
        <v>0</v>
      </c>
      <c r="M1610" s="87">
        <v>1</v>
      </c>
      <c r="N1610" s="87">
        <v>1</v>
      </c>
      <c r="O1610" s="87">
        <v>2</v>
      </c>
      <c r="P1610" s="87">
        <v>1</v>
      </c>
      <c r="Q1610" s="84">
        <v>0</v>
      </c>
      <c r="R1610" s="84"/>
      <c r="S1610" s="87"/>
      <c r="T1610" s="87"/>
      <c r="U1610" s="87"/>
      <c r="V1610" s="87"/>
      <c r="W1610" s="87"/>
      <c r="X1610" s="87"/>
    </row>
    <row r="1611" spans="1:24" ht="12.95">
      <c r="A1611" s="9" t="s">
        <v>145</v>
      </c>
      <c r="B1611" s="16" t="s">
        <v>51</v>
      </c>
      <c r="C1611" s="16" t="str" cm="1">
        <f t="array" ref="C1611">IF(A1611="", "", _xlfn._xlws.FILTER('Responsáveis pelas informações'!F:F, 'Responsáveis pelas informações'!A:A=A1611))</f>
        <v>Marcos</v>
      </c>
      <c r="D1611" s="16" t="s">
        <v>32</v>
      </c>
      <c r="E1611" s="82" t="s">
        <v>389</v>
      </c>
      <c r="F1611" s="82" t="s">
        <v>877</v>
      </c>
      <c r="G1611" s="16"/>
      <c r="H1611" s="87"/>
      <c r="I1611" s="87"/>
      <c r="J1611" s="87"/>
      <c r="K1611" s="87"/>
      <c r="L1611" s="87">
        <v>2</v>
      </c>
      <c r="M1611" s="87">
        <v>5</v>
      </c>
      <c r="N1611" s="87">
        <v>7</v>
      </c>
      <c r="O1611" s="87">
        <v>8</v>
      </c>
      <c r="P1611" s="87">
        <v>8</v>
      </c>
      <c r="Q1611" s="84">
        <v>0</v>
      </c>
      <c r="R1611" s="84"/>
      <c r="S1611" s="87"/>
      <c r="T1611" s="87"/>
      <c r="U1611" s="87"/>
      <c r="V1611" s="87"/>
      <c r="W1611" s="87"/>
      <c r="X1611" s="87"/>
    </row>
    <row r="1612" spans="1:24" ht="12.95">
      <c r="A1612" s="9" t="s">
        <v>145</v>
      </c>
      <c r="B1612" s="16" t="s">
        <v>53</v>
      </c>
      <c r="C1612" s="16" t="str" cm="1">
        <f t="array" ref="C1612">IF(A1612="", "", _xlfn._xlws.FILTER('Responsáveis pelas informações'!F:F, 'Responsáveis pelas informações'!A:A=A1612))</f>
        <v>Marcos</v>
      </c>
      <c r="D1612" s="16" t="s">
        <v>32</v>
      </c>
      <c r="E1612" s="90" t="s">
        <v>389</v>
      </c>
      <c r="F1612" s="82" t="s">
        <v>877</v>
      </c>
      <c r="G1612" s="16"/>
      <c r="H1612" s="87"/>
      <c r="I1612" s="87"/>
      <c r="J1612" s="87"/>
      <c r="K1612" s="87"/>
      <c r="L1612" s="87">
        <v>2</v>
      </c>
      <c r="M1612" s="87">
        <v>3</v>
      </c>
      <c r="N1612" s="87">
        <v>4</v>
      </c>
      <c r="O1612" s="87">
        <v>6</v>
      </c>
      <c r="P1612" s="87">
        <v>6</v>
      </c>
      <c r="Q1612" s="84">
        <v>0</v>
      </c>
      <c r="R1612" s="84"/>
      <c r="S1612" s="87"/>
      <c r="T1612" s="87"/>
      <c r="U1612" s="87"/>
      <c r="V1612" s="87"/>
      <c r="W1612" s="87"/>
      <c r="X1612" s="87"/>
    </row>
    <row r="1613" spans="1:24" ht="12.95">
      <c r="A1613" s="9" t="s">
        <v>145</v>
      </c>
      <c r="B1613" s="16" t="s">
        <v>51</v>
      </c>
      <c r="C1613" s="16" t="str" cm="1">
        <f t="array" ref="C1613">IF(A1613="", "", _xlfn._xlws.FILTER('Responsáveis pelas informações'!F:F, 'Responsáveis pelas informações'!A:A=A1613))</f>
        <v>Marcos</v>
      </c>
      <c r="D1613" s="16" t="s">
        <v>32</v>
      </c>
      <c r="E1613" s="90" t="s">
        <v>408</v>
      </c>
      <c r="F1613" s="82" t="s">
        <v>877</v>
      </c>
      <c r="G1613" s="16"/>
      <c r="H1613" s="87"/>
      <c r="I1613" s="87"/>
      <c r="J1613" s="87"/>
      <c r="K1613" s="87"/>
      <c r="L1613" s="87">
        <v>2</v>
      </c>
      <c r="M1613" s="87">
        <v>5</v>
      </c>
      <c r="N1613" s="87">
        <v>7</v>
      </c>
      <c r="O1613" s="87">
        <v>10</v>
      </c>
      <c r="P1613" s="87">
        <v>9</v>
      </c>
      <c r="Q1613" s="84">
        <v>4</v>
      </c>
      <c r="R1613" s="84"/>
      <c r="S1613" s="87"/>
      <c r="T1613" s="87"/>
      <c r="U1613" s="87"/>
      <c r="V1613" s="87"/>
      <c r="W1613" s="87"/>
      <c r="X1613" s="87"/>
    </row>
    <row r="1614" spans="1:24" ht="12.95">
      <c r="A1614" s="9" t="s">
        <v>145</v>
      </c>
      <c r="B1614" s="16" t="s">
        <v>53</v>
      </c>
      <c r="C1614" s="16" t="str" cm="1">
        <f t="array" ref="C1614">IF(A1614="", "", _xlfn._xlws.FILTER('Responsáveis pelas informações'!F:F, 'Responsáveis pelas informações'!A:A=A1614))</f>
        <v>Marcos</v>
      </c>
      <c r="D1614" s="16" t="s">
        <v>32</v>
      </c>
      <c r="E1614" s="90" t="s">
        <v>408</v>
      </c>
      <c r="F1614" s="82" t="s">
        <v>877</v>
      </c>
      <c r="G1614" s="16"/>
      <c r="H1614" s="87"/>
      <c r="I1614" s="87"/>
      <c r="J1614" s="87"/>
      <c r="K1614" s="87"/>
      <c r="L1614" s="87">
        <v>2</v>
      </c>
      <c r="M1614" s="87">
        <v>3</v>
      </c>
      <c r="N1614" s="87">
        <v>4</v>
      </c>
      <c r="O1614" s="87">
        <v>6</v>
      </c>
      <c r="P1614" s="87">
        <v>6</v>
      </c>
      <c r="Q1614" s="84">
        <v>3</v>
      </c>
      <c r="R1614" s="84"/>
      <c r="S1614" s="87"/>
      <c r="T1614" s="87"/>
      <c r="U1614" s="87"/>
      <c r="V1614" s="87"/>
      <c r="W1614" s="87"/>
      <c r="X1614" s="87"/>
    </row>
    <row r="1615" spans="1:24" ht="12.95">
      <c r="A1615" s="9" t="s">
        <v>145</v>
      </c>
      <c r="B1615" s="16" t="s">
        <v>74</v>
      </c>
      <c r="C1615" s="16" t="str" cm="1">
        <f t="array" ref="C1615">IF(A1615="", "", _xlfn._xlws.FILTER('Responsáveis pelas informações'!F:F, 'Responsáveis pelas informações'!A:A=A1615))</f>
        <v>Marcos</v>
      </c>
      <c r="D1615" s="16" t="s">
        <v>32</v>
      </c>
      <c r="E1615" s="90" t="s">
        <v>404</v>
      </c>
      <c r="F1615" s="82" t="s">
        <v>877</v>
      </c>
      <c r="G1615" s="16"/>
      <c r="H1615" s="87"/>
      <c r="I1615" s="87"/>
      <c r="J1615" s="87"/>
      <c r="K1615" s="87"/>
      <c r="L1615" s="87"/>
      <c r="M1615" s="87"/>
      <c r="N1615" s="87"/>
      <c r="O1615" s="87"/>
      <c r="P1615" s="87"/>
      <c r="Q1615" s="84">
        <v>50</v>
      </c>
      <c r="R1615" s="84">
        <v>70</v>
      </c>
      <c r="S1615" s="87">
        <v>70</v>
      </c>
      <c r="T1615" s="87">
        <v>75</v>
      </c>
      <c r="U1615" s="87">
        <v>75</v>
      </c>
      <c r="V1615" s="87"/>
      <c r="W1615" s="87"/>
      <c r="X1615" s="87"/>
    </row>
    <row r="1616" spans="1:24" ht="12.95">
      <c r="A1616" s="9" t="s">
        <v>145</v>
      </c>
      <c r="B1616" s="16" t="s">
        <v>49</v>
      </c>
      <c r="C1616" s="16" t="str" cm="1">
        <f t="array" ref="C1616">IF(A1616="", "", _xlfn._xlws.FILTER('Responsáveis pelas informações'!F:F, 'Responsáveis pelas informações'!A:A=A1616))</f>
        <v>Marcos</v>
      </c>
      <c r="D1616" s="16" t="s">
        <v>32</v>
      </c>
      <c r="E1616" s="90" t="s">
        <v>404</v>
      </c>
      <c r="F1616" s="82" t="s">
        <v>877</v>
      </c>
      <c r="G1616" s="16"/>
      <c r="H1616" s="87"/>
      <c r="I1616" s="87"/>
      <c r="J1616" s="87"/>
      <c r="K1616" s="87"/>
      <c r="L1616" s="87"/>
      <c r="M1616" s="87"/>
      <c r="N1616" s="87"/>
      <c r="O1616" s="87"/>
      <c r="P1616" s="87"/>
      <c r="Q1616" s="84">
        <v>20</v>
      </c>
      <c r="R1616" s="84">
        <v>25</v>
      </c>
      <c r="S1616" s="87">
        <v>30</v>
      </c>
      <c r="T1616" s="87">
        <v>32</v>
      </c>
      <c r="U1616" s="87">
        <v>32</v>
      </c>
      <c r="V1616" s="87"/>
      <c r="W1616" s="87"/>
      <c r="X1616" s="87"/>
    </row>
    <row r="1617" spans="1:24" ht="12.95">
      <c r="A1617" s="9" t="s">
        <v>145</v>
      </c>
      <c r="B1617" s="16" t="s">
        <v>77</v>
      </c>
      <c r="C1617" s="16" t="str" cm="1">
        <f t="array" ref="C1617">IF(A1617="", "", _xlfn._xlws.FILTER('Responsáveis pelas informações'!F:F, 'Responsáveis pelas informações'!A:A=A1617))</f>
        <v>Marcos</v>
      </c>
      <c r="D1617" s="16" t="s">
        <v>32</v>
      </c>
      <c r="E1617" s="90" t="s">
        <v>404</v>
      </c>
      <c r="F1617" s="82" t="s">
        <v>877</v>
      </c>
      <c r="G1617" s="16"/>
      <c r="H1617" s="87"/>
      <c r="I1617" s="87"/>
      <c r="J1617" s="87"/>
      <c r="K1617" s="87"/>
      <c r="L1617" s="87"/>
      <c r="M1617" s="87"/>
      <c r="N1617" s="87"/>
      <c r="O1617" s="87"/>
      <c r="P1617" s="87"/>
      <c r="Q1617" s="84">
        <v>7</v>
      </c>
      <c r="R1617" s="84">
        <v>10</v>
      </c>
      <c r="S1617" s="87">
        <v>10</v>
      </c>
      <c r="T1617" s="87">
        <v>10</v>
      </c>
      <c r="U1617" s="87">
        <v>10</v>
      </c>
      <c r="V1617" s="87"/>
      <c r="W1617" s="87"/>
      <c r="X1617" s="87"/>
    </row>
    <row r="1618" spans="1:24" ht="12.95">
      <c r="A1618" s="9" t="s">
        <v>145</v>
      </c>
      <c r="B1618" s="16" t="s">
        <v>79</v>
      </c>
      <c r="C1618" s="16" t="str" cm="1">
        <f t="array" ref="C1618">IF(A1618="", "", _xlfn._xlws.FILTER('Responsáveis pelas informações'!F:F, 'Responsáveis pelas informações'!A:A=A1618))</f>
        <v>Marcos</v>
      </c>
      <c r="D1618" s="16" t="s">
        <v>32</v>
      </c>
      <c r="E1618" s="90" t="s">
        <v>404</v>
      </c>
      <c r="F1618" s="82" t="s">
        <v>877</v>
      </c>
      <c r="G1618" s="16"/>
      <c r="H1618" s="87"/>
      <c r="I1618" s="87"/>
      <c r="J1618" s="87"/>
      <c r="K1618" s="87"/>
      <c r="L1618" s="87"/>
      <c r="M1618" s="87"/>
      <c r="N1618" s="87"/>
      <c r="O1618" s="87"/>
      <c r="P1618" s="87"/>
      <c r="Q1618" s="84">
        <v>5</v>
      </c>
      <c r="R1618" s="84">
        <v>7</v>
      </c>
      <c r="S1618" s="87">
        <v>8</v>
      </c>
      <c r="T1618" s="87">
        <v>4</v>
      </c>
      <c r="U1618" s="87">
        <v>5</v>
      </c>
      <c r="V1618" s="87"/>
      <c r="W1618" s="87"/>
      <c r="X1618" s="87"/>
    </row>
    <row r="1619" spans="1:24" ht="26.1">
      <c r="A1619" s="9" t="s">
        <v>145</v>
      </c>
      <c r="B1619" s="16" t="s">
        <v>95</v>
      </c>
      <c r="C1619" s="16" t="str" cm="1">
        <f t="array" ref="C1619">IF(A1619="", "", _xlfn._xlws.FILTER('Responsáveis pelas informações'!F:F, 'Responsáveis pelas informações'!A:A=A1619))</f>
        <v>Marcos</v>
      </c>
      <c r="D1619" s="16" t="s">
        <v>32</v>
      </c>
      <c r="E1619" s="90" t="s">
        <v>404</v>
      </c>
      <c r="F1619" s="82" t="s">
        <v>877</v>
      </c>
      <c r="G1619" s="16"/>
      <c r="H1619" s="87"/>
      <c r="I1619" s="87"/>
      <c r="J1619" s="87"/>
      <c r="K1619" s="87"/>
      <c r="L1619" s="87"/>
      <c r="M1619" s="87"/>
      <c r="N1619" s="87"/>
      <c r="O1619" s="87"/>
      <c r="P1619" s="87"/>
      <c r="Q1619" s="84">
        <v>1</v>
      </c>
      <c r="R1619" s="84">
        <v>1</v>
      </c>
      <c r="S1619" s="87">
        <v>2</v>
      </c>
      <c r="T1619" s="87">
        <v>2</v>
      </c>
      <c r="U1619" s="87">
        <v>1</v>
      </c>
      <c r="V1619" s="87"/>
      <c r="W1619" s="87"/>
      <c r="X1619" s="87"/>
    </row>
    <row r="1620" spans="1:24" ht="12.95">
      <c r="A1620" s="9" t="s">
        <v>145</v>
      </c>
      <c r="B1620" s="16" t="s">
        <v>81</v>
      </c>
      <c r="C1620" s="16" t="str" cm="1">
        <f t="array" ref="C1620">IF(A1620="", "", _xlfn._xlws.FILTER('Responsáveis pelas informações'!F:F, 'Responsáveis pelas informações'!A:A=A1620))</f>
        <v>Marcos</v>
      </c>
      <c r="D1620" s="16" t="s">
        <v>32</v>
      </c>
      <c r="E1620" s="90" t="s">
        <v>404</v>
      </c>
      <c r="F1620" s="82" t="s">
        <v>877</v>
      </c>
      <c r="G1620" s="16"/>
      <c r="H1620" s="87"/>
      <c r="I1620" s="87"/>
      <c r="J1620" s="87"/>
      <c r="K1620" s="87"/>
      <c r="L1620" s="87"/>
      <c r="M1620" s="87"/>
      <c r="N1620" s="87"/>
      <c r="O1620" s="87"/>
      <c r="P1620" s="87"/>
      <c r="Q1620" s="84">
        <v>2</v>
      </c>
      <c r="R1620" s="84">
        <v>3</v>
      </c>
      <c r="S1620" s="87">
        <v>3</v>
      </c>
      <c r="T1620" s="87">
        <v>1</v>
      </c>
      <c r="U1620" s="87">
        <v>1</v>
      </c>
      <c r="V1620" s="87"/>
      <c r="W1620" s="87"/>
      <c r="X1620" s="87"/>
    </row>
    <row r="1621" spans="1:24" ht="12.95">
      <c r="A1621" s="9" t="s">
        <v>145</v>
      </c>
      <c r="B1621" s="16" t="s">
        <v>57</v>
      </c>
      <c r="C1621" s="16" t="str" cm="1">
        <f t="array" ref="C1621">IF(A1621="", "", _xlfn._xlws.FILTER('Responsáveis pelas informações'!F:F, 'Responsáveis pelas informações'!A:A=A1621))</f>
        <v>Marcos</v>
      </c>
      <c r="D1621" s="16" t="s">
        <v>32</v>
      </c>
      <c r="E1621" s="90" t="s">
        <v>404</v>
      </c>
      <c r="F1621" s="82" t="s">
        <v>877</v>
      </c>
      <c r="G1621" s="16"/>
      <c r="H1621" s="87"/>
      <c r="I1621" s="87"/>
      <c r="J1621" s="87"/>
      <c r="K1621" s="87"/>
      <c r="L1621" s="87"/>
      <c r="M1621" s="87"/>
      <c r="N1621" s="87"/>
      <c r="O1621" s="87"/>
      <c r="P1621" s="87"/>
      <c r="Q1621" s="84">
        <v>0</v>
      </c>
      <c r="R1621" s="84">
        <v>1</v>
      </c>
      <c r="S1621" s="87">
        <v>1</v>
      </c>
      <c r="T1621" s="87">
        <v>1</v>
      </c>
      <c r="U1621" s="87">
        <v>1</v>
      </c>
      <c r="V1621" s="87"/>
      <c r="W1621" s="87"/>
      <c r="X1621" s="87"/>
    </row>
    <row r="1622" spans="1:24" ht="12.95">
      <c r="A1622" s="9" t="s">
        <v>145</v>
      </c>
      <c r="B1622" s="16" t="s">
        <v>99</v>
      </c>
      <c r="C1622" s="16" t="str" cm="1">
        <f t="array" ref="C1622">IF(A1622="", "", _xlfn._xlws.FILTER('Responsáveis pelas informações'!F:F, 'Responsáveis pelas informações'!A:A=A1622))</f>
        <v>Marcos</v>
      </c>
      <c r="D1622" s="16" t="s">
        <v>32</v>
      </c>
      <c r="E1622" s="90" t="s">
        <v>404</v>
      </c>
      <c r="F1622" s="82" t="s">
        <v>877</v>
      </c>
      <c r="G1622" s="16"/>
      <c r="H1622" s="87"/>
      <c r="I1622" s="87"/>
      <c r="J1622" s="87"/>
      <c r="K1622" s="87"/>
      <c r="L1622" s="87"/>
      <c r="M1622" s="87"/>
      <c r="N1622" s="87"/>
      <c r="O1622" s="87"/>
      <c r="P1622" s="87"/>
      <c r="Q1622" s="84">
        <v>8</v>
      </c>
      <c r="R1622" s="84">
        <v>8</v>
      </c>
      <c r="S1622" s="87">
        <v>8</v>
      </c>
      <c r="T1622" s="87">
        <v>9</v>
      </c>
      <c r="U1622" s="87">
        <v>9</v>
      </c>
      <c r="V1622" s="87"/>
      <c r="W1622" s="87"/>
      <c r="X1622" s="87"/>
    </row>
    <row r="1623" spans="1:24" ht="26.1">
      <c r="A1623" s="9" t="s">
        <v>145</v>
      </c>
      <c r="B1623" s="16" t="s">
        <v>88</v>
      </c>
      <c r="C1623" s="16" t="str" cm="1">
        <f t="array" ref="C1623">IF(A1623="", "", _xlfn._xlws.FILTER('Responsáveis pelas informações'!F:F, 'Responsáveis pelas informações'!A:A=A1623))</f>
        <v>Marcos</v>
      </c>
      <c r="D1623" s="16" t="s">
        <v>32</v>
      </c>
      <c r="E1623" s="90" t="s">
        <v>404</v>
      </c>
      <c r="F1623" s="82" t="s">
        <v>877</v>
      </c>
      <c r="G1623" s="16"/>
      <c r="H1623" s="87"/>
      <c r="I1623" s="87"/>
      <c r="J1623" s="87"/>
      <c r="K1623" s="87"/>
      <c r="L1623" s="87"/>
      <c r="M1623" s="87"/>
      <c r="N1623" s="87"/>
      <c r="O1623" s="87"/>
      <c r="P1623" s="87"/>
      <c r="Q1623" s="84">
        <v>35</v>
      </c>
      <c r="R1623" s="84">
        <v>38</v>
      </c>
      <c r="S1623" s="87">
        <v>38</v>
      </c>
      <c r="T1623" s="87">
        <v>38</v>
      </c>
      <c r="U1623" s="87">
        <v>38</v>
      </c>
      <c r="V1623" s="87"/>
      <c r="W1623" s="87"/>
      <c r="X1623" s="87"/>
    </row>
    <row r="1624" spans="1:24" ht="12.95">
      <c r="A1624" s="9" t="s">
        <v>145</v>
      </c>
      <c r="B1624" s="16" t="s">
        <v>72</v>
      </c>
      <c r="C1624" s="16" t="str" cm="1">
        <f t="array" ref="C1624">IF(A1624="", "", _xlfn._xlws.FILTER('Responsáveis pelas informações'!F:F, 'Responsáveis pelas informações'!A:A=A1624))</f>
        <v>Marcos</v>
      </c>
      <c r="D1624" s="16" t="s">
        <v>32</v>
      </c>
      <c r="E1624" s="90" t="s">
        <v>404</v>
      </c>
      <c r="F1624" s="82" t="s">
        <v>877</v>
      </c>
      <c r="G1624" s="16"/>
      <c r="H1624" s="87"/>
      <c r="I1624" s="87"/>
      <c r="J1624" s="87"/>
      <c r="K1624" s="87"/>
      <c r="L1624" s="87"/>
      <c r="M1624" s="87"/>
      <c r="N1624" s="87"/>
      <c r="O1624" s="87"/>
      <c r="P1624" s="87"/>
      <c r="Q1624" s="84">
        <v>35</v>
      </c>
      <c r="R1624" s="84">
        <v>40</v>
      </c>
      <c r="S1624" s="87">
        <v>33</v>
      </c>
      <c r="T1624" s="87">
        <v>31</v>
      </c>
      <c r="U1624" s="87">
        <v>31</v>
      </c>
      <c r="V1624" s="87"/>
      <c r="W1624" s="87"/>
      <c r="X1624" s="87"/>
    </row>
    <row r="1625" spans="1:24" ht="26.1">
      <c r="A1625" s="9" t="s">
        <v>145</v>
      </c>
      <c r="B1625" s="16" t="s">
        <v>104</v>
      </c>
      <c r="C1625" s="16" t="str" cm="1">
        <f t="array" ref="C1625">IF(A1625="", "", _xlfn._xlws.FILTER('Responsáveis pelas informações'!F:F, 'Responsáveis pelas informações'!A:A=A1625))</f>
        <v>Marcos</v>
      </c>
      <c r="D1625" s="16" t="s">
        <v>32</v>
      </c>
      <c r="E1625" s="90" t="s">
        <v>404</v>
      </c>
      <c r="F1625" s="82" t="s">
        <v>877</v>
      </c>
      <c r="G1625" s="16"/>
      <c r="H1625" s="87"/>
      <c r="I1625" s="87"/>
      <c r="J1625" s="87"/>
      <c r="K1625" s="87"/>
      <c r="L1625" s="87"/>
      <c r="M1625" s="87"/>
      <c r="N1625" s="87"/>
      <c r="O1625" s="87"/>
      <c r="P1625" s="87"/>
      <c r="Q1625" s="84">
        <v>30</v>
      </c>
      <c r="R1625" s="84">
        <v>32</v>
      </c>
      <c r="S1625" s="87">
        <v>34</v>
      </c>
      <c r="T1625" s="87">
        <v>34</v>
      </c>
      <c r="U1625" s="87">
        <v>34</v>
      </c>
      <c r="V1625" s="87"/>
      <c r="W1625" s="87"/>
      <c r="X1625" s="87"/>
    </row>
    <row r="1626" spans="1:24" ht="26.1">
      <c r="A1626" s="9" t="s">
        <v>145</v>
      </c>
      <c r="B1626" s="16" t="s">
        <v>84</v>
      </c>
      <c r="C1626" s="16" t="str" cm="1">
        <f t="array" ref="C1626">IF(A1626="", "", _xlfn._xlws.FILTER('Responsáveis pelas informações'!F:F, 'Responsáveis pelas informações'!A:A=A1626))</f>
        <v>Marcos</v>
      </c>
      <c r="D1626" s="16" t="s">
        <v>32</v>
      </c>
      <c r="E1626" s="90" t="s">
        <v>404</v>
      </c>
      <c r="F1626" s="82" t="s">
        <v>877</v>
      </c>
      <c r="G1626" s="16"/>
      <c r="H1626" s="87"/>
      <c r="I1626" s="87"/>
      <c r="J1626" s="87"/>
      <c r="K1626" s="87"/>
      <c r="L1626" s="87"/>
      <c r="M1626" s="87"/>
      <c r="N1626" s="87"/>
      <c r="O1626" s="87"/>
      <c r="P1626" s="87"/>
      <c r="Q1626" s="84" t="s">
        <v>391</v>
      </c>
      <c r="R1626" s="84" t="s">
        <v>391</v>
      </c>
      <c r="S1626" s="84" t="s">
        <v>391</v>
      </c>
      <c r="T1626" s="84" t="s">
        <v>391</v>
      </c>
      <c r="U1626" s="84" t="s">
        <v>391</v>
      </c>
      <c r="V1626" s="87"/>
      <c r="W1626" s="87"/>
      <c r="X1626" s="87"/>
    </row>
    <row r="1627" spans="1:24" ht="12.95">
      <c r="A1627" s="9" t="s">
        <v>146</v>
      </c>
      <c r="B1627" s="16" t="s">
        <v>47</v>
      </c>
      <c r="C1627" s="16" t="str" cm="1">
        <f t="array" ref="C1627">IF(A1627="", "", _xlfn._xlws.FILTER('Responsáveis pelas informações'!F:F, 'Responsáveis pelas informações'!A:A=A1627))</f>
        <v>Marcos</v>
      </c>
      <c r="D1627" s="80" t="s">
        <v>41</v>
      </c>
      <c r="E1627" s="82" t="s">
        <v>877</v>
      </c>
      <c r="F1627" s="82" t="s">
        <v>877</v>
      </c>
      <c r="G1627" s="16"/>
      <c r="H1627" s="87"/>
      <c r="I1627" s="87"/>
      <c r="J1627" s="87"/>
      <c r="K1627" s="87"/>
      <c r="L1627" s="87"/>
      <c r="M1627" s="87"/>
      <c r="N1627" s="87">
        <v>36</v>
      </c>
      <c r="O1627" s="87">
        <v>48</v>
      </c>
      <c r="P1627" s="87">
        <v>50</v>
      </c>
      <c r="Q1627" s="84">
        <v>50</v>
      </c>
      <c r="R1627" s="84">
        <v>40</v>
      </c>
      <c r="S1627" s="87">
        <v>30</v>
      </c>
      <c r="T1627" s="87">
        <v>12</v>
      </c>
      <c r="U1627" s="87"/>
      <c r="V1627" s="87"/>
      <c r="W1627" s="87"/>
      <c r="X1627" s="87"/>
    </row>
    <row r="1628" spans="1:24" ht="12.95">
      <c r="A1628" s="9" t="s">
        <v>146</v>
      </c>
      <c r="B1628" s="16" t="s">
        <v>13</v>
      </c>
      <c r="C1628" s="16" t="str" cm="1">
        <f t="array" ref="C1628">IF(A1628="", "", _xlfn._xlws.FILTER('Responsáveis pelas informações'!F:F, 'Responsáveis pelas informações'!A:A=A1628))</f>
        <v>Marcos</v>
      </c>
      <c r="D1628" s="80" t="s">
        <v>41</v>
      </c>
      <c r="E1628" s="82" t="s">
        <v>877</v>
      </c>
      <c r="F1628" s="82" t="s">
        <v>877</v>
      </c>
      <c r="G1628" s="16"/>
      <c r="H1628" s="87"/>
      <c r="I1628" s="87"/>
      <c r="J1628" s="87"/>
      <c r="K1628" s="87"/>
      <c r="L1628" s="87"/>
      <c r="M1628" s="87"/>
      <c r="N1628" s="87">
        <v>6</v>
      </c>
      <c r="O1628" s="87">
        <v>24</v>
      </c>
      <c r="P1628" s="87">
        <v>25</v>
      </c>
      <c r="Q1628" s="84">
        <v>25</v>
      </c>
      <c r="R1628" s="84">
        <v>20</v>
      </c>
      <c r="S1628" s="87">
        <v>8</v>
      </c>
      <c r="T1628" s="87">
        <v>4</v>
      </c>
      <c r="U1628" s="87"/>
      <c r="V1628" s="87"/>
      <c r="W1628" s="87"/>
      <c r="X1628" s="87"/>
    </row>
    <row r="1629" spans="1:24" ht="12.95">
      <c r="A1629" s="9" t="s">
        <v>146</v>
      </c>
      <c r="B1629" s="16" t="s">
        <v>51</v>
      </c>
      <c r="C1629" s="16" t="str" cm="1">
        <f t="array" ref="C1629">IF(A1629="", "", _xlfn._xlws.FILTER('Responsáveis pelas informações'!F:F, 'Responsáveis pelas informações'!A:A=A1629))</f>
        <v>Marcos</v>
      </c>
      <c r="D1629" s="80" t="s">
        <v>41</v>
      </c>
      <c r="E1629" s="82" t="s">
        <v>877</v>
      </c>
      <c r="F1629" s="82" t="s">
        <v>877</v>
      </c>
      <c r="G1629" s="16"/>
      <c r="H1629" s="87"/>
      <c r="I1629" s="87"/>
      <c r="J1629" s="87"/>
      <c r="K1629" s="87"/>
      <c r="L1629" s="87"/>
      <c r="M1629" s="87"/>
      <c r="N1629" s="87">
        <v>1</v>
      </c>
      <c r="O1629" s="87">
        <v>4</v>
      </c>
      <c r="P1629" s="87">
        <v>5</v>
      </c>
      <c r="Q1629" s="84">
        <v>5</v>
      </c>
      <c r="R1629" s="84">
        <v>5</v>
      </c>
      <c r="S1629" s="87">
        <v>2</v>
      </c>
      <c r="T1629" s="87">
        <v>1</v>
      </c>
      <c r="U1629" s="87"/>
      <c r="V1629" s="87"/>
      <c r="W1629" s="87"/>
      <c r="X1629" s="87"/>
    </row>
    <row r="1630" spans="1:24" ht="12.95">
      <c r="A1630" s="9" t="s">
        <v>146</v>
      </c>
      <c r="B1630" s="16" t="s">
        <v>53</v>
      </c>
      <c r="C1630" s="16" t="str" cm="1">
        <f t="array" ref="C1630">IF(A1630="", "", _xlfn._xlws.FILTER('Responsáveis pelas informações'!F:F, 'Responsáveis pelas informações'!A:A=A1630))</f>
        <v>Marcos</v>
      </c>
      <c r="D1630" s="80" t="s">
        <v>41</v>
      </c>
      <c r="E1630" s="82" t="s">
        <v>877</v>
      </c>
      <c r="F1630" s="82" t="s">
        <v>877</v>
      </c>
      <c r="G1630" s="16"/>
      <c r="H1630" s="87"/>
      <c r="I1630" s="87"/>
      <c r="J1630" s="87"/>
      <c r="K1630" s="87"/>
      <c r="L1630" s="87"/>
      <c r="M1630" s="87"/>
      <c r="N1630" s="87">
        <v>1</v>
      </c>
      <c r="O1630" s="87">
        <v>4</v>
      </c>
      <c r="P1630" s="87">
        <v>5</v>
      </c>
      <c r="Q1630" s="84">
        <v>4</v>
      </c>
      <c r="R1630" s="84">
        <v>3</v>
      </c>
      <c r="S1630" s="87">
        <v>1</v>
      </c>
      <c r="T1630" s="87">
        <v>1</v>
      </c>
      <c r="U1630" s="87"/>
      <c r="V1630" s="87"/>
      <c r="W1630" s="87"/>
      <c r="X1630" s="87"/>
    </row>
    <row r="1631" spans="1:24" ht="12.95">
      <c r="A1631" s="9" t="s">
        <v>146</v>
      </c>
      <c r="B1631" s="16" t="s">
        <v>63</v>
      </c>
      <c r="C1631" s="16" t="str" cm="1">
        <f t="array" ref="C1631">IF(A1631="", "", _xlfn._xlws.FILTER('Responsáveis pelas informações'!F:F, 'Responsáveis pelas informações'!A:A=A1631))</f>
        <v>Marcos</v>
      </c>
      <c r="D1631" s="80" t="s">
        <v>41</v>
      </c>
      <c r="E1631" s="82" t="s">
        <v>877</v>
      </c>
      <c r="F1631" s="82" t="s">
        <v>877</v>
      </c>
      <c r="G1631" s="16"/>
      <c r="H1631" s="87"/>
      <c r="I1631" s="87"/>
      <c r="J1631" s="87"/>
      <c r="K1631" s="87"/>
      <c r="L1631" s="87"/>
      <c r="M1631" s="87"/>
      <c r="N1631" s="87">
        <v>100</v>
      </c>
      <c r="O1631" s="87">
        <v>1000</v>
      </c>
      <c r="P1631" s="87">
        <v>1000</v>
      </c>
      <c r="Q1631" s="84">
        <v>1000</v>
      </c>
      <c r="R1631" s="84">
        <v>800</v>
      </c>
      <c r="S1631" s="87">
        <v>600</v>
      </c>
      <c r="T1631" s="87">
        <v>600</v>
      </c>
      <c r="U1631" s="87"/>
      <c r="V1631" s="87"/>
      <c r="W1631" s="87"/>
      <c r="X1631" s="87"/>
    </row>
    <row r="1632" spans="1:24" ht="12.95">
      <c r="A1632" s="9" t="s">
        <v>146</v>
      </c>
      <c r="B1632" s="16" t="s">
        <v>57</v>
      </c>
      <c r="C1632" s="16" t="str" cm="1">
        <f t="array" ref="C1632">IF(A1632="", "", _xlfn._xlws.FILTER('Responsáveis pelas informações'!F:F, 'Responsáveis pelas informações'!A:A=A1632))</f>
        <v>Marcos</v>
      </c>
      <c r="D1632" s="80" t="s">
        <v>41</v>
      </c>
      <c r="E1632" s="82" t="s">
        <v>877</v>
      </c>
      <c r="F1632" s="82" t="s">
        <v>877</v>
      </c>
      <c r="G1632" s="16"/>
      <c r="H1632" s="87"/>
      <c r="I1632" s="87"/>
      <c r="J1632" s="87"/>
      <c r="K1632" s="87"/>
      <c r="L1632" s="87"/>
      <c r="M1632" s="87"/>
      <c r="N1632" s="87">
        <v>0</v>
      </c>
      <c r="O1632" s="87">
        <v>0</v>
      </c>
      <c r="P1632" s="87">
        <v>2</v>
      </c>
      <c r="Q1632" s="84">
        <v>2</v>
      </c>
      <c r="R1632" s="84">
        <v>3</v>
      </c>
      <c r="S1632" s="87">
        <v>4</v>
      </c>
      <c r="T1632" s="87">
        <v>3</v>
      </c>
      <c r="U1632" s="87"/>
      <c r="V1632" s="87"/>
      <c r="W1632" s="87"/>
      <c r="X1632" s="87"/>
    </row>
    <row r="1633" spans="1:24" ht="12.95">
      <c r="A1633" s="9" t="s">
        <v>146</v>
      </c>
      <c r="B1633" s="16" t="s">
        <v>68</v>
      </c>
      <c r="C1633" s="16" t="str" cm="1">
        <f t="array" ref="C1633">IF(A1633="", "", _xlfn._xlws.FILTER('Responsáveis pelas informações'!F:F, 'Responsáveis pelas informações'!A:A=A1633))</f>
        <v>Marcos</v>
      </c>
      <c r="D1633" s="80" t="s">
        <v>41</v>
      </c>
      <c r="E1633" s="82" t="s">
        <v>877</v>
      </c>
      <c r="F1633" s="82" t="s">
        <v>877</v>
      </c>
      <c r="G1633" s="16"/>
      <c r="H1633" s="87"/>
      <c r="I1633" s="87"/>
      <c r="J1633" s="87"/>
      <c r="K1633" s="87"/>
      <c r="L1633" s="87"/>
      <c r="M1633" s="87"/>
      <c r="N1633" s="87">
        <v>3</v>
      </c>
      <c r="O1633" s="87">
        <v>3</v>
      </c>
      <c r="P1633" s="87">
        <v>3</v>
      </c>
      <c r="Q1633" s="84">
        <v>3</v>
      </c>
      <c r="R1633" s="84">
        <v>3</v>
      </c>
      <c r="S1633" s="87">
        <v>3</v>
      </c>
      <c r="T1633" s="87">
        <v>3</v>
      </c>
      <c r="U1633" s="87"/>
      <c r="V1633" s="87"/>
      <c r="W1633" s="87"/>
      <c r="X1633" s="87"/>
    </row>
    <row r="1634" spans="1:24" ht="26.1">
      <c r="A1634" s="9" t="s">
        <v>146</v>
      </c>
      <c r="B1634" s="16" t="s">
        <v>70</v>
      </c>
      <c r="C1634" s="16" t="str" cm="1">
        <f t="array" ref="C1634">IF(A1634="", "", _xlfn._xlws.FILTER('Responsáveis pelas informações'!F:F, 'Responsáveis pelas informações'!A:A=A1634))</f>
        <v>Marcos</v>
      </c>
      <c r="D1634" s="80" t="s">
        <v>41</v>
      </c>
      <c r="E1634" s="82" t="s">
        <v>877</v>
      </c>
      <c r="F1634" s="82" t="s">
        <v>877</v>
      </c>
      <c r="G1634" s="16" t="s">
        <v>968</v>
      </c>
      <c r="H1634" s="87"/>
      <c r="I1634" s="87"/>
      <c r="J1634" s="87"/>
      <c r="K1634" s="87"/>
      <c r="L1634" s="87"/>
      <c r="M1634" s="87"/>
      <c r="N1634" s="87">
        <v>33</v>
      </c>
      <c r="O1634" s="87">
        <v>33</v>
      </c>
      <c r="P1634" s="87">
        <v>33</v>
      </c>
      <c r="Q1634" s="84">
        <v>33</v>
      </c>
      <c r="R1634" s="84">
        <v>33</v>
      </c>
      <c r="S1634" s="87">
        <v>33</v>
      </c>
      <c r="T1634" s="87">
        <v>33</v>
      </c>
      <c r="U1634" s="87"/>
      <c r="V1634" s="87"/>
      <c r="W1634" s="87"/>
      <c r="X1634" s="87"/>
    </row>
    <row r="1635" spans="1:24" ht="12.95">
      <c r="A1635" s="9" t="s">
        <v>146</v>
      </c>
      <c r="B1635" s="16" t="s">
        <v>72</v>
      </c>
      <c r="C1635" s="16" t="str" cm="1">
        <f t="array" ref="C1635">IF(A1635="", "", _xlfn._xlws.FILTER('Responsáveis pelas informações'!F:F, 'Responsáveis pelas informações'!A:A=A1635))</f>
        <v>Marcos</v>
      </c>
      <c r="D1635" s="80" t="s">
        <v>41</v>
      </c>
      <c r="E1635" s="82" t="s">
        <v>877</v>
      </c>
      <c r="F1635" s="82" t="s">
        <v>877</v>
      </c>
      <c r="G1635" s="16" t="s">
        <v>1051</v>
      </c>
      <c r="H1635" s="87"/>
      <c r="I1635" s="87"/>
      <c r="J1635" s="87"/>
      <c r="K1635" s="87"/>
      <c r="L1635" s="87"/>
      <c r="M1635" s="87"/>
      <c r="N1635" s="87">
        <v>17</v>
      </c>
      <c r="O1635" s="87">
        <v>17</v>
      </c>
      <c r="P1635" s="87">
        <v>20</v>
      </c>
      <c r="Q1635" s="84">
        <v>20</v>
      </c>
      <c r="R1635" s="84">
        <v>25</v>
      </c>
      <c r="S1635" s="87">
        <v>25</v>
      </c>
      <c r="T1635" s="87">
        <v>25</v>
      </c>
      <c r="U1635" s="87"/>
      <c r="V1635" s="87"/>
      <c r="W1635" s="87"/>
      <c r="X1635" s="87"/>
    </row>
    <row r="1636" spans="1:24" ht="12.95">
      <c r="A1636" s="171" t="s">
        <v>147</v>
      </c>
      <c r="B1636" s="172"/>
      <c r="C1636" s="172" t="s">
        <v>222</v>
      </c>
      <c r="D1636" s="172" t="s">
        <v>16</v>
      </c>
      <c r="E1636" s="173" t="s">
        <v>877</v>
      </c>
      <c r="F1636" s="174">
        <v>0</v>
      </c>
      <c r="G1636" s="175" t="s">
        <v>1052</v>
      </c>
      <c r="H1636" s="168"/>
      <c r="I1636" s="168"/>
      <c r="J1636" s="168"/>
      <c r="K1636" s="168"/>
      <c r="L1636" s="168"/>
      <c r="M1636" s="168"/>
      <c r="N1636" s="168"/>
      <c r="O1636" s="168"/>
      <c r="P1636" s="168"/>
      <c r="Q1636" s="174"/>
      <c r="R1636" s="174"/>
      <c r="S1636" s="168"/>
      <c r="T1636" s="168"/>
      <c r="U1636" s="168"/>
      <c r="V1636" s="168"/>
      <c r="W1636" s="168"/>
      <c r="X1636" s="168"/>
    </row>
    <row r="1637" spans="1:24" ht="12.95">
      <c r="A1637" s="9" t="s">
        <v>147</v>
      </c>
      <c r="B1637" s="16" t="s">
        <v>74</v>
      </c>
      <c r="C1637" s="16" t="str" cm="1">
        <f t="array" ref="C1637">IF(A1637="", "", _xlfn._xlws.FILTER('Responsáveis pelas informações'!F:F, 'Responsáveis pelas informações'!A:A=A1637))</f>
        <v>Marcos</v>
      </c>
      <c r="D1637" s="80" t="s">
        <v>16</v>
      </c>
      <c r="E1637" s="82" t="s">
        <v>398</v>
      </c>
      <c r="F1637" s="82" t="s">
        <v>877</v>
      </c>
      <c r="G1637" s="16"/>
      <c r="H1637" s="87"/>
      <c r="I1637" s="87"/>
      <c r="J1637" s="87"/>
      <c r="K1637" s="87"/>
      <c r="L1637" s="87"/>
      <c r="M1637" s="87"/>
      <c r="N1637" s="87"/>
      <c r="O1637" s="87"/>
      <c r="P1637" s="87"/>
      <c r="Q1637" s="84">
        <v>60</v>
      </c>
      <c r="R1637" s="84">
        <v>60</v>
      </c>
      <c r="S1637" s="84">
        <v>60</v>
      </c>
      <c r="T1637" s="84">
        <v>60</v>
      </c>
      <c r="U1637" s="87" t="s">
        <v>422</v>
      </c>
      <c r="V1637" s="87"/>
      <c r="W1637" s="87"/>
      <c r="X1637" s="87"/>
    </row>
    <row r="1638" spans="1:24" ht="12.95">
      <c r="A1638" s="9" t="s">
        <v>147</v>
      </c>
      <c r="B1638" s="16" t="s">
        <v>49</v>
      </c>
      <c r="C1638" s="16" t="str" cm="1">
        <f t="array" ref="C1638">IF(A1638="", "", _xlfn._xlws.FILTER('Responsáveis pelas informações'!F:F, 'Responsáveis pelas informações'!A:A=A1638))</f>
        <v>Marcos</v>
      </c>
      <c r="D1638" s="80" t="s">
        <v>16</v>
      </c>
      <c r="E1638" s="82" t="s">
        <v>398</v>
      </c>
      <c r="F1638" s="82" t="s">
        <v>877</v>
      </c>
      <c r="G1638" s="16"/>
      <c r="H1638" s="87"/>
      <c r="I1638" s="87"/>
      <c r="J1638" s="87"/>
      <c r="K1638" s="87"/>
      <c r="L1638" s="87"/>
      <c r="M1638" s="87"/>
      <c r="N1638" s="87"/>
      <c r="O1638" s="87"/>
      <c r="P1638" s="87"/>
      <c r="Q1638" s="84">
        <v>37</v>
      </c>
      <c r="R1638" s="84">
        <v>40</v>
      </c>
      <c r="S1638" s="87">
        <v>40</v>
      </c>
      <c r="T1638" s="87">
        <v>36</v>
      </c>
      <c r="U1638" s="87" t="s">
        <v>422</v>
      </c>
      <c r="V1638" s="87"/>
      <c r="W1638" s="87"/>
      <c r="X1638" s="87"/>
    </row>
    <row r="1639" spans="1:24" ht="12.95">
      <c r="A1639" s="9" t="s">
        <v>147</v>
      </c>
      <c r="B1639" s="16" t="s">
        <v>77</v>
      </c>
      <c r="C1639" s="16" t="str" cm="1">
        <f t="array" ref="C1639">IF(A1639="", "", _xlfn._xlws.FILTER('Responsáveis pelas informações'!F:F, 'Responsáveis pelas informações'!A:A=A1639))</f>
        <v>Marcos</v>
      </c>
      <c r="D1639" s="80" t="s">
        <v>16</v>
      </c>
      <c r="E1639" s="82" t="s">
        <v>398</v>
      </c>
      <c r="F1639" s="82" t="s">
        <v>877</v>
      </c>
      <c r="G1639" s="16"/>
      <c r="H1639" s="87"/>
      <c r="I1639" s="87"/>
      <c r="J1639" s="87"/>
      <c r="K1639" s="87"/>
      <c r="L1639" s="87"/>
      <c r="M1639" s="87"/>
      <c r="N1639" s="87"/>
      <c r="O1639" s="87"/>
      <c r="P1639" s="87"/>
      <c r="Q1639" s="84">
        <v>8</v>
      </c>
      <c r="R1639" s="84">
        <v>9</v>
      </c>
      <c r="S1639" s="87">
        <v>9</v>
      </c>
      <c r="T1639" s="87">
        <v>7</v>
      </c>
      <c r="U1639" s="87" t="s">
        <v>422</v>
      </c>
      <c r="V1639" s="87"/>
      <c r="W1639" s="87"/>
      <c r="X1639" s="87"/>
    </row>
    <row r="1640" spans="1:24" ht="12.95">
      <c r="A1640" s="9" t="s">
        <v>147</v>
      </c>
      <c r="B1640" s="16" t="s">
        <v>79</v>
      </c>
      <c r="C1640" s="16" t="str" cm="1">
        <f t="array" ref="C1640">IF(A1640="", "", _xlfn._xlws.FILTER('Responsáveis pelas informações'!F:F, 'Responsáveis pelas informações'!A:A=A1640))</f>
        <v>Marcos</v>
      </c>
      <c r="D1640" s="80" t="s">
        <v>16</v>
      </c>
      <c r="E1640" s="82" t="s">
        <v>398</v>
      </c>
      <c r="F1640" s="82" t="s">
        <v>877</v>
      </c>
      <c r="G1640" s="16"/>
      <c r="H1640" s="87"/>
      <c r="I1640" s="87"/>
      <c r="J1640" s="87"/>
      <c r="K1640" s="87"/>
      <c r="L1640" s="87"/>
      <c r="M1640" s="87"/>
      <c r="N1640" s="87"/>
      <c r="O1640" s="87"/>
      <c r="P1640" s="87"/>
      <c r="Q1640" s="84">
        <v>6</v>
      </c>
      <c r="R1640" s="84">
        <v>7</v>
      </c>
      <c r="S1640" s="87">
        <v>7</v>
      </c>
      <c r="T1640" s="87">
        <v>5</v>
      </c>
      <c r="U1640" s="87" t="s">
        <v>422</v>
      </c>
      <c r="V1640" s="87"/>
      <c r="W1640" s="87"/>
      <c r="X1640" s="87"/>
    </row>
    <row r="1641" spans="1:24" ht="26.1">
      <c r="A1641" s="9" t="s">
        <v>147</v>
      </c>
      <c r="B1641" s="16" t="s">
        <v>95</v>
      </c>
      <c r="C1641" s="16" t="str" cm="1">
        <f t="array" ref="C1641">IF(A1641="", "", _xlfn._xlws.FILTER('Responsáveis pelas informações'!F:F, 'Responsáveis pelas informações'!A:A=A1641))</f>
        <v>Marcos</v>
      </c>
      <c r="D1641" s="80" t="s">
        <v>16</v>
      </c>
      <c r="E1641" s="82" t="s">
        <v>398</v>
      </c>
      <c r="F1641" s="82" t="s">
        <v>877</v>
      </c>
      <c r="G1641" s="16"/>
      <c r="H1641" s="87"/>
      <c r="I1641" s="87"/>
      <c r="J1641" s="87"/>
      <c r="K1641" s="87"/>
      <c r="L1641" s="87"/>
      <c r="M1641" s="87"/>
      <c r="N1641" s="87"/>
      <c r="O1641" s="87"/>
      <c r="P1641" s="87"/>
      <c r="Q1641" s="84">
        <v>1</v>
      </c>
      <c r="R1641" s="84">
        <v>1</v>
      </c>
      <c r="S1641" s="87">
        <v>1</v>
      </c>
      <c r="T1641" s="87">
        <v>1</v>
      </c>
      <c r="U1641" s="87" t="s">
        <v>422</v>
      </c>
      <c r="V1641" s="87"/>
      <c r="W1641" s="87"/>
      <c r="X1641" s="87"/>
    </row>
    <row r="1642" spans="1:24" ht="12.95">
      <c r="A1642" s="9" t="s">
        <v>147</v>
      </c>
      <c r="B1642" s="16" t="s">
        <v>81</v>
      </c>
      <c r="C1642" s="16" t="str" cm="1">
        <f t="array" ref="C1642">IF(A1642="", "", _xlfn._xlws.FILTER('Responsáveis pelas informações'!F:F, 'Responsáveis pelas informações'!A:A=A1642))</f>
        <v>Marcos</v>
      </c>
      <c r="D1642" s="80" t="s">
        <v>16</v>
      </c>
      <c r="E1642" s="82" t="s">
        <v>398</v>
      </c>
      <c r="F1642" s="82" t="s">
        <v>877</v>
      </c>
      <c r="G1642" s="16"/>
      <c r="H1642" s="87"/>
      <c r="I1642" s="87"/>
      <c r="J1642" s="87"/>
      <c r="K1642" s="87"/>
      <c r="L1642" s="87"/>
      <c r="M1642" s="87"/>
      <c r="N1642" s="87"/>
      <c r="O1642" s="87"/>
      <c r="P1642" s="87"/>
      <c r="Q1642" s="84">
        <v>3</v>
      </c>
      <c r="R1642" s="84">
        <v>3</v>
      </c>
      <c r="S1642" s="87">
        <v>3</v>
      </c>
      <c r="T1642" s="87">
        <v>3</v>
      </c>
      <c r="U1642" s="87">
        <v>3</v>
      </c>
      <c r="V1642" s="87"/>
      <c r="W1642" s="87"/>
      <c r="X1642" s="87"/>
    </row>
    <row r="1643" spans="1:24" ht="12.95">
      <c r="A1643" s="9" t="s">
        <v>147</v>
      </c>
      <c r="B1643" s="16" t="s">
        <v>57</v>
      </c>
      <c r="C1643" s="16" t="str" cm="1">
        <f t="array" ref="C1643">IF(A1643="", "", _xlfn._xlws.FILTER('Responsáveis pelas informações'!F:F, 'Responsáveis pelas informações'!A:A=A1643))</f>
        <v>Marcos</v>
      </c>
      <c r="D1643" s="80" t="s">
        <v>16</v>
      </c>
      <c r="E1643" s="82" t="s">
        <v>398</v>
      </c>
      <c r="F1643" s="82" t="s">
        <v>877</v>
      </c>
      <c r="G1643" s="16"/>
      <c r="H1643" s="87"/>
      <c r="I1643" s="87"/>
      <c r="J1643" s="87"/>
      <c r="K1643" s="87"/>
      <c r="L1643" s="87"/>
      <c r="M1643" s="87"/>
      <c r="N1643" s="87"/>
      <c r="O1643" s="87"/>
      <c r="P1643" s="87"/>
      <c r="Q1643" s="84">
        <v>4</v>
      </c>
      <c r="R1643" s="84">
        <v>5</v>
      </c>
      <c r="S1643" s="87">
        <v>5</v>
      </c>
      <c r="T1643" s="87">
        <v>6</v>
      </c>
      <c r="U1643" s="87" t="s">
        <v>422</v>
      </c>
      <c r="V1643" s="87"/>
      <c r="W1643" s="87"/>
      <c r="X1643" s="87"/>
    </row>
    <row r="1644" spans="1:24" ht="12.95">
      <c r="A1644" s="9" t="s">
        <v>147</v>
      </c>
      <c r="B1644" s="16" t="s">
        <v>99</v>
      </c>
      <c r="C1644" s="16" t="str" cm="1">
        <f t="array" ref="C1644">IF(A1644="", "", _xlfn._xlws.FILTER('Responsáveis pelas informações'!F:F, 'Responsáveis pelas informações'!A:A=A1644))</f>
        <v>Marcos</v>
      </c>
      <c r="D1644" s="80" t="s">
        <v>16</v>
      </c>
      <c r="E1644" s="82" t="s">
        <v>398</v>
      </c>
      <c r="F1644" s="82" t="s">
        <v>877</v>
      </c>
      <c r="G1644" s="16"/>
      <c r="H1644" s="87"/>
      <c r="I1644" s="87"/>
      <c r="J1644" s="87"/>
      <c r="K1644" s="87"/>
      <c r="L1644" s="87"/>
      <c r="M1644" s="87"/>
      <c r="N1644" s="87"/>
      <c r="O1644" s="87"/>
      <c r="P1644" s="87"/>
      <c r="Q1644" s="87" t="s">
        <v>880</v>
      </c>
      <c r="R1644" s="87" t="s">
        <v>880</v>
      </c>
      <c r="S1644" s="87" t="s">
        <v>880</v>
      </c>
      <c r="T1644" s="87" t="s">
        <v>880</v>
      </c>
      <c r="U1644" s="87" t="s">
        <v>880</v>
      </c>
      <c r="V1644" s="87"/>
      <c r="W1644" s="87"/>
      <c r="X1644" s="87"/>
    </row>
    <row r="1645" spans="1:24" ht="26.1">
      <c r="A1645" s="9" t="s">
        <v>147</v>
      </c>
      <c r="B1645" s="16" t="s">
        <v>88</v>
      </c>
      <c r="C1645" s="16" t="str" cm="1">
        <f t="array" ref="C1645">IF(A1645="", "", _xlfn._xlws.FILTER('Responsáveis pelas informações'!F:F, 'Responsáveis pelas informações'!A:A=A1645))</f>
        <v>Marcos</v>
      </c>
      <c r="D1645" s="80" t="s">
        <v>16</v>
      </c>
      <c r="E1645" s="82" t="s">
        <v>398</v>
      </c>
      <c r="F1645" s="82" t="s">
        <v>877</v>
      </c>
      <c r="G1645" s="16"/>
      <c r="H1645" s="87"/>
      <c r="I1645" s="87"/>
      <c r="J1645" s="87"/>
      <c r="K1645" s="87"/>
      <c r="L1645" s="87"/>
      <c r="M1645" s="87"/>
      <c r="N1645" s="87"/>
      <c r="O1645" s="87"/>
      <c r="P1645" s="87"/>
      <c r="Q1645" s="84">
        <v>37</v>
      </c>
      <c r="R1645" s="84">
        <v>37</v>
      </c>
      <c r="S1645" s="87">
        <v>37</v>
      </c>
      <c r="T1645" s="87">
        <v>37</v>
      </c>
      <c r="U1645" s="87" t="s">
        <v>422</v>
      </c>
      <c r="V1645" s="87"/>
      <c r="W1645" s="87"/>
      <c r="X1645" s="87"/>
    </row>
    <row r="1646" spans="1:24" ht="12.95">
      <c r="A1646" s="9" t="s">
        <v>147</v>
      </c>
      <c r="B1646" s="16" t="s">
        <v>72</v>
      </c>
      <c r="C1646" s="16" t="str" cm="1">
        <f t="array" ref="C1646">IF(A1646="", "", _xlfn._xlws.FILTER('Responsáveis pelas informações'!F:F, 'Responsáveis pelas informações'!A:A=A1646))</f>
        <v>Marcos</v>
      </c>
      <c r="D1646" s="80" t="s">
        <v>16</v>
      </c>
      <c r="E1646" s="82" t="s">
        <v>398</v>
      </c>
      <c r="F1646" s="82" t="s">
        <v>877</v>
      </c>
      <c r="G1646" s="16"/>
      <c r="H1646" s="87"/>
      <c r="I1646" s="87"/>
      <c r="J1646" s="87"/>
      <c r="K1646" s="87"/>
      <c r="L1646" s="87"/>
      <c r="M1646" s="87"/>
      <c r="N1646" s="87"/>
      <c r="O1646" s="87"/>
      <c r="P1646" s="87"/>
      <c r="Q1646" s="84">
        <v>20</v>
      </c>
      <c r="R1646" s="84">
        <v>20</v>
      </c>
      <c r="S1646" s="84">
        <v>20</v>
      </c>
      <c r="T1646" s="84">
        <v>20</v>
      </c>
      <c r="U1646" s="87" t="s">
        <v>422</v>
      </c>
      <c r="V1646" s="87"/>
      <c r="W1646" s="87"/>
      <c r="X1646" s="87"/>
    </row>
    <row r="1647" spans="1:24" ht="26.1">
      <c r="A1647" s="9" t="s">
        <v>147</v>
      </c>
      <c r="B1647" s="16" t="s">
        <v>104</v>
      </c>
      <c r="C1647" s="16" t="str" cm="1">
        <f t="array" ref="C1647">IF(A1647="", "", _xlfn._xlws.FILTER('Responsáveis pelas informações'!F:F, 'Responsáveis pelas informações'!A:A=A1647))</f>
        <v>Marcos</v>
      </c>
      <c r="D1647" s="80" t="s">
        <v>16</v>
      </c>
      <c r="E1647" s="82" t="s">
        <v>398</v>
      </c>
      <c r="F1647" s="82" t="s">
        <v>877</v>
      </c>
      <c r="G1647" s="16"/>
      <c r="H1647" s="87"/>
      <c r="I1647" s="87"/>
      <c r="J1647" s="87"/>
      <c r="K1647" s="87"/>
      <c r="L1647" s="87"/>
      <c r="M1647" s="87"/>
      <c r="N1647" s="87"/>
      <c r="O1647" s="87"/>
      <c r="P1647" s="87"/>
      <c r="Q1647" s="84">
        <v>80</v>
      </c>
      <c r="R1647" s="84">
        <v>88</v>
      </c>
      <c r="S1647" s="87">
        <v>96</v>
      </c>
      <c r="T1647" s="87">
        <v>106</v>
      </c>
      <c r="U1647" s="87" t="s">
        <v>422</v>
      </c>
      <c r="V1647" s="87"/>
      <c r="W1647" s="87"/>
      <c r="X1647" s="87"/>
    </row>
    <row r="1648" spans="1:24" ht="26.1">
      <c r="A1648" s="9" t="s">
        <v>147</v>
      </c>
      <c r="B1648" s="16" t="s">
        <v>66</v>
      </c>
      <c r="C1648" s="16" t="str" cm="1">
        <f t="array" ref="C1648">IF(A1648="", "", _xlfn._xlws.FILTER('Responsáveis pelas informações'!F:F, 'Responsáveis pelas informações'!A:A=A1648))</f>
        <v>Marcos</v>
      </c>
      <c r="D1648" s="80" t="s">
        <v>16</v>
      </c>
      <c r="E1648" s="82" t="s">
        <v>398</v>
      </c>
      <c r="F1648" s="82" t="s">
        <v>877</v>
      </c>
      <c r="G1648" s="16"/>
      <c r="H1648" s="87"/>
      <c r="I1648" s="87"/>
      <c r="J1648" s="87"/>
      <c r="K1648" s="87"/>
      <c r="L1648" s="87"/>
      <c r="M1648" s="87"/>
      <c r="N1648" s="87"/>
      <c r="O1648" s="87"/>
      <c r="P1648" s="87"/>
      <c r="Q1648" s="84" t="s">
        <v>391</v>
      </c>
      <c r="R1648" s="84" t="s">
        <v>391</v>
      </c>
      <c r="S1648" s="84" t="s">
        <v>391</v>
      </c>
      <c r="T1648" s="84" t="s">
        <v>391</v>
      </c>
      <c r="U1648" s="84" t="s">
        <v>391</v>
      </c>
      <c r="V1648" s="87"/>
      <c r="W1648" s="87"/>
      <c r="X1648" s="87"/>
    </row>
    <row r="1649" spans="1:24" ht="12.95">
      <c r="A1649" s="9" t="s">
        <v>147</v>
      </c>
      <c r="B1649" s="16" t="s">
        <v>74</v>
      </c>
      <c r="C1649" s="16" t="str" cm="1">
        <f t="array" ref="C1649">IF(A1649="", "", _xlfn._xlws.FILTER('Responsáveis pelas informações'!F:F, 'Responsáveis pelas informações'!A:A=A1649))</f>
        <v>Marcos</v>
      </c>
      <c r="D1649" s="80" t="s">
        <v>16</v>
      </c>
      <c r="E1649" s="82" t="s">
        <v>877</v>
      </c>
      <c r="F1649" s="82" t="s">
        <v>389</v>
      </c>
      <c r="G1649" s="16"/>
      <c r="H1649" s="87"/>
      <c r="I1649" s="87"/>
      <c r="J1649" s="87"/>
      <c r="K1649" s="87"/>
      <c r="L1649" s="87"/>
      <c r="M1649" s="87"/>
      <c r="N1649" s="87"/>
      <c r="O1649" s="87"/>
      <c r="P1649" s="87"/>
      <c r="Q1649" s="84"/>
      <c r="R1649" s="84">
        <v>60</v>
      </c>
      <c r="S1649" s="84">
        <v>60</v>
      </c>
      <c r="T1649" s="84">
        <v>60</v>
      </c>
      <c r="U1649" s="87">
        <v>0</v>
      </c>
      <c r="V1649" s="87"/>
      <c r="W1649" s="87"/>
      <c r="X1649" s="87"/>
    </row>
    <row r="1650" spans="1:24" ht="12.95">
      <c r="A1650" s="9" t="s">
        <v>147</v>
      </c>
      <c r="B1650" s="16" t="s">
        <v>49</v>
      </c>
      <c r="C1650" s="16" t="str" cm="1">
        <f t="array" ref="C1650">IF(A1650="", "", _xlfn._xlws.FILTER('Responsáveis pelas informações'!F:F, 'Responsáveis pelas informações'!A:A=A1650))</f>
        <v>Marcos</v>
      </c>
      <c r="D1650" s="80" t="s">
        <v>16</v>
      </c>
      <c r="E1650" s="82" t="s">
        <v>877</v>
      </c>
      <c r="F1650" s="82" t="s">
        <v>389</v>
      </c>
      <c r="G1650" s="16"/>
      <c r="H1650" s="87"/>
      <c r="I1650" s="87"/>
      <c r="J1650" s="87"/>
      <c r="K1650" s="87"/>
      <c r="L1650" s="87"/>
      <c r="M1650" s="87"/>
      <c r="N1650" s="87"/>
      <c r="O1650" s="87"/>
      <c r="P1650" s="87"/>
      <c r="Q1650" s="84"/>
      <c r="R1650" s="84">
        <v>40</v>
      </c>
      <c r="S1650" s="87">
        <v>40</v>
      </c>
      <c r="T1650" s="87">
        <v>36</v>
      </c>
      <c r="U1650" s="87">
        <v>0</v>
      </c>
      <c r="V1650" s="87"/>
      <c r="W1650" s="87"/>
      <c r="X1650" s="87"/>
    </row>
    <row r="1651" spans="1:24" ht="12.95">
      <c r="A1651" s="9" t="s">
        <v>147</v>
      </c>
      <c r="B1651" s="16" t="s">
        <v>77</v>
      </c>
      <c r="C1651" s="16" t="str" cm="1">
        <f t="array" ref="C1651">IF(A1651="", "", _xlfn._xlws.FILTER('Responsáveis pelas informações'!F:F, 'Responsáveis pelas informações'!A:A=A1651))</f>
        <v>Marcos</v>
      </c>
      <c r="D1651" s="80" t="s">
        <v>16</v>
      </c>
      <c r="E1651" s="82" t="s">
        <v>877</v>
      </c>
      <c r="F1651" s="82" t="s">
        <v>389</v>
      </c>
      <c r="G1651" s="16"/>
      <c r="H1651" s="87"/>
      <c r="I1651" s="87"/>
      <c r="J1651" s="87"/>
      <c r="K1651" s="87"/>
      <c r="L1651" s="87"/>
      <c r="M1651" s="87"/>
      <c r="N1651" s="87"/>
      <c r="O1651" s="87"/>
      <c r="P1651" s="87"/>
      <c r="Q1651" s="84"/>
      <c r="R1651" s="84">
        <v>9</v>
      </c>
      <c r="S1651" s="87">
        <v>9</v>
      </c>
      <c r="T1651" s="87">
        <v>7</v>
      </c>
      <c r="U1651" s="87">
        <v>0</v>
      </c>
      <c r="V1651" s="87"/>
      <c r="W1651" s="87"/>
      <c r="X1651" s="87"/>
    </row>
    <row r="1652" spans="1:24" ht="12.95">
      <c r="A1652" s="9" t="s">
        <v>147</v>
      </c>
      <c r="B1652" s="16" t="s">
        <v>79</v>
      </c>
      <c r="C1652" s="16" t="str" cm="1">
        <f t="array" ref="C1652">IF(A1652="", "", _xlfn._xlws.FILTER('Responsáveis pelas informações'!F:F, 'Responsáveis pelas informações'!A:A=A1652))</f>
        <v>Marcos</v>
      </c>
      <c r="D1652" s="80" t="s">
        <v>16</v>
      </c>
      <c r="E1652" s="82" t="s">
        <v>877</v>
      </c>
      <c r="F1652" s="82" t="s">
        <v>389</v>
      </c>
      <c r="G1652" s="16"/>
      <c r="H1652" s="87"/>
      <c r="I1652" s="87"/>
      <c r="J1652" s="87"/>
      <c r="K1652" s="87"/>
      <c r="L1652" s="87"/>
      <c r="M1652" s="87"/>
      <c r="N1652" s="87"/>
      <c r="O1652" s="87"/>
      <c r="P1652" s="87"/>
      <c r="Q1652" s="84"/>
      <c r="R1652" s="84">
        <v>7</v>
      </c>
      <c r="S1652" s="87">
        <v>7</v>
      </c>
      <c r="T1652" s="87">
        <v>5</v>
      </c>
      <c r="U1652" s="87">
        <v>0</v>
      </c>
      <c r="V1652" s="87"/>
      <c r="W1652" s="87"/>
      <c r="X1652" s="87"/>
    </row>
    <row r="1653" spans="1:24" ht="26.1">
      <c r="A1653" s="9" t="s">
        <v>147</v>
      </c>
      <c r="B1653" s="16" t="s">
        <v>95</v>
      </c>
      <c r="C1653" s="16" t="str" cm="1">
        <f t="array" ref="C1653">IF(A1653="", "", _xlfn._xlws.FILTER('Responsáveis pelas informações'!F:F, 'Responsáveis pelas informações'!A:A=A1653))</f>
        <v>Marcos</v>
      </c>
      <c r="D1653" s="80" t="s">
        <v>16</v>
      </c>
      <c r="E1653" s="82" t="s">
        <v>877</v>
      </c>
      <c r="F1653" s="82" t="s">
        <v>389</v>
      </c>
      <c r="G1653" s="16"/>
      <c r="H1653" s="87"/>
      <c r="I1653" s="87"/>
      <c r="J1653" s="87"/>
      <c r="K1653" s="87"/>
      <c r="L1653" s="87"/>
      <c r="M1653" s="87"/>
      <c r="N1653" s="87"/>
      <c r="O1653" s="87"/>
      <c r="P1653" s="87"/>
      <c r="Q1653" s="84"/>
      <c r="R1653" s="84">
        <v>1</v>
      </c>
      <c r="S1653" s="87">
        <v>1</v>
      </c>
      <c r="T1653" s="87">
        <v>1</v>
      </c>
      <c r="U1653" s="87">
        <v>0</v>
      </c>
      <c r="V1653" s="87"/>
      <c r="W1653" s="87"/>
      <c r="X1653" s="87"/>
    </row>
    <row r="1654" spans="1:24" ht="12.95">
      <c r="A1654" s="9" t="s">
        <v>147</v>
      </c>
      <c r="B1654" s="16" t="s">
        <v>81</v>
      </c>
      <c r="C1654" s="16" t="str" cm="1">
        <f t="array" ref="C1654">IF(A1654="", "", _xlfn._xlws.FILTER('Responsáveis pelas informações'!F:F, 'Responsáveis pelas informações'!A:A=A1654))</f>
        <v>Marcos</v>
      </c>
      <c r="D1654" s="80" t="s">
        <v>16</v>
      </c>
      <c r="E1654" s="82" t="s">
        <v>877</v>
      </c>
      <c r="F1654" s="82" t="s">
        <v>389</v>
      </c>
      <c r="G1654" s="16"/>
      <c r="H1654" s="87"/>
      <c r="I1654" s="87"/>
      <c r="J1654" s="87"/>
      <c r="K1654" s="87"/>
      <c r="L1654" s="87"/>
      <c r="M1654" s="87"/>
      <c r="N1654" s="87"/>
      <c r="O1654" s="87"/>
      <c r="P1654" s="87"/>
      <c r="Q1654" s="84"/>
      <c r="R1654" s="84">
        <v>3</v>
      </c>
      <c r="S1654" s="87">
        <v>3</v>
      </c>
      <c r="T1654" s="87">
        <v>3</v>
      </c>
      <c r="U1654" s="87">
        <v>3</v>
      </c>
      <c r="V1654" s="87"/>
      <c r="W1654" s="87"/>
      <c r="X1654" s="87"/>
    </row>
    <row r="1655" spans="1:24" ht="12.95">
      <c r="A1655" s="9" t="s">
        <v>147</v>
      </c>
      <c r="B1655" s="16" t="s">
        <v>57</v>
      </c>
      <c r="C1655" s="16" t="str" cm="1">
        <f t="array" ref="C1655">IF(A1655="", "", _xlfn._xlws.FILTER('Responsáveis pelas informações'!F:F, 'Responsáveis pelas informações'!A:A=A1655))</f>
        <v>Marcos</v>
      </c>
      <c r="D1655" s="80" t="s">
        <v>16</v>
      </c>
      <c r="E1655" s="82" t="s">
        <v>877</v>
      </c>
      <c r="F1655" s="82" t="s">
        <v>389</v>
      </c>
      <c r="G1655" s="16"/>
      <c r="H1655" s="87"/>
      <c r="I1655" s="87"/>
      <c r="J1655" s="87"/>
      <c r="K1655" s="87"/>
      <c r="L1655" s="87"/>
      <c r="M1655" s="87"/>
      <c r="N1655" s="87"/>
      <c r="O1655" s="87"/>
      <c r="P1655" s="87"/>
      <c r="Q1655" s="84"/>
      <c r="R1655" s="84">
        <v>5</v>
      </c>
      <c r="S1655" s="87">
        <v>5</v>
      </c>
      <c r="T1655" s="87">
        <v>6</v>
      </c>
      <c r="U1655" s="87">
        <v>0</v>
      </c>
      <c r="V1655" s="87"/>
      <c r="W1655" s="87"/>
      <c r="X1655" s="87"/>
    </row>
    <row r="1656" spans="1:24" ht="12.95">
      <c r="A1656" s="9" t="s">
        <v>147</v>
      </c>
      <c r="B1656" s="16" t="s">
        <v>99</v>
      </c>
      <c r="C1656" s="16" t="str" cm="1">
        <f t="array" ref="C1656">IF(A1656="", "", _xlfn._xlws.FILTER('Responsáveis pelas informações'!F:F, 'Responsáveis pelas informações'!A:A=A1656))</f>
        <v>Marcos</v>
      </c>
      <c r="D1656" s="80" t="s">
        <v>16</v>
      </c>
      <c r="E1656" s="82" t="s">
        <v>877</v>
      </c>
      <c r="F1656" s="82" t="s">
        <v>389</v>
      </c>
      <c r="G1656" s="16"/>
      <c r="H1656" s="87"/>
      <c r="I1656" s="87"/>
      <c r="J1656" s="87"/>
      <c r="K1656" s="87"/>
      <c r="L1656" s="87"/>
      <c r="M1656" s="87"/>
      <c r="N1656" s="87"/>
      <c r="O1656" s="87"/>
      <c r="P1656" s="87"/>
      <c r="Q1656" s="87"/>
      <c r="R1656" s="87">
        <v>8.5</v>
      </c>
      <c r="S1656" s="87">
        <v>8.5</v>
      </c>
      <c r="T1656" s="87">
        <v>8.5</v>
      </c>
      <c r="U1656" s="87">
        <v>8.5</v>
      </c>
      <c r="V1656" s="87"/>
      <c r="W1656" s="87"/>
      <c r="X1656" s="87"/>
    </row>
    <row r="1657" spans="1:24" ht="26.1">
      <c r="A1657" s="9" t="s">
        <v>147</v>
      </c>
      <c r="B1657" s="16" t="s">
        <v>88</v>
      </c>
      <c r="C1657" s="16" t="str" cm="1">
        <f t="array" ref="C1657">IF(A1657="", "", _xlfn._xlws.FILTER('Responsáveis pelas informações'!F:F, 'Responsáveis pelas informações'!A:A=A1657))</f>
        <v>Marcos</v>
      </c>
      <c r="D1657" s="80" t="s">
        <v>16</v>
      </c>
      <c r="E1657" s="82" t="s">
        <v>877</v>
      </c>
      <c r="F1657" s="82" t="s">
        <v>389</v>
      </c>
      <c r="G1657" s="16"/>
      <c r="H1657" s="87"/>
      <c r="I1657" s="87"/>
      <c r="J1657" s="87"/>
      <c r="K1657" s="87"/>
      <c r="L1657" s="87"/>
      <c r="M1657" s="87"/>
      <c r="N1657" s="87"/>
      <c r="O1657" s="87"/>
      <c r="P1657" s="87"/>
      <c r="Q1657" s="84"/>
      <c r="R1657" s="84">
        <v>37</v>
      </c>
      <c r="S1657" s="87">
        <v>37</v>
      </c>
      <c r="T1657" s="87">
        <v>37</v>
      </c>
      <c r="U1657" s="87">
        <v>0</v>
      </c>
      <c r="V1657" s="87"/>
      <c r="W1657" s="87"/>
      <c r="X1657" s="87"/>
    </row>
    <row r="1658" spans="1:24" ht="12.95">
      <c r="A1658" s="9" t="s">
        <v>147</v>
      </c>
      <c r="B1658" s="16" t="s">
        <v>72</v>
      </c>
      <c r="C1658" s="16" t="str" cm="1">
        <f t="array" ref="C1658">IF(A1658="", "", _xlfn._xlws.FILTER('Responsáveis pelas informações'!F:F, 'Responsáveis pelas informações'!A:A=A1658))</f>
        <v>Marcos</v>
      </c>
      <c r="D1658" s="80" t="s">
        <v>16</v>
      </c>
      <c r="E1658" s="82" t="s">
        <v>877</v>
      </c>
      <c r="F1658" s="82" t="s">
        <v>389</v>
      </c>
      <c r="G1658" s="16"/>
      <c r="H1658" s="87"/>
      <c r="I1658" s="87"/>
      <c r="J1658" s="87"/>
      <c r="K1658" s="87"/>
      <c r="L1658" s="87"/>
      <c r="M1658" s="87"/>
      <c r="N1658" s="87"/>
      <c r="O1658" s="87"/>
      <c r="P1658" s="87"/>
      <c r="Q1658" s="84"/>
      <c r="R1658" s="84">
        <v>20</v>
      </c>
      <c r="S1658" s="84">
        <v>20</v>
      </c>
      <c r="T1658" s="84">
        <v>20</v>
      </c>
      <c r="U1658" s="87">
        <v>0</v>
      </c>
      <c r="V1658" s="87"/>
      <c r="W1658" s="87"/>
      <c r="X1658" s="87"/>
    </row>
    <row r="1659" spans="1:24" ht="26.1">
      <c r="A1659" s="9" t="s">
        <v>147</v>
      </c>
      <c r="B1659" s="16" t="s">
        <v>104</v>
      </c>
      <c r="C1659" s="16" t="str" cm="1">
        <f t="array" ref="C1659">IF(A1659="", "", _xlfn._xlws.FILTER('Responsáveis pelas informações'!F:F, 'Responsáveis pelas informações'!A:A=A1659))</f>
        <v>Marcos</v>
      </c>
      <c r="D1659" s="80" t="s">
        <v>16</v>
      </c>
      <c r="E1659" s="82" t="s">
        <v>877</v>
      </c>
      <c r="F1659" s="82" t="s">
        <v>389</v>
      </c>
      <c r="G1659" s="16"/>
      <c r="H1659" s="87"/>
      <c r="I1659" s="87"/>
      <c r="J1659" s="87"/>
      <c r="K1659" s="87"/>
      <c r="L1659" s="87"/>
      <c r="M1659" s="87"/>
      <c r="N1659" s="87"/>
      <c r="O1659" s="87"/>
      <c r="P1659" s="87"/>
      <c r="Q1659" s="84"/>
      <c r="R1659" s="84">
        <v>88</v>
      </c>
      <c r="S1659" s="87">
        <v>96</v>
      </c>
      <c r="T1659" s="87">
        <v>106</v>
      </c>
      <c r="U1659" s="87">
        <v>0</v>
      </c>
      <c r="V1659" s="87"/>
      <c r="W1659" s="87"/>
      <c r="X1659" s="87"/>
    </row>
    <row r="1660" spans="1:24" ht="26.1">
      <c r="A1660" s="9" t="s">
        <v>147</v>
      </c>
      <c r="B1660" s="16" t="s">
        <v>66</v>
      </c>
      <c r="C1660" s="16" t="str" cm="1">
        <f t="array" ref="C1660">IF(A1660="", "", _xlfn._xlws.FILTER('Responsáveis pelas informações'!F:F, 'Responsáveis pelas informações'!A:A=A1660))</f>
        <v>Marcos</v>
      </c>
      <c r="D1660" s="80" t="s">
        <v>16</v>
      </c>
      <c r="E1660" s="82" t="s">
        <v>877</v>
      </c>
      <c r="F1660" s="82" t="s">
        <v>389</v>
      </c>
      <c r="G1660" s="16"/>
      <c r="H1660" s="87"/>
      <c r="I1660" s="87"/>
      <c r="J1660" s="87"/>
      <c r="K1660" s="87"/>
      <c r="L1660" s="87"/>
      <c r="M1660" s="87"/>
      <c r="N1660" s="87"/>
      <c r="O1660" s="87"/>
      <c r="P1660" s="87"/>
      <c r="Q1660" s="84"/>
      <c r="R1660" s="84" t="s">
        <v>878</v>
      </c>
      <c r="S1660" s="84" t="s">
        <v>878</v>
      </c>
      <c r="T1660" s="84" t="s">
        <v>878</v>
      </c>
      <c r="U1660" s="84" t="s">
        <v>878</v>
      </c>
      <c r="V1660" s="87"/>
      <c r="W1660" s="87"/>
      <c r="X1660" s="87"/>
    </row>
    <row r="1661" spans="1:24" ht="12.95">
      <c r="A1661" s="9" t="s">
        <v>148</v>
      </c>
      <c r="B1661" s="16" t="s">
        <v>74</v>
      </c>
      <c r="C1661" s="16" t="str" cm="1">
        <f t="array" ref="C1661">IF(A1661="", "", _xlfn._xlws.FILTER('Responsáveis pelas informações'!F:F, 'Responsáveis pelas informações'!A:A=A1661))</f>
        <v>Juliana</v>
      </c>
      <c r="D1661" s="16" t="s">
        <v>21</v>
      </c>
      <c r="E1661" s="90" t="s">
        <v>877</v>
      </c>
      <c r="F1661" s="90" t="s">
        <v>877</v>
      </c>
      <c r="G1661" s="16"/>
      <c r="H1661" s="87"/>
      <c r="I1661" s="87"/>
      <c r="J1661" s="87"/>
      <c r="K1661" s="87"/>
      <c r="L1661" s="87"/>
      <c r="M1661" s="87"/>
      <c r="N1661" s="87"/>
      <c r="O1661" s="87"/>
      <c r="P1661" s="87"/>
      <c r="Q1661" s="84"/>
      <c r="R1661" s="84">
        <v>25</v>
      </c>
      <c r="S1661" s="87">
        <v>25</v>
      </c>
      <c r="T1661" s="87">
        <v>15</v>
      </c>
      <c r="U1661" s="87"/>
      <c r="V1661" s="87"/>
      <c r="W1661" s="87"/>
      <c r="X1661" s="87"/>
    </row>
    <row r="1662" spans="1:24" ht="12.95">
      <c r="A1662" s="9" t="s">
        <v>148</v>
      </c>
      <c r="B1662" s="16" t="s">
        <v>49</v>
      </c>
      <c r="C1662" s="16" t="str" cm="1">
        <f t="array" ref="C1662">IF(A1662="", "", _xlfn._xlws.FILTER('Responsáveis pelas informações'!F:F, 'Responsáveis pelas informações'!A:A=A1662))</f>
        <v>Juliana</v>
      </c>
      <c r="D1662" s="16" t="s">
        <v>21</v>
      </c>
      <c r="E1662" s="90" t="s">
        <v>877</v>
      </c>
      <c r="F1662" s="90" t="s">
        <v>877</v>
      </c>
      <c r="G1662" s="16"/>
      <c r="H1662" s="87"/>
      <c r="I1662" s="87"/>
      <c r="J1662" s="87"/>
      <c r="K1662" s="87"/>
      <c r="L1662" s="87"/>
      <c r="M1662" s="87"/>
      <c r="N1662" s="87"/>
      <c r="O1662" s="87"/>
      <c r="P1662" s="87"/>
      <c r="Q1662" s="84"/>
      <c r="R1662" s="84">
        <v>12</v>
      </c>
      <c r="S1662" s="87">
        <v>12</v>
      </c>
      <c r="T1662" s="87">
        <v>7</v>
      </c>
      <c r="U1662" s="87"/>
      <c r="V1662" s="87"/>
      <c r="W1662" s="87"/>
      <c r="X1662" s="87"/>
    </row>
    <row r="1663" spans="1:24" ht="12.95">
      <c r="A1663" s="9" t="s">
        <v>148</v>
      </c>
      <c r="B1663" s="16" t="s">
        <v>77</v>
      </c>
      <c r="C1663" s="16" t="str" cm="1">
        <f t="array" ref="C1663">IF(A1663="", "", _xlfn._xlws.FILTER('Responsáveis pelas informações'!F:F, 'Responsáveis pelas informações'!A:A=A1663))</f>
        <v>Juliana</v>
      </c>
      <c r="D1663" s="16" t="s">
        <v>21</v>
      </c>
      <c r="E1663" s="90" t="s">
        <v>877</v>
      </c>
      <c r="F1663" s="90" t="s">
        <v>877</v>
      </c>
      <c r="G1663" s="16"/>
      <c r="H1663" s="87"/>
      <c r="I1663" s="87"/>
      <c r="J1663" s="87"/>
      <c r="K1663" s="87"/>
      <c r="L1663" s="87"/>
      <c r="M1663" s="87"/>
      <c r="N1663" s="87"/>
      <c r="O1663" s="87"/>
      <c r="P1663" s="87"/>
      <c r="Q1663" s="84"/>
      <c r="R1663" s="84">
        <v>3</v>
      </c>
      <c r="S1663" s="87">
        <v>3</v>
      </c>
      <c r="T1663" s="87">
        <v>1</v>
      </c>
      <c r="U1663" s="87"/>
      <c r="V1663" s="87"/>
      <c r="W1663" s="87"/>
      <c r="X1663" s="87"/>
    </row>
    <row r="1664" spans="1:24" ht="12.95">
      <c r="A1664" s="9" t="s">
        <v>148</v>
      </c>
      <c r="B1664" s="16" t="s">
        <v>79</v>
      </c>
      <c r="C1664" s="16" t="str" cm="1">
        <f t="array" ref="C1664">IF(A1664="", "", _xlfn._xlws.FILTER('Responsáveis pelas informações'!F:F, 'Responsáveis pelas informações'!A:A=A1664))</f>
        <v>Juliana</v>
      </c>
      <c r="D1664" s="16" t="s">
        <v>21</v>
      </c>
      <c r="E1664" s="90" t="s">
        <v>877</v>
      </c>
      <c r="F1664" s="90" t="s">
        <v>877</v>
      </c>
      <c r="G1664" s="16"/>
      <c r="H1664" s="87"/>
      <c r="I1664" s="87"/>
      <c r="J1664" s="87"/>
      <c r="K1664" s="87"/>
      <c r="L1664" s="87"/>
      <c r="M1664" s="87"/>
      <c r="N1664" s="87"/>
      <c r="O1664" s="87"/>
      <c r="P1664" s="87"/>
      <c r="Q1664" s="84"/>
      <c r="R1664" s="84">
        <v>3</v>
      </c>
      <c r="S1664" s="87">
        <v>3</v>
      </c>
      <c r="T1664" s="87">
        <v>1</v>
      </c>
      <c r="U1664" s="87"/>
      <c r="V1664" s="87"/>
      <c r="W1664" s="87"/>
      <c r="X1664" s="87"/>
    </row>
    <row r="1665" spans="1:24" ht="26.1">
      <c r="A1665" s="9" t="s">
        <v>148</v>
      </c>
      <c r="B1665" s="16" t="s">
        <v>95</v>
      </c>
      <c r="C1665" s="16" t="str" cm="1">
        <f t="array" ref="C1665">IF(A1665="", "", _xlfn._xlws.FILTER('Responsáveis pelas informações'!F:F, 'Responsáveis pelas informações'!A:A=A1665))</f>
        <v>Juliana</v>
      </c>
      <c r="D1665" s="16" t="s">
        <v>21</v>
      </c>
      <c r="E1665" s="90" t="s">
        <v>877</v>
      </c>
      <c r="F1665" s="90" t="s">
        <v>877</v>
      </c>
      <c r="G1665" s="16"/>
      <c r="H1665" s="87"/>
      <c r="I1665" s="87"/>
      <c r="J1665" s="87"/>
      <c r="K1665" s="87"/>
      <c r="L1665" s="87"/>
      <c r="M1665" s="87"/>
      <c r="N1665" s="87"/>
      <c r="O1665" s="87"/>
      <c r="P1665" s="87"/>
      <c r="Q1665" s="84"/>
      <c r="R1665" s="84">
        <v>0</v>
      </c>
      <c r="S1665" s="87">
        <v>0</v>
      </c>
      <c r="T1665" s="87">
        <v>0</v>
      </c>
      <c r="U1665" s="87"/>
      <c r="V1665" s="87"/>
      <c r="W1665" s="87"/>
      <c r="X1665" s="87"/>
    </row>
    <row r="1666" spans="1:24" ht="12.95">
      <c r="A1666" s="9" t="s">
        <v>148</v>
      </c>
      <c r="B1666" s="16" t="s">
        <v>81</v>
      </c>
      <c r="C1666" s="16" t="str" cm="1">
        <f t="array" ref="C1666">IF(A1666="", "", _xlfn._xlws.FILTER('Responsáveis pelas informações'!F:F, 'Responsáveis pelas informações'!A:A=A1666))</f>
        <v>Juliana</v>
      </c>
      <c r="D1666" s="16" t="s">
        <v>21</v>
      </c>
      <c r="E1666" s="90" t="s">
        <v>877</v>
      </c>
      <c r="F1666" s="90" t="s">
        <v>877</v>
      </c>
      <c r="G1666" s="16"/>
      <c r="H1666" s="87"/>
      <c r="I1666" s="87"/>
      <c r="J1666" s="87"/>
      <c r="K1666" s="87"/>
      <c r="L1666" s="87"/>
      <c r="M1666" s="87"/>
      <c r="N1666" s="87"/>
      <c r="O1666" s="87"/>
      <c r="P1666" s="87"/>
      <c r="Q1666" s="84"/>
      <c r="R1666" s="84">
        <v>2</v>
      </c>
      <c r="S1666" s="87">
        <v>2</v>
      </c>
      <c r="T1666" s="87">
        <v>1</v>
      </c>
      <c r="U1666" s="87"/>
      <c r="V1666" s="87"/>
      <c r="W1666" s="87"/>
      <c r="X1666" s="87"/>
    </row>
    <row r="1667" spans="1:24" ht="12.95">
      <c r="A1667" s="9" t="s">
        <v>148</v>
      </c>
      <c r="B1667" s="16" t="s">
        <v>57</v>
      </c>
      <c r="C1667" s="16" t="str" cm="1">
        <f t="array" ref="C1667">IF(A1667="", "", _xlfn._xlws.FILTER('Responsáveis pelas informações'!F:F, 'Responsáveis pelas informações'!A:A=A1667))</f>
        <v>Juliana</v>
      </c>
      <c r="D1667" s="16" t="s">
        <v>21</v>
      </c>
      <c r="E1667" s="90" t="s">
        <v>877</v>
      </c>
      <c r="F1667" s="90" t="s">
        <v>877</v>
      </c>
      <c r="G1667" s="16"/>
      <c r="H1667" s="87"/>
      <c r="I1667" s="87"/>
      <c r="J1667" s="87"/>
      <c r="K1667" s="87"/>
      <c r="L1667" s="87"/>
      <c r="M1667" s="87"/>
      <c r="N1667" s="87"/>
      <c r="O1667" s="87"/>
      <c r="P1667" s="87"/>
      <c r="Q1667" s="84"/>
      <c r="R1667" s="84">
        <v>0</v>
      </c>
      <c r="S1667" s="87">
        <v>0</v>
      </c>
      <c r="T1667" s="87">
        <v>1</v>
      </c>
      <c r="U1667" s="87"/>
      <c r="V1667" s="87"/>
      <c r="W1667" s="87"/>
      <c r="X1667" s="87"/>
    </row>
    <row r="1668" spans="1:24" ht="12.95">
      <c r="A1668" s="9" t="s">
        <v>148</v>
      </c>
      <c r="B1668" s="16" t="s">
        <v>99</v>
      </c>
      <c r="C1668" s="16" t="str" cm="1">
        <f t="array" ref="C1668">IF(A1668="", "", _xlfn._xlws.FILTER('Responsáveis pelas informações'!F:F, 'Responsáveis pelas informações'!A:A=A1668))</f>
        <v>Juliana</v>
      </c>
      <c r="D1668" s="16" t="s">
        <v>21</v>
      </c>
      <c r="E1668" s="90" t="s">
        <v>877</v>
      </c>
      <c r="F1668" s="90" t="s">
        <v>877</v>
      </c>
      <c r="G1668" s="16"/>
      <c r="H1668" s="87"/>
      <c r="I1668" s="87"/>
      <c r="J1668" s="87"/>
      <c r="K1668" s="87"/>
      <c r="L1668" s="87"/>
      <c r="M1668" s="87"/>
      <c r="N1668" s="87"/>
      <c r="O1668" s="87"/>
      <c r="P1668" s="87"/>
      <c r="Q1668" s="84"/>
      <c r="R1668" s="84">
        <v>7</v>
      </c>
      <c r="S1668" s="87">
        <v>7</v>
      </c>
      <c r="T1668" s="87">
        <v>7</v>
      </c>
      <c r="U1668" s="87"/>
      <c r="V1668" s="87"/>
      <c r="W1668" s="87"/>
      <c r="X1668" s="87"/>
    </row>
    <row r="1669" spans="1:24" ht="26.1">
      <c r="A1669" s="9" t="s">
        <v>148</v>
      </c>
      <c r="B1669" s="16" t="s">
        <v>88</v>
      </c>
      <c r="C1669" s="16" t="str" cm="1">
        <f t="array" ref="C1669">IF(A1669="", "", _xlfn._xlws.FILTER('Responsáveis pelas informações'!F:F, 'Responsáveis pelas informações'!A:A=A1669))</f>
        <v>Juliana</v>
      </c>
      <c r="D1669" s="16" t="s">
        <v>21</v>
      </c>
      <c r="E1669" s="90" t="s">
        <v>877</v>
      </c>
      <c r="F1669" s="90" t="s">
        <v>877</v>
      </c>
      <c r="G1669" s="16"/>
      <c r="H1669" s="87"/>
      <c r="I1669" s="87"/>
      <c r="J1669" s="87"/>
      <c r="K1669" s="87"/>
      <c r="L1669" s="87"/>
      <c r="M1669" s="87"/>
      <c r="N1669" s="87"/>
      <c r="O1669" s="87"/>
      <c r="P1669" s="87"/>
      <c r="Q1669" s="84"/>
      <c r="R1669" s="84">
        <v>40</v>
      </c>
      <c r="S1669" s="87">
        <v>40</v>
      </c>
      <c r="T1669" s="87">
        <v>40</v>
      </c>
      <c r="U1669" s="87"/>
      <c r="V1669" s="87"/>
      <c r="W1669" s="87"/>
      <c r="X1669" s="87"/>
    </row>
    <row r="1670" spans="1:24" ht="12.95">
      <c r="A1670" s="9" t="s">
        <v>148</v>
      </c>
      <c r="B1670" s="16" t="s">
        <v>72</v>
      </c>
      <c r="C1670" s="16" t="str" cm="1">
        <f t="array" ref="C1670">IF(A1670="", "", _xlfn._xlws.FILTER('Responsáveis pelas informações'!F:F, 'Responsáveis pelas informações'!A:A=A1670))</f>
        <v>Juliana</v>
      </c>
      <c r="D1670" s="16" t="s">
        <v>21</v>
      </c>
      <c r="E1670" s="90" t="s">
        <v>877</v>
      </c>
      <c r="F1670" s="90" t="s">
        <v>877</v>
      </c>
      <c r="G1670" s="16"/>
      <c r="H1670" s="87"/>
      <c r="I1670" s="87"/>
      <c r="J1670" s="87"/>
      <c r="K1670" s="87"/>
      <c r="L1670" s="87"/>
      <c r="M1670" s="87"/>
      <c r="N1670" s="87"/>
      <c r="O1670" s="87"/>
      <c r="P1670" s="87"/>
      <c r="Q1670" s="84"/>
      <c r="R1670" s="84">
        <v>25</v>
      </c>
      <c r="S1670" s="87">
        <v>25</v>
      </c>
      <c r="T1670" s="87" t="s">
        <v>1053</v>
      </c>
      <c r="U1670" s="87"/>
      <c r="V1670" s="87"/>
      <c r="W1670" s="87"/>
      <c r="X1670" s="87"/>
    </row>
    <row r="1671" spans="1:24" ht="26.1">
      <c r="A1671" s="9" t="s">
        <v>148</v>
      </c>
      <c r="B1671" s="16" t="s">
        <v>104</v>
      </c>
      <c r="C1671" s="16" t="str" cm="1">
        <f t="array" ref="C1671">IF(A1671="", "", _xlfn._xlws.FILTER('Responsáveis pelas informações'!F:F, 'Responsáveis pelas informações'!A:A=A1671))</f>
        <v>Juliana</v>
      </c>
      <c r="D1671" s="16" t="s">
        <v>21</v>
      </c>
      <c r="E1671" s="90" t="s">
        <v>877</v>
      </c>
      <c r="F1671" s="90" t="s">
        <v>877</v>
      </c>
      <c r="G1671" s="16"/>
      <c r="H1671" s="87"/>
      <c r="I1671" s="87"/>
      <c r="J1671" s="87"/>
      <c r="K1671" s="87"/>
      <c r="L1671" s="87"/>
      <c r="M1671" s="87"/>
      <c r="N1671" s="87"/>
      <c r="O1671" s="87"/>
      <c r="P1671" s="87"/>
      <c r="Q1671" s="84"/>
      <c r="R1671" s="84">
        <v>12</v>
      </c>
      <c r="S1671" s="87">
        <v>20</v>
      </c>
      <c r="T1671" s="87">
        <v>25</v>
      </c>
      <c r="U1671" s="87"/>
      <c r="V1671" s="87"/>
      <c r="W1671" s="87"/>
      <c r="X1671" s="87"/>
    </row>
    <row r="1672" spans="1:24" ht="26.1">
      <c r="A1672" s="9" t="s">
        <v>148</v>
      </c>
      <c r="B1672" s="16" t="s">
        <v>84</v>
      </c>
      <c r="C1672" s="16" t="str" cm="1">
        <f t="array" ref="C1672">IF(A1672="", "", _xlfn._xlws.FILTER('Responsáveis pelas informações'!F:F, 'Responsáveis pelas informações'!A:A=A1672))</f>
        <v>Juliana</v>
      </c>
      <c r="D1672" s="16" t="s">
        <v>21</v>
      </c>
      <c r="E1672" s="90" t="s">
        <v>877</v>
      </c>
      <c r="F1672" s="90" t="s">
        <v>877</v>
      </c>
      <c r="G1672" s="16"/>
      <c r="H1672" s="87"/>
      <c r="I1672" s="87"/>
      <c r="J1672" s="87"/>
      <c r="K1672" s="87"/>
      <c r="L1672" s="87"/>
      <c r="M1672" s="87"/>
      <c r="N1672" s="87"/>
      <c r="O1672" s="87"/>
      <c r="P1672" s="87"/>
      <c r="Q1672" s="84"/>
      <c r="R1672" s="84" t="s">
        <v>391</v>
      </c>
      <c r="S1672" s="84" t="s">
        <v>391</v>
      </c>
      <c r="T1672" s="84" t="s">
        <v>391</v>
      </c>
      <c r="U1672" s="87"/>
      <c r="V1672" s="87"/>
      <c r="W1672" s="87"/>
      <c r="X1672" s="87"/>
    </row>
    <row r="1673" spans="1:24" ht="12.95">
      <c r="A1673" s="9" t="s">
        <v>149</v>
      </c>
      <c r="B1673" s="16" t="s">
        <v>74</v>
      </c>
      <c r="C1673" s="47" t="str" cm="1">
        <f t="array" ref="C1673">IF(A1673="", "", _xlfn._xlws.FILTER('Responsáveis pelas informações'!F:F, 'Responsáveis pelas informações'!A:A=A1673))</f>
        <v>Marcos</v>
      </c>
      <c r="D1673" s="47" t="s">
        <v>6</v>
      </c>
      <c r="E1673" s="61" t="s">
        <v>877</v>
      </c>
      <c r="F1673" s="61" t="s">
        <v>877</v>
      </c>
      <c r="G1673" s="16"/>
      <c r="H1673" s="87"/>
      <c r="I1673" s="87"/>
      <c r="J1673" s="87"/>
      <c r="K1673" s="87"/>
      <c r="L1673" s="87"/>
      <c r="M1673" s="87"/>
      <c r="N1673" s="87"/>
      <c r="O1673" s="87"/>
      <c r="P1673" s="87"/>
      <c r="Q1673" s="84">
        <v>40</v>
      </c>
      <c r="R1673" s="84">
        <v>39</v>
      </c>
      <c r="S1673" s="87">
        <v>30</v>
      </c>
      <c r="T1673" s="87">
        <v>58</v>
      </c>
      <c r="U1673" s="87">
        <v>70</v>
      </c>
      <c r="V1673" s="87">
        <v>55</v>
      </c>
      <c r="W1673" s="87"/>
      <c r="X1673" s="87"/>
    </row>
    <row r="1674" spans="1:24" ht="12.95">
      <c r="A1674" s="9" t="s">
        <v>149</v>
      </c>
      <c r="B1674" s="16" t="s">
        <v>49</v>
      </c>
      <c r="C1674" s="47" t="str" cm="1">
        <f t="array" ref="C1674">IF(A1674="", "", _xlfn._xlws.FILTER('Responsáveis pelas informações'!F:F, 'Responsáveis pelas informações'!A:A=A1674))</f>
        <v>Marcos</v>
      </c>
      <c r="D1674" s="47" t="s">
        <v>6</v>
      </c>
      <c r="E1674" s="61" t="s">
        <v>877</v>
      </c>
      <c r="F1674" s="61" t="s">
        <v>877</v>
      </c>
      <c r="G1674" s="16"/>
      <c r="H1674" s="87"/>
      <c r="I1674" s="87"/>
      <c r="J1674" s="87"/>
      <c r="K1674" s="87"/>
      <c r="L1674" s="87"/>
      <c r="M1674" s="87"/>
      <c r="N1674" s="87"/>
      <c r="O1674" s="87"/>
      <c r="P1674" s="87"/>
      <c r="Q1674" s="84">
        <v>14</v>
      </c>
      <c r="R1674" s="84">
        <v>14</v>
      </c>
      <c r="S1674" s="87">
        <v>13</v>
      </c>
      <c r="T1674" s="87">
        <v>26</v>
      </c>
      <c r="U1674" s="87">
        <v>32</v>
      </c>
      <c r="V1674" s="87">
        <v>30</v>
      </c>
      <c r="W1674" s="87"/>
      <c r="X1674" s="87"/>
    </row>
    <row r="1675" spans="1:24" ht="12.95">
      <c r="A1675" s="9" t="s">
        <v>149</v>
      </c>
      <c r="B1675" s="16" t="s">
        <v>77</v>
      </c>
      <c r="C1675" s="47" t="str" cm="1">
        <f t="array" ref="C1675">IF(A1675="", "", _xlfn._xlws.FILTER('Responsáveis pelas informações'!F:F, 'Responsáveis pelas informações'!A:A=A1675))</f>
        <v>Marcos</v>
      </c>
      <c r="D1675" s="47" t="s">
        <v>6</v>
      </c>
      <c r="E1675" s="61" t="s">
        <v>877</v>
      </c>
      <c r="F1675" s="61" t="s">
        <v>877</v>
      </c>
      <c r="G1675" s="16"/>
      <c r="H1675" s="87"/>
      <c r="I1675" s="87"/>
      <c r="J1675" s="87"/>
      <c r="K1675" s="87"/>
      <c r="L1675" s="87"/>
      <c r="M1675" s="87"/>
      <c r="N1675" s="87"/>
      <c r="O1675" s="87"/>
      <c r="P1675" s="87"/>
      <c r="Q1675" s="84">
        <v>2</v>
      </c>
      <c r="R1675" s="84">
        <v>2</v>
      </c>
      <c r="S1675" s="87">
        <v>2</v>
      </c>
      <c r="T1675" s="87">
        <v>4</v>
      </c>
      <c r="U1675" s="87">
        <v>5</v>
      </c>
      <c r="V1675" s="87">
        <v>0</v>
      </c>
      <c r="W1675" s="87"/>
      <c r="X1675" s="87"/>
    </row>
    <row r="1676" spans="1:24" ht="12.95">
      <c r="A1676" s="9" t="s">
        <v>149</v>
      </c>
      <c r="B1676" s="16" t="s">
        <v>79</v>
      </c>
      <c r="C1676" s="47" t="str" cm="1">
        <f t="array" ref="C1676">IF(A1676="", "", _xlfn._xlws.FILTER('Responsáveis pelas informações'!F:F, 'Responsáveis pelas informações'!A:A=A1676))</f>
        <v>Marcos</v>
      </c>
      <c r="D1676" s="47" t="s">
        <v>6</v>
      </c>
      <c r="E1676" s="61" t="s">
        <v>877</v>
      </c>
      <c r="F1676" s="61" t="s">
        <v>877</v>
      </c>
      <c r="G1676" s="16"/>
      <c r="H1676" s="87"/>
      <c r="I1676" s="87"/>
      <c r="J1676" s="87"/>
      <c r="K1676" s="87"/>
      <c r="L1676" s="87"/>
      <c r="M1676" s="87"/>
      <c r="N1676" s="87"/>
      <c r="O1676" s="87"/>
      <c r="P1676" s="87"/>
      <c r="Q1676" s="84">
        <v>2</v>
      </c>
      <c r="R1676" s="84">
        <v>2</v>
      </c>
      <c r="S1676" s="87">
        <v>2</v>
      </c>
      <c r="T1676" s="87">
        <v>4</v>
      </c>
      <c r="U1676" s="87">
        <v>5</v>
      </c>
      <c r="V1676" s="87">
        <v>5</v>
      </c>
      <c r="W1676" s="87"/>
      <c r="X1676" s="87"/>
    </row>
    <row r="1677" spans="1:24" ht="26.1">
      <c r="A1677" s="9" t="s">
        <v>149</v>
      </c>
      <c r="B1677" s="16" t="s">
        <v>95</v>
      </c>
      <c r="C1677" s="47" t="str" cm="1">
        <f t="array" ref="C1677">IF(A1677="", "", _xlfn._xlws.FILTER('Responsáveis pelas informações'!F:F, 'Responsáveis pelas informações'!A:A=A1677))</f>
        <v>Marcos</v>
      </c>
      <c r="D1677" s="47" t="s">
        <v>6</v>
      </c>
      <c r="E1677" s="61" t="s">
        <v>877</v>
      </c>
      <c r="F1677" s="61" t="s">
        <v>877</v>
      </c>
      <c r="G1677" s="16"/>
      <c r="H1677" s="87"/>
      <c r="I1677" s="87"/>
      <c r="J1677" s="87"/>
      <c r="K1677" s="87"/>
      <c r="L1677" s="87"/>
      <c r="M1677" s="87"/>
      <c r="N1677" s="87"/>
      <c r="O1677" s="87"/>
      <c r="P1677" s="87"/>
      <c r="Q1677" s="84">
        <v>0</v>
      </c>
      <c r="R1677" s="84">
        <v>1</v>
      </c>
      <c r="S1677" s="87">
        <v>1</v>
      </c>
      <c r="T1677" s="87">
        <v>2</v>
      </c>
      <c r="U1677" s="87">
        <v>2</v>
      </c>
      <c r="V1677" s="87">
        <v>2</v>
      </c>
      <c r="W1677" s="87"/>
      <c r="X1677" s="87"/>
    </row>
    <row r="1678" spans="1:24" ht="12.95">
      <c r="A1678" s="9" t="s">
        <v>149</v>
      </c>
      <c r="B1678" s="16" t="s">
        <v>81</v>
      </c>
      <c r="C1678" s="47" t="str" cm="1">
        <f t="array" ref="C1678">IF(A1678="", "", _xlfn._xlws.FILTER('Responsáveis pelas informações'!F:F, 'Responsáveis pelas informações'!A:A=A1678))</f>
        <v>Marcos</v>
      </c>
      <c r="D1678" s="47" t="s">
        <v>6</v>
      </c>
      <c r="E1678" s="61" t="s">
        <v>877</v>
      </c>
      <c r="F1678" s="61" t="s">
        <v>877</v>
      </c>
      <c r="G1678" s="16"/>
      <c r="H1678" s="87"/>
      <c r="I1678" s="87"/>
      <c r="J1678" s="87"/>
      <c r="K1678" s="87"/>
      <c r="L1678" s="87"/>
      <c r="M1678" s="87"/>
      <c r="N1678" s="87"/>
      <c r="O1678" s="87"/>
      <c r="P1678" s="87"/>
      <c r="Q1678" s="84">
        <v>5</v>
      </c>
      <c r="R1678" s="84">
        <v>4</v>
      </c>
      <c r="S1678" s="87">
        <v>4</v>
      </c>
      <c r="T1678" s="87">
        <v>4</v>
      </c>
      <c r="U1678" s="87">
        <v>5</v>
      </c>
      <c r="V1678" s="87">
        <v>4</v>
      </c>
      <c r="W1678" s="87"/>
      <c r="X1678" s="87"/>
    </row>
    <row r="1679" spans="1:24" ht="12.95">
      <c r="A1679" s="9" t="s">
        <v>149</v>
      </c>
      <c r="B1679" s="16" t="s">
        <v>57</v>
      </c>
      <c r="C1679" s="47" t="str" cm="1">
        <f t="array" ref="C1679">IF(A1679="", "", _xlfn._xlws.FILTER('Responsáveis pelas informações'!F:F, 'Responsáveis pelas informações'!A:A=A1679))</f>
        <v>Marcos</v>
      </c>
      <c r="D1679" s="47" t="s">
        <v>6</v>
      </c>
      <c r="E1679" s="61" t="s">
        <v>877</v>
      </c>
      <c r="F1679" s="61" t="s">
        <v>877</v>
      </c>
      <c r="G1679" s="16"/>
      <c r="H1679" s="87"/>
      <c r="I1679" s="87"/>
      <c r="J1679" s="87"/>
      <c r="K1679" s="87"/>
      <c r="L1679" s="87"/>
      <c r="M1679" s="87"/>
      <c r="N1679" s="87"/>
      <c r="O1679" s="87"/>
      <c r="P1679" s="87"/>
      <c r="Q1679" s="84">
        <v>0</v>
      </c>
      <c r="R1679" s="84">
        <v>1</v>
      </c>
      <c r="S1679" s="87">
        <v>2</v>
      </c>
      <c r="T1679" s="87">
        <v>2</v>
      </c>
      <c r="U1679" s="87">
        <v>2</v>
      </c>
      <c r="V1679" s="87">
        <v>4</v>
      </c>
      <c r="W1679" s="87"/>
      <c r="X1679" s="87"/>
    </row>
    <row r="1680" spans="1:24" ht="12.95">
      <c r="A1680" s="9" t="s">
        <v>149</v>
      </c>
      <c r="B1680" s="16" t="s">
        <v>99</v>
      </c>
      <c r="C1680" s="47" t="str" cm="1">
        <f t="array" ref="C1680">IF(A1680="", "", _xlfn._xlws.FILTER('Responsáveis pelas informações'!F:F, 'Responsáveis pelas informações'!A:A=A1680))</f>
        <v>Marcos</v>
      </c>
      <c r="D1680" s="47" t="s">
        <v>6</v>
      </c>
      <c r="E1680" s="61" t="s">
        <v>877</v>
      </c>
      <c r="F1680" s="61" t="s">
        <v>877</v>
      </c>
      <c r="G1680" s="16"/>
      <c r="H1680" s="87"/>
      <c r="I1680" s="87"/>
      <c r="J1680" s="87"/>
      <c r="K1680" s="87"/>
      <c r="L1680" s="87"/>
      <c r="M1680" s="87"/>
      <c r="N1680" s="87"/>
      <c r="O1680" s="87"/>
      <c r="P1680" s="87"/>
      <c r="Q1680" s="84">
        <v>0</v>
      </c>
      <c r="R1680" s="84">
        <v>7</v>
      </c>
      <c r="S1680" s="87">
        <v>7</v>
      </c>
      <c r="T1680" s="87">
        <v>8</v>
      </c>
      <c r="U1680" s="87">
        <v>8</v>
      </c>
      <c r="V1680" s="87">
        <v>8</v>
      </c>
      <c r="W1680" s="87"/>
      <c r="X1680" s="87"/>
    </row>
    <row r="1681" spans="1:24" ht="12.95">
      <c r="A1681" s="9" t="s">
        <v>149</v>
      </c>
      <c r="B1681" s="16" t="s">
        <v>72</v>
      </c>
      <c r="C1681" s="47" t="str" cm="1">
        <f t="array" ref="C1681">IF(A1681="", "", _xlfn._xlws.FILTER('Responsáveis pelas informações'!F:F, 'Responsáveis pelas informações'!A:A=A1681))</f>
        <v>Marcos</v>
      </c>
      <c r="D1681" s="47" t="s">
        <v>6</v>
      </c>
      <c r="E1681" s="61" t="s">
        <v>877</v>
      </c>
      <c r="F1681" s="61" t="s">
        <v>877</v>
      </c>
      <c r="G1681" s="16"/>
      <c r="H1681" s="87"/>
      <c r="I1681" s="87"/>
      <c r="J1681" s="87"/>
      <c r="K1681" s="87"/>
      <c r="L1681" s="87"/>
      <c r="M1681" s="87"/>
      <c r="N1681" s="87"/>
      <c r="O1681" s="87"/>
      <c r="P1681" s="87"/>
      <c r="Q1681" s="84" t="s">
        <v>1054</v>
      </c>
      <c r="R1681" s="84" t="s">
        <v>1055</v>
      </c>
      <c r="S1681" s="87" t="s">
        <v>1056</v>
      </c>
      <c r="T1681" s="87" t="s">
        <v>1057</v>
      </c>
      <c r="U1681" s="87" t="s">
        <v>1058</v>
      </c>
      <c r="V1681" s="87" t="s">
        <v>1059</v>
      </c>
      <c r="W1681" s="87"/>
      <c r="X1681" s="87"/>
    </row>
    <row r="1682" spans="1:24" ht="26.1">
      <c r="A1682" s="9" t="s">
        <v>149</v>
      </c>
      <c r="B1682" s="16" t="s">
        <v>104</v>
      </c>
      <c r="C1682" s="47" t="str" cm="1">
        <f t="array" ref="C1682">IF(A1682="", "", _xlfn._xlws.FILTER('Responsáveis pelas informações'!F:F, 'Responsáveis pelas informações'!A:A=A1682))</f>
        <v>Marcos</v>
      </c>
      <c r="D1682" s="47" t="s">
        <v>6</v>
      </c>
      <c r="E1682" s="61" t="s">
        <v>877</v>
      </c>
      <c r="F1682" s="61" t="s">
        <v>877</v>
      </c>
      <c r="G1682" s="16"/>
      <c r="H1682" s="87"/>
      <c r="I1682" s="87"/>
      <c r="J1682" s="87"/>
      <c r="K1682" s="87"/>
      <c r="L1682" s="87"/>
      <c r="M1682" s="87"/>
      <c r="N1682" s="87"/>
      <c r="O1682" s="87"/>
      <c r="P1682" s="87"/>
      <c r="Q1682" s="84">
        <v>50</v>
      </c>
      <c r="R1682" s="84">
        <v>55</v>
      </c>
      <c r="S1682" s="87">
        <v>61</v>
      </c>
      <c r="T1682" s="87">
        <v>67</v>
      </c>
      <c r="U1682" s="87">
        <v>73</v>
      </c>
      <c r="V1682" s="87">
        <v>81</v>
      </c>
      <c r="W1682" s="87"/>
      <c r="X1682" s="87"/>
    </row>
    <row r="1683" spans="1:24" ht="12.95">
      <c r="A1683" s="9" t="s">
        <v>149</v>
      </c>
      <c r="B1683" s="16" t="s">
        <v>74</v>
      </c>
      <c r="C1683" s="47" t="str" cm="1">
        <f t="array" ref="C1683">IF(A1683="", "", _xlfn._xlws.FILTER('Responsáveis pelas informações'!F:F, 'Responsáveis pelas informações'!A:A=A1683))</f>
        <v>Marcos</v>
      </c>
      <c r="D1683" s="47" t="s">
        <v>6</v>
      </c>
      <c r="E1683" s="61" t="s">
        <v>877</v>
      </c>
      <c r="F1683" s="61" t="s">
        <v>389</v>
      </c>
      <c r="G1683" s="16"/>
      <c r="H1683" s="87"/>
      <c r="I1683" s="87"/>
      <c r="J1683" s="87"/>
      <c r="K1683" s="87"/>
      <c r="L1683" s="87"/>
      <c r="M1683" s="87"/>
      <c r="N1683" s="87"/>
      <c r="O1683" s="87"/>
      <c r="P1683" s="87"/>
      <c r="Q1683" s="84">
        <v>40</v>
      </c>
      <c r="R1683" s="84">
        <v>39</v>
      </c>
      <c r="S1683" s="87">
        <v>30</v>
      </c>
      <c r="T1683" s="87">
        <v>58</v>
      </c>
      <c r="U1683" s="87">
        <v>70</v>
      </c>
      <c r="V1683" s="87">
        <v>55</v>
      </c>
      <c r="W1683" s="87"/>
      <c r="X1683" s="87"/>
    </row>
    <row r="1684" spans="1:24" ht="12.95">
      <c r="A1684" s="9" t="s">
        <v>149</v>
      </c>
      <c r="B1684" s="16" t="s">
        <v>49</v>
      </c>
      <c r="C1684" s="47" t="str" cm="1">
        <f t="array" ref="C1684">IF(A1684="", "", _xlfn._xlws.FILTER('Responsáveis pelas informações'!F:F, 'Responsáveis pelas informações'!A:A=A1684))</f>
        <v>Marcos</v>
      </c>
      <c r="D1684" s="47" t="s">
        <v>6</v>
      </c>
      <c r="E1684" s="61" t="s">
        <v>877</v>
      </c>
      <c r="F1684" s="61" t="s">
        <v>389</v>
      </c>
      <c r="G1684" s="16"/>
      <c r="H1684" s="87"/>
      <c r="I1684" s="87"/>
      <c r="J1684" s="87"/>
      <c r="K1684" s="87"/>
      <c r="L1684" s="87"/>
      <c r="M1684" s="87"/>
      <c r="N1684" s="87"/>
      <c r="O1684" s="87"/>
      <c r="P1684" s="87"/>
      <c r="Q1684" s="84">
        <v>14</v>
      </c>
      <c r="R1684" s="84">
        <v>14</v>
      </c>
      <c r="S1684" s="87">
        <v>13</v>
      </c>
      <c r="T1684" s="87">
        <v>26</v>
      </c>
      <c r="U1684" s="87">
        <v>32</v>
      </c>
      <c r="V1684" s="87">
        <v>30</v>
      </c>
      <c r="W1684" s="87"/>
      <c r="X1684" s="87"/>
    </row>
    <row r="1685" spans="1:24" ht="12.95">
      <c r="A1685" s="9" t="s">
        <v>149</v>
      </c>
      <c r="B1685" s="16" t="s">
        <v>77</v>
      </c>
      <c r="C1685" s="47" t="str" cm="1">
        <f t="array" ref="C1685">IF(A1685="", "", _xlfn._xlws.FILTER('Responsáveis pelas informações'!F:F, 'Responsáveis pelas informações'!A:A=A1685))</f>
        <v>Marcos</v>
      </c>
      <c r="D1685" s="47" t="s">
        <v>6</v>
      </c>
      <c r="E1685" s="61" t="s">
        <v>877</v>
      </c>
      <c r="F1685" s="61" t="s">
        <v>389</v>
      </c>
      <c r="G1685" s="16"/>
      <c r="H1685" s="87"/>
      <c r="I1685" s="87"/>
      <c r="J1685" s="87"/>
      <c r="K1685" s="87"/>
      <c r="L1685" s="87"/>
      <c r="M1685" s="87"/>
      <c r="N1685" s="87"/>
      <c r="O1685" s="87"/>
      <c r="P1685" s="87"/>
      <c r="Q1685" s="84">
        <v>2</v>
      </c>
      <c r="R1685" s="84">
        <v>2</v>
      </c>
      <c r="S1685" s="87">
        <v>2</v>
      </c>
      <c r="T1685" s="87">
        <v>4</v>
      </c>
      <c r="U1685" s="87">
        <v>5</v>
      </c>
      <c r="V1685" s="87">
        <v>0</v>
      </c>
      <c r="W1685" s="87"/>
      <c r="X1685" s="87"/>
    </row>
    <row r="1686" spans="1:24" ht="12.95">
      <c r="A1686" s="9" t="s">
        <v>149</v>
      </c>
      <c r="B1686" s="16" t="s">
        <v>79</v>
      </c>
      <c r="C1686" s="47" t="str" cm="1">
        <f t="array" ref="C1686">IF(A1686="", "", _xlfn._xlws.FILTER('Responsáveis pelas informações'!F:F, 'Responsáveis pelas informações'!A:A=A1686))</f>
        <v>Marcos</v>
      </c>
      <c r="D1686" s="47" t="s">
        <v>6</v>
      </c>
      <c r="E1686" s="61" t="s">
        <v>877</v>
      </c>
      <c r="F1686" s="61" t="s">
        <v>389</v>
      </c>
      <c r="G1686" s="16"/>
      <c r="H1686" s="87"/>
      <c r="I1686" s="87"/>
      <c r="J1686" s="87"/>
      <c r="K1686" s="87"/>
      <c r="L1686" s="87"/>
      <c r="M1686" s="87"/>
      <c r="N1686" s="87"/>
      <c r="O1686" s="87"/>
      <c r="P1686" s="87"/>
      <c r="Q1686" s="84">
        <v>2</v>
      </c>
      <c r="R1686" s="84">
        <v>2</v>
      </c>
      <c r="S1686" s="87">
        <v>2</v>
      </c>
      <c r="T1686" s="87">
        <v>4</v>
      </c>
      <c r="U1686" s="87">
        <v>5</v>
      </c>
      <c r="V1686" s="87">
        <v>5</v>
      </c>
      <c r="W1686" s="87"/>
      <c r="X1686" s="87"/>
    </row>
    <row r="1687" spans="1:24" ht="26.1">
      <c r="A1687" s="9" t="s">
        <v>149</v>
      </c>
      <c r="B1687" s="16" t="s">
        <v>95</v>
      </c>
      <c r="C1687" s="47" t="str" cm="1">
        <f t="array" ref="C1687">IF(A1687="", "", _xlfn._xlws.FILTER('Responsáveis pelas informações'!F:F, 'Responsáveis pelas informações'!A:A=A1687))</f>
        <v>Marcos</v>
      </c>
      <c r="D1687" s="47" t="s">
        <v>6</v>
      </c>
      <c r="E1687" s="61" t="s">
        <v>877</v>
      </c>
      <c r="F1687" s="61" t="s">
        <v>389</v>
      </c>
      <c r="G1687" s="16"/>
      <c r="H1687" s="87"/>
      <c r="I1687" s="87"/>
      <c r="J1687" s="87"/>
      <c r="K1687" s="87"/>
      <c r="L1687" s="87"/>
      <c r="M1687" s="87"/>
      <c r="N1687" s="87"/>
      <c r="O1687" s="87"/>
      <c r="P1687" s="87"/>
      <c r="Q1687" s="84">
        <v>0</v>
      </c>
      <c r="R1687" s="84">
        <v>1</v>
      </c>
      <c r="S1687" s="87">
        <v>1</v>
      </c>
      <c r="T1687" s="87">
        <v>2</v>
      </c>
      <c r="U1687" s="87">
        <v>2</v>
      </c>
      <c r="V1687" s="87">
        <v>2</v>
      </c>
      <c r="W1687" s="87"/>
      <c r="X1687" s="87"/>
    </row>
    <row r="1688" spans="1:24" ht="12.95">
      <c r="A1688" s="9" t="s">
        <v>149</v>
      </c>
      <c r="B1688" s="16" t="s">
        <v>81</v>
      </c>
      <c r="C1688" s="47" t="str" cm="1">
        <f t="array" ref="C1688">IF(A1688="", "", _xlfn._xlws.FILTER('Responsáveis pelas informações'!F:F, 'Responsáveis pelas informações'!A:A=A1688))</f>
        <v>Marcos</v>
      </c>
      <c r="D1688" s="47" t="s">
        <v>6</v>
      </c>
      <c r="E1688" s="61" t="s">
        <v>877</v>
      </c>
      <c r="F1688" s="61" t="s">
        <v>389</v>
      </c>
      <c r="G1688" s="16"/>
      <c r="H1688" s="87"/>
      <c r="I1688" s="87"/>
      <c r="J1688" s="87"/>
      <c r="K1688" s="87"/>
      <c r="L1688" s="87"/>
      <c r="M1688" s="87"/>
      <c r="N1688" s="87"/>
      <c r="O1688" s="87"/>
      <c r="P1688" s="87"/>
      <c r="Q1688" s="84">
        <v>5</v>
      </c>
      <c r="R1688" s="84">
        <v>4</v>
      </c>
      <c r="S1688" s="87">
        <v>4</v>
      </c>
      <c r="T1688" s="87">
        <v>4</v>
      </c>
      <c r="U1688" s="87">
        <v>5</v>
      </c>
      <c r="V1688" s="87">
        <v>4</v>
      </c>
      <c r="W1688" s="87"/>
      <c r="X1688" s="87"/>
    </row>
    <row r="1689" spans="1:24" ht="12.95">
      <c r="A1689" s="9" t="s">
        <v>149</v>
      </c>
      <c r="B1689" s="16" t="s">
        <v>57</v>
      </c>
      <c r="C1689" s="47" t="str" cm="1">
        <f t="array" ref="C1689">IF(A1689="", "", _xlfn._xlws.FILTER('Responsáveis pelas informações'!F:F, 'Responsáveis pelas informações'!A:A=A1689))</f>
        <v>Marcos</v>
      </c>
      <c r="D1689" s="47" t="s">
        <v>6</v>
      </c>
      <c r="E1689" s="61" t="s">
        <v>877</v>
      </c>
      <c r="F1689" s="61" t="s">
        <v>389</v>
      </c>
      <c r="G1689" s="16"/>
      <c r="H1689" s="87"/>
      <c r="I1689" s="87"/>
      <c r="J1689" s="87"/>
      <c r="K1689" s="87"/>
      <c r="L1689" s="87"/>
      <c r="M1689" s="87"/>
      <c r="N1689" s="87"/>
      <c r="O1689" s="87"/>
      <c r="P1689" s="87"/>
      <c r="Q1689" s="84">
        <v>0</v>
      </c>
      <c r="R1689" s="84">
        <v>1</v>
      </c>
      <c r="S1689" s="87">
        <v>2</v>
      </c>
      <c r="T1689" s="87">
        <v>2</v>
      </c>
      <c r="U1689" s="87">
        <v>2</v>
      </c>
      <c r="V1689" s="87">
        <v>4</v>
      </c>
      <c r="W1689" s="87"/>
      <c r="X1689" s="87"/>
    </row>
    <row r="1690" spans="1:24" ht="12.95">
      <c r="A1690" s="9" t="s">
        <v>149</v>
      </c>
      <c r="B1690" s="16" t="s">
        <v>99</v>
      </c>
      <c r="C1690" s="47" t="str" cm="1">
        <f t="array" ref="C1690">IF(A1690="", "", _xlfn._xlws.FILTER('Responsáveis pelas informações'!F:F, 'Responsáveis pelas informações'!A:A=A1690))</f>
        <v>Marcos</v>
      </c>
      <c r="D1690" s="47" t="s">
        <v>6</v>
      </c>
      <c r="E1690" s="61" t="s">
        <v>877</v>
      </c>
      <c r="F1690" s="61" t="s">
        <v>389</v>
      </c>
      <c r="G1690" s="16"/>
      <c r="H1690" s="87"/>
      <c r="I1690" s="87"/>
      <c r="J1690" s="87"/>
      <c r="K1690" s="87"/>
      <c r="L1690" s="87"/>
      <c r="M1690" s="87"/>
      <c r="N1690" s="87"/>
      <c r="O1690" s="87"/>
      <c r="P1690" s="87"/>
      <c r="Q1690" s="84">
        <v>0</v>
      </c>
      <c r="R1690" s="84">
        <v>7</v>
      </c>
      <c r="S1690" s="87">
        <v>7</v>
      </c>
      <c r="T1690" s="87">
        <v>8</v>
      </c>
      <c r="U1690" s="87">
        <v>8</v>
      </c>
      <c r="V1690" s="87">
        <v>8</v>
      </c>
      <c r="W1690" s="87"/>
      <c r="X1690" s="87"/>
    </row>
    <row r="1691" spans="1:24" ht="26.1">
      <c r="A1691" s="9" t="s">
        <v>149</v>
      </c>
      <c r="B1691" s="16" t="s">
        <v>88</v>
      </c>
      <c r="C1691" s="47" t="str" cm="1">
        <f t="array" ref="C1691">IF(A1691="", "", _xlfn._xlws.FILTER('Responsáveis pelas informações'!F:F, 'Responsáveis pelas informações'!A:A=A1691))</f>
        <v>Marcos</v>
      </c>
      <c r="D1691" s="47" t="s">
        <v>6</v>
      </c>
      <c r="E1691" s="61" t="s">
        <v>877</v>
      </c>
      <c r="F1691" s="61" t="s">
        <v>389</v>
      </c>
      <c r="G1691" s="16"/>
      <c r="H1691" s="87"/>
      <c r="I1691" s="87"/>
      <c r="J1691" s="87"/>
      <c r="K1691" s="87"/>
      <c r="L1691" s="87"/>
      <c r="M1691" s="87"/>
      <c r="N1691" s="87"/>
      <c r="O1691" s="87"/>
      <c r="P1691" s="87"/>
      <c r="Q1691" s="84">
        <v>50</v>
      </c>
      <c r="R1691" s="84">
        <v>50</v>
      </c>
      <c r="S1691" s="84">
        <v>50</v>
      </c>
      <c r="T1691" s="84">
        <v>50</v>
      </c>
      <c r="U1691" s="84">
        <v>50</v>
      </c>
      <c r="V1691" s="84">
        <v>50</v>
      </c>
      <c r="W1691" s="87"/>
      <c r="X1691" s="87"/>
    </row>
    <row r="1692" spans="1:24" ht="12.95">
      <c r="A1692" s="9" t="s">
        <v>149</v>
      </c>
      <c r="B1692" s="16" t="s">
        <v>72</v>
      </c>
      <c r="C1692" s="47" t="str" cm="1">
        <f t="array" ref="C1692">IF(A1692="", "", _xlfn._xlws.FILTER('Responsáveis pelas informações'!F:F, 'Responsáveis pelas informações'!A:A=A1692))</f>
        <v>Marcos</v>
      </c>
      <c r="D1692" s="47" t="s">
        <v>6</v>
      </c>
      <c r="E1692" s="61" t="s">
        <v>877</v>
      </c>
      <c r="F1692" s="61" t="s">
        <v>389</v>
      </c>
      <c r="G1692" s="16"/>
      <c r="H1692" s="87"/>
      <c r="I1692" s="87"/>
      <c r="J1692" s="87"/>
      <c r="K1692" s="87"/>
      <c r="L1692" s="87"/>
      <c r="M1692" s="87"/>
      <c r="N1692" s="87"/>
      <c r="O1692" s="87"/>
      <c r="P1692" s="87"/>
      <c r="Q1692" s="84" t="s">
        <v>1054</v>
      </c>
      <c r="R1692" s="84" t="s">
        <v>1055</v>
      </c>
      <c r="S1692" s="87" t="s">
        <v>1056</v>
      </c>
      <c r="T1692" s="87" t="s">
        <v>1057</v>
      </c>
      <c r="U1692" s="87" t="s">
        <v>1058</v>
      </c>
      <c r="V1692" s="87" t="s">
        <v>1059</v>
      </c>
      <c r="W1692" s="87"/>
      <c r="X1692" s="87"/>
    </row>
    <row r="1693" spans="1:24" ht="26.1">
      <c r="A1693" s="9" t="s">
        <v>149</v>
      </c>
      <c r="B1693" s="16" t="s">
        <v>104</v>
      </c>
      <c r="C1693" s="47" t="str" cm="1">
        <f t="array" ref="C1693">IF(A1693="", "", _xlfn._xlws.FILTER('Responsáveis pelas informações'!F:F, 'Responsáveis pelas informações'!A:A=A1693))</f>
        <v>Marcos</v>
      </c>
      <c r="D1693" s="47" t="s">
        <v>6</v>
      </c>
      <c r="E1693" s="61" t="s">
        <v>877</v>
      </c>
      <c r="F1693" s="61" t="s">
        <v>389</v>
      </c>
      <c r="G1693" s="16"/>
      <c r="H1693" s="87"/>
      <c r="I1693" s="87"/>
      <c r="J1693" s="87"/>
      <c r="K1693" s="87"/>
      <c r="L1693" s="87"/>
      <c r="M1693" s="87"/>
      <c r="N1693" s="87"/>
      <c r="O1693" s="87"/>
      <c r="P1693" s="87"/>
      <c r="Q1693" s="84">
        <v>50</v>
      </c>
      <c r="R1693" s="84">
        <v>55</v>
      </c>
      <c r="S1693" s="87">
        <v>61</v>
      </c>
      <c r="T1693" s="87">
        <v>67</v>
      </c>
      <c r="U1693" s="87">
        <v>73</v>
      </c>
      <c r="V1693" s="87">
        <v>81</v>
      </c>
      <c r="W1693" s="87"/>
      <c r="X1693" s="87"/>
    </row>
    <row r="1694" spans="1:24" ht="12.95">
      <c r="A1694" s="9" t="s">
        <v>149</v>
      </c>
      <c r="B1694" s="16" t="s">
        <v>74</v>
      </c>
      <c r="C1694" s="47" t="str" cm="1">
        <f t="array" ref="C1694">IF(A1694="", "", _xlfn._xlws.FILTER('Responsáveis pelas informações'!F:F, 'Responsáveis pelas informações'!A:A=A1694))</f>
        <v>Marcos</v>
      </c>
      <c r="D1694" s="47" t="s">
        <v>6</v>
      </c>
      <c r="E1694" s="61" t="s">
        <v>389</v>
      </c>
      <c r="F1694" s="61" t="s">
        <v>877</v>
      </c>
      <c r="G1694" s="16"/>
      <c r="H1694" s="87"/>
      <c r="I1694" s="87"/>
      <c r="J1694" s="87"/>
      <c r="K1694" s="87"/>
      <c r="L1694" s="87"/>
      <c r="M1694" s="87"/>
      <c r="N1694" s="87"/>
      <c r="O1694" s="87"/>
      <c r="P1694" s="87"/>
      <c r="Q1694" s="84"/>
      <c r="R1694" s="84">
        <v>40</v>
      </c>
      <c r="S1694" s="87">
        <v>50</v>
      </c>
      <c r="T1694" s="87">
        <v>60</v>
      </c>
      <c r="U1694" s="87">
        <v>70</v>
      </c>
      <c r="V1694" s="87">
        <v>80</v>
      </c>
      <c r="W1694" s="87">
        <v>40</v>
      </c>
      <c r="X1694" s="87"/>
    </row>
    <row r="1695" spans="1:24" ht="12.95">
      <c r="A1695" s="9" t="s">
        <v>149</v>
      </c>
      <c r="B1695" s="16" t="s">
        <v>49</v>
      </c>
      <c r="C1695" s="47" t="str" cm="1">
        <f t="array" ref="C1695">IF(A1695="", "", _xlfn._xlws.FILTER('Responsáveis pelas informações'!F:F, 'Responsáveis pelas informações'!A:A=A1695))</f>
        <v>Marcos</v>
      </c>
      <c r="D1695" s="47" t="s">
        <v>6</v>
      </c>
      <c r="E1695" s="61" t="s">
        <v>389</v>
      </c>
      <c r="F1695" s="61" t="s">
        <v>877</v>
      </c>
      <c r="G1695" s="16"/>
      <c r="H1695" s="87"/>
      <c r="I1695" s="87"/>
      <c r="J1695" s="87"/>
      <c r="K1695" s="87"/>
      <c r="L1695" s="87"/>
      <c r="M1695" s="87"/>
      <c r="N1695" s="87"/>
      <c r="O1695" s="87"/>
      <c r="P1695" s="87"/>
      <c r="Q1695" s="84"/>
      <c r="R1695" s="84">
        <v>26</v>
      </c>
      <c r="S1695" s="87">
        <v>20</v>
      </c>
      <c r="T1695" s="87">
        <v>26</v>
      </c>
      <c r="U1695" s="87">
        <v>32</v>
      </c>
      <c r="V1695" s="87">
        <v>32</v>
      </c>
      <c r="W1695" s="87">
        <v>14</v>
      </c>
      <c r="X1695" s="87"/>
    </row>
    <row r="1696" spans="1:24" ht="12.95">
      <c r="A1696" s="9" t="s">
        <v>149</v>
      </c>
      <c r="B1696" s="16" t="s">
        <v>77</v>
      </c>
      <c r="C1696" s="47" t="str" cm="1">
        <f t="array" ref="C1696">IF(A1696="", "", _xlfn._xlws.FILTER('Responsáveis pelas informações'!F:F, 'Responsáveis pelas informações'!A:A=A1696))</f>
        <v>Marcos</v>
      </c>
      <c r="D1696" s="47" t="s">
        <v>6</v>
      </c>
      <c r="E1696" s="61" t="s">
        <v>389</v>
      </c>
      <c r="F1696" s="61" t="s">
        <v>877</v>
      </c>
      <c r="G1696" s="16"/>
      <c r="H1696" s="87"/>
      <c r="I1696" s="87"/>
      <c r="J1696" s="87"/>
      <c r="K1696" s="87"/>
      <c r="L1696" s="87"/>
      <c r="M1696" s="87"/>
      <c r="N1696" s="87"/>
      <c r="O1696" s="87"/>
      <c r="P1696" s="87"/>
      <c r="Q1696" s="84"/>
      <c r="R1696" s="84">
        <v>5</v>
      </c>
      <c r="S1696" s="87">
        <v>4</v>
      </c>
      <c r="T1696" s="87">
        <v>5</v>
      </c>
      <c r="U1696" s="87">
        <v>6</v>
      </c>
      <c r="V1696" s="87">
        <v>6</v>
      </c>
      <c r="W1696" s="87">
        <v>3</v>
      </c>
      <c r="X1696" s="87"/>
    </row>
    <row r="1697" spans="1:24" ht="12.95">
      <c r="A1697" s="9" t="s">
        <v>149</v>
      </c>
      <c r="B1697" s="16" t="s">
        <v>79</v>
      </c>
      <c r="C1697" s="47" t="str" cm="1">
        <f t="array" ref="C1697">IF(A1697="", "", _xlfn._xlws.FILTER('Responsáveis pelas informações'!F:F, 'Responsáveis pelas informações'!A:A=A1697))</f>
        <v>Marcos</v>
      </c>
      <c r="D1697" s="47" t="s">
        <v>6</v>
      </c>
      <c r="E1697" s="61" t="s">
        <v>389</v>
      </c>
      <c r="F1697" s="61" t="s">
        <v>877</v>
      </c>
      <c r="G1697" s="16"/>
      <c r="H1697" s="87"/>
      <c r="I1697" s="87"/>
      <c r="J1697" s="87"/>
      <c r="K1697" s="87"/>
      <c r="L1697" s="87"/>
      <c r="M1697" s="87"/>
      <c r="N1697" s="87"/>
      <c r="O1697" s="87"/>
      <c r="P1697" s="87"/>
      <c r="Q1697" s="84"/>
      <c r="R1697" s="84">
        <v>5</v>
      </c>
      <c r="S1697" s="87">
        <v>4</v>
      </c>
      <c r="T1697" s="87">
        <v>5</v>
      </c>
      <c r="U1697" s="87">
        <v>6</v>
      </c>
      <c r="V1697" s="87">
        <v>6</v>
      </c>
      <c r="W1697" s="87">
        <v>3</v>
      </c>
      <c r="X1697" s="87"/>
    </row>
    <row r="1698" spans="1:24" ht="26.1">
      <c r="A1698" s="9" t="s">
        <v>149</v>
      </c>
      <c r="B1698" s="16" t="s">
        <v>95</v>
      </c>
      <c r="C1698" s="47" t="str" cm="1">
        <f t="array" ref="C1698">IF(A1698="", "", _xlfn._xlws.FILTER('Responsáveis pelas informações'!F:F, 'Responsáveis pelas informações'!A:A=A1698))</f>
        <v>Marcos</v>
      </c>
      <c r="D1698" s="47" t="s">
        <v>6</v>
      </c>
      <c r="E1698" s="61" t="s">
        <v>389</v>
      </c>
      <c r="F1698" s="61" t="s">
        <v>877</v>
      </c>
      <c r="G1698" s="16"/>
      <c r="H1698" s="87"/>
      <c r="I1698" s="87"/>
      <c r="J1698" s="87"/>
      <c r="K1698" s="87"/>
      <c r="L1698" s="87"/>
      <c r="M1698" s="87"/>
      <c r="N1698" s="87"/>
      <c r="O1698" s="87"/>
      <c r="P1698" s="87"/>
      <c r="Q1698" s="84"/>
      <c r="R1698" s="84">
        <v>1</v>
      </c>
      <c r="S1698" s="87">
        <v>1</v>
      </c>
      <c r="T1698" s="87">
        <v>2</v>
      </c>
      <c r="U1698" s="87">
        <v>2</v>
      </c>
      <c r="V1698" s="87">
        <v>2</v>
      </c>
      <c r="W1698" s="87">
        <v>0</v>
      </c>
      <c r="X1698" s="87"/>
    </row>
    <row r="1699" spans="1:24" ht="12.95">
      <c r="A1699" s="9" t="s">
        <v>149</v>
      </c>
      <c r="B1699" s="16" t="s">
        <v>81</v>
      </c>
      <c r="C1699" s="47" t="str" cm="1">
        <f t="array" ref="C1699">IF(A1699="", "", _xlfn._xlws.FILTER('Responsáveis pelas informações'!F:F, 'Responsáveis pelas informações'!A:A=A1699))</f>
        <v>Marcos</v>
      </c>
      <c r="D1699" s="47" t="s">
        <v>6</v>
      </c>
      <c r="E1699" s="61" t="s">
        <v>389</v>
      </c>
      <c r="F1699" s="61" t="s">
        <v>877</v>
      </c>
      <c r="G1699" s="16"/>
      <c r="H1699" s="87"/>
      <c r="I1699" s="87"/>
      <c r="J1699" s="87"/>
      <c r="K1699" s="87"/>
      <c r="L1699" s="87"/>
      <c r="M1699" s="87"/>
      <c r="N1699" s="87"/>
      <c r="O1699" s="87"/>
      <c r="P1699" s="87"/>
      <c r="Q1699" s="84"/>
      <c r="R1699" s="84">
        <v>4</v>
      </c>
      <c r="S1699" s="87">
        <v>4</v>
      </c>
      <c r="T1699" s="87">
        <v>4</v>
      </c>
      <c r="U1699" s="87">
        <v>5</v>
      </c>
      <c r="V1699" s="87">
        <v>5</v>
      </c>
      <c r="W1699" s="87">
        <v>4</v>
      </c>
      <c r="X1699" s="87"/>
    </row>
    <row r="1700" spans="1:24" ht="12.95">
      <c r="A1700" s="9" t="s">
        <v>149</v>
      </c>
      <c r="B1700" s="16" t="s">
        <v>57</v>
      </c>
      <c r="C1700" s="47" t="str" cm="1">
        <f t="array" ref="C1700">IF(A1700="", "", _xlfn._xlws.FILTER('Responsáveis pelas informações'!F:F, 'Responsáveis pelas informações'!A:A=A1700))</f>
        <v>Marcos</v>
      </c>
      <c r="D1700" s="47" t="s">
        <v>6</v>
      </c>
      <c r="E1700" s="61" t="s">
        <v>389</v>
      </c>
      <c r="F1700" s="61" t="s">
        <v>877</v>
      </c>
      <c r="G1700" s="16"/>
      <c r="H1700" s="87"/>
      <c r="I1700" s="87"/>
      <c r="J1700" s="87"/>
      <c r="K1700" s="87"/>
      <c r="L1700" s="87"/>
      <c r="M1700" s="87"/>
      <c r="N1700" s="87"/>
      <c r="O1700" s="87"/>
      <c r="P1700" s="87"/>
      <c r="Q1700" s="84"/>
      <c r="R1700" s="84">
        <v>1</v>
      </c>
      <c r="S1700" s="87">
        <v>2</v>
      </c>
      <c r="T1700" s="87">
        <v>3</v>
      </c>
      <c r="U1700" s="87">
        <v>3</v>
      </c>
      <c r="V1700" s="87">
        <v>5</v>
      </c>
      <c r="W1700" s="87">
        <v>1</v>
      </c>
      <c r="X1700" s="87"/>
    </row>
    <row r="1701" spans="1:24" ht="12.95">
      <c r="A1701" s="9" t="s">
        <v>149</v>
      </c>
      <c r="B1701" s="16" t="s">
        <v>99</v>
      </c>
      <c r="C1701" s="47" t="str" cm="1">
        <f t="array" ref="C1701">IF(A1701="", "", _xlfn._xlws.FILTER('Responsáveis pelas informações'!F:F, 'Responsáveis pelas informações'!A:A=A1701))</f>
        <v>Marcos</v>
      </c>
      <c r="D1701" s="47" t="s">
        <v>6</v>
      </c>
      <c r="E1701" s="61" t="s">
        <v>389</v>
      </c>
      <c r="F1701" s="61" t="s">
        <v>877</v>
      </c>
      <c r="G1701" s="16"/>
      <c r="H1701" s="87"/>
      <c r="I1701" s="87"/>
      <c r="J1701" s="87"/>
      <c r="K1701" s="87"/>
      <c r="L1701" s="87"/>
      <c r="M1701" s="87"/>
      <c r="N1701" s="87"/>
      <c r="O1701" s="87"/>
      <c r="P1701" s="87"/>
      <c r="Q1701" s="84"/>
      <c r="R1701" s="84">
        <v>7</v>
      </c>
      <c r="S1701" s="87">
        <v>7</v>
      </c>
      <c r="T1701" s="87">
        <v>8</v>
      </c>
      <c r="U1701" s="87">
        <v>8</v>
      </c>
      <c r="V1701" s="87">
        <v>8</v>
      </c>
      <c r="W1701" s="87">
        <v>8</v>
      </c>
      <c r="X1701" s="87"/>
    </row>
    <row r="1702" spans="1:24" ht="26.1">
      <c r="A1702" s="9" t="s">
        <v>149</v>
      </c>
      <c r="B1702" s="16" t="s">
        <v>88</v>
      </c>
      <c r="C1702" s="47" t="str" cm="1">
        <f t="array" ref="C1702">IF(A1702="", "", _xlfn._xlws.FILTER('Responsáveis pelas informações'!F:F, 'Responsáveis pelas informações'!A:A=A1702))</f>
        <v>Marcos</v>
      </c>
      <c r="D1702" s="47" t="s">
        <v>6</v>
      </c>
      <c r="E1702" s="61" t="s">
        <v>389</v>
      </c>
      <c r="F1702" s="61" t="s">
        <v>877</v>
      </c>
      <c r="G1702" s="16"/>
      <c r="H1702" s="87"/>
      <c r="I1702" s="87"/>
      <c r="J1702" s="87"/>
      <c r="K1702" s="87"/>
      <c r="L1702" s="87"/>
      <c r="M1702" s="87"/>
      <c r="N1702" s="87"/>
      <c r="O1702" s="87"/>
      <c r="P1702" s="87"/>
      <c r="Q1702" s="84"/>
      <c r="R1702" s="84">
        <v>50</v>
      </c>
      <c r="S1702" s="84">
        <v>50</v>
      </c>
      <c r="T1702" s="84">
        <v>50</v>
      </c>
      <c r="U1702" s="84">
        <v>50</v>
      </c>
      <c r="V1702" s="84">
        <v>50</v>
      </c>
      <c r="W1702" s="87">
        <v>50</v>
      </c>
      <c r="X1702" s="87"/>
    </row>
    <row r="1703" spans="1:24" ht="12.95">
      <c r="A1703" s="9" t="s">
        <v>149</v>
      </c>
      <c r="B1703" s="16" t="s">
        <v>72</v>
      </c>
      <c r="C1703" s="47" t="str" cm="1">
        <f t="array" ref="C1703">IF(A1703="", "", _xlfn._xlws.FILTER('Responsáveis pelas informações'!F:F, 'Responsáveis pelas informações'!A:A=A1703))</f>
        <v>Marcos</v>
      </c>
      <c r="D1703" s="47" t="s">
        <v>6</v>
      </c>
      <c r="E1703" s="61" t="s">
        <v>389</v>
      </c>
      <c r="F1703" s="61" t="s">
        <v>877</v>
      </c>
      <c r="G1703" s="16"/>
      <c r="H1703" s="87"/>
      <c r="I1703" s="87"/>
      <c r="J1703" s="87"/>
      <c r="K1703" s="87"/>
      <c r="L1703" s="87"/>
      <c r="M1703" s="87"/>
      <c r="N1703" s="87"/>
      <c r="O1703" s="87"/>
      <c r="P1703" s="87"/>
      <c r="Q1703" s="84"/>
      <c r="R1703" s="84" t="s">
        <v>1060</v>
      </c>
      <c r="S1703" s="87" t="s">
        <v>1061</v>
      </c>
      <c r="T1703" s="87" t="s">
        <v>1062</v>
      </c>
      <c r="U1703" s="87" t="s">
        <v>1062</v>
      </c>
      <c r="V1703" s="87" t="s">
        <v>1063</v>
      </c>
      <c r="W1703" s="87" t="s">
        <v>1064</v>
      </c>
      <c r="X1703" s="87"/>
    </row>
    <row r="1704" spans="1:24" ht="26.1">
      <c r="A1704" s="9" t="s">
        <v>149</v>
      </c>
      <c r="B1704" s="16" t="s">
        <v>104</v>
      </c>
      <c r="C1704" s="47" t="str" cm="1">
        <f t="array" ref="C1704">IF(A1704="", "", _xlfn._xlws.FILTER('Responsáveis pelas informações'!F:F, 'Responsáveis pelas informações'!A:A=A1704))</f>
        <v>Marcos</v>
      </c>
      <c r="D1704" s="47" t="s">
        <v>6</v>
      </c>
      <c r="E1704" s="61" t="s">
        <v>389</v>
      </c>
      <c r="F1704" s="61" t="s">
        <v>877</v>
      </c>
      <c r="G1704" s="16"/>
      <c r="H1704" s="87"/>
      <c r="I1704" s="87"/>
      <c r="J1704" s="87"/>
      <c r="K1704" s="87"/>
      <c r="L1704" s="87"/>
      <c r="M1704" s="87"/>
      <c r="N1704" s="87"/>
      <c r="O1704" s="87"/>
      <c r="P1704" s="87"/>
      <c r="Q1704" s="84"/>
      <c r="R1704" s="84">
        <v>55</v>
      </c>
      <c r="S1704" s="87">
        <v>61</v>
      </c>
      <c r="T1704" s="87">
        <v>67</v>
      </c>
      <c r="U1704" s="87">
        <v>73</v>
      </c>
      <c r="V1704" s="87">
        <v>81</v>
      </c>
      <c r="W1704" s="87">
        <v>82</v>
      </c>
      <c r="X1704" s="87"/>
    </row>
    <row r="1705" spans="1:24" ht="26.1">
      <c r="A1705" s="9" t="s">
        <v>149</v>
      </c>
      <c r="B1705" s="16" t="s">
        <v>84</v>
      </c>
      <c r="C1705" s="47" t="s">
        <v>222</v>
      </c>
      <c r="D1705" s="47" t="s">
        <v>6</v>
      </c>
      <c r="E1705" s="61" t="s">
        <v>389</v>
      </c>
      <c r="F1705" s="61" t="s">
        <v>877</v>
      </c>
      <c r="G1705" s="16"/>
      <c r="H1705" s="87"/>
      <c r="I1705" s="87"/>
      <c r="J1705" s="87"/>
      <c r="K1705" s="87"/>
      <c r="L1705" s="87"/>
      <c r="M1705" s="87"/>
      <c r="N1705" s="87"/>
      <c r="O1705" s="87"/>
      <c r="P1705" s="87"/>
      <c r="Q1705" s="84"/>
      <c r="R1705" s="84">
        <v>0</v>
      </c>
      <c r="S1705" s="87">
        <v>0</v>
      </c>
      <c r="T1705" s="87">
        <v>0</v>
      </c>
      <c r="U1705" s="87">
        <v>0</v>
      </c>
      <c r="V1705" s="87">
        <v>0</v>
      </c>
      <c r="W1705" s="87">
        <v>0</v>
      </c>
      <c r="X1705" s="87"/>
    </row>
    <row r="1706" spans="1:24" s="159" customFormat="1" ht="12.95">
      <c r="A1706" s="122" t="s">
        <v>150</v>
      </c>
      <c r="B1706" s="114" t="s">
        <v>47</v>
      </c>
      <c r="C1706" s="114" t="str" cm="1">
        <f t="array" ref="C1706">IF(A1706="", "", _xlfn._xlws.FILTER('Responsáveis pelas informações'!F:F, 'Responsáveis pelas informações'!A:A=A1706))</f>
        <v>Marcos</v>
      </c>
      <c r="D1706" s="214" t="s">
        <v>38</v>
      </c>
      <c r="E1706" s="192" t="s">
        <v>877</v>
      </c>
      <c r="F1706" s="192" t="s">
        <v>877</v>
      </c>
      <c r="G1706" s="122"/>
      <c r="H1706" s="142"/>
      <c r="I1706" s="142"/>
      <c r="J1706" s="142"/>
      <c r="K1706" s="142"/>
      <c r="L1706" s="142"/>
      <c r="M1706" s="142"/>
      <c r="N1706" s="142">
        <v>20</v>
      </c>
      <c r="O1706" s="142">
        <v>50</v>
      </c>
      <c r="P1706" s="142">
        <v>70</v>
      </c>
      <c r="Q1706" s="141">
        <v>70</v>
      </c>
      <c r="R1706" s="141">
        <v>50</v>
      </c>
      <c r="S1706" s="142">
        <v>15</v>
      </c>
      <c r="T1706" s="142">
        <v>0</v>
      </c>
      <c r="U1706" s="142"/>
      <c r="V1706" s="142"/>
      <c r="W1706" s="142"/>
      <c r="X1706" s="142"/>
    </row>
    <row r="1707" spans="1:24" s="159" customFormat="1" ht="12.95">
      <c r="A1707" s="122" t="s">
        <v>150</v>
      </c>
      <c r="B1707" s="114" t="s">
        <v>13</v>
      </c>
      <c r="C1707" s="114" t="str" cm="1">
        <f t="array" ref="C1707">IF(A1707="", "", _xlfn._xlws.FILTER('Responsáveis pelas informações'!F:F, 'Responsáveis pelas informações'!A:A=A1707))</f>
        <v>Marcos</v>
      </c>
      <c r="D1707" s="214" t="s">
        <v>38</v>
      </c>
      <c r="E1707" s="192" t="s">
        <v>877</v>
      </c>
      <c r="F1707" s="192" t="s">
        <v>877</v>
      </c>
      <c r="G1707" s="122"/>
      <c r="H1707" s="142"/>
      <c r="I1707" s="142"/>
      <c r="J1707" s="142"/>
      <c r="K1707" s="142"/>
      <c r="L1707" s="142"/>
      <c r="M1707" s="142"/>
      <c r="N1707" s="142">
        <v>5</v>
      </c>
      <c r="O1707" s="142">
        <v>10</v>
      </c>
      <c r="P1707" s="142">
        <v>15</v>
      </c>
      <c r="Q1707" s="141">
        <v>15</v>
      </c>
      <c r="R1707" s="141">
        <v>15</v>
      </c>
      <c r="S1707" s="142">
        <v>10</v>
      </c>
      <c r="T1707" s="142">
        <v>0</v>
      </c>
      <c r="U1707" s="142"/>
      <c r="V1707" s="142"/>
      <c r="W1707" s="142"/>
      <c r="X1707" s="142"/>
    </row>
    <row r="1708" spans="1:24" s="159" customFormat="1" ht="12.95">
      <c r="A1708" s="122" t="s">
        <v>150</v>
      </c>
      <c r="B1708" s="114" t="s">
        <v>51</v>
      </c>
      <c r="C1708" s="114" t="str" cm="1">
        <f t="array" ref="C1708">IF(A1708="", "", _xlfn._xlws.FILTER('Responsáveis pelas informações'!F:F, 'Responsáveis pelas informações'!A:A=A1708))</f>
        <v>Marcos</v>
      </c>
      <c r="D1708" s="214" t="s">
        <v>38</v>
      </c>
      <c r="E1708" s="192" t="s">
        <v>877</v>
      </c>
      <c r="F1708" s="192" t="s">
        <v>877</v>
      </c>
      <c r="G1708" s="122"/>
      <c r="H1708" s="142"/>
      <c r="I1708" s="142"/>
      <c r="J1708" s="142"/>
      <c r="K1708" s="142"/>
      <c r="L1708" s="142"/>
      <c r="M1708" s="142"/>
      <c r="N1708" s="142">
        <v>2</v>
      </c>
      <c r="O1708" s="142">
        <v>2</v>
      </c>
      <c r="P1708" s="142">
        <v>5</v>
      </c>
      <c r="Q1708" s="141">
        <v>5</v>
      </c>
      <c r="R1708" s="141">
        <v>4</v>
      </c>
      <c r="S1708" s="142">
        <v>2</v>
      </c>
      <c r="T1708" s="142">
        <v>0</v>
      </c>
      <c r="U1708" s="142"/>
      <c r="V1708" s="142"/>
      <c r="W1708" s="142"/>
      <c r="X1708" s="142"/>
    </row>
    <row r="1709" spans="1:24" s="159" customFormat="1" ht="12.95">
      <c r="A1709" s="122" t="s">
        <v>150</v>
      </c>
      <c r="B1709" s="114" t="s">
        <v>53</v>
      </c>
      <c r="C1709" s="114" t="str" cm="1">
        <f t="array" ref="C1709">IF(A1709="", "", _xlfn._xlws.FILTER('Responsáveis pelas informações'!F:F, 'Responsáveis pelas informações'!A:A=A1709))</f>
        <v>Marcos</v>
      </c>
      <c r="D1709" s="214" t="s">
        <v>38</v>
      </c>
      <c r="E1709" s="192" t="s">
        <v>877</v>
      </c>
      <c r="F1709" s="192" t="s">
        <v>877</v>
      </c>
      <c r="G1709" s="122"/>
      <c r="H1709" s="142"/>
      <c r="I1709" s="142"/>
      <c r="J1709" s="142"/>
      <c r="K1709" s="142"/>
      <c r="L1709" s="142"/>
      <c r="M1709" s="142"/>
      <c r="N1709" s="142">
        <v>2</v>
      </c>
      <c r="O1709" s="142">
        <v>2</v>
      </c>
      <c r="P1709" s="142">
        <v>4</v>
      </c>
      <c r="Q1709" s="141">
        <v>3</v>
      </c>
      <c r="R1709" s="141">
        <v>4</v>
      </c>
      <c r="S1709" s="142">
        <v>2</v>
      </c>
      <c r="T1709" s="142">
        <v>0</v>
      </c>
      <c r="U1709" s="142"/>
      <c r="V1709" s="142"/>
      <c r="W1709" s="142"/>
      <c r="X1709" s="142"/>
    </row>
    <row r="1710" spans="1:24" s="159" customFormat="1" ht="12.95">
      <c r="A1710" s="122" t="s">
        <v>150</v>
      </c>
      <c r="B1710" s="114" t="s">
        <v>63</v>
      </c>
      <c r="C1710" s="114" t="str" cm="1">
        <f t="array" ref="C1710">IF(A1710="", "", _xlfn._xlws.FILTER('Responsáveis pelas informações'!F:F, 'Responsáveis pelas informações'!A:A=A1710))</f>
        <v>Marcos</v>
      </c>
      <c r="D1710" s="214" t="s">
        <v>38</v>
      </c>
      <c r="E1710" s="192" t="s">
        <v>877</v>
      </c>
      <c r="F1710" s="192" t="s">
        <v>877</v>
      </c>
      <c r="G1710" s="122"/>
      <c r="H1710" s="142"/>
      <c r="I1710" s="142"/>
      <c r="J1710" s="142"/>
      <c r="K1710" s="142"/>
      <c r="L1710" s="142"/>
      <c r="M1710" s="142"/>
      <c r="N1710" s="142">
        <v>60</v>
      </c>
      <c r="O1710" s="142">
        <v>200</v>
      </c>
      <c r="P1710" s="142">
        <v>250</v>
      </c>
      <c r="Q1710" s="141">
        <v>250</v>
      </c>
      <c r="R1710" s="141">
        <v>200</v>
      </c>
      <c r="S1710" s="142">
        <v>150</v>
      </c>
      <c r="T1710" s="142">
        <v>150</v>
      </c>
      <c r="U1710" s="142"/>
      <c r="V1710" s="142"/>
      <c r="W1710" s="142"/>
      <c r="X1710" s="142"/>
    </row>
    <row r="1711" spans="1:24" s="159" customFormat="1" ht="12.95">
      <c r="A1711" s="122" t="s">
        <v>150</v>
      </c>
      <c r="B1711" s="114" t="s">
        <v>57</v>
      </c>
      <c r="C1711" s="114" t="str" cm="1">
        <f t="array" ref="C1711">IF(A1711="", "", _xlfn._xlws.FILTER('Responsáveis pelas informações'!F:F, 'Responsáveis pelas informações'!A:A=A1711))</f>
        <v>Marcos</v>
      </c>
      <c r="D1711" s="214" t="s">
        <v>38</v>
      </c>
      <c r="E1711" s="192" t="s">
        <v>877</v>
      </c>
      <c r="F1711" s="192" t="s">
        <v>877</v>
      </c>
      <c r="G1711" s="122"/>
      <c r="H1711" s="142"/>
      <c r="I1711" s="142"/>
      <c r="J1711" s="142"/>
      <c r="K1711" s="142"/>
      <c r="L1711" s="142"/>
      <c r="M1711" s="142"/>
      <c r="N1711" s="142">
        <v>0</v>
      </c>
      <c r="O1711" s="142">
        <v>0</v>
      </c>
      <c r="P1711" s="142">
        <v>0</v>
      </c>
      <c r="Q1711" s="141">
        <v>2</v>
      </c>
      <c r="R1711" s="141">
        <v>3</v>
      </c>
      <c r="S1711" s="142">
        <v>3</v>
      </c>
      <c r="T1711" s="142">
        <v>2</v>
      </c>
      <c r="U1711" s="142"/>
      <c r="V1711" s="142"/>
      <c r="W1711" s="142"/>
      <c r="X1711" s="142"/>
    </row>
    <row r="1712" spans="1:24" s="159" customFormat="1" ht="12.95">
      <c r="A1712" s="122" t="s">
        <v>150</v>
      </c>
      <c r="B1712" s="114" t="s">
        <v>68</v>
      </c>
      <c r="C1712" s="114" t="str" cm="1">
        <f t="array" ref="C1712">IF(A1712="", "", _xlfn._xlws.FILTER('Responsáveis pelas informações'!F:F, 'Responsáveis pelas informações'!A:A=A1712))</f>
        <v>Marcos</v>
      </c>
      <c r="D1712" s="214" t="s">
        <v>38</v>
      </c>
      <c r="E1712" s="192" t="s">
        <v>877</v>
      </c>
      <c r="F1712" s="192" t="s">
        <v>877</v>
      </c>
      <c r="G1712" s="122"/>
      <c r="H1712" s="142"/>
      <c r="I1712" s="142"/>
      <c r="J1712" s="142"/>
      <c r="K1712" s="142"/>
      <c r="L1712" s="142"/>
      <c r="M1712" s="142"/>
      <c r="N1712" s="142">
        <v>3</v>
      </c>
      <c r="O1712" s="142" t="s">
        <v>1045</v>
      </c>
      <c r="P1712" s="142" t="s">
        <v>1046</v>
      </c>
      <c r="Q1712" s="141" t="s">
        <v>1031</v>
      </c>
      <c r="R1712" s="141" t="s">
        <v>1065</v>
      </c>
      <c r="S1712" s="142" t="s">
        <v>1065</v>
      </c>
      <c r="T1712" s="142" t="s">
        <v>1066</v>
      </c>
      <c r="U1712" s="142"/>
      <c r="V1712" s="142"/>
      <c r="W1712" s="142"/>
      <c r="X1712" s="142"/>
    </row>
    <row r="1713" spans="1:24" ht="26.1">
      <c r="A1713" s="9" t="s">
        <v>150</v>
      </c>
      <c r="B1713" s="16" t="s">
        <v>70</v>
      </c>
      <c r="C1713" s="16" t="str" cm="1">
        <f t="array" ref="C1713">IF(A1713="", "", _xlfn._xlws.FILTER('Responsáveis pelas informações'!F:F, 'Responsáveis pelas informações'!A:A=A1713))</f>
        <v>Marcos</v>
      </c>
      <c r="D1713" s="80" t="s">
        <v>38</v>
      </c>
      <c r="E1713" s="82" t="s">
        <v>877</v>
      </c>
      <c r="F1713" s="82" t="s">
        <v>877</v>
      </c>
      <c r="G1713" s="80" t="s">
        <v>968</v>
      </c>
      <c r="H1713" s="87"/>
      <c r="I1713" s="87"/>
      <c r="J1713" s="87"/>
      <c r="K1713" s="87"/>
      <c r="L1713" s="87"/>
      <c r="M1713" s="87"/>
      <c r="N1713" s="87">
        <v>10</v>
      </c>
      <c r="O1713" s="87">
        <v>25</v>
      </c>
      <c r="P1713" s="87">
        <v>30</v>
      </c>
      <c r="Q1713" s="84">
        <v>35</v>
      </c>
      <c r="R1713" s="84">
        <v>35</v>
      </c>
      <c r="S1713" s="87">
        <v>33</v>
      </c>
      <c r="T1713" s="87">
        <v>33</v>
      </c>
      <c r="U1713" s="87"/>
      <c r="V1713" s="87"/>
      <c r="W1713" s="87"/>
      <c r="X1713" s="87"/>
    </row>
    <row r="1714" spans="1:24" ht="12.95">
      <c r="A1714" s="9" t="s">
        <v>150</v>
      </c>
      <c r="B1714" s="16" t="s">
        <v>72</v>
      </c>
      <c r="C1714" s="16" t="str" cm="1">
        <f t="array" ref="C1714">IF(A1714="", "", _xlfn._xlws.FILTER('Responsáveis pelas informações'!F:F, 'Responsáveis pelas informações'!A:A=A1714))</f>
        <v>Marcos</v>
      </c>
      <c r="D1714" s="80" t="s">
        <v>38</v>
      </c>
      <c r="E1714" s="82" t="s">
        <v>877</v>
      </c>
      <c r="F1714" s="82" t="s">
        <v>877</v>
      </c>
      <c r="G1714" s="80" t="s">
        <v>968</v>
      </c>
      <c r="H1714" s="87"/>
      <c r="I1714" s="87"/>
      <c r="J1714" s="87"/>
      <c r="K1714" s="87"/>
      <c r="L1714" s="87"/>
      <c r="M1714" s="87"/>
      <c r="N1714" s="87">
        <v>40</v>
      </c>
      <c r="O1714" s="87">
        <v>20</v>
      </c>
      <c r="P1714" s="87">
        <v>33</v>
      </c>
      <c r="Q1714" s="84">
        <v>33</v>
      </c>
      <c r="R1714" s="84">
        <v>27</v>
      </c>
      <c r="S1714" s="87">
        <v>20</v>
      </c>
      <c r="T1714" s="87">
        <v>0</v>
      </c>
      <c r="U1714" s="87"/>
      <c r="V1714" s="87"/>
      <c r="W1714" s="87"/>
      <c r="X1714" s="87"/>
    </row>
    <row r="1715" spans="1:24" ht="12.95">
      <c r="A1715" s="9" t="s">
        <v>151</v>
      </c>
      <c r="B1715" s="16" t="s">
        <v>47</v>
      </c>
      <c r="C1715" s="47" t="str" cm="1">
        <f t="array" ref="C1715">IF(A1715="", "", _xlfn._xlws.FILTER('Responsáveis pelas informações'!F:F, 'Responsáveis pelas informações'!A:A=A1715))</f>
        <v>Marcos</v>
      </c>
      <c r="D1715" s="47" t="s">
        <v>41</v>
      </c>
      <c r="E1715" s="82" t="s">
        <v>877</v>
      </c>
      <c r="F1715" s="82" t="s">
        <v>877</v>
      </c>
      <c r="G1715" s="16"/>
      <c r="H1715" s="87"/>
      <c r="I1715" s="87"/>
      <c r="J1715" s="87"/>
      <c r="K1715" s="87"/>
      <c r="L1715" s="87"/>
      <c r="M1715" s="87"/>
      <c r="N1715" s="87"/>
      <c r="O1715" s="87">
        <v>5</v>
      </c>
      <c r="P1715" s="87">
        <v>25</v>
      </c>
      <c r="Q1715" s="84">
        <v>20</v>
      </c>
      <c r="R1715" s="84">
        <v>10</v>
      </c>
      <c r="S1715" s="87"/>
      <c r="T1715" s="87"/>
      <c r="U1715" s="87"/>
      <c r="V1715" s="87"/>
      <c r="W1715" s="87"/>
      <c r="X1715" s="87"/>
    </row>
    <row r="1716" spans="1:24" ht="12.95">
      <c r="A1716" s="9" t="s">
        <v>151</v>
      </c>
      <c r="B1716" s="16" t="s">
        <v>13</v>
      </c>
      <c r="C1716" s="47" t="str" cm="1">
        <f t="array" ref="C1716">IF(A1716="", "", _xlfn._xlws.FILTER('Responsáveis pelas informações'!F:F, 'Responsáveis pelas informações'!A:A=A1716))</f>
        <v>Marcos</v>
      </c>
      <c r="D1716" s="47" t="s">
        <v>41</v>
      </c>
      <c r="E1716" s="82" t="s">
        <v>877</v>
      </c>
      <c r="F1716" s="82" t="s">
        <v>877</v>
      </c>
      <c r="G1716" s="16"/>
      <c r="H1716" s="87"/>
      <c r="I1716" s="87"/>
      <c r="J1716" s="87"/>
      <c r="K1716" s="87"/>
      <c r="L1716" s="87"/>
      <c r="M1716" s="87"/>
      <c r="N1716" s="87"/>
      <c r="O1716" s="87">
        <v>3</v>
      </c>
      <c r="P1716" s="87">
        <v>8</v>
      </c>
      <c r="Q1716" s="84">
        <v>5</v>
      </c>
      <c r="R1716" s="84">
        <v>4</v>
      </c>
      <c r="S1716" s="87"/>
      <c r="T1716" s="87"/>
      <c r="U1716" s="87"/>
      <c r="V1716" s="87"/>
      <c r="W1716" s="87"/>
      <c r="X1716" s="87"/>
    </row>
    <row r="1717" spans="1:24" ht="12.95">
      <c r="A1717" s="9" t="s">
        <v>151</v>
      </c>
      <c r="B1717" s="16" t="s">
        <v>51</v>
      </c>
      <c r="C1717" s="47" t="str" cm="1">
        <f t="array" ref="C1717">IF(A1717="", "", _xlfn._xlws.FILTER('Responsáveis pelas informações'!F:F, 'Responsáveis pelas informações'!A:A=A1717))</f>
        <v>Marcos</v>
      </c>
      <c r="D1717" s="47" t="s">
        <v>41</v>
      </c>
      <c r="E1717" s="82" t="s">
        <v>877</v>
      </c>
      <c r="F1717" s="82" t="s">
        <v>877</v>
      </c>
      <c r="G1717" s="16"/>
      <c r="H1717" s="87"/>
      <c r="I1717" s="87"/>
      <c r="J1717" s="87"/>
      <c r="K1717" s="87"/>
      <c r="L1717" s="87"/>
      <c r="M1717" s="87"/>
      <c r="N1717" s="87"/>
      <c r="O1717" s="87">
        <v>1</v>
      </c>
      <c r="P1717" s="87">
        <v>2</v>
      </c>
      <c r="Q1717" s="84">
        <v>1</v>
      </c>
      <c r="R1717" s="84">
        <v>1</v>
      </c>
      <c r="S1717" s="87"/>
      <c r="T1717" s="87"/>
      <c r="U1717" s="87"/>
      <c r="V1717" s="87"/>
      <c r="W1717" s="87"/>
      <c r="X1717" s="87"/>
    </row>
    <row r="1718" spans="1:24" ht="12.95">
      <c r="A1718" s="9" t="s">
        <v>151</v>
      </c>
      <c r="B1718" s="16" t="s">
        <v>53</v>
      </c>
      <c r="C1718" s="47" t="str" cm="1">
        <f t="array" ref="C1718">IF(A1718="", "", _xlfn._xlws.FILTER('Responsáveis pelas informações'!F:F, 'Responsáveis pelas informações'!A:A=A1718))</f>
        <v>Marcos</v>
      </c>
      <c r="D1718" s="47" t="s">
        <v>41</v>
      </c>
      <c r="E1718" s="82" t="s">
        <v>877</v>
      </c>
      <c r="F1718" s="82" t="s">
        <v>877</v>
      </c>
      <c r="G1718" s="16"/>
      <c r="H1718" s="87"/>
      <c r="I1718" s="87"/>
      <c r="J1718" s="87"/>
      <c r="K1718" s="87"/>
      <c r="L1718" s="87"/>
      <c r="M1718" s="87"/>
      <c r="N1718" s="87"/>
      <c r="O1718" s="87">
        <v>1</v>
      </c>
      <c r="P1718" s="87">
        <v>2</v>
      </c>
      <c r="Q1718" s="84">
        <v>1</v>
      </c>
      <c r="R1718" s="84">
        <v>1</v>
      </c>
      <c r="S1718" s="87"/>
      <c r="T1718" s="87"/>
      <c r="U1718" s="87"/>
      <c r="V1718" s="87"/>
      <c r="W1718" s="87"/>
      <c r="X1718" s="87"/>
    </row>
    <row r="1719" spans="1:24" ht="12.95">
      <c r="A1719" s="9" t="s">
        <v>151</v>
      </c>
      <c r="B1719" s="16" t="s">
        <v>63</v>
      </c>
      <c r="C1719" s="47" t="str" cm="1">
        <f t="array" ref="C1719">IF(A1719="", "", _xlfn._xlws.FILTER('Responsáveis pelas informações'!F:F, 'Responsáveis pelas informações'!A:A=A1719))</f>
        <v>Marcos</v>
      </c>
      <c r="D1719" s="47" t="s">
        <v>41</v>
      </c>
      <c r="E1719" s="82" t="s">
        <v>877</v>
      </c>
      <c r="F1719" s="82" t="s">
        <v>877</v>
      </c>
      <c r="G1719" s="16"/>
      <c r="H1719" s="87"/>
      <c r="I1719" s="87"/>
      <c r="J1719" s="87"/>
      <c r="K1719" s="87"/>
      <c r="L1719" s="87"/>
      <c r="M1719" s="87"/>
      <c r="N1719" s="87"/>
      <c r="O1719" s="87">
        <v>10</v>
      </c>
      <c r="P1719" s="87">
        <v>20</v>
      </c>
      <c r="Q1719" s="84">
        <v>30</v>
      </c>
      <c r="R1719" s="84">
        <v>10</v>
      </c>
      <c r="S1719" s="87"/>
      <c r="T1719" s="87"/>
      <c r="U1719" s="87"/>
      <c r="V1719" s="87"/>
      <c r="W1719" s="87"/>
      <c r="X1719" s="87"/>
    </row>
    <row r="1720" spans="1:24" ht="12.95">
      <c r="A1720" s="9" t="s">
        <v>151</v>
      </c>
      <c r="B1720" s="16" t="s">
        <v>57</v>
      </c>
      <c r="C1720" s="47" t="str" cm="1">
        <f t="array" ref="C1720">IF(A1720="", "", _xlfn._xlws.FILTER('Responsáveis pelas informações'!F:F, 'Responsáveis pelas informações'!A:A=A1720))</f>
        <v>Marcos</v>
      </c>
      <c r="D1720" s="47" t="s">
        <v>41</v>
      </c>
      <c r="E1720" s="82" t="s">
        <v>877</v>
      </c>
      <c r="F1720" s="82" t="s">
        <v>877</v>
      </c>
      <c r="G1720" s="16"/>
      <c r="H1720" s="87"/>
      <c r="I1720" s="87"/>
      <c r="J1720" s="87"/>
      <c r="K1720" s="87"/>
      <c r="L1720" s="87"/>
      <c r="M1720" s="87"/>
      <c r="N1720" s="87"/>
      <c r="O1720" s="87">
        <v>0</v>
      </c>
      <c r="P1720" s="87">
        <v>1</v>
      </c>
      <c r="Q1720" s="84">
        <v>1</v>
      </c>
      <c r="R1720" s="84">
        <v>1</v>
      </c>
      <c r="S1720" s="87"/>
      <c r="T1720" s="87"/>
      <c r="U1720" s="87"/>
      <c r="V1720" s="87"/>
      <c r="W1720" s="87"/>
      <c r="X1720" s="87"/>
    </row>
    <row r="1721" spans="1:24" ht="26.1">
      <c r="A1721" s="9" t="s">
        <v>151</v>
      </c>
      <c r="B1721" s="16" t="s">
        <v>84</v>
      </c>
      <c r="C1721" s="47" t="str" cm="1">
        <f t="array" ref="C1721">IF(A1721="", "", _xlfn._xlws.FILTER('Responsáveis pelas informações'!F:F, 'Responsáveis pelas informações'!A:A=A1721))</f>
        <v>Marcos</v>
      </c>
      <c r="D1721" s="47" t="s">
        <v>41</v>
      </c>
      <c r="E1721" s="82" t="s">
        <v>877</v>
      </c>
      <c r="F1721" s="82" t="s">
        <v>877</v>
      </c>
      <c r="G1721" s="16"/>
      <c r="H1721" s="87"/>
      <c r="I1721" s="87"/>
      <c r="J1721" s="87"/>
      <c r="K1721" s="87"/>
      <c r="L1721" s="87"/>
      <c r="M1721" s="87"/>
      <c r="N1721" s="87"/>
      <c r="O1721" s="87">
        <v>5</v>
      </c>
      <c r="P1721" s="87">
        <v>8</v>
      </c>
      <c r="Q1721" s="84">
        <v>8</v>
      </c>
      <c r="R1721" s="84">
        <v>5</v>
      </c>
      <c r="S1721" s="87"/>
      <c r="T1721" s="87"/>
      <c r="U1721" s="87"/>
      <c r="V1721" s="87"/>
      <c r="W1721" s="87"/>
      <c r="X1721" s="87"/>
    </row>
    <row r="1722" spans="1:24" ht="12.95">
      <c r="A1722" s="9" t="s">
        <v>151</v>
      </c>
      <c r="B1722" s="16" t="s">
        <v>68</v>
      </c>
      <c r="C1722" s="47" t="str" cm="1">
        <f t="array" ref="C1722">IF(A1722="", "", _xlfn._xlws.FILTER('Responsáveis pelas informações'!F:F, 'Responsáveis pelas informações'!A:A=A1722))</f>
        <v>Marcos</v>
      </c>
      <c r="D1722" s="47" t="s">
        <v>41</v>
      </c>
      <c r="E1722" s="82" t="s">
        <v>877</v>
      </c>
      <c r="F1722" s="82" t="s">
        <v>877</v>
      </c>
      <c r="G1722" s="16"/>
      <c r="H1722" s="87"/>
      <c r="I1722" s="87"/>
      <c r="J1722" s="87"/>
      <c r="K1722" s="87"/>
      <c r="L1722" s="87"/>
      <c r="M1722" s="87"/>
      <c r="N1722" s="87"/>
      <c r="O1722" s="87">
        <v>3</v>
      </c>
      <c r="P1722" s="87">
        <v>3</v>
      </c>
      <c r="Q1722" s="84">
        <v>3</v>
      </c>
      <c r="R1722" s="84">
        <v>3</v>
      </c>
      <c r="S1722" s="87"/>
      <c r="T1722" s="87"/>
      <c r="U1722" s="87"/>
      <c r="V1722" s="87"/>
      <c r="W1722" s="87"/>
      <c r="X1722" s="87"/>
    </row>
    <row r="1723" spans="1:24" ht="26.1">
      <c r="A1723" s="9" t="s">
        <v>151</v>
      </c>
      <c r="B1723" s="16" t="s">
        <v>70</v>
      </c>
      <c r="C1723" s="47" t="str" cm="1">
        <f t="array" ref="C1723">IF(A1723="", "", _xlfn._xlws.FILTER('Responsáveis pelas informações'!F:F, 'Responsáveis pelas informações'!A:A=A1723))</f>
        <v>Marcos</v>
      </c>
      <c r="D1723" s="47" t="s">
        <v>41</v>
      </c>
      <c r="E1723" s="82" t="s">
        <v>877</v>
      </c>
      <c r="F1723" s="82" t="s">
        <v>877</v>
      </c>
      <c r="G1723" s="16" t="s">
        <v>968</v>
      </c>
      <c r="H1723" s="87"/>
      <c r="I1723" s="87"/>
      <c r="J1723" s="87"/>
      <c r="K1723" s="87"/>
      <c r="L1723" s="87"/>
      <c r="M1723" s="87"/>
      <c r="N1723" s="87"/>
      <c r="O1723" s="87">
        <v>43</v>
      </c>
      <c r="P1723" s="87">
        <v>42</v>
      </c>
      <c r="Q1723" s="84">
        <v>41</v>
      </c>
      <c r="R1723" s="84">
        <v>43</v>
      </c>
      <c r="S1723" s="87"/>
      <c r="T1723" s="87"/>
      <c r="U1723" s="87"/>
      <c r="V1723" s="87"/>
      <c r="W1723" s="87"/>
      <c r="X1723" s="87"/>
    </row>
    <row r="1724" spans="1:24" ht="12.95">
      <c r="A1724" s="9" t="s">
        <v>151</v>
      </c>
      <c r="B1724" s="16" t="s">
        <v>72</v>
      </c>
      <c r="C1724" s="47" t="str" cm="1">
        <f t="array" ref="C1724">IF(A1724="", "", _xlfn._xlws.FILTER('Responsáveis pelas informações'!F:F, 'Responsáveis pelas informações'!A:A=A1724))</f>
        <v>Marcos</v>
      </c>
      <c r="D1724" s="47" t="s">
        <v>41</v>
      </c>
      <c r="E1724" s="82" t="s">
        <v>877</v>
      </c>
      <c r="F1724" s="82" t="s">
        <v>877</v>
      </c>
      <c r="G1724" s="16" t="s">
        <v>968</v>
      </c>
      <c r="H1724" s="87"/>
      <c r="I1724" s="87"/>
      <c r="J1724" s="87"/>
      <c r="K1724" s="87"/>
      <c r="L1724" s="87"/>
      <c r="M1724" s="87"/>
      <c r="N1724" s="87"/>
      <c r="O1724" s="87">
        <v>33</v>
      </c>
      <c r="P1724" s="87">
        <v>27</v>
      </c>
      <c r="Q1724" s="84">
        <v>25</v>
      </c>
      <c r="R1724" s="84">
        <v>25</v>
      </c>
      <c r="S1724" s="87"/>
      <c r="T1724" s="87"/>
      <c r="U1724" s="87"/>
      <c r="V1724" s="87"/>
      <c r="W1724" s="87"/>
      <c r="X1724" s="87"/>
    </row>
    <row r="1725" spans="1:24" ht="12.95">
      <c r="A1725" s="9" t="s">
        <v>152</v>
      </c>
      <c r="B1725" s="16" t="s">
        <v>47</v>
      </c>
      <c r="C1725" s="16" t="str" cm="1">
        <f t="array" ref="C1725">IF(A1725="", "", _xlfn._xlws.FILTER('Responsáveis pelas informações'!F:F, 'Responsáveis pelas informações'!A:A=A1725))</f>
        <v>Marcos</v>
      </c>
      <c r="D1725" s="80" t="s">
        <v>29</v>
      </c>
      <c r="E1725" s="82" t="s">
        <v>877</v>
      </c>
      <c r="F1725" s="82" t="s">
        <v>877</v>
      </c>
      <c r="G1725" s="16"/>
      <c r="H1725" s="87"/>
      <c r="I1725" s="87"/>
      <c r="J1725" s="87"/>
      <c r="K1725" s="87"/>
      <c r="L1725" s="87"/>
      <c r="M1725" s="87"/>
      <c r="N1725" s="87"/>
      <c r="O1725" s="87">
        <v>12</v>
      </c>
      <c r="P1725" s="87">
        <v>60</v>
      </c>
      <c r="Q1725" s="84">
        <v>75</v>
      </c>
      <c r="R1725" s="84">
        <v>60</v>
      </c>
      <c r="S1725" s="87"/>
      <c r="T1725" s="87"/>
      <c r="U1725" s="87"/>
      <c r="V1725" s="87"/>
      <c r="W1725" s="87"/>
      <c r="X1725" s="87"/>
    </row>
    <row r="1726" spans="1:24" ht="12.95">
      <c r="A1726" s="9" t="s">
        <v>152</v>
      </c>
      <c r="B1726" s="16" t="s">
        <v>13</v>
      </c>
      <c r="C1726" s="16" t="str" cm="1">
        <f t="array" ref="C1726">IF(A1726="", "", _xlfn._xlws.FILTER('Responsáveis pelas informações'!F:F, 'Responsáveis pelas informações'!A:A=A1726))</f>
        <v>Marcos</v>
      </c>
      <c r="D1726" s="80" t="s">
        <v>29</v>
      </c>
      <c r="E1726" s="82" t="s">
        <v>877</v>
      </c>
      <c r="F1726" s="82" t="s">
        <v>877</v>
      </c>
      <c r="G1726" s="16"/>
      <c r="H1726" s="87"/>
      <c r="I1726" s="87"/>
      <c r="J1726" s="87"/>
      <c r="K1726" s="87"/>
      <c r="L1726" s="87"/>
      <c r="M1726" s="87"/>
      <c r="N1726" s="87"/>
      <c r="O1726" s="87">
        <v>4</v>
      </c>
      <c r="P1726" s="87">
        <v>20</v>
      </c>
      <c r="Q1726" s="84">
        <v>25</v>
      </c>
      <c r="R1726" s="84">
        <v>20</v>
      </c>
      <c r="S1726" s="87"/>
      <c r="T1726" s="87"/>
      <c r="U1726" s="87"/>
      <c r="V1726" s="87"/>
      <c r="W1726" s="87"/>
      <c r="X1726" s="87"/>
    </row>
    <row r="1727" spans="1:24" ht="12.95">
      <c r="A1727" s="9" t="s">
        <v>152</v>
      </c>
      <c r="B1727" s="16" t="s">
        <v>51</v>
      </c>
      <c r="C1727" s="16" t="str" cm="1">
        <f t="array" ref="C1727">IF(A1727="", "", _xlfn._xlws.FILTER('Responsáveis pelas informações'!F:F, 'Responsáveis pelas informações'!A:A=A1727))</f>
        <v>Marcos</v>
      </c>
      <c r="D1727" s="80" t="s">
        <v>29</v>
      </c>
      <c r="E1727" s="82" t="s">
        <v>877</v>
      </c>
      <c r="F1727" s="82" t="s">
        <v>877</v>
      </c>
      <c r="G1727" s="16"/>
      <c r="H1727" s="87"/>
      <c r="I1727" s="87"/>
      <c r="J1727" s="87"/>
      <c r="K1727" s="87"/>
      <c r="L1727" s="87"/>
      <c r="M1727" s="87"/>
      <c r="N1727" s="87"/>
      <c r="O1727" s="87">
        <v>1</v>
      </c>
      <c r="P1727" s="87">
        <v>5</v>
      </c>
      <c r="Q1727" s="84">
        <v>6</v>
      </c>
      <c r="R1727" s="84">
        <v>5</v>
      </c>
      <c r="S1727" s="87"/>
      <c r="T1727" s="87"/>
      <c r="U1727" s="87"/>
      <c r="V1727" s="87"/>
      <c r="W1727" s="87"/>
      <c r="X1727" s="87"/>
    </row>
    <row r="1728" spans="1:24" ht="12.95">
      <c r="A1728" s="9" t="s">
        <v>152</v>
      </c>
      <c r="B1728" s="16" t="s">
        <v>53</v>
      </c>
      <c r="C1728" s="16" t="str" cm="1">
        <f t="array" ref="C1728">IF(A1728="", "", _xlfn._xlws.FILTER('Responsáveis pelas informações'!F:F, 'Responsáveis pelas informações'!A:A=A1728))</f>
        <v>Marcos</v>
      </c>
      <c r="D1728" s="80" t="s">
        <v>29</v>
      </c>
      <c r="E1728" s="82" t="s">
        <v>877</v>
      </c>
      <c r="F1728" s="82" t="s">
        <v>877</v>
      </c>
      <c r="G1728" s="16"/>
      <c r="H1728" s="87"/>
      <c r="I1728" s="87"/>
      <c r="J1728" s="87"/>
      <c r="K1728" s="87"/>
      <c r="L1728" s="87"/>
      <c r="M1728" s="87"/>
      <c r="N1728" s="87"/>
      <c r="O1728" s="87">
        <v>1</v>
      </c>
      <c r="P1728" s="87">
        <v>7</v>
      </c>
      <c r="Q1728" s="84">
        <v>5</v>
      </c>
      <c r="R1728" s="84">
        <v>5</v>
      </c>
      <c r="S1728" s="87"/>
      <c r="T1728" s="87"/>
      <c r="U1728" s="87"/>
      <c r="V1728" s="87"/>
      <c r="W1728" s="87"/>
      <c r="X1728" s="87"/>
    </row>
    <row r="1729" spans="1:24" ht="12.95">
      <c r="A1729" s="9" t="s">
        <v>152</v>
      </c>
      <c r="B1729" s="16" t="s">
        <v>81</v>
      </c>
      <c r="C1729" s="16" t="str" cm="1">
        <f t="array" ref="C1729">IF(A1729="", "", _xlfn._xlws.FILTER('Responsáveis pelas informações'!F:F, 'Responsáveis pelas informações'!A:A=A1729))</f>
        <v>Marcos</v>
      </c>
      <c r="D1729" s="80" t="s">
        <v>29</v>
      </c>
      <c r="E1729" s="82" t="s">
        <v>877</v>
      </c>
      <c r="F1729" s="82" t="s">
        <v>877</v>
      </c>
      <c r="G1729" s="16"/>
      <c r="H1729" s="87"/>
      <c r="I1729" s="87"/>
      <c r="J1729" s="87"/>
      <c r="K1729" s="87"/>
      <c r="L1729" s="87"/>
      <c r="M1729" s="87"/>
      <c r="N1729" s="87"/>
      <c r="O1729" s="87">
        <v>1</v>
      </c>
      <c r="P1729" s="87">
        <v>4</v>
      </c>
      <c r="Q1729" s="84">
        <v>4</v>
      </c>
      <c r="R1729" s="84">
        <v>2</v>
      </c>
      <c r="S1729" s="87"/>
      <c r="T1729" s="87"/>
      <c r="U1729" s="87"/>
      <c r="V1729" s="87"/>
      <c r="W1729" s="87"/>
      <c r="X1729" s="87"/>
    </row>
    <row r="1730" spans="1:24" ht="12.95">
      <c r="A1730" s="9" t="s">
        <v>152</v>
      </c>
      <c r="B1730" s="16" t="s">
        <v>57</v>
      </c>
      <c r="C1730" s="16" t="str" cm="1">
        <f t="array" ref="C1730">IF(A1730="", "", _xlfn._xlws.FILTER('Responsáveis pelas informações'!F:F, 'Responsáveis pelas informações'!A:A=A1730))</f>
        <v>Marcos</v>
      </c>
      <c r="D1730" s="80" t="s">
        <v>29</v>
      </c>
      <c r="E1730" s="82" t="s">
        <v>877</v>
      </c>
      <c r="F1730" s="82" t="s">
        <v>877</v>
      </c>
      <c r="G1730" s="16"/>
      <c r="H1730" s="87"/>
      <c r="I1730" s="87"/>
      <c r="J1730" s="87"/>
      <c r="K1730" s="87"/>
      <c r="L1730" s="87"/>
      <c r="M1730" s="87"/>
      <c r="N1730" s="87"/>
      <c r="O1730" s="87">
        <v>0</v>
      </c>
      <c r="P1730" s="87">
        <v>2</v>
      </c>
      <c r="Q1730" s="84">
        <v>3</v>
      </c>
      <c r="R1730" s="84">
        <v>4</v>
      </c>
      <c r="S1730" s="87"/>
      <c r="T1730" s="87"/>
      <c r="U1730" s="87"/>
      <c r="V1730" s="87"/>
      <c r="W1730" s="87"/>
      <c r="X1730" s="87"/>
    </row>
    <row r="1731" spans="1:24" ht="26.1">
      <c r="A1731" s="9" t="s">
        <v>152</v>
      </c>
      <c r="B1731" s="16" t="s">
        <v>66</v>
      </c>
      <c r="C1731" s="16" t="str" cm="1">
        <f t="array" ref="C1731">IF(A1731="", "", _xlfn._xlws.FILTER('Responsáveis pelas informações'!F:F, 'Responsáveis pelas informações'!A:A=A1731))</f>
        <v>Marcos</v>
      </c>
      <c r="D1731" s="80" t="s">
        <v>29</v>
      </c>
      <c r="E1731" s="82" t="s">
        <v>877</v>
      </c>
      <c r="F1731" s="82" t="s">
        <v>877</v>
      </c>
      <c r="G1731" s="16"/>
      <c r="H1731" s="87"/>
      <c r="I1731" s="87"/>
      <c r="J1731" s="87"/>
      <c r="K1731" s="87"/>
      <c r="L1731" s="87"/>
      <c r="M1731" s="87"/>
      <c r="N1731" s="87"/>
      <c r="O1731" s="87">
        <v>12</v>
      </c>
      <c r="P1731" s="87">
        <v>36</v>
      </c>
      <c r="Q1731" s="84">
        <v>48</v>
      </c>
      <c r="R1731" s="84">
        <v>48</v>
      </c>
      <c r="S1731" s="87"/>
      <c r="T1731" s="87"/>
      <c r="U1731" s="87"/>
      <c r="V1731" s="87"/>
      <c r="W1731" s="87"/>
      <c r="X1731" s="87"/>
    </row>
    <row r="1732" spans="1:24" ht="12.95">
      <c r="A1732" s="9" t="s">
        <v>152</v>
      </c>
      <c r="B1732" s="16" t="s">
        <v>99</v>
      </c>
      <c r="C1732" s="16" t="str" cm="1">
        <f t="array" ref="C1732">IF(A1732="", "", _xlfn._xlws.FILTER('Responsáveis pelas informações'!F:F, 'Responsáveis pelas informações'!A:A=A1732))</f>
        <v>Marcos</v>
      </c>
      <c r="D1732" s="80" t="s">
        <v>29</v>
      </c>
      <c r="E1732" s="82" t="s">
        <v>877</v>
      </c>
      <c r="F1732" s="82" t="s">
        <v>877</v>
      </c>
      <c r="G1732" s="16"/>
      <c r="H1732" s="87"/>
      <c r="I1732" s="87"/>
      <c r="J1732" s="87"/>
      <c r="K1732" s="87"/>
      <c r="L1732" s="87"/>
      <c r="M1732" s="87"/>
      <c r="N1732" s="87"/>
      <c r="O1732" s="87" t="s">
        <v>422</v>
      </c>
      <c r="P1732" s="87">
        <v>3</v>
      </c>
      <c r="Q1732" s="84">
        <v>3</v>
      </c>
      <c r="R1732" s="84">
        <v>3</v>
      </c>
      <c r="S1732" s="87"/>
      <c r="T1732" s="87"/>
      <c r="U1732" s="87"/>
      <c r="V1732" s="87"/>
      <c r="W1732" s="87"/>
      <c r="X1732" s="87"/>
    </row>
    <row r="1733" spans="1:24" ht="26.1">
      <c r="A1733" s="9" t="s">
        <v>152</v>
      </c>
      <c r="B1733" s="16" t="s">
        <v>70</v>
      </c>
      <c r="C1733" s="16" t="str" cm="1">
        <f t="array" ref="C1733">IF(A1733="", "", _xlfn._xlws.FILTER('Responsáveis pelas informações'!F:F, 'Responsáveis pelas informações'!A:A=A1733))</f>
        <v>Marcos</v>
      </c>
      <c r="D1733" s="80" t="s">
        <v>29</v>
      </c>
      <c r="E1733" s="82" t="s">
        <v>877</v>
      </c>
      <c r="F1733" s="82" t="s">
        <v>877</v>
      </c>
      <c r="G1733" s="16"/>
      <c r="H1733" s="87"/>
      <c r="I1733" s="87"/>
      <c r="J1733" s="87"/>
      <c r="K1733" s="87"/>
      <c r="L1733" s="87"/>
      <c r="M1733" s="87"/>
      <c r="N1733" s="87"/>
      <c r="O1733" s="87">
        <v>50</v>
      </c>
      <c r="P1733" s="87" t="s">
        <v>1067</v>
      </c>
      <c r="Q1733" s="84" t="s">
        <v>1068</v>
      </c>
      <c r="R1733" s="84" t="s">
        <v>1069</v>
      </c>
      <c r="S1733" s="87"/>
      <c r="T1733" s="87"/>
      <c r="U1733" s="87"/>
      <c r="V1733" s="87"/>
      <c r="W1733" s="87"/>
      <c r="X1733" s="87"/>
    </row>
    <row r="1734" spans="1:24" ht="12.95">
      <c r="A1734" s="9" t="s">
        <v>152</v>
      </c>
      <c r="B1734" s="16" t="s">
        <v>72</v>
      </c>
      <c r="C1734" s="16" t="str" cm="1">
        <f t="array" ref="C1734">IF(A1734="", "", _xlfn._xlws.FILTER('Responsáveis pelas informações'!F:F, 'Responsáveis pelas informações'!A:A=A1734))</f>
        <v>Marcos</v>
      </c>
      <c r="D1734" s="80" t="s">
        <v>29</v>
      </c>
      <c r="E1734" s="82" t="s">
        <v>877</v>
      </c>
      <c r="F1734" s="82" t="s">
        <v>877</v>
      </c>
      <c r="G1734" s="16"/>
      <c r="H1734" s="87"/>
      <c r="I1734" s="87"/>
      <c r="J1734" s="87"/>
      <c r="K1734" s="87"/>
      <c r="L1734" s="87"/>
      <c r="M1734" s="87"/>
      <c r="N1734" s="87"/>
      <c r="O1734" s="87">
        <v>25</v>
      </c>
      <c r="P1734" s="87">
        <v>25</v>
      </c>
      <c r="Q1734" s="84" t="s">
        <v>1070</v>
      </c>
      <c r="R1734" s="84" t="s">
        <v>1071</v>
      </c>
      <c r="S1734" s="87"/>
      <c r="T1734" s="87"/>
      <c r="U1734" s="87"/>
      <c r="V1734" s="87"/>
      <c r="W1734" s="87"/>
      <c r="X1734" s="87"/>
    </row>
    <row r="1735" spans="1:24" ht="12.95">
      <c r="A1735" s="9" t="s">
        <v>153</v>
      </c>
      <c r="B1735" s="16" t="s">
        <v>49</v>
      </c>
      <c r="C1735" s="16" t="s">
        <v>222</v>
      </c>
      <c r="D1735" s="80" t="s">
        <v>16</v>
      </c>
      <c r="E1735" s="82" t="s">
        <v>877</v>
      </c>
      <c r="F1735" s="82" t="s">
        <v>877</v>
      </c>
      <c r="G1735" s="16"/>
      <c r="H1735" s="87"/>
      <c r="I1735" s="87"/>
      <c r="J1735" s="87">
        <v>7</v>
      </c>
      <c r="K1735" s="87">
        <v>14</v>
      </c>
      <c r="L1735" s="87">
        <v>18</v>
      </c>
      <c r="M1735" s="87">
        <v>14</v>
      </c>
      <c r="N1735" s="87">
        <v>11</v>
      </c>
      <c r="O1735" s="87">
        <v>7</v>
      </c>
      <c r="P1735" s="87"/>
      <c r="Q1735" s="87"/>
      <c r="R1735" s="87"/>
      <c r="S1735" s="87"/>
      <c r="T1735" s="87"/>
      <c r="U1735" s="87"/>
      <c r="V1735" s="87"/>
      <c r="W1735" s="87"/>
      <c r="X1735" s="87"/>
    </row>
    <row r="1736" spans="1:24" ht="12.95">
      <c r="A1736" s="9" t="s">
        <v>153</v>
      </c>
      <c r="B1736" s="16" t="s">
        <v>57</v>
      </c>
      <c r="C1736" s="16" t="s">
        <v>222</v>
      </c>
      <c r="D1736" s="80" t="s">
        <v>16</v>
      </c>
      <c r="E1736" s="82" t="s">
        <v>877</v>
      </c>
      <c r="F1736" s="82" t="s">
        <v>877</v>
      </c>
      <c r="G1736" s="166" t="s">
        <v>968</v>
      </c>
      <c r="H1736" s="87"/>
      <c r="I1736" s="87"/>
      <c r="J1736" s="87">
        <v>0</v>
      </c>
      <c r="K1736" s="87">
        <v>50</v>
      </c>
      <c r="L1736" s="87">
        <v>50</v>
      </c>
      <c r="M1736" s="87">
        <v>60</v>
      </c>
      <c r="N1736" s="87">
        <v>60</v>
      </c>
      <c r="O1736" s="87">
        <v>60</v>
      </c>
      <c r="P1736" s="87"/>
      <c r="Q1736" s="87"/>
      <c r="R1736" s="87"/>
      <c r="S1736" s="87"/>
      <c r="T1736" s="87"/>
      <c r="U1736" s="87"/>
      <c r="V1736" s="87"/>
      <c r="W1736" s="87"/>
      <c r="X1736" s="87"/>
    </row>
    <row r="1737" spans="1:24" ht="12.95">
      <c r="A1737" s="9" t="s">
        <v>153</v>
      </c>
      <c r="B1737" s="16" t="s">
        <v>51</v>
      </c>
      <c r="C1737" s="16" t="s">
        <v>222</v>
      </c>
      <c r="D1737" s="80" t="s">
        <v>16</v>
      </c>
      <c r="E1737" s="82" t="s">
        <v>877</v>
      </c>
      <c r="F1737" s="82" t="s">
        <v>877</v>
      </c>
      <c r="G1737" s="80"/>
      <c r="H1737" s="87"/>
      <c r="I1737" s="87"/>
      <c r="J1737" s="87">
        <v>2</v>
      </c>
      <c r="K1737" s="87">
        <v>4</v>
      </c>
      <c r="L1737" s="87">
        <v>5</v>
      </c>
      <c r="M1737" s="87">
        <v>4</v>
      </c>
      <c r="N1737" s="87">
        <v>3</v>
      </c>
      <c r="O1737" s="87">
        <v>2</v>
      </c>
      <c r="P1737" s="87"/>
      <c r="Q1737" s="87"/>
      <c r="R1737" s="87"/>
      <c r="S1737" s="87"/>
      <c r="T1737" s="87"/>
      <c r="U1737" s="87"/>
      <c r="V1737" s="87"/>
      <c r="W1737" s="87"/>
      <c r="X1737" s="87"/>
    </row>
    <row r="1738" spans="1:24" ht="12.95">
      <c r="A1738" s="9" t="s">
        <v>153</v>
      </c>
      <c r="B1738" s="16" t="s">
        <v>53</v>
      </c>
      <c r="C1738" s="16" t="s">
        <v>222</v>
      </c>
      <c r="D1738" s="80" t="s">
        <v>16</v>
      </c>
      <c r="E1738" s="82" t="s">
        <v>877</v>
      </c>
      <c r="F1738" s="82" t="s">
        <v>877</v>
      </c>
      <c r="G1738" s="80"/>
      <c r="H1738" s="87"/>
      <c r="I1738" s="87"/>
      <c r="J1738" s="87">
        <v>2</v>
      </c>
      <c r="K1738" s="87">
        <v>3</v>
      </c>
      <c r="L1738" s="87">
        <v>3</v>
      </c>
      <c r="M1738" s="87">
        <v>2</v>
      </c>
      <c r="N1738" s="87">
        <v>2</v>
      </c>
      <c r="O1738" s="87">
        <v>1</v>
      </c>
      <c r="P1738" s="87"/>
      <c r="Q1738" s="87"/>
      <c r="R1738" s="87"/>
      <c r="S1738" s="87"/>
      <c r="T1738" s="87"/>
      <c r="U1738" s="87"/>
      <c r="V1738" s="87"/>
      <c r="W1738" s="87"/>
      <c r="X1738" s="87"/>
    </row>
    <row r="1739" spans="1:24" ht="12.95">
      <c r="A1739" s="9" t="s">
        <v>153</v>
      </c>
      <c r="B1739" s="16" t="s">
        <v>47</v>
      </c>
      <c r="C1739" s="16" t="s">
        <v>222</v>
      </c>
      <c r="D1739" s="80" t="s">
        <v>16</v>
      </c>
      <c r="E1739" s="82" t="s">
        <v>877</v>
      </c>
      <c r="F1739" s="82" t="s">
        <v>877</v>
      </c>
      <c r="G1739" s="80"/>
      <c r="H1739" s="87"/>
      <c r="I1739" s="87"/>
      <c r="J1739" s="87">
        <v>26</v>
      </c>
      <c r="K1739" s="87">
        <v>51</v>
      </c>
      <c r="L1739" s="87">
        <v>64</v>
      </c>
      <c r="M1739" s="87">
        <v>51</v>
      </c>
      <c r="N1739" s="87">
        <v>38</v>
      </c>
      <c r="O1739" s="87">
        <v>26</v>
      </c>
      <c r="P1739" s="87"/>
      <c r="Q1739" s="87"/>
      <c r="R1739" s="87"/>
      <c r="S1739" s="87"/>
      <c r="T1739" s="87"/>
      <c r="U1739" s="87"/>
      <c r="V1739" s="87"/>
      <c r="W1739" s="87"/>
      <c r="X1739" s="87"/>
    </row>
    <row r="1740" spans="1:24" ht="12.95">
      <c r="A1740" s="9" t="s">
        <v>153</v>
      </c>
      <c r="B1740" s="16" t="s">
        <v>45</v>
      </c>
      <c r="C1740" s="16" t="s">
        <v>222</v>
      </c>
      <c r="D1740" s="80" t="s">
        <v>16</v>
      </c>
      <c r="E1740" s="82" t="s">
        <v>877</v>
      </c>
      <c r="F1740" s="82" t="s">
        <v>877</v>
      </c>
      <c r="G1740" s="80"/>
      <c r="H1740" s="87"/>
      <c r="I1740" s="87"/>
      <c r="J1740" s="87">
        <v>100</v>
      </c>
      <c r="K1740" s="87">
        <v>100</v>
      </c>
      <c r="L1740" s="87">
        <v>100</v>
      </c>
      <c r="M1740" s="87">
        <v>100</v>
      </c>
      <c r="N1740" s="87">
        <v>100</v>
      </c>
      <c r="O1740" s="87">
        <v>100</v>
      </c>
      <c r="P1740" s="87"/>
      <c r="Q1740" s="87"/>
      <c r="R1740" s="87"/>
      <c r="S1740" s="87"/>
      <c r="T1740" s="87"/>
      <c r="U1740" s="87"/>
      <c r="V1740" s="87"/>
      <c r="W1740" s="87"/>
      <c r="X1740" s="87"/>
    </row>
    <row r="1741" spans="1:24" ht="12.95">
      <c r="A1741" s="9" t="s">
        <v>153</v>
      </c>
      <c r="B1741" s="16" t="s">
        <v>68</v>
      </c>
      <c r="C1741" s="16" t="s">
        <v>222</v>
      </c>
      <c r="D1741" s="80" t="s">
        <v>16</v>
      </c>
      <c r="E1741" s="82" t="s">
        <v>877</v>
      </c>
      <c r="F1741" s="82" t="s">
        <v>877</v>
      </c>
      <c r="G1741" s="166" t="s">
        <v>968</v>
      </c>
      <c r="H1741" s="87"/>
      <c r="I1741" s="87"/>
      <c r="J1741" s="87">
        <v>0</v>
      </c>
      <c r="K1741" s="87">
        <v>100</v>
      </c>
      <c r="L1741" s="87">
        <v>100</v>
      </c>
      <c r="M1741" s="87">
        <v>100</v>
      </c>
      <c r="N1741" s="87">
        <v>100</v>
      </c>
      <c r="O1741" s="87">
        <v>100</v>
      </c>
      <c r="P1741" s="87"/>
      <c r="Q1741" s="87"/>
      <c r="R1741" s="87"/>
      <c r="S1741" s="87"/>
      <c r="T1741" s="87"/>
      <c r="U1741" s="87"/>
      <c r="V1741" s="87"/>
      <c r="W1741" s="87"/>
      <c r="X1741" s="87"/>
    </row>
    <row r="1742" spans="1:24" ht="12.95">
      <c r="A1742" s="9" t="s">
        <v>153</v>
      </c>
      <c r="B1742" s="16" t="s">
        <v>47</v>
      </c>
      <c r="C1742" s="16" t="str" cm="1">
        <f t="array" ref="C1742">IF(A1742="", "", _xlfn._xlws.FILTER('Responsáveis pelas informações'!F:F, 'Responsáveis pelas informações'!A:A=A1742))</f>
        <v>Marcos</v>
      </c>
      <c r="D1742" s="80" t="s">
        <v>16</v>
      </c>
      <c r="E1742" s="82" t="s">
        <v>408</v>
      </c>
      <c r="F1742" s="82" t="s">
        <v>877</v>
      </c>
      <c r="G1742" s="80"/>
      <c r="H1742" s="87"/>
      <c r="I1742" s="87"/>
      <c r="J1742" s="87"/>
      <c r="K1742" s="87"/>
      <c r="L1742" s="87"/>
      <c r="M1742" s="87"/>
      <c r="N1742" s="87"/>
      <c r="O1742" s="87">
        <v>30</v>
      </c>
      <c r="P1742" s="87">
        <v>36</v>
      </c>
      <c r="Q1742" s="84">
        <v>36</v>
      </c>
      <c r="R1742" s="84">
        <v>36</v>
      </c>
      <c r="S1742" s="87">
        <v>30</v>
      </c>
      <c r="T1742" s="87">
        <v>15</v>
      </c>
      <c r="U1742" s="87"/>
      <c r="V1742" s="87"/>
      <c r="W1742" s="87"/>
      <c r="X1742" s="87"/>
    </row>
    <row r="1743" spans="1:24" ht="12.95">
      <c r="A1743" s="9" t="s">
        <v>153</v>
      </c>
      <c r="B1743" s="16" t="s">
        <v>13</v>
      </c>
      <c r="C1743" s="16" t="str" cm="1">
        <f t="array" ref="C1743">IF(A1743="", "", _xlfn._xlws.FILTER('Responsáveis pelas informações'!F:F, 'Responsáveis pelas informações'!A:A=A1743))</f>
        <v>Marcos</v>
      </c>
      <c r="D1743" s="80" t="s">
        <v>16</v>
      </c>
      <c r="E1743" s="82" t="s">
        <v>408</v>
      </c>
      <c r="F1743" s="82" t="s">
        <v>877</v>
      </c>
      <c r="G1743" s="16"/>
      <c r="H1743" s="87"/>
      <c r="I1743" s="87"/>
      <c r="J1743" s="87"/>
      <c r="K1743" s="87"/>
      <c r="L1743" s="87"/>
      <c r="M1743" s="87"/>
      <c r="N1743" s="87"/>
      <c r="O1743" s="87">
        <v>10</v>
      </c>
      <c r="P1743" s="87">
        <v>12</v>
      </c>
      <c r="Q1743" s="84">
        <v>12</v>
      </c>
      <c r="R1743" s="84">
        <v>12</v>
      </c>
      <c r="S1743" s="87">
        <v>10</v>
      </c>
      <c r="T1743" s="87">
        <v>5</v>
      </c>
      <c r="U1743" s="87"/>
      <c r="V1743" s="87"/>
      <c r="W1743" s="87"/>
      <c r="X1743" s="87"/>
    </row>
    <row r="1744" spans="1:24" ht="12.95">
      <c r="A1744" s="9" t="s">
        <v>153</v>
      </c>
      <c r="B1744" s="16" t="s">
        <v>51</v>
      </c>
      <c r="C1744" s="16" t="str" cm="1">
        <f t="array" ref="C1744">IF(A1744="", "", _xlfn._xlws.FILTER('Responsáveis pelas informações'!F:F, 'Responsáveis pelas informações'!A:A=A1744))</f>
        <v>Marcos</v>
      </c>
      <c r="D1744" s="80" t="s">
        <v>16</v>
      </c>
      <c r="E1744" s="82" t="s">
        <v>408</v>
      </c>
      <c r="F1744" s="82" t="s">
        <v>877</v>
      </c>
      <c r="G1744" s="16"/>
      <c r="H1744" s="87"/>
      <c r="I1744" s="87"/>
      <c r="J1744" s="87"/>
      <c r="K1744" s="87"/>
      <c r="L1744" s="87"/>
      <c r="M1744" s="87"/>
      <c r="N1744" s="87"/>
      <c r="O1744" s="87">
        <v>3</v>
      </c>
      <c r="P1744" s="87">
        <v>3</v>
      </c>
      <c r="Q1744" s="84">
        <v>3</v>
      </c>
      <c r="R1744" s="84">
        <v>3</v>
      </c>
      <c r="S1744" s="87">
        <v>3</v>
      </c>
      <c r="T1744" s="87">
        <v>1</v>
      </c>
      <c r="U1744" s="87"/>
      <c r="V1744" s="87"/>
      <c r="W1744" s="87"/>
      <c r="X1744" s="87"/>
    </row>
    <row r="1745" spans="1:24" ht="12.95">
      <c r="A1745" s="9" t="s">
        <v>153</v>
      </c>
      <c r="B1745" s="16" t="s">
        <v>53</v>
      </c>
      <c r="C1745" s="16" t="str" cm="1">
        <f t="array" ref="C1745">IF(A1745="", "", _xlfn._xlws.FILTER('Responsáveis pelas informações'!F:F, 'Responsáveis pelas informações'!A:A=A1745))</f>
        <v>Marcos</v>
      </c>
      <c r="D1745" s="80" t="s">
        <v>16</v>
      </c>
      <c r="E1745" s="82" t="s">
        <v>408</v>
      </c>
      <c r="F1745" s="82" t="s">
        <v>877</v>
      </c>
      <c r="G1745" s="16"/>
      <c r="H1745" s="87"/>
      <c r="I1745" s="87"/>
      <c r="J1745" s="87"/>
      <c r="K1745" s="87"/>
      <c r="L1745" s="87"/>
      <c r="M1745" s="87"/>
      <c r="N1745" s="87"/>
      <c r="O1745" s="87">
        <v>2</v>
      </c>
      <c r="P1745" s="87">
        <v>2</v>
      </c>
      <c r="Q1745" s="84">
        <v>2</v>
      </c>
      <c r="R1745" s="84">
        <v>2</v>
      </c>
      <c r="S1745" s="87">
        <v>2</v>
      </c>
      <c r="T1745" s="87">
        <v>0</v>
      </c>
      <c r="U1745" s="87"/>
      <c r="V1745" s="87"/>
      <c r="W1745" s="87"/>
      <c r="X1745" s="87"/>
    </row>
    <row r="1746" spans="1:24" ht="12.95">
      <c r="A1746" s="9" t="s">
        <v>153</v>
      </c>
      <c r="B1746" s="16" t="s">
        <v>63</v>
      </c>
      <c r="C1746" s="16" t="str" cm="1">
        <f t="array" ref="C1746">IF(A1746="", "", _xlfn._xlws.FILTER('Responsáveis pelas informações'!F:F, 'Responsáveis pelas informações'!A:A=A1746))</f>
        <v>Marcos</v>
      </c>
      <c r="D1746" s="80" t="s">
        <v>16</v>
      </c>
      <c r="E1746" s="82" t="s">
        <v>408</v>
      </c>
      <c r="F1746" s="82" t="s">
        <v>877</v>
      </c>
      <c r="G1746" s="16"/>
      <c r="H1746" s="87"/>
      <c r="I1746" s="87"/>
      <c r="J1746" s="87"/>
      <c r="K1746" s="87"/>
      <c r="L1746" s="87"/>
      <c r="M1746" s="87"/>
      <c r="N1746" s="87"/>
      <c r="O1746" s="87">
        <v>100</v>
      </c>
      <c r="P1746" s="87">
        <v>100</v>
      </c>
      <c r="Q1746" s="87">
        <v>100</v>
      </c>
      <c r="R1746" s="87">
        <v>100</v>
      </c>
      <c r="S1746" s="87">
        <v>100</v>
      </c>
      <c r="T1746" s="87">
        <v>100</v>
      </c>
      <c r="U1746" s="87"/>
      <c r="V1746" s="87"/>
      <c r="W1746" s="87"/>
      <c r="X1746" s="87"/>
    </row>
    <row r="1747" spans="1:24" ht="12.95">
      <c r="A1747" s="9" t="s">
        <v>153</v>
      </c>
      <c r="B1747" s="16" t="s">
        <v>57</v>
      </c>
      <c r="C1747" s="16" t="str" cm="1">
        <f t="array" ref="C1747">IF(A1747="", "", _xlfn._xlws.FILTER('Responsáveis pelas informações'!F:F, 'Responsáveis pelas informações'!A:A=A1747))</f>
        <v>Marcos</v>
      </c>
      <c r="D1747" s="80" t="s">
        <v>16</v>
      </c>
      <c r="E1747" s="82" t="s">
        <v>408</v>
      </c>
      <c r="F1747" s="82" t="s">
        <v>877</v>
      </c>
      <c r="G1747" s="16"/>
      <c r="H1747" s="87"/>
      <c r="I1747" s="87"/>
      <c r="J1747" s="87"/>
      <c r="K1747" s="87"/>
      <c r="L1747" s="87"/>
      <c r="M1747" s="87"/>
      <c r="N1747" s="87"/>
      <c r="O1747" s="87">
        <v>1</v>
      </c>
      <c r="P1747" s="87">
        <v>2</v>
      </c>
      <c r="Q1747" s="84">
        <v>2</v>
      </c>
      <c r="R1747" s="84">
        <v>2</v>
      </c>
      <c r="S1747" s="87">
        <v>1</v>
      </c>
      <c r="T1747" s="87">
        <v>0</v>
      </c>
      <c r="U1747" s="87"/>
      <c r="V1747" s="87"/>
      <c r="W1747" s="87"/>
      <c r="X1747" s="87"/>
    </row>
    <row r="1748" spans="1:24" ht="12.95">
      <c r="A1748" s="9" t="s">
        <v>153</v>
      </c>
      <c r="B1748" s="16" t="s">
        <v>68</v>
      </c>
      <c r="C1748" s="16" t="str" cm="1">
        <f t="array" ref="C1748">IF(A1748="", "", _xlfn._xlws.FILTER('Responsáveis pelas informações'!F:F, 'Responsáveis pelas informações'!A:A=A1748))</f>
        <v>Marcos</v>
      </c>
      <c r="D1748" s="80" t="s">
        <v>16</v>
      </c>
      <c r="E1748" s="82" t="s">
        <v>408</v>
      </c>
      <c r="F1748" s="82" t="s">
        <v>877</v>
      </c>
      <c r="G1748" s="16"/>
      <c r="H1748" s="87"/>
      <c r="I1748" s="87"/>
      <c r="J1748" s="87"/>
      <c r="K1748" s="87"/>
      <c r="L1748" s="87"/>
      <c r="M1748" s="87"/>
      <c r="N1748" s="87"/>
      <c r="O1748" s="87">
        <v>4</v>
      </c>
      <c r="P1748" s="87">
        <v>4</v>
      </c>
      <c r="Q1748" s="84">
        <v>4</v>
      </c>
      <c r="R1748" s="84">
        <v>4</v>
      </c>
      <c r="S1748" s="87">
        <v>4</v>
      </c>
      <c r="T1748" s="87">
        <v>4</v>
      </c>
      <c r="U1748" s="87"/>
      <c r="V1748" s="87"/>
      <c r="W1748" s="87"/>
      <c r="X1748" s="87"/>
    </row>
    <row r="1749" spans="1:24" ht="26.1">
      <c r="A1749" s="9" t="s">
        <v>153</v>
      </c>
      <c r="B1749" s="16" t="s">
        <v>70</v>
      </c>
      <c r="C1749" s="16" t="str" cm="1">
        <f t="array" ref="C1749">IF(A1749="", "", _xlfn._xlws.FILTER('Responsáveis pelas informações'!F:F, 'Responsáveis pelas informações'!A:A=A1749))</f>
        <v>Marcos</v>
      </c>
      <c r="D1749" s="80" t="s">
        <v>16</v>
      </c>
      <c r="E1749" s="82" t="s">
        <v>408</v>
      </c>
      <c r="F1749" s="82" t="s">
        <v>877</v>
      </c>
      <c r="G1749" s="16"/>
      <c r="H1749" s="87"/>
      <c r="I1749" s="87"/>
      <c r="J1749" s="87"/>
      <c r="K1749" s="87"/>
      <c r="L1749" s="87"/>
      <c r="M1749" s="87"/>
      <c r="N1749" s="87"/>
      <c r="O1749" s="87" t="s">
        <v>917</v>
      </c>
      <c r="P1749" s="87" t="s">
        <v>917</v>
      </c>
      <c r="Q1749" s="87" t="s">
        <v>917</v>
      </c>
      <c r="R1749" s="87" t="s">
        <v>917</v>
      </c>
      <c r="S1749" s="87" t="s">
        <v>917</v>
      </c>
      <c r="T1749" s="87" t="s">
        <v>917</v>
      </c>
      <c r="U1749" s="87"/>
      <c r="V1749" s="87"/>
      <c r="W1749" s="87"/>
      <c r="X1749" s="87"/>
    </row>
    <row r="1750" spans="1:24" ht="12.95">
      <c r="A1750" s="9" t="s">
        <v>153</v>
      </c>
      <c r="B1750" s="16" t="s">
        <v>72</v>
      </c>
      <c r="C1750" s="16" t="str" cm="1">
        <f t="array" ref="C1750">IF(A1750="", "", _xlfn._xlws.FILTER('Responsáveis pelas informações'!F:F, 'Responsáveis pelas informações'!A:A=A1750))</f>
        <v>Marcos</v>
      </c>
      <c r="D1750" s="80" t="s">
        <v>16</v>
      </c>
      <c r="E1750" s="82" t="s">
        <v>408</v>
      </c>
      <c r="F1750" s="82" t="s">
        <v>877</v>
      </c>
      <c r="G1750" s="16"/>
      <c r="H1750" s="87"/>
      <c r="I1750" s="87"/>
      <c r="J1750" s="87"/>
      <c r="K1750" s="87"/>
      <c r="L1750" s="87"/>
      <c r="M1750" s="87"/>
      <c r="N1750" s="87"/>
      <c r="O1750" s="87">
        <v>30</v>
      </c>
      <c r="P1750" s="87">
        <v>27</v>
      </c>
      <c r="Q1750" s="84">
        <v>26</v>
      </c>
      <c r="R1750" s="84">
        <v>26</v>
      </c>
      <c r="S1750" s="87">
        <v>27</v>
      </c>
      <c r="T1750" s="87">
        <v>26</v>
      </c>
      <c r="U1750" s="87"/>
      <c r="V1750" s="87"/>
      <c r="W1750" s="87"/>
      <c r="X1750" s="87"/>
    </row>
    <row r="1751" spans="1:24" ht="12.95">
      <c r="A1751" s="9" t="s">
        <v>153</v>
      </c>
      <c r="B1751" s="16" t="s">
        <v>74</v>
      </c>
      <c r="C1751" s="16" t="str" cm="1">
        <f t="array" ref="C1751">IF(A1751="", "", _xlfn._xlws.FILTER('Responsáveis pelas informações'!F:F, 'Responsáveis pelas informações'!A:A=A1751))</f>
        <v>Marcos</v>
      </c>
      <c r="D1751" s="80" t="s">
        <v>16</v>
      </c>
      <c r="E1751" s="82" t="s">
        <v>414</v>
      </c>
      <c r="F1751" s="82" t="s">
        <v>877</v>
      </c>
      <c r="G1751" s="16"/>
      <c r="H1751" s="87"/>
      <c r="I1751" s="87"/>
      <c r="J1751" s="87"/>
      <c r="K1751" s="87"/>
      <c r="L1751" s="87"/>
      <c r="M1751" s="87"/>
      <c r="N1751" s="87"/>
      <c r="O1751" s="87"/>
      <c r="P1751" s="87"/>
      <c r="Q1751" s="84"/>
      <c r="R1751" s="84">
        <v>36</v>
      </c>
      <c r="S1751" s="84">
        <v>30</v>
      </c>
      <c r="T1751" s="84">
        <v>15</v>
      </c>
      <c r="U1751" s="87"/>
      <c r="V1751" s="87"/>
      <c r="W1751" s="87"/>
      <c r="X1751" s="87"/>
    </row>
    <row r="1752" spans="1:24" ht="12.95">
      <c r="A1752" s="9" t="s">
        <v>153</v>
      </c>
      <c r="B1752" s="16" t="s">
        <v>49</v>
      </c>
      <c r="C1752" s="16" t="str" cm="1">
        <f t="array" ref="C1752">IF(A1752="", "", _xlfn._xlws.FILTER('Responsáveis pelas informações'!F:F, 'Responsáveis pelas informações'!A:A=A1752))</f>
        <v>Marcos</v>
      </c>
      <c r="D1752" s="80" t="s">
        <v>16</v>
      </c>
      <c r="E1752" s="82" t="s">
        <v>414</v>
      </c>
      <c r="F1752" s="82" t="s">
        <v>877</v>
      </c>
      <c r="G1752" s="16"/>
      <c r="H1752" s="87"/>
      <c r="I1752" s="87"/>
      <c r="J1752" s="87"/>
      <c r="K1752" s="87"/>
      <c r="L1752" s="87"/>
      <c r="M1752" s="87"/>
      <c r="N1752" s="87"/>
      <c r="O1752" s="87"/>
      <c r="P1752" s="87"/>
      <c r="Q1752" s="84"/>
      <c r="R1752" s="84">
        <v>15</v>
      </c>
      <c r="S1752" s="87">
        <v>15</v>
      </c>
      <c r="T1752" s="87">
        <v>5</v>
      </c>
      <c r="U1752" s="87"/>
      <c r="V1752" s="87"/>
      <c r="W1752" s="87"/>
      <c r="X1752" s="87"/>
    </row>
    <row r="1753" spans="1:24" ht="12.95">
      <c r="A1753" s="9" t="s">
        <v>153</v>
      </c>
      <c r="B1753" s="16" t="s">
        <v>77</v>
      </c>
      <c r="C1753" s="16" t="str" cm="1">
        <f t="array" ref="C1753">IF(A1753="", "", _xlfn._xlws.FILTER('Responsáveis pelas informações'!F:F, 'Responsáveis pelas informações'!A:A=A1753))</f>
        <v>Marcos</v>
      </c>
      <c r="D1753" s="80" t="s">
        <v>16</v>
      </c>
      <c r="E1753" s="82" t="s">
        <v>414</v>
      </c>
      <c r="F1753" s="82" t="s">
        <v>877</v>
      </c>
      <c r="G1753" s="16"/>
      <c r="H1753" s="87"/>
      <c r="I1753" s="87"/>
      <c r="J1753" s="87"/>
      <c r="K1753" s="87"/>
      <c r="L1753" s="87"/>
      <c r="M1753" s="87"/>
      <c r="N1753" s="87"/>
      <c r="O1753" s="87"/>
      <c r="P1753" s="87"/>
      <c r="Q1753" s="84"/>
      <c r="R1753" s="84">
        <v>9</v>
      </c>
      <c r="S1753" s="87">
        <v>9</v>
      </c>
      <c r="T1753" s="87">
        <v>3</v>
      </c>
      <c r="U1753" s="87"/>
      <c r="V1753" s="87"/>
      <c r="W1753" s="87"/>
      <c r="X1753" s="87"/>
    </row>
    <row r="1754" spans="1:24" ht="12.95">
      <c r="A1754" s="9" t="s">
        <v>153</v>
      </c>
      <c r="B1754" s="16" t="s">
        <v>79</v>
      </c>
      <c r="C1754" s="16" t="str" cm="1">
        <f t="array" ref="C1754">IF(A1754="", "", _xlfn._xlws.FILTER('Responsáveis pelas informações'!F:F, 'Responsáveis pelas informações'!A:A=A1754))</f>
        <v>Marcos</v>
      </c>
      <c r="D1754" s="80" t="s">
        <v>16</v>
      </c>
      <c r="E1754" s="82" t="s">
        <v>414</v>
      </c>
      <c r="F1754" s="82" t="s">
        <v>877</v>
      </c>
      <c r="G1754" s="16"/>
      <c r="H1754" s="87"/>
      <c r="I1754" s="87"/>
      <c r="J1754" s="87"/>
      <c r="K1754" s="87"/>
      <c r="L1754" s="87"/>
      <c r="M1754" s="87"/>
      <c r="N1754" s="87"/>
      <c r="O1754" s="87"/>
      <c r="P1754" s="87"/>
      <c r="Q1754" s="84"/>
      <c r="R1754" s="84">
        <v>6</v>
      </c>
      <c r="S1754" s="87">
        <v>6</v>
      </c>
      <c r="T1754" s="87">
        <v>1</v>
      </c>
      <c r="U1754" s="87"/>
      <c r="V1754" s="87"/>
      <c r="W1754" s="87"/>
      <c r="X1754" s="87"/>
    </row>
    <row r="1755" spans="1:24" ht="26.1">
      <c r="A1755" s="9" t="s">
        <v>153</v>
      </c>
      <c r="B1755" s="16" t="s">
        <v>95</v>
      </c>
      <c r="C1755" s="16" t="str" cm="1">
        <f t="array" ref="C1755">IF(A1755="", "", _xlfn._xlws.FILTER('Responsáveis pelas informações'!F:F, 'Responsáveis pelas informações'!A:A=A1755))</f>
        <v>Marcos</v>
      </c>
      <c r="D1755" s="80" t="s">
        <v>16</v>
      </c>
      <c r="E1755" s="82" t="s">
        <v>414</v>
      </c>
      <c r="F1755" s="82" t="s">
        <v>877</v>
      </c>
      <c r="G1755" s="16"/>
      <c r="H1755" s="87"/>
      <c r="I1755" s="87"/>
      <c r="J1755" s="87"/>
      <c r="K1755" s="87"/>
      <c r="L1755" s="87"/>
      <c r="M1755" s="87"/>
      <c r="N1755" s="87"/>
      <c r="O1755" s="87"/>
      <c r="P1755" s="87"/>
      <c r="Q1755" s="84"/>
      <c r="R1755" s="84">
        <v>1</v>
      </c>
      <c r="S1755" s="87">
        <v>1</v>
      </c>
      <c r="T1755" s="87">
        <v>0</v>
      </c>
      <c r="U1755" s="87"/>
      <c r="V1755" s="87"/>
      <c r="W1755" s="87"/>
      <c r="X1755" s="87"/>
    </row>
    <row r="1756" spans="1:24" ht="12.95">
      <c r="A1756" s="9" t="s">
        <v>153</v>
      </c>
      <c r="B1756" s="16" t="s">
        <v>81</v>
      </c>
      <c r="C1756" s="16" t="str" cm="1">
        <f t="array" ref="C1756">IF(A1756="", "", _xlfn._xlws.FILTER('Responsáveis pelas informações'!F:F, 'Responsáveis pelas informações'!A:A=A1756))</f>
        <v>Marcos</v>
      </c>
      <c r="D1756" s="80" t="s">
        <v>16</v>
      </c>
      <c r="E1756" s="82" t="s">
        <v>414</v>
      </c>
      <c r="F1756" s="82" t="s">
        <v>877</v>
      </c>
      <c r="G1756" s="16"/>
      <c r="H1756" s="87"/>
      <c r="I1756" s="87"/>
      <c r="J1756" s="87"/>
      <c r="K1756" s="87"/>
      <c r="L1756" s="87"/>
      <c r="M1756" s="87"/>
      <c r="N1756" s="87"/>
      <c r="O1756" s="87"/>
      <c r="P1756" s="87"/>
      <c r="Q1756" s="84"/>
      <c r="R1756" s="84">
        <v>10</v>
      </c>
      <c r="S1756" s="87">
        <v>10</v>
      </c>
      <c r="T1756" s="87">
        <v>10</v>
      </c>
      <c r="U1756" s="87"/>
      <c r="V1756" s="87"/>
      <c r="W1756" s="87"/>
      <c r="X1756" s="87"/>
    </row>
    <row r="1757" spans="1:24" ht="12.95">
      <c r="A1757" s="9" t="s">
        <v>153</v>
      </c>
      <c r="B1757" s="16" t="s">
        <v>57</v>
      </c>
      <c r="C1757" s="16" t="str" cm="1">
        <f t="array" ref="C1757">IF(A1757="", "", _xlfn._xlws.FILTER('Responsáveis pelas informações'!F:F, 'Responsáveis pelas informações'!A:A=A1757))</f>
        <v>Marcos</v>
      </c>
      <c r="D1757" s="80" t="s">
        <v>16</v>
      </c>
      <c r="E1757" s="82" t="s">
        <v>414</v>
      </c>
      <c r="F1757" s="82" t="s">
        <v>877</v>
      </c>
      <c r="G1757" s="16"/>
      <c r="H1757" s="87"/>
      <c r="I1757" s="87"/>
      <c r="J1757" s="87"/>
      <c r="K1757" s="87"/>
      <c r="L1757" s="87"/>
      <c r="M1757" s="87"/>
      <c r="N1757" s="87"/>
      <c r="O1757" s="87"/>
      <c r="P1757" s="87"/>
      <c r="Q1757" s="84"/>
      <c r="R1757" s="84">
        <v>4</v>
      </c>
      <c r="S1757" s="87">
        <v>4</v>
      </c>
      <c r="T1757" s="87">
        <v>1</v>
      </c>
      <c r="U1757" s="87"/>
      <c r="V1757" s="87"/>
      <c r="W1757" s="87"/>
      <c r="X1757" s="87"/>
    </row>
    <row r="1758" spans="1:24" ht="12.95">
      <c r="A1758" s="9" t="s">
        <v>153</v>
      </c>
      <c r="B1758" s="16" t="s">
        <v>99</v>
      </c>
      <c r="C1758" s="16" t="str" cm="1">
        <f t="array" ref="C1758">IF(A1758="", "", _xlfn._xlws.FILTER('Responsáveis pelas informações'!F:F, 'Responsáveis pelas informações'!A:A=A1758))</f>
        <v>Marcos</v>
      </c>
      <c r="D1758" s="80" t="s">
        <v>16</v>
      </c>
      <c r="E1758" s="82" t="s">
        <v>414</v>
      </c>
      <c r="F1758" s="82" t="s">
        <v>877</v>
      </c>
      <c r="G1758" s="16"/>
      <c r="H1758" s="87"/>
      <c r="I1758" s="87"/>
      <c r="J1758" s="87"/>
      <c r="K1758" s="87"/>
      <c r="L1758" s="87"/>
      <c r="M1758" s="87"/>
      <c r="N1758" s="87"/>
      <c r="O1758" s="87"/>
      <c r="P1758" s="87"/>
      <c r="Q1758" s="87"/>
      <c r="R1758" s="87">
        <v>8</v>
      </c>
      <c r="S1758" s="87">
        <v>8</v>
      </c>
      <c r="T1758" s="87">
        <v>8</v>
      </c>
      <c r="U1758" s="87"/>
      <c r="V1758" s="87"/>
      <c r="W1758" s="87"/>
      <c r="X1758" s="87"/>
    </row>
    <row r="1759" spans="1:24" ht="26.1">
      <c r="A1759" s="9" t="s">
        <v>153</v>
      </c>
      <c r="B1759" s="16" t="s">
        <v>88</v>
      </c>
      <c r="C1759" s="16" t="str" cm="1">
        <f t="array" ref="C1759">IF(A1759="", "", _xlfn._xlws.FILTER('Responsáveis pelas informações'!F:F, 'Responsáveis pelas informações'!A:A=A1759))</f>
        <v>Marcos</v>
      </c>
      <c r="D1759" s="80" t="s">
        <v>16</v>
      </c>
      <c r="E1759" s="82" t="s">
        <v>414</v>
      </c>
      <c r="F1759" s="82" t="s">
        <v>877</v>
      </c>
      <c r="G1759" s="16"/>
      <c r="H1759" s="87"/>
      <c r="I1759" s="87"/>
      <c r="J1759" s="87"/>
      <c r="K1759" s="87"/>
      <c r="L1759" s="87"/>
      <c r="M1759" s="87"/>
      <c r="N1759" s="87"/>
      <c r="O1759" s="87"/>
      <c r="P1759" s="87"/>
      <c r="Q1759" s="84"/>
      <c r="R1759" s="84" t="s">
        <v>888</v>
      </c>
      <c r="S1759" s="87" t="s">
        <v>888</v>
      </c>
      <c r="T1759" s="87" t="s">
        <v>888</v>
      </c>
      <c r="U1759" s="87"/>
      <c r="V1759" s="87"/>
      <c r="W1759" s="87"/>
      <c r="X1759" s="87"/>
    </row>
    <row r="1760" spans="1:24" ht="12.95">
      <c r="A1760" s="9" t="s">
        <v>153</v>
      </c>
      <c r="B1760" s="16" t="s">
        <v>72</v>
      </c>
      <c r="C1760" s="16" t="str" cm="1">
        <f t="array" ref="C1760">IF(A1760="", "", _xlfn._xlws.FILTER('Responsáveis pelas informações'!F:F, 'Responsáveis pelas informações'!A:A=A1760))</f>
        <v>Marcos</v>
      </c>
      <c r="D1760" s="80" t="s">
        <v>16</v>
      </c>
      <c r="E1760" s="82" t="s">
        <v>414</v>
      </c>
      <c r="F1760" s="82" t="s">
        <v>877</v>
      </c>
      <c r="G1760" s="16"/>
      <c r="H1760" s="87"/>
      <c r="I1760" s="87"/>
      <c r="J1760" s="87"/>
      <c r="K1760" s="87"/>
      <c r="L1760" s="87"/>
      <c r="M1760" s="87"/>
      <c r="N1760" s="87"/>
      <c r="O1760" s="87"/>
      <c r="P1760" s="87"/>
      <c r="Q1760" s="84"/>
      <c r="R1760" s="84">
        <v>60</v>
      </c>
      <c r="S1760" s="84">
        <v>60</v>
      </c>
      <c r="T1760" s="84">
        <v>60</v>
      </c>
      <c r="U1760" s="87"/>
      <c r="V1760" s="87"/>
      <c r="W1760" s="87"/>
      <c r="X1760" s="87"/>
    </row>
    <row r="1761" spans="1:24" ht="26.1">
      <c r="A1761" s="9" t="s">
        <v>153</v>
      </c>
      <c r="B1761" s="16" t="s">
        <v>104</v>
      </c>
      <c r="C1761" s="16" t="str" cm="1">
        <f t="array" ref="C1761">IF(A1761="", "", _xlfn._xlws.FILTER('Responsáveis pelas informações'!F:F, 'Responsáveis pelas informações'!A:A=A1761))</f>
        <v>Marcos</v>
      </c>
      <c r="D1761" s="80" t="s">
        <v>16</v>
      </c>
      <c r="E1761" s="82" t="s">
        <v>414</v>
      </c>
      <c r="F1761" s="82" t="s">
        <v>877</v>
      </c>
      <c r="G1761" s="16"/>
      <c r="H1761" s="87"/>
      <c r="I1761" s="87"/>
      <c r="J1761" s="87"/>
      <c r="K1761" s="87"/>
      <c r="L1761" s="87"/>
      <c r="M1761" s="87"/>
      <c r="N1761" s="87"/>
      <c r="O1761" s="87"/>
      <c r="P1761" s="87"/>
      <c r="Q1761" s="84"/>
      <c r="R1761" s="84">
        <v>85</v>
      </c>
      <c r="S1761" s="87">
        <v>40</v>
      </c>
      <c r="T1761" s="87">
        <v>15</v>
      </c>
      <c r="U1761" s="87"/>
      <c r="V1761" s="87"/>
      <c r="W1761" s="87"/>
      <c r="X1761" s="87"/>
    </row>
    <row r="1762" spans="1:24" ht="26.1">
      <c r="A1762" s="9" t="s">
        <v>153</v>
      </c>
      <c r="B1762" s="16" t="s">
        <v>84</v>
      </c>
      <c r="C1762" s="16" t="str" cm="1">
        <f t="array" ref="C1762">IF(A1762="", "", _xlfn._xlws.FILTER('Responsáveis pelas informações'!F:F, 'Responsáveis pelas informações'!A:A=A1762))</f>
        <v>Marcos</v>
      </c>
      <c r="D1762" s="80" t="s">
        <v>16</v>
      </c>
      <c r="E1762" s="82" t="s">
        <v>414</v>
      </c>
      <c r="F1762" s="82" t="s">
        <v>877</v>
      </c>
      <c r="G1762" s="16"/>
      <c r="H1762" s="87"/>
      <c r="I1762" s="87"/>
      <c r="J1762" s="87"/>
      <c r="K1762" s="87"/>
      <c r="L1762" s="87"/>
      <c r="M1762" s="87"/>
      <c r="N1762" s="87"/>
      <c r="O1762" s="87"/>
      <c r="P1762" s="87"/>
      <c r="Q1762" s="87"/>
      <c r="R1762" s="84" t="s">
        <v>391</v>
      </c>
      <c r="S1762" s="84" t="s">
        <v>391</v>
      </c>
      <c r="T1762" s="84" t="s">
        <v>391</v>
      </c>
      <c r="U1762" s="87"/>
      <c r="V1762" s="87"/>
      <c r="W1762" s="87"/>
      <c r="X1762" s="87"/>
    </row>
    <row r="1763" spans="1:24" ht="12.95">
      <c r="A1763" s="9" t="s">
        <v>154</v>
      </c>
      <c r="B1763" s="16" t="s">
        <v>45</v>
      </c>
      <c r="C1763" s="16" t="str" cm="1">
        <f t="array" ref="C1763">IF(A1763="", "", _xlfn._xlws.FILTER('Responsáveis pelas informações'!F:F, 'Responsáveis pelas informações'!A:A=A1763))</f>
        <v>Marcos</v>
      </c>
      <c r="D1763" s="80" t="s">
        <v>38</v>
      </c>
      <c r="E1763" s="82" t="s">
        <v>877</v>
      </c>
      <c r="F1763" s="82" t="s">
        <v>877</v>
      </c>
      <c r="G1763" s="16"/>
      <c r="H1763" s="87"/>
      <c r="I1763" s="87"/>
      <c r="J1763" s="87"/>
      <c r="K1763" s="87">
        <v>80</v>
      </c>
      <c r="L1763" s="87">
        <v>50</v>
      </c>
      <c r="M1763" s="87">
        <v>40</v>
      </c>
      <c r="N1763" s="87">
        <v>30</v>
      </c>
      <c r="O1763" s="87">
        <v>10</v>
      </c>
      <c r="P1763" s="87" t="s">
        <v>422</v>
      </c>
      <c r="Q1763" s="84">
        <v>8</v>
      </c>
      <c r="R1763" s="84">
        <v>15</v>
      </c>
      <c r="S1763" s="87">
        <v>15</v>
      </c>
      <c r="T1763" s="87">
        <v>15</v>
      </c>
      <c r="U1763" s="87">
        <v>7</v>
      </c>
      <c r="V1763" s="87"/>
      <c r="W1763" s="87"/>
      <c r="X1763" s="87"/>
    </row>
    <row r="1764" spans="1:24" ht="12.95">
      <c r="A1764" s="9" t="s">
        <v>154</v>
      </c>
      <c r="B1764" s="16" t="s">
        <v>47</v>
      </c>
      <c r="C1764" s="16" t="str" cm="1">
        <f t="array" ref="C1764">IF(A1764="", "", _xlfn._xlws.FILTER('Responsáveis pelas informações'!F:F, 'Responsáveis pelas informações'!A:A=A1764))</f>
        <v>Marcos</v>
      </c>
      <c r="D1764" s="80" t="s">
        <v>38</v>
      </c>
      <c r="E1764" s="82" t="s">
        <v>877</v>
      </c>
      <c r="F1764" s="82" t="s">
        <v>877</v>
      </c>
      <c r="G1764" s="16"/>
      <c r="H1764" s="87"/>
      <c r="I1764" s="87"/>
      <c r="J1764" s="87"/>
      <c r="K1764" s="87">
        <v>80</v>
      </c>
      <c r="L1764" s="87">
        <v>50</v>
      </c>
      <c r="M1764" s="87">
        <v>40</v>
      </c>
      <c r="N1764" s="87">
        <v>30</v>
      </c>
      <c r="O1764" s="87">
        <v>10</v>
      </c>
      <c r="P1764" s="87" t="s">
        <v>422</v>
      </c>
      <c r="Q1764" s="84">
        <v>3</v>
      </c>
      <c r="R1764" s="84">
        <v>6</v>
      </c>
      <c r="S1764" s="87">
        <v>6</v>
      </c>
      <c r="T1764" s="87">
        <v>6</v>
      </c>
      <c r="U1764" s="87">
        <v>3</v>
      </c>
      <c r="V1764" s="87"/>
      <c r="W1764" s="87"/>
      <c r="X1764" s="87"/>
    </row>
    <row r="1765" spans="1:24" ht="12.95">
      <c r="A1765" s="9" t="s">
        <v>154</v>
      </c>
      <c r="B1765" s="16" t="s">
        <v>49</v>
      </c>
      <c r="C1765" s="16" t="str" cm="1">
        <f t="array" ref="C1765">IF(A1765="", "", _xlfn._xlws.FILTER('Responsáveis pelas informações'!F:F, 'Responsáveis pelas informações'!A:A=A1765))</f>
        <v>Marcos</v>
      </c>
      <c r="D1765" s="80" t="s">
        <v>38</v>
      </c>
      <c r="E1765" s="82" t="s">
        <v>877</v>
      </c>
      <c r="F1765" s="82" t="s">
        <v>877</v>
      </c>
      <c r="G1765" s="16"/>
      <c r="H1765" s="87"/>
      <c r="I1765" s="87"/>
      <c r="J1765" s="87"/>
      <c r="K1765" s="87">
        <v>16</v>
      </c>
      <c r="L1765" s="87">
        <v>20</v>
      </c>
      <c r="M1765" s="87">
        <v>20</v>
      </c>
      <c r="N1765" s="87">
        <v>20</v>
      </c>
      <c r="O1765" s="87">
        <v>20</v>
      </c>
      <c r="P1765" s="87" t="s">
        <v>422</v>
      </c>
      <c r="Q1765" s="84">
        <v>2</v>
      </c>
      <c r="R1765" s="84">
        <v>3</v>
      </c>
      <c r="S1765" s="87">
        <v>3</v>
      </c>
      <c r="T1765" s="87">
        <v>3</v>
      </c>
      <c r="U1765" s="87">
        <v>1</v>
      </c>
      <c r="V1765" s="87"/>
      <c r="W1765" s="87"/>
      <c r="X1765" s="87"/>
    </row>
    <row r="1766" spans="1:24" ht="12.95">
      <c r="A1766" s="9" t="s">
        <v>154</v>
      </c>
      <c r="B1766" s="16" t="s">
        <v>51</v>
      </c>
      <c r="C1766" s="16" t="str" cm="1">
        <f t="array" ref="C1766">IF(A1766="", "", _xlfn._xlws.FILTER('Responsáveis pelas informações'!F:F, 'Responsáveis pelas informações'!A:A=A1766))</f>
        <v>Marcos</v>
      </c>
      <c r="D1766" s="80" t="s">
        <v>38</v>
      </c>
      <c r="E1766" s="82" t="s">
        <v>877</v>
      </c>
      <c r="F1766" s="82" t="s">
        <v>877</v>
      </c>
      <c r="G1766" s="16"/>
      <c r="H1766" s="87"/>
      <c r="I1766" s="87"/>
      <c r="J1766" s="87"/>
      <c r="K1766" s="87">
        <v>4</v>
      </c>
      <c r="L1766" s="87">
        <v>5</v>
      </c>
      <c r="M1766" s="87">
        <v>5</v>
      </c>
      <c r="N1766" s="87">
        <v>5</v>
      </c>
      <c r="O1766" s="87">
        <v>5</v>
      </c>
      <c r="P1766" s="87" t="s">
        <v>422</v>
      </c>
      <c r="Q1766" s="84">
        <v>1</v>
      </c>
      <c r="R1766" s="84">
        <v>2</v>
      </c>
      <c r="S1766" s="87">
        <v>2</v>
      </c>
      <c r="T1766" s="87">
        <v>2</v>
      </c>
      <c r="U1766" s="87">
        <v>0</v>
      </c>
      <c r="V1766" s="87"/>
      <c r="W1766" s="87"/>
      <c r="X1766" s="87"/>
    </row>
    <row r="1767" spans="1:24" ht="12.95">
      <c r="A1767" s="9" t="s">
        <v>154</v>
      </c>
      <c r="B1767" s="16" t="s">
        <v>53</v>
      </c>
      <c r="C1767" s="16" t="str" cm="1">
        <f t="array" ref="C1767">IF(A1767="", "", _xlfn._xlws.FILTER('Responsáveis pelas informações'!F:F, 'Responsáveis pelas informações'!A:A=A1767))</f>
        <v>Marcos</v>
      </c>
      <c r="D1767" s="80" t="s">
        <v>38</v>
      </c>
      <c r="E1767" s="82" t="s">
        <v>877</v>
      </c>
      <c r="F1767" s="82" t="s">
        <v>877</v>
      </c>
      <c r="G1767" s="16"/>
      <c r="H1767" s="87"/>
      <c r="I1767" s="87"/>
      <c r="J1767" s="87"/>
      <c r="K1767" s="87">
        <v>4</v>
      </c>
      <c r="L1767" s="87">
        <v>5</v>
      </c>
      <c r="M1767" s="87">
        <v>5</v>
      </c>
      <c r="N1767" s="87">
        <v>3</v>
      </c>
      <c r="O1767" s="87">
        <v>1</v>
      </c>
      <c r="P1767" s="87" t="s">
        <v>422</v>
      </c>
      <c r="Q1767" s="84">
        <v>0</v>
      </c>
      <c r="R1767" s="84">
        <v>0</v>
      </c>
      <c r="S1767" s="87">
        <v>0</v>
      </c>
      <c r="T1767" s="87">
        <v>0</v>
      </c>
      <c r="U1767" s="87">
        <v>0</v>
      </c>
      <c r="V1767" s="87"/>
      <c r="W1767" s="87"/>
      <c r="X1767" s="87"/>
    </row>
    <row r="1768" spans="1:24" ht="12.95">
      <c r="A1768" s="9" t="s">
        <v>154</v>
      </c>
      <c r="B1768" s="16" t="s">
        <v>55</v>
      </c>
      <c r="C1768" s="16" t="str" cm="1">
        <f t="array" ref="C1768">IF(A1768="", "", _xlfn._xlws.FILTER('Responsáveis pelas informações'!F:F, 'Responsáveis pelas informações'!A:A=A1768))</f>
        <v>Marcos</v>
      </c>
      <c r="D1768" s="80" t="s">
        <v>38</v>
      </c>
      <c r="E1768" s="82" t="s">
        <v>877</v>
      </c>
      <c r="F1768" s="82" t="s">
        <v>877</v>
      </c>
      <c r="G1768" s="16"/>
      <c r="H1768" s="87"/>
      <c r="I1768" s="87"/>
      <c r="J1768" s="87"/>
      <c r="K1768" s="87">
        <v>0</v>
      </c>
      <c r="L1768" s="87">
        <v>75</v>
      </c>
      <c r="M1768" s="87">
        <v>89</v>
      </c>
      <c r="N1768" s="87">
        <v>90</v>
      </c>
      <c r="O1768" s="87">
        <v>90</v>
      </c>
      <c r="P1768" s="87">
        <v>100</v>
      </c>
      <c r="Q1768" s="84">
        <v>1</v>
      </c>
      <c r="R1768" s="84">
        <v>1</v>
      </c>
      <c r="S1768" s="87">
        <v>1</v>
      </c>
      <c r="T1768" s="87">
        <v>1</v>
      </c>
      <c r="U1768" s="87">
        <v>1</v>
      </c>
      <c r="V1768" s="87"/>
      <c r="W1768" s="87"/>
      <c r="X1768" s="87"/>
    </row>
    <row r="1769" spans="1:24" ht="12.95">
      <c r="A1769" s="9" t="s">
        <v>154</v>
      </c>
      <c r="B1769" s="16" t="s">
        <v>57</v>
      </c>
      <c r="C1769" s="16" t="str" cm="1">
        <f t="array" ref="C1769">IF(A1769="", "", _xlfn._xlws.FILTER('Responsáveis pelas informações'!F:F, 'Responsáveis pelas informações'!A:A=A1769))</f>
        <v>Marcos</v>
      </c>
      <c r="D1769" s="80" t="s">
        <v>38</v>
      </c>
      <c r="E1769" s="82" t="s">
        <v>877</v>
      </c>
      <c r="F1769" s="82" t="s">
        <v>877</v>
      </c>
      <c r="G1769" s="16"/>
      <c r="H1769" s="87"/>
      <c r="I1769" s="87"/>
      <c r="J1769" s="87"/>
      <c r="K1769" s="87" t="s">
        <v>422</v>
      </c>
      <c r="L1769" s="87">
        <v>1</v>
      </c>
      <c r="M1769" s="87">
        <v>2</v>
      </c>
      <c r="N1769" s="87">
        <v>2</v>
      </c>
      <c r="O1769" s="87">
        <v>2</v>
      </c>
      <c r="P1769" s="87">
        <v>3</v>
      </c>
      <c r="Q1769" s="84">
        <v>0</v>
      </c>
      <c r="R1769" s="84">
        <v>1</v>
      </c>
      <c r="S1769" s="87">
        <v>0</v>
      </c>
      <c r="T1769" s="87">
        <v>1</v>
      </c>
      <c r="U1769" s="87">
        <v>0</v>
      </c>
      <c r="V1769" s="87"/>
      <c r="W1769" s="87"/>
      <c r="X1769" s="87"/>
    </row>
    <row r="1770" spans="1:24" ht="12.95">
      <c r="A1770" s="9" t="s">
        <v>154</v>
      </c>
      <c r="B1770" s="16" t="s">
        <v>74</v>
      </c>
      <c r="C1770" s="16" t="str" cm="1">
        <f t="array" ref="C1770">IF(A1770="", "", _xlfn._xlws.FILTER('Responsáveis pelas informações'!F:F, 'Responsáveis pelas informações'!A:A=A1770))</f>
        <v>Marcos</v>
      </c>
      <c r="D1770" s="80" t="s">
        <v>38</v>
      </c>
      <c r="E1770" s="82" t="s">
        <v>398</v>
      </c>
      <c r="F1770" s="82" t="s">
        <v>877</v>
      </c>
      <c r="G1770" s="16"/>
      <c r="H1770" s="87"/>
      <c r="I1770" s="87"/>
      <c r="J1770" s="87"/>
      <c r="K1770" s="87"/>
      <c r="L1770" s="87"/>
      <c r="M1770" s="87"/>
      <c r="N1770" s="87"/>
      <c r="O1770" s="87"/>
      <c r="P1770" s="87"/>
      <c r="Q1770" s="84">
        <v>8</v>
      </c>
      <c r="R1770" s="84">
        <v>15</v>
      </c>
      <c r="S1770" s="87">
        <v>15</v>
      </c>
      <c r="T1770" s="87">
        <v>15</v>
      </c>
      <c r="U1770" s="87">
        <v>7</v>
      </c>
      <c r="V1770" s="87"/>
      <c r="W1770" s="87"/>
      <c r="X1770" s="87"/>
    </row>
    <row r="1771" spans="1:24" ht="12.95">
      <c r="A1771" s="9" t="s">
        <v>154</v>
      </c>
      <c r="B1771" s="16" t="s">
        <v>49</v>
      </c>
      <c r="C1771" s="16" t="str" cm="1">
        <f t="array" ref="C1771">IF(A1771="", "", _xlfn._xlws.FILTER('Responsáveis pelas informações'!F:F, 'Responsáveis pelas informações'!A:A=A1771))</f>
        <v>Marcos</v>
      </c>
      <c r="D1771" s="80" t="s">
        <v>38</v>
      </c>
      <c r="E1771" s="82" t="s">
        <v>398</v>
      </c>
      <c r="F1771" s="82" t="s">
        <v>877</v>
      </c>
      <c r="G1771" s="16"/>
      <c r="H1771" s="87"/>
      <c r="I1771" s="87"/>
      <c r="J1771" s="87"/>
      <c r="K1771" s="87"/>
      <c r="L1771" s="87"/>
      <c r="M1771" s="87"/>
      <c r="N1771" s="87"/>
      <c r="O1771" s="87"/>
      <c r="P1771" s="87"/>
      <c r="Q1771" s="84">
        <v>3</v>
      </c>
      <c r="R1771" s="84">
        <v>6</v>
      </c>
      <c r="S1771" s="87">
        <v>6</v>
      </c>
      <c r="T1771" s="87">
        <v>6</v>
      </c>
      <c r="U1771" s="87">
        <v>3</v>
      </c>
      <c r="V1771" s="87"/>
      <c r="W1771" s="87"/>
      <c r="X1771" s="87"/>
    </row>
    <row r="1772" spans="1:24" ht="12.95">
      <c r="A1772" s="9" t="s">
        <v>154</v>
      </c>
      <c r="B1772" s="16" t="s">
        <v>77</v>
      </c>
      <c r="C1772" s="16" t="str" cm="1">
        <f t="array" ref="C1772">IF(A1772="", "", _xlfn._xlws.FILTER('Responsáveis pelas informações'!F:F, 'Responsáveis pelas informações'!A:A=A1772))</f>
        <v>Marcos</v>
      </c>
      <c r="D1772" s="80" t="s">
        <v>38</v>
      </c>
      <c r="E1772" s="82" t="s">
        <v>398</v>
      </c>
      <c r="F1772" s="82" t="s">
        <v>877</v>
      </c>
      <c r="G1772" s="16"/>
      <c r="H1772" s="87"/>
      <c r="I1772" s="87"/>
      <c r="J1772" s="87"/>
      <c r="K1772" s="87"/>
      <c r="L1772" s="87"/>
      <c r="M1772" s="87"/>
      <c r="N1772" s="87"/>
      <c r="O1772" s="87"/>
      <c r="P1772" s="87"/>
      <c r="Q1772" s="84">
        <v>2</v>
      </c>
      <c r="R1772" s="84">
        <v>3</v>
      </c>
      <c r="S1772" s="87">
        <v>3</v>
      </c>
      <c r="T1772" s="87">
        <v>3</v>
      </c>
      <c r="U1772" s="87">
        <v>1</v>
      </c>
      <c r="V1772" s="87"/>
      <c r="W1772" s="87"/>
      <c r="X1772" s="87"/>
    </row>
    <row r="1773" spans="1:24" ht="12.95">
      <c r="A1773" s="9" t="s">
        <v>154</v>
      </c>
      <c r="B1773" s="16" t="s">
        <v>79</v>
      </c>
      <c r="C1773" s="16" t="str" cm="1">
        <f t="array" ref="C1773">IF(A1773="", "", _xlfn._xlws.FILTER('Responsáveis pelas informações'!F:F, 'Responsáveis pelas informações'!A:A=A1773))</f>
        <v>Marcos</v>
      </c>
      <c r="D1773" s="80" t="s">
        <v>38</v>
      </c>
      <c r="E1773" s="82" t="s">
        <v>398</v>
      </c>
      <c r="F1773" s="82" t="s">
        <v>877</v>
      </c>
      <c r="G1773" s="16"/>
      <c r="H1773" s="87"/>
      <c r="I1773" s="87"/>
      <c r="J1773" s="87"/>
      <c r="K1773" s="87"/>
      <c r="L1773" s="87"/>
      <c r="M1773" s="87"/>
      <c r="N1773" s="87"/>
      <c r="O1773" s="87"/>
      <c r="P1773" s="87"/>
      <c r="Q1773" s="84">
        <v>1</v>
      </c>
      <c r="R1773" s="84">
        <v>2</v>
      </c>
      <c r="S1773" s="87">
        <v>2</v>
      </c>
      <c r="T1773" s="87">
        <v>2</v>
      </c>
      <c r="U1773" s="87">
        <v>0</v>
      </c>
      <c r="V1773" s="87"/>
      <c r="W1773" s="87"/>
      <c r="X1773" s="87"/>
    </row>
    <row r="1774" spans="1:24" ht="26.1">
      <c r="A1774" s="9" t="s">
        <v>154</v>
      </c>
      <c r="B1774" s="16" t="s">
        <v>95</v>
      </c>
      <c r="C1774" s="16" t="str" cm="1">
        <f t="array" ref="C1774">IF(A1774="", "", _xlfn._xlws.FILTER('Responsáveis pelas informações'!F:F, 'Responsáveis pelas informações'!A:A=A1774))</f>
        <v>Marcos</v>
      </c>
      <c r="D1774" s="80" t="s">
        <v>38</v>
      </c>
      <c r="E1774" s="82" t="s">
        <v>398</v>
      </c>
      <c r="F1774" s="82" t="s">
        <v>877</v>
      </c>
      <c r="G1774" s="16"/>
      <c r="H1774" s="87"/>
      <c r="I1774" s="87"/>
      <c r="J1774" s="87"/>
      <c r="K1774" s="87"/>
      <c r="L1774" s="87"/>
      <c r="M1774" s="87"/>
      <c r="N1774" s="87"/>
      <c r="O1774" s="87"/>
      <c r="P1774" s="87"/>
      <c r="Q1774" s="84">
        <v>0</v>
      </c>
      <c r="R1774" s="84">
        <v>0</v>
      </c>
      <c r="S1774" s="87">
        <v>0</v>
      </c>
      <c r="T1774" s="87">
        <v>0</v>
      </c>
      <c r="U1774" s="87">
        <v>0</v>
      </c>
      <c r="V1774" s="87"/>
      <c r="W1774" s="87"/>
      <c r="X1774" s="87"/>
    </row>
    <row r="1775" spans="1:24" ht="12.95">
      <c r="A1775" s="9" t="s">
        <v>154</v>
      </c>
      <c r="B1775" s="16" t="s">
        <v>81</v>
      </c>
      <c r="C1775" s="16" t="str" cm="1">
        <f t="array" ref="C1775">IF(A1775="", "", _xlfn._xlws.FILTER('Responsáveis pelas informações'!F:F, 'Responsáveis pelas informações'!A:A=A1775))</f>
        <v>Marcos</v>
      </c>
      <c r="D1775" s="80" t="s">
        <v>38</v>
      </c>
      <c r="E1775" s="82" t="s">
        <v>398</v>
      </c>
      <c r="F1775" s="82" t="s">
        <v>877</v>
      </c>
      <c r="G1775" s="16"/>
      <c r="H1775" s="87"/>
      <c r="I1775" s="87"/>
      <c r="J1775" s="87"/>
      <c r="K1775" s="87"/>
      <c r="L1775" s="87"/>
      <c r="M1775" s="87"/>
      <c r="N1775" s="87"/>
      <c r="O1775" s="87"/>
      <c r="P1775" s="87"/>
      <c r="Q1775" s="84">
        <v>1</v>
      </c>
      <c r="R1775" s="84">
        <v>1</v>
      </c>
      <c r="S1775" s="87">
        <v>1</v>
      </c>
      <c r="T1775" s="87">
        <v>1</v>
      </c>
      <c r="U1775" s="87">
        <v>1</v>
      </c>
      <c r="V1775" s="87"/>
      <c r="W1775" s="87"/>
      <c r="X1775" s="87"/>
    </row>
    <row r="1776" spans="1:24" ht="12.95">
      <c r="A1776" s="9" t="s">
        <v>154</v>
      </c>
      <c r="B1776" s="16" t="s">
        <v>57</v>
      </c>
      <c r="C1776" s="16" t="str" cm="1">
        <f t="array" ref="C1776">IF(A1776="", "", _xlfn._xlws.FILTER('Responsáveis pelas informações'!F:F, 'Responsáveis pelas informações'!A:A=A1776))</f>
        <v>Marcos</v>
      </c>
      <c r="D1776" s="80" t="s">
        <v>38</v>
      </c>
      <c r="E1776" s="82" t="s">
        <v>398</v>
      </c>
      <c r="F1776" s="82" t="s">
        <v>877</v>
      </c>
      <c r="G1776" s="16"/>
      <c r="H1776" s="87"/>
      <c r="I1776" s="87"/>
      <c r="J1776" s="87"/>
      <c r="K1776" s="87"/>
      <c r="L1776" s="87"/>
      <c r="M1776" s="87"/>
      <c r="N1776" s="87"/>
      <c r="O1776" s="87"/>
      <c r="P1776" s="87"/>
      <c r="Q1776" s="84">
        <v>0</v>
      </c>
      <c r="R1776" s="84">
        <v>1</v>
      </c>
      <c r="S1776" s="87">
        <v>0</v>
      </c>
      <c r="T1776" s="87">
        <v>1</v>
      </c>
      <c r="U1776" s="87">
        <v>0</v>
      </c>
      <c r="V1776" s="87"/>
      <c r="W1776" s="87"/>
      <c r="X1776" s="87"/>
    </row>
    <row r="1777" spans="1:24" ht="12.95">
      <c r="A1777" s="9" t="s">
        <v>154</v>
      </c>
      <c r="B1777" s="16" t="s">
        <v>99</v>
      </c>
      <c r="C1777" s="16" t="str" cm="1">
        <f t="array" ref="C1777">IF(A1777="", "", _xlfn._xlws.FILTER('Responsáveis pelas informações'!F:F, 'Responsáveis pelas informações'!A:A=A1777))</f>
        <v>Marcos</v>
      </c>
      <c r="D1777" s="80" t="s">
        <v>38</v>
      </c>
      <c r="E1777" s="82" t="s">
        <v>398</v>
      </c>
      <c r="F1777" s="82" t="s">
        <v>877</v>
      </c>
      <c r="G1777" s="16"/>
      <c r="H1777" s="87"/>
      <c r="I1777" s="87"/>
      <c r="J1777" s="87"/>
      <c r="K1777" s="87"/>
      <c r="L1777" s="87"/>
      <c r="M1777" s="87"/>
      <c r="N1777" s="87"/>
      <c r="O1777" s="87"/>
      <c r="P1777" s="87"/>
      <c r="Q1777" s="84">
        <v>7</v>
      </c>
      <c r="R1777" s="84">
        <v>7</v>
      </c>
      <c r="S1777" s="87">
        <v>7</v>
      </c>
      <c r="T1777" s="87">
        <v>7</v>
      </c>
      <c r="U1777" s="87">
        <v>7</v>
      </c>
      <c r="V1777" s="87"/>
      <c r="W1777" s="87"/>
      <c r="X1777" s="87"/>
    </row>
    <row r="1778" spans="1:24" ht="26.1">
      <c r="A1778" s="9" t="s">
        <v>154</v>
      </c>
      <c r="B1778" s="16" t="s">
        <v>88</v>
      </c>
      <c r="C1778" s="16" t="str" cm="1">
        <f t="array" ref="C1778">IF(A1778="", "", _xlfn._xlws.FILTER('Responsáveis pelas informações'!F:F, 'Responsáveis pelas informações'!A:A=A1778))</f>
        <v>Marcos</v>
      </c>
      <c r="D1778" s="80" t="s">
        <v>38</v>
      </c>
      <c r="E1778" s="82" t="s">
        <v>398</v>
      </c>
      <c r="F1778" s="82" t="s">
        <v>877</v>
      </c>
      <c r="G1778" s="16"/>
      <c r="H1778" s="87"/>
      <c r="I1778" s="87"/>
      <c r="J1778" s="87"/>
      <c r="K1778" s="87"/>
      <c r="L1778" s="87"/>
      <c r="M1778" s="87"/>
      <c r="N1778" s="87"/>
      <c r="O1778" s="87"/>
      <c r="P1778" s="87"/>
      <c r="Q1778" s="84">
        <v>45</v>
      </c>
      <c r="R1778" s="84">
        <v>45</v>
      </c>
      <c r="S1778" s="87">
        <v>45</v>
      </c>
      <c r="T1778" s="87">
        <v>45</v>
      </c>
      <c r="U1778" s="87">
        <v>45</v>
      </c>
      <c r="V1778" s="87"/>
      <c r="W1778" s="87"/>
      <c r="X1778" s="87"/>
    </row>
    <row r="1779" spans="1:24" ht="12.95">
      <c r="A1779" s="9" t="s">
        <v>154</v>
      </c>
      <c r="B1779" s="16" t="s">
        <v>72</v>
      </c>
      <c r="C1779" s="16" t="str" cm="1">
        <f t="array" ref="C1779">IF(A1779="", "", _xlfn._xlws.FILTER('Responsáveis pelas informações'!F:F, 'Responsáveis pelas informações'!A:A=A1779))</f>
        <v>Marcos</v>
      </c>
      <c r="D1779" s="80" t="s">
        <v>38</v>
      </c>
      <c r="E1779" s="82" t="s">
        <v>398</v>
      </c>
      <c r="F1779" s="82" t="s">
        <v>877</v>
      </c>
      <c r="G1779" s="16"/>
      <c r="H1779" s="87"/>
      <c r="I1779" s="87"/>
      <c r="J1779" s="87"/>
      <c r="K1779" s="87"/>
      <c r="L1779" s="87"/>
      <c r="M1779" s="87"/>
      <c r="N1779" s="87"/>
      <c r="O1779" s="87"/>
      <c r="P1779" s="87"/>
      <c r="Q1779" s="84">
        <v>50</v>
      </c>
      <c r="R1779" s="84">
        <v>50</v>
      </c>
      <c r="S1779" s="87">
        <v>50</v>
      </c>
      <c r="T1779" s="87">
        <v>50</v>
      </c>
      <c r="U1779" s="87">
        <v>50</v>
      </c>
      <c r="V1779" s="87"/>
      <c r="W1779" s="87"/>
      <c r="X1779" s="87"/>
    </row>
    <row r="1780" spans="1:24" ht="26.1">
      <c r="A1780" s="9" t="s">
        <v>154</v>
      </c>
      <c r="B1780" s="16" t="s">
        <v>104</v>
      </c>
      <c r="C1780" s="16" t="str" cm="1">
        <f t="array" ref="C1780">IF(A1780="", "", _xlfn._xlws.FILTER('Responsáveis pelas informações'!F:F, 'Responsáveis pelas informações'!A:A=A1780))</f>
        <v>Marcos</v>
      </c>
      <c r="D1780" s="80" t="s">
        <v>38</v>
      </c>
      <c r="E1780" s="82" t="s">
        <v>398</v>
      </c>
      <c r="F1780" s="82" t="s">
        <v>877</v>
      </c>
      <c r="G1780" s="16"/>
      <c r="H1780" s="87"/>
      <c r="I1780" s="87"/>
      <c r="J1780" s="87"/>
      <c r="K1780" s="87"/>
      <c r="L1780" s="87"/>
      <c r="M1780" s="87"/>
      <c r="N1780" s="87"/>
      <c r="O1780" s="87"/>
      <c r="P1780" s="87"/>
      <c r="Q1780" s="84">
        <v>4</v>
      </c>
      <c r="R1780" s="84">
        <v>6</v>
      </c>
      <c r="S1780" s="87">
        <v>6</v>
      </c>
      <c r="T1780" s="87">
        <v>6</v>
      </c>
      <c r="U1780" s="87">
        <v>2</v>
      </c>
      <c r="V1780" s="87"/>
      <c r="W1780" s="87"/>
      <c r="X1780" s="87"/>
    </row>
    <row r="1781" spans="1:24" ht="26.1">
      <c r="A1781" s="9" t="s">
        <v>154</v>
      </c>
      <c r="B1781" s="16" t="s">
        <v>84</v>
      </c>
      <c r="C1781" s="16" t="s">
        <v>222</v>
      </c>
      <c r="D1781" s="80" t="s">
        <v>38</v>
      </c>
      <c r="E1781" s="82" t="s">
        <v>398</v>
      </c>
      <c r="F1781" s="82" t="s">
        <v>877</v>
      </c>
      <c r="G1781" s="16"/>
      <c r="H1781" s="87"/>
      <c r="I1781" s="87"/>
      <c r="J1781" s="87"/>
      <c r="K1781" s="87"/>
      <c r="L1781" s="87"/>
      <c r="M1781" s="87"/>
      <c r="N1781" s="87"/>
      <c r="O1781" s="87"/>
      <c r="P1781" s="87"/>
      <c r="Q1781" s="84" t="s">
        <v>391</v>
      </c>
      <c r="R1781" s="84" t="s">
        <v>391</v>
      </c>
      <c r="S1781" s="84" t="s">
        <v>391</v>
      </c>
      <c r="T1781" s="84" t="s">
        <v>391</v>
      </c>
      <c r="U1781" s="84" t="s">
        <v>391</v>
      </c>
      <c r="V1781" s="87"/>
      <c r="W1781" s="87"/>
      <c r="X1781" s="87"/>
    </row>
    <row r="1782" spans="1:24" ht="12.95">
      <c r="A1782" s="9" t="s">
        <v>155</v>
      </c>
      <c r="B1782" s="16" t="s">
        <v>74</v>
      </c>
      <c r="C1782" s="16" t="str" cm="1">
        <f t="array" ref="C1782">IF(A1782="", "", _xlfn._xlws.FILTER('Responsáveis pelas informações'!F:F, 'Responsáveis pelas informações'!A:A=A1782))</f>
        <v>Juliana</v>
      </c>
      <c r="D1782" s="16" t="s">
        <v>11</v>
      </c>
      <c r="E1782" s="30" t="s">
        <v>877</v>
      </c>
      <c r="F1782" s="30" t="s">
        <v>877</v>
      </c>
      <c r="G1782" s="16"/>
      <c r="H1782" s="87"/>
      <c r="I1782" s="87"/>
      <c r="J1782" s="87"/>
      <c r="K1782" s="87"/>
      <c r="L1782" s="87"/>
      <c r="M1782" s="87"/>
      <c r="N1782" s="87"/>
      <c r="O1782" s="87"/>
      <c r="P1782" s="87"/>
      <c r="Q1782" s="84">
        <v>60</v>
      </c>
      <c r="R1782" s="84">
        <v>30</v>
      </c>
      <c r="S1782" s="87">
        <v>30</v>
      </c>
      <c r="T1782" s="87">
        <v>30</v>
      </c>
      <c r="U1782" s="87">
        <v>30</v>
      </c>
      <c r="V1782" s="87">
        <v>30</v>
      </c>
      <c r="W1782" s="87">
        <v>0</v>
      </c>
      <c r="X1782" s="87"/>
    </row>
    <row r="1783" spans="1:24" ht="12.95">
      <c r="A1783" s="9" t="s">
        <v>155</v>
      </c>
      <c r="B1783" s="16" t="s">
        <v>49</v>
      </c>
      <c r="C1783" s="16" t="str" cm="1">
        <f t="array" ref="C1783">IF(A1783="", "", _xlfn._xlws.FILTER('Responsáveis pelas informações'!F:F, 'Responsáveis pelas informações'!A:A=A1783))</f>
        <v>Juliana</v>
      </c>
      <c r="D1783" s="16" t="s">
        <v>11</v>
      </c>
      <c r="E1783" s="30" t="s">
        <v>877</v>
      </c>
      <c r="F1783" s="30" t="s">
        <v>877</v>
      </c>
      <c r="G1783" s="16"/>
      <c r="H1783" s="87"/>
      <c r="I1783" s="87"/>
      <c r="J1783" s="87"/>
      <c r="K1783" s="87"/>
      <c r="L1783" s="87"/>
      <c r="M1783" s="87"/>
      <c r="N1783" s="87"/>
      <c r="O1783" s="87"/>
      <c r="P1783" s="87"/>
      <c r="Q1783" s="84">
        <v>5</v>
      </c>
      <c r="R1783" s="84">
        <v>10</v>
      </c>
      <c r="S1783" s="87">
        <v>10</v>
      </c>
      <c r="T1783" s="87">
        <v>15</v>
      </c>
      <c r="U1783" s="87">
        <v>13</v>
      </c>
      <c r="V1783" s="87">
        <v>10</v>
      </c>
      <c r="W1783" s="87">
        <v>0</v>
      </c>
      <c r="X1783" s="87"/>
    </row>
    <row r="1784" spans="1:24" ht="12.95">
      <c r="A1784" s="9" t="s">
        <v>155</v>
      </c>
      <c r="B1784" s="16" t="s">
        <v>77</v>
      </c>
      <c r="C1784" s="16" t="str" cm="1">
        <f t="array" ref="C1784">IF(A1784="", "", _xlfn._xlws.FILTER('Responsáveis pelas informações'!F:F, 'Responsáveis pelas informações'!A:A=A1784))</f>
        <v>Juliana</v>
      </c>
      <c r="D1784" s="16" t="s">
        <v>11</v>
      </c>
      <c r="E1784" s="30" t="s">
        <v>877</v>
      </c>
      <c r="F1784" s="30" t="s">
        <v>877</v>
      </c>
      <c r="G1784" s="16"/>
      <c r="H1784" s="87"/>
      <c r="I1784" s="87"/>
      <c r="J1784" s="87"/>
      <c r="K1784" s="87"/>
      <c r="L1784" s="87"/>
      <c r="M1784" s="87"/>
      <c r="N1784" s="87"/>
      <c r="O1784" s="87"/>
      <c r="P1784" s="87"/>
      <c r="Q1784" s="84">
        <v>2</v>
      </c>
      <c r="R1784" s="84">
        <v>3</v>
      </c>
      <c r="S1784" s="87">
        <v>3</v>
      </c>
      <c r="T1784" s="87">
        <v>4</v>
      </c>
      <c r="U1784" s="87">
        <v>4</v>
      </c>
      <c r="V1784" s="87">
        <v>4</v>
      </c>
      <c r="W1784" s="87">
        <v>0</v>
      </c>
      <c r="X1784" s="87"/>
    </row>
    <row r="1785" spans="1:24" ht="12.95">
      <c r="A1785" s="9" t="s">
        <v>155</v>
      </c>
      <c r="B1785" s="16" t="s">
        <v>79</v>
      </c>
      <c r="C1785" s="16" t="str" cm="1">
        <f t="array" ref="C1785">IF(A1785="", "", _xlfn._xlws.FILTER('Responsáveis pelas informações'!F:F, 'Responsáveis pelas informações'!A:A=A1785))</f>
        <v>Juliana</v>
      </c>
      <c r="D1785" s="16" t="s">
        <v>11</v>
      </c>
      <c r="E1785" s="30" t="s">
        <v>877</v>
      </c>
      <c r="F1785" s="30" t="s">
        <v>877</v>
      </c>
      <c r="G1785" s="16"/>
      <c r="H1785" s="87"/>
      <c r="I1785" s="87"/>
      <c r="J1785" s="87"/>
      <c r="K1785" s="87"/>
      <c r="L1785" s="87"/>
      <c r="M1785" s="87"/>
      <c r="N1785" s="87"/>
      <c r="O1785" s="87"/>
      <c r="P1785" s="87"/>
      <c r="Q1785" s="84">
        <v>2</v>
      </c>
      <c r="R1785" s="84">
        <v>2</v>
      </c>
      <c r="S1785" s="87">
        <v>3</v>
      </c>
      <c r="T1785" s="87">
        <v>3</v>
      </c>
      <c r="U1785" s="87">
        <v>3</v>
      </c>
      <c r="V1785" s="87">
        <v>3</v>
      </c>
      <c r="W1785" s="87">
        <v>0</v>
      </c>
      <c r="X1785" s="87"/>
    </row>
    <row r="1786" spans="1:24" ht="26.1">
      <c r="A1786" s="9" t="s">
        <v>155</v>
      </c>
      <c r="B1786" s="16" t="s">
        <v>95</v>
      </c>
      <c r="C1786" s="16" t="str" cm="1">
        <f t="array" ref="C1786">IF(A1786="", "", _xlfn._xlws.FILTER('Responsáveis pelas informações'!F:F, 'Responsáveis pelas informações'!A:A=A1786))</f>
        <v>Juliana</v>
      </c>
      <c r="D1786" s="16" t="s">
        <v>11</v>
      </c>
      <c r="E1786" s="30" t="s">
        <v>877</v>
      </c>
      <c r="F1786" s="30" t="s">
        <v>877</v>
      </c>
      <c r="G1786" s="16"/>
      <c r="H1786" s="87"/>
      <c r="I1786" s="87"/>
      <c r="J1786" s="87"/>
      <c r="K1786" s="87"/>
      <c r="L1786" s="87"/>
      <c r="M1786" s="87"/>
      <c r="N1786" s="87"/>
      <c r="O1786" s="87"/>
      <c r="P1786" s="87"/>
      <c r="Q1786" s="84">
        <v>1</v>
      </c>
      <c r="R1786" s="84">
        <v>1</v>
      </c>
      <c r="S1786" s="87">
        <v>1</v>
      </c>
      <c r="T1786" s="87">
        <v>1</v>
      </c>
      <c r="U1786" s="87">
        <v>1</v>
      </c>
      <c r="V1786" s="87">
        <v>1</v>
      </c>
      <c r="W1786" s="87">
        <v>0</v>
      </c>
      <c r="X1786" s="87"/>
    </row>
    <row r="1787" spans="1:24" ht="12.95">
      <c r="A1787" s="9" t="s">
        <v>155</v>
      </c>
      <c r="B1787" s="16" t="s">
        <v>81</v>
      </c>
      <c r="C1787" s="16" t="str" cm="1">
        <f t="array" ref="C1787">IF(A1787="", "", _xlfn._xlws.FILTER('Responsáveis pelas informações'!F:F, 'Responsáveis pelas informações'!A:A=A1787))</f>
        <v>Juliana</v>
      </c>
      <c r="D1787" s="16" t="s">
        <v>11</v>
      </c>
      <c r="E1787" s="30" t="s">
        <v>877</v>
      </c>
      <c r="F1787" s="30" t="s">
        <v>877</v>
      </c>
      <c r="G1787" s="16"/>
      <c r="H1787" s="87"/>
      <c r="I1787" s="87"/>
      <c r="J1787" s="87"/>
      <c r="K1787" s="87"/>
      <c r="L1787" s="87"/>
      <c r="M1787" s="87"/>
      <c r="N1787" s="87"/>
      <c r="O1787" s="87"/>
      <c r="P1787" s="87"/>
      <c r="Q1787" s="84">
        <v>3</v>
      </c>
      <c r="R1787" s="84">
        <v>3</v>
      </c>
      <c r="S1787" s="87">
        <v>2</v>
      </c>
      <c r="T1787" s="87">
        <v>2</v>
      </c>
      <c r="U1787" s="87">
        <v>2</v>
      </c>
      <c r="V1787" s="87">
        <v>2</v>
      </c>
      <c r="W1787" s="87">
        <v>0</v>
      </c>
      <c r="X1787" s="87"/>
    </row>
    <row r="1788" spans="1:24" ht="12.95">
      <c r="A1788" s="9" t="s">
        <v>155</v>
      </c>
      <c r="B1788" s="16" t="s">
        <v>57</v>
      </c>
      <c r="C1788" s="16" t="str" cm="1">
        <f t="array" ref="C1788">IF(A1788="", "", _xlfn._xlws.FILTER('Responsáveis pelas informações'!F:F, 'Responsáveis pelas informações'!A:A=A1788))</f>
        <v>Juliana</v>
      </c>
      <c r="D1788" s="16" t="s">
        <v>11</v>
      </c>
      <c r="E1788" s="30" t="s">
        <v>877</v>
      </c>
      <c r="F1788" s="30" t="s">
        <v>877</v>
      </c>
      <c r="G1788" s="16"/>
      <c r="H1788" s="87"/>
      <c r="I1788" s="87"/>
      <c r="J1788" s="87"/>
      <c r="K1788" s="87"/>
      <c r="L1788" s="87"/>
      <c r="M1788" s="87"/>
      <c r="N1788" s="87"/>
      <c r="O1788" s="87"/>
      <c r="P1788" s="87"/>
      <c r="Q1788" s="84" t="s">
        <v>391</v>
      </c>
      <c r="R1788" s="84">
        <v>1</v>
      </c>
      <c r="S1788" s="87">
        <v>1</v>
      </c>
      <c r="T1788" s="87">
        <v>2</v>
      </c>
      <c r="U1788" s="87">
        <v>2</v>
      </c>
      <c r="V1788" s="87">
        <v>2</v>
      </c>
      <c r="W1788" s="87">
        <v>0</v>
      </c>
      <c r="X1788" s="87"/>
    </row>
    <row r="1789" spans="1:24" ht="12.95">
      <c r="A1789" s="9" t="s">
        <v>155</v>
      </c>
      <c r="B1789" s="16" t="s">
        <v>99</v>
      </c>
      <c r="C1789" s="16" t="str" cm="1">
        <f t="array" ref="C1789">IF(A1789="", "", _xlfn._xlws.FILTER('Responsáveis pelas informações'!F:F, 'Responsáveis pelas informações'!A:A=A1789))</f>
        <v>Juliana</v>
      </c>
      <c r="D1789" s="16" t="s">
        <v>11</v>
      </c>
      <c r="E1789" s="30" t="s">
        <v>877</v>
      </c>
      <c r="F1789" s="30" t="s">
        <v>877</v>
      </c>
      <c r="G1789" s="16"/>
      <c r="H1789" s="87"/>
      <c r="I1789" s="87"/>
      <c r="J1789" s="87"/>
      <c r="K1789" s="87"/>
      <c r="L1789" s="87"/>
      <c r="M1789" s="87"/>
      <c r="N1789" s="87"/>
      <c r="O1789" s="87"/>
      <c r="P1789" s="87"/>
      <c r="Q1789" s="84" t="s">
        <v>391</v>
      </c>
      <c r="R1789" s="84">
        <v>7</v>
      </c>
      <c r="S1789" s="87">
        <v>7</v>
      </c>
      <c r="T1789" s="87">
        <v>8</v>
      </c>
      <c r="U1789" s="87">
        <v>8</v>
      </c>
      <c r="V1789" s="87">
        <v>8</v>
      </c>
      <c r="W1789" s="87">
        <v>8</v>
      </c>
      <c r="X1789" s="87"/>
    </row>
    <row r="1790" spans="1:24" ht="26.1">
      <c r="A1790" s="9" t="s">
        <v>155</v>
      </c>
      <c r="B1790" s="16" t="s">
        <v>88</v>
      </c>
      <c r="C1790" s="16" t="str" cm="1">
        <f t="array" ref="C1790">IF(A1790="", "", _xlfn._xlws.FILTER('Responsáveis pelas informações'!F:F, 'Responsáveis pelas informações'!A:A=A1790))</f>
        <v>Juliana</v>
      </c>
      <c r="D1790" s="16" t="s">
        <v>11</v>
      </c>
      <c r="E1790" s="30" t="s">
        <v>877</v>
      </c>
      <c r="F1790" s="30" t="s">
        <v>877</v>
      </c>
      <c r="G1790" s="16"/>
      <c r="H1790" s="87"/>
      <c r="I1790" s="87"/>
      <c r="J1790" s="87"/>
      <c r="K1790" s="87"/>
      <c r="L1790" s="87"/>
      <c r="M1790" s="87"/>
      <c r="N1790" s="87"/>
      <c r="O1790" s="87"/>
      <c r="P1790" s="87"/>
      <c r="Q1790" s="84">
        <v>30</v>
      </c>
      <c r="R1790" s="84">
        <v>30</v>
      </c>
      <c r="S1790" s="87" t="s">
        <v>956</v>
      </c>
      <c r="T1790" s="87" t="s">
        <v>1072</v>
      </c>
      <c r="U1790" s="87" t="s">
        <v>1073</v>
      </c>
      <c r="V1790" s="87" t="s">
        <v>1068</v>
      </c>
      <c r="W1790" s="87" t="s">
        <v>1068</v>
      </c>
      <c r="X1790" s="87"/>
    </row>
    <row r="1791" spans="1:24" ht="12.95">
      <c r="A1791" s="9" t="s">
        <v>155</v>
      </c>
      <c r="B1791" s="16" t="s">
        <v>72</v>
      </c>
      <c r="C1791" s="16" t="str" cm="1">
        <f t="array" ref="C1791">IF(A1791="", "", _xlfn._xlws.FILTER('Responsáveis pelas informações'!F:F, 'Responsáveis pelas informações'!A:A=A1791))</f>
        <v>Juliana</v>
      </c>
      <c r="D1791" s="16" t="s">
        <v>11</v>
      </c>
      <c r="E1791" s="30" t="s">
        <v>877</v>
      </c>
      <c r="F1791" s="30" t="s">
        <v>877</v>
      </c>
      <c r="G1791" s="16"/>
      <c r="H1791" s="87"/>
      <c r="I1791" s="87"/>
      <c r="J1791" s="87"/>
      <c r="K1791" s="87"/>
      <c r="L1791" s="87"/>
      <c r="M1791" s="87"/>
      <c r="N1791" s="87"/>
      <c r="O1791" s="87"/>
      <c r="P1791" s="87"/>
      <c r="Q1791" s="84">
        <v>40</v>
      </c>
      <c r="R1791" s="84" t="s">
        <v>953</v>
      </c>
      <c r="S1791" s="87">
        <v>32</v>
      </c>
      <c r="T1791" s="87">
        <v>30</v>
      </c>
      <c r="U1791" s="87" t="s">
        <v>1074</v>
      </c>
      <c r="V1791" s="87" t="s">
        <v>956</v>
      </c>
      <c r="W1791" s="87" t="s">
        <v>956</v>
      </c>
      <c r="X1791" s="87"/>
    </row>
    <row r="1792" spans="1:24" ht="26.1">
      <c r="A1792" s="9" t="s">
        <v>155</v>
      </c>
      <c r="B1792" s="16" t="s">
        <v>104</v>
      </c>
      <c r="C1792" s="16" t="str" cm="1">
        <f t="array" ref="C1792">IF(A1792="", "", _xlfn._xlws.FILTER('Responsáveis pelas informações'!F:F, 'Responsáveis pelas informações'!A:A=A1792))</f>
        <v>Juliana</v>
      </c>
      <c r="D1792" s="16" t="s">
        <v>11</v>
      </c>
      <c r="E1792" s="30" t="s">
        <v>877</v>
      </c>
      <c r="F1792" s="30" t="s">
        <v>877</v>
      </c>
      <c r="G1792" s="16"/>
      <c r="H1792" s="87"/>
      <c r="I1792" s="87"/>
      <c r="J1792" s="87"/>
      <c r="K1792" s="87"/>
      <c r="L1792" s="87"/>
      <c r="M1792" s="87"/>
      <c r="N1792" s="87"/>
      <c r="O1792" s="87"/>
      <c r="P1792" s="87"/>
      <c r="Q1792" s="84">
        <v>3</v>
      </c>
      <c r="R1792" s="84">
        <v>4</v>
      </c>
      <c r="S1792" s="87">
        <v>4</v>
      </c>
      <c r="T1792" s="87">
        <v>5</v>
      </c>
      <c r="U1792" s="87">
        <v>5</v>
      </c>
      <c r="V1792" s="87">
        <v>7</v>
      </c>
      <c r="W1792" s="87">
        <v>7</v>
      </c>
      <c r="X1792" s="87"/>
    </row>
    <row r="1793" spans="1:24" ht="26.1">
      <c r="A1793" s="9" t="s">
        <v>155</v>
      </c>
      <c r="B1793" s="16" t="s">
        <v>84</v>
      </c>
      <c r="C1793" s="16" t="str" cm="1">
        <f t="array" ref="C1793">IF(A1793="", "", _xlfn._xlws.FILTER('Responsáveis pelas informações'!F:F, 'Responsáveis pelas informações'!A:A=A1793))</f>
        <v>Juliana</v>
      </c>
      <c r="D1793" s="16" t="s">
        <v>11</v>
      </c>
      <c r="E1793" s="30" t="s">
        <v>877</v>
      </c>
      <c r="F1793" s="30" t="s">
        <v>877</v>
      </c>
      <c r="G1793" s="16"/>
      <c r="H1793" s="87"/>
      <c r="I1793" s="87"/>
      <c r="J1793" s="87"/>
      <c r="K1793" s="87"/>
      <c r="L1793" s="87"/>
      <c r="M1793" s="87"/>
      <c r="N1793" s="87"/>
      <c r="O1793" s="87"/>
      <c r="P1793" s="87"/>
      <c r="Q1793" s="84" t="s">
        <v>391</v>
      </c>
      <c r="R1793" s="84" t="s">
        <v>391</v>
      </c>
      <c r="S1793" s="84" t="s">
        <v>391</v>
      </c>
      <c r="T1793" s="84" t="s">
        <v>391</v>
      </c>
      <c r="U1793" s="84" t="s">
        <v>391</v>
      </c>
      <c r="V1793" s="84" t="s">
        <v>391</v>
      </c>
      <c r="W1793" s="84" t="s">
        <v>391</v>
      </c>
      <c r="X1793" s="87"/>
    </row>
    <row r="1794" spans="1:24" ht="12.95">
      <c r="A1794" s="9" t="s">
        <v>236</v>
      </c>
      <c r="B1794" s="16" t="s">
        <v>74</v>
      </c>
      <c r="C1794" s="16" t="str" cm="1">
        <f t="array" ref="C1794">IF(A1794="", "", _xlfn._xlws.FILTER('Responsáveis pelas informações'!F:F, 'Responsáveis pelas informações'!A:A=A1794))</f>
        <v>Juliana</v>
      </c>
      <c r="D1794" s="16" t="s">
        <v>237</v>
      </c>
      <c r="E1794" s="90" t="s">
        <v>877</v>
      </c>
      <c r="F1794" s="90" t="s">
        <v>877</v>
      </c>
      <c r="G1794" s="16"/>
      <c r="H1794" s="87"/>
      <c r="I1794" s="87"/>
      <c r="J1794" s="87"/>
      <c r="K1794" s="87"/>
      <c r="L1794" s="87"/>
      <c r="M1794" s="87"/>
      <c r="N1794" s="87"/>
      <c r="O1794" s="87"/>
      <c r="P1794" s="87"/>
      <c r="Q1794" s="84"/>
      <c r="R1794" s="84">
        <v>40</v>
      </c>
      <c r="S1794" s="87">
        <v>52</v>
      </c>
      <c r="T1794" s="87">
        <v>13</v>
      </c>
      <c r="U1794" s="87">
        <v>0</v>
      </c>
      <c r="V1794" s="87"/>
      <c r="W1794" s="87"/>
      <c r="X1794" s="87"/>
    </row>
    <row r="1795" spans="1:24" ht="12.95">
      <c r="A1795" s="9" t="s">
        <v>236</v>
      </c>
      <c r="B1795" s="16" t="s">
        <v>49</v>
      </c>
      <c r="C1795" s="16" t="str" cm="1">
        <f t="array" ref="C1795">IF(A1795="", "", _xlfn._xlws.FILTER('Responsáveis pelas informações'!F:F, 'Responsáveis pelas informações'!A:A=A1795))</f>
        <v>Juliana</v>
      </c>
      <c r="D1795" s="16" t="s">
        <v>237</v>
      </c>
      <c r="E1795" s="90" t="s">
        <v>877</v>
      </c>
      <c r="F1795" s="90" t="s">
        <v>877</v>
      </c>
      <c r="G1795" s="16"/>
      <c r="H1795" s="87"/>
      <c r="I1795" s="87"/>
      <c r="J1795" s="87"/>
      <c r="K1795" s="87"/>
      <c r="L1795" s="87"/>
      <c r="M1795" s="87"/>
      <c r="N1795" s="87"/>
      <c r="O1795" s="87"/>
      <c r="P1795" s="87"/>
      <c r="Q1795" s="84"/>
      <c r="R1795" s="84">
        <v>12</v>
      </c>
      <c r="S1795" s="87">
        <v>16</v>
      </c>
      <c r="T1795" s="87">
        <v>4</v>
      </c>
      <c r="U1795" s="87">
        <v>0</v>
      </c>
      <c r="V1795" s="87"/>
      <c r="W1795" s="87"/>
      <c r="X1795" s="87"/>
    </row>
    <row r="1796" spans="1:24" ht="12.95">
      <c r="A1796" s="9" t="s">
        <v>236</v>
      </c>
      <c r="B1796" s="16" t="s">
        <v>77</v>
      </c>
      <c r="C1796" s="16" t="str" cm="1">
        <f t="array" ref="C1796">IF(A1796="", "", _xlfn._xlws.FILTER('Responsáveis pelas informações'!F:F, 'Responsáveis pelas informações'!A:A=A1796))</f>
        <v>Juliana</v>
      </c>
      <c r="D1796" s="16" t="s">
        <v>237</v>
      </c>
      <c r="E1796" s="90" t="s">
        <v>877</v>
      </c>
      <c r="F1796" s="90" t="s">
        <v>877</v>
      </c>
      <c r="G1796" s="16"/>
      <c r="H1796" s="87"/>
      <c r="I1796" s="87"/>
      <c r="J1796" s="87"/>
      <c r="K1796" s="87"/>
      <c r="L1796" s="87"/>
      <c r="M1796" s="87"/>
      <c r="N1796" s="87"/>
      <c r="O1796" s="87"/>
      <c r="P1796" s="87"/>
      <c r="Q1796" s="84"/>
      <c r="R1796" s="84">
        <v>3</v>
      </c>
      <c r="S1796" s="87">
        <v>4</v>
      </c>
      <c r="T1796" s="87">
        <v>1</v>
      </c>
      <c r="U1796" s="87">
        <v>0</v>
      </c>
      <c r="V1796" s="87"/>
      <c r="W1796" s="87"/>
      <c r="X1796" s="87"/>
    </row>
    <row r="1797" spans="1:24" ht="12.95">
      <c r="A1797" s="9" t="s">
        <v>236</v>
      </c>
      <c r="B1797" s="16" t="s">
        <v>79</v>
      </c>
      <c r="C1797" s="16" t="str" cm="1">
        <f t="array" ref="C1797">IF(A1797="", "", _xlfn._xlws.FILTER('Responsáveis pelas informações'!F:F, 'Responsáveis pelas informações'!A:A=A1797))</f>
        <v>Juliana</v>
      </c>
      <c r="D1797" s="16" t="s">
        <v>237</v>
      </c>
      <c r="E1797" s="90" t="s">
        <v>877</v>
      </c>
      <c r="F1797" s="90" t="s">
        <v>877</v>
      </c>
      <c r="G1797" s="16"/>
      <c r="H1797" s="87"/>
      <c r="I1797" s="87"/>
      <c r="J1797" s="87"/>
      <c r="K1797" s="87"/>
      <c r="L1797" s="87"/>
      <c r="M1797" s="87"/>
      <c r="N1797" s="87"/>
      <c r="O1797" s="87"/>
      <c r="P1797" s="87"/>
      <c r="Q1797" s="84"/>
      <c r="R1797" s="84">
        <v>3</v>
      </c>
      <c r="S1797" s="87">
        <v>4</v>
      </c>
      <c r="T1797" s="87">
        <v>3</v>
      </c>
      <c r="U1797" s="87">
        <v>0</v>
      </c>
      <c r="V1797" s="87"/>
      <c r="W1797" s="87"/>
      <c r="X1797" s="87"/>
    </row>
    <row r="1798" spans="1:24" ht="26.1">
      <c r="A1798" s="9" t="s">
        <v>236</v>
      </c>
      <c r="B1798" s="16" t="s">
        <v>95</v>
      </c>
      <c r="C1798" s="16" t="str" cm="1">
        <f t="array" ref="C1798">IF(A1798="", "", _xlfn._xlws.FILTER('Responsáveis pelas informações'!F:F, 'Responsáveis pelas informações'!A:A=A1798))</f>
        <v>Juliana</v>
      </c>
      <c r="D1798" s="16" t="s">
        <v>237</v>
      </c>
      <c r="E1798" s="90" t="s">
        <v>877</v>
      </c>
      <c r="F1798" s="90" t="s">
        <v>877</v>
      </c>
      <c r="G1798" s="16"/>
      <c r="H1798" s="87"/>
      <c r="I1798" s="87"/>
      <c r="J1798" s="87"/>
      <c r="K1798" s="87"/>
      <c r="L1798" s="87"/>
      <c r="M1798" s="87"/>
      <c r="N1798" s="87"/>
      <c r="O1798" s="87"/>
      <c r="P1798" s="87"/>
      <c r="Q1798" s="84"/>
      <c r="R1798" s="84">
        <v>0</v>
      </c>
      <c r="S1798" s="87">
        <v>2</v>
      </c>
      <c r="T1798" s="87">
        <v>1</v>
      </c>
      <c r="U1798" s="87">
        <v>0</v>
      </c>
      <c r="V1798" s="87"/>
      <c r="W1798" s="87"/>
      <c r="X1798" s="87"/>
    </row>
    <row r="1799" spans="1:24" ht="12.95">
      <c r="A1799" s="9" t="s">
        <v>236</v>
      </c>
      <c r="B1799" s="16" t="s">
        <v>81</v>
      </c>
      <c r="C1799" s="16" t="str" cm="1">
        <f t="array" ref="C1799">IF(A1799="", "", _xlfn._xlws.FILTER('Responsáveis pelas informações'!F:F, 'Responsáveis pelas informações'!A:A=A1799))</f>
        <v>Juliana</v>
      </c>
      <c r="D1799" s="16" t="s">
        <v>237</v>
      </c>
      <c r="E1799" s="90" t="s">
        <v>877</v>
      </c>
      <c r="F1799" s="90" t="s">
        <v>877</v>
      </c>
      <c r="G1799" s="16"/>
      <c r="H1799" s="87"/>
      <c r="I1799" s="87"/>
      <c r="J1799" s="87"/>
      <c r="K1799" s="87"/>
      <c r="L1799" s="87"/>
      <c r="M1799" s="87"/>
      <c r="N1799" s="87"/>
      <c r="O1799" s="87"/>
      <c r="P1799" s="87"/>
      <c r="Q1799" s="84"/>
      <c r="R1799" s="84">
        <v>2</v>
      </c>
      <c r="S1799" s="87">
        <v>2</v>
      </c>
      <c r="T1799" s="87">
        <v>2</v>
      </c>
      <c r="U1799" s="87">
        <v>0</v>
      </c>
      <c r="V1799" s="87"/>
      <c r="W1799" s="87"/>
      <c r="X1799" s="87"/>
    </row>
    <row r="1800" spans="1:24" ht="12.95">
      <c r="A1800" s="9" t="s">
        <v>236</v>
      </c>
      <c r="B1800" s="16" t="s">
        <v>57</v>
      </c>
      <c r="C1800" s="16" t="str" cm="1">
        <f t="array" ref="C1800">IF(A1800="", "", _xlfn._xlws.FILTER('Responsáveis pelas informações'!F:F, 'Responsáveis pelas informações'!A:A=A1800))</f>
        <v>Juliana</v>
      </c>
      <c r="D1800" s="16" t="s">
        <v>237</v>
      </c>
      <c r="E1800" s="90" t="s">
        <v>877</v>
      </c>
      <c r="F1800" s="90" t="s">
        <v>877</v>
      </c>
      <c r="G1800" s="16"/>
      <c r="H1800" s="87"/>
      <c r="I1800" s="87"/>
      <c r="J1800" s="87"/>
      <c r="K1800" s="87"/>
      <c r="L1800" s="87"/>
      <c r="M1800" s="87"/>
      <c r="N1800" s="87"/>
      <c r="O1800" s="87"/>
      <c r="P1800" s="87"/>
      <c r="Q1800" s="84"/>
      <c r="R1800" s="84">
        <v>2</v>
      </c>
      <c r="S1800" s="87">
        <v>3</v>
      </c>
      <c r="T1800" s="87">
        <v>3</v>
      </c>
      <c r="U1800" s="87">
        <v>0</v>
      </c>
      <c r="V1800" s="87"/>
      <c r="W1800" s="87"/>
      <c r="X1800" s="87"/>
    </row>
    <row r="1801" spans="1:24" ht="12.95">
      <c r="A1801" s="9" t="s">
        <v>236</v>
      </c>
      <c r="B1801" s="16" t="s">
        <v>99</v>
      </c>
      <c r="C1801" s="16" t="str" cm="1">
        <f t="array" ref="C1801">IF(A1801="", "", _xlfn._xlws.FILTER('Responsáveis pelas informações'!F:F, 'Responsáveis pelas informações'!A:A=A1801))</f>
        <v>Juliana</v>
      </c>
      <c r="D1801" s="16" t="s">
        <v>237</v>
      </c>
      <c r="E1801" s="90" t="s">
        <v>877</v>
      </c>
      <c r="F1801" s="90" t="s">
        <v>877</v>
      </c>
      <c r="G1801" s="16"/>
      <c r="H1801" s="87"/>
      <c r="I1801" s="87"/>
      <c r="J1801" s="87"/>
      <c r="K1801" s="87"/>
      <c r="L1801" s="87"/>
      <c r="M1801" s="87"/>
      <c r="N1801" s="87"/>
      <c r="O1801" s="87"/>
      <c r="P1801" s="87"/>
      <c r="Q1801" s="84"/>
      <c r="R1801" s="84">
        <v>8</v>
      </c>
      <c r="S1801" s="87">
        <v>8</v>
      </c>
      <c r="T1801" s="87">
        <v>8</v>
      </c>
      <c r="U1801" s="87">
        <v>0</v>
      </c>
      <c r="V1801" s="87"/>
      <c r="W1801" s="87"/>
      <c r="X1801" s="87"/>
    </row>
    <row r="1802" spans="1:24" ht="26.1">
      <c r="A1802" s="9" t="s">
        <v>236</v>
      </c>
      <c r="B1802" s="16" t="s">
        <v>88</v>
      </c>
      <c r="C1802" s="16" t="str" cm="1">
        <f t="array" ref="C1802">IF(A1802="", "", _xlfn._xlws.FILTER('Responsáveis pelas informações'!F:F, 'Responsáveis pelas informações'!A:A=A1802))</f>
        <v>Juliana</v>
      </c>
      <c r="D1802" s="16" t="s">
        <v>237</v>
      </c>
      <c r="E1802" s="90" t="s">
        <v>877</v>
      </c>
      <c r="F1802" s="90" t="s">
        <v>877</v>
      </c>
      <c r="G1802" s="16"/>
      <c r="H1802" s="87"/>
      <c r="I1802" s="87"/>
      <c r="J1802" s="87"/>
      <c r="K1802" s="87"/>
      <c r="L1802" s="87"/>
      <c r="M1802" s="87"/>
      <c r="N1802" s="87"/>
      <c r="O1802" s="87"/>
      <c r="P1802" s="87"/>
      <c r="Q1802" s="84"/>
      <c r="R1802" s="84">
        <v>46.9</v>
      </c>
      <c r="S1802" s="84">
        <v>46.6</v>
      </c>
      <c r="T1802" s="87">
        <v>53.2</v>
      </c>
      <c r="U1802" s="87">
        <v>0</v>
      </c>
      <c r="V1802" s="87"/>
      <c r="W1802" s="87"/>
      <c r="X1802" s="87"/>
    </row>
    <row r="1803" spans="1:24" ht="12.95">
      <c r="A1803" s="9" t="s">
        <v>236</v>
      </c>
      <c r="B1803" s="16" t="s">
        <v>72</v>
      </c>
      <c r="C1803" s="16" t="str" cm="1">
        <f t="array" ref="C1803">IF(A1803="", "", _xlfn._xlws.FILTER('Responsáveis pelas informações'!F:F, 'Responsáveis pelas informações'!A:A=A1803))</f>
        <v>Juliana</v>
      </c>
      <c r="D1803" s="16" t="s">
        <v>237</v>
      </c>
      <c r="E1803" s="90" t="s">
        <v>877</v>
      </c>
      <c r="F1803" s="90" t="s">
        <v>877</v>
      </c>
      <c r="G1803" s="16"/>
      <c r="H1803" s="87"/>
      <c r="I1803" s="87"/>
      <c r="J1803" s="87"/>
      <c r="K1803" s="87"/>
      <c r="L1803" s="87"/>
      <c r="M1803" s="87"/>
      <c r="N1803" s="87"/>
      <c r="O1803" s="87"/>
      <c r="P1803" s="87"/>
      <c r="Q1803" s="84"/>
      <c r="R1803" s="84">
        <v>25</v>
      </c>
      <c r="S1803" s="87">
        <v>25</v>
      </c>
      <c r="T1803" s="87">
        <v>25</v>
      </c>
      <c r="U1803" s="87">
        <v>0</v>
      </c>
      <c r="V1803" s="87"/>
      <c r="W1803" s="87"/>
      <c r="X1803" s="87"/>
    </row>
    <row r="1804" spans="1:24" ht="26.1">
      <c r="A1804" s="9" t="s">
        <v>236</v>
      </c>
      <c r="B1804" s="16" t="s">
        <v>104</v>
      </c>
      <c r="C1804" s="16" t="str" cm="1">
        <f t="array" ref="C1804">IF(A1804="", "", _xlfn._xlws.FILTER('Responsáveis pelas informações'!F:F, 'Responsáveis pelas informações'!A:A=A1804))</f>
        <v>Juliana</v>
      </c>
      <c r="D1804" s="16" t="s">
        <v>237</v>
      </c>
      <c r="E1804" s="90" t="s">
        <v>877</v>
      </c>
      <c r="F1804" s="90" t="s">
        <v>877</v>
      </c>
      <c r="G1804" s="16"/>
      <c r="H1804" s="87"/>
      <c r="I1804" s="87"/>
      <c r="J1804" s="87"/>
      <c r="K1804" s="87"/>
      <c r="L1804" s="87"/>
      <c r="M1804" s="87"/>
      <c r="N1804" s="87"/>
      <c r="O1804" s="87"/>
      <c r="P1804" s="87"/>
      <c r="Q1804" s="84"/>
      <c r="R1804" s="84">
        <v>45</v>
      </c>
      <c r="S1804" s="87">
        <v>45</v>
      </c>
      <c r="T1804" s="87">
        <v>45</v>
      </c>
      <c r="U1804" s="87">
        <v>0</v>
      </c>
      <c r="V1804" s="87"/>
      <c r="W1804" s="87"/>
      <c r="X1804" s="87"/>
    </row>
    <row r="1805" spans="1:24" ht="26.1">
      <c r="A1805" s="9" t="s">
        <v>236</v>
      </c>
      <c r="B1805" s="16" t="s">
        <v>84</v>
      </c>
      <c r="C1805" s="16" t="str" cm="1">
        <f t="array" ref="C1805">IF(A1805="", "", _xlfn._xlws.FILTER('Responsáveis pelas informações'!F:F, 'Responsáveis pelas informações'!A:A=A1805))</f>
        <v>Juliana</v>
      </c>
      <c r="D1805" s="16" t="s">
        <v>237</v>
      </c>
      <c r="E1805" s="90" t="s">
        <v>877</v>
      </c>
      <c r="F1805" s="90" t="s">
        <v>877</v>
      </c>
      <c r="G1805" s="16"/>
      <c r="H1805" s="87"/>
      <c r="I1805" s="87"/>
      <c r="J1805" s="87"/>
      <c r="K1805" s="87"/>
      <c r="L1805" s="87"/>
      <c r="M1805" s="87"/>
      <c r="N1805" s="87"/>
      <c r="O1805" s="87"/>
      <c r="P1805" s="87"/>
      <c r="Q1805" s="84"/>
      <c r="R1805" s="84">
        <v>0</v>
      </c>
      <c r="S1805" s="87">
        <v>0</v>
      </c>
      <c r="T1805" s="87">
        <v>0</v>
      </c>
      <c r="U1805" s="87">
        <v>0</v>
      </c>
      <c r="V1805" s="87"/>
      <c r="W1805" s="87"/>
      <c r="X1805" s="87"/>
    </row>
    <row r="1806" spans="1:24" ht="12.95">
      <c r="A1806" s="9" t="s">
        <v>156</v>
      </c>
      <c r="B1806" s="16" t="s">
        <v>47</v>
      </c>
      <c r="C1806" s="47" t="str" cm="1">
        <f t="array" ref="C1806">IF(A1806="", "", _xlfn._xlws.FILTER('Responsáveis pelas informações'!F:F, 'Responsáveis pelas informações'!A:A=A1806))</f>
        <v>Marcos</v>
      </c>
      <c r="D1806" s="47" t="s">
        <v>32</v>
      </c>
      <c r="E1806" s="82" t="s">
        <v>877</v>
      </c>
      <c r="F1806" s="82" t="s">
        <v>877</v>
      </c>
      <c r="G1806" s="16"/>
      <c r="H1806" s="87"/>
      <c r="I1806" s="87"/>
      <c r="J1806" s="87"/>
      <c r="K1806" s="87"/>
      <c r="L1806" s="87"/>
      <c r="M1806" s="87"/>
      <c r="N1806" s="87">
        <v>4</v>
      </c>
      <c r="O1806" s="87">
        <v>40</v>
      </c>
      <c r="P1806" s="87">
        <v>32</v>
      </c>
      <c r="Q1806" s="84">
        <v>20</v>
      </c>
      <c r="R1806" s="84"/>
      <c r="S1806" s="87"/>
      <c r="T1806" s="87"/>
      <c r="U1806" s="87"/>
      <c r="V1806" s="87"/>
      <c r="W1806" s="87"/>
      <c r="X1806" s="87"/>
    </row>
    <row r="1807" spans="1:24" ht="12.95">
      <c r="A1807" s="9" t="s">
        <v>156</v>
      </c>
      <c r="B1807" s="16" t="s">
        <v>13</v>
      </c>
      <c r="C1807" s="47" t="str" cm="1">
        <f t="array" ref="C1807">IF(A1807="", "", _xlfn._xlws.FILTER('Responsáveis pelas informações'!F:F, 'Responsáveis pelas informações'!A:A=A1807))</f>
        <v>Marcos</v>
      </c>
      <c r="D1807" s="47" t="s">
        <v>32</v>
      </c>
      <c r="E1807" s="82" t="s">
        <v>877</v>
      </c>
      <c r="F1807" s="82" t="s">
        <v>877</v>
      </c>
      <c r="G1807" s="16"/>
      <c r="H1807" s="87"/>
      <c r="I1807" s="87"/>
      <c r="J1807" s="87"/>
      <c r="K1807" s="87"/>
      <c r="L1807" s="87"/>
      <c r="M1807" s="87"/>
      <c r="N1807" s="87">
        <v>0</v>
      </c>
      <c r="O1807" s="87">
        <v>11</v>
      </c>
      <c r="P1807" s="87">
        <v>8</v>
      </c>
      <c r="Q1807" s="84">
        <v>5</v>
      </c>
      <c r="R1807" s="84"/>
      <c r="S1807" s="87"/>
      <c r="T1807" s="87"/>
      <c r="U1807" s="87"/>
      <c r="V1807" s="87"/>
      <c r="W1807" s="87"/>
      <c r="X1807" s="87"/>
    </row>
    <row r="1808" spans="1:24" ht="12.95">
      <c r="A1808" s="9" t="s">
        <v>156</v>
      </c>
      <c r="B1808" s="16" t="s">
        <v>51</v>
      </c>
      <c r="C1808" s="47" t="str" cm="1">
        <f t="array" ref="C1808">IF(A1808="", "", _xlfn._xlws.FILTER('Responsáveis pelas informações'!F:F, 'Responsáveis pelas informações'!A:A=A1808))</f>
        <v>Marcos</v>
      </c>
      <c r="D1808" s="47" t="s">
        <v>32</v>
      </c>
      <c r="E1808" s="82" t="s">
        <v>877</v>
      </c>
      <c r="F1808" s="82" t="s">
        <v>877</v>
      </c>
      <c r="G1808" s="16"/>
      <c r="H1808" s="87"/>
      <c r="I1808" s="87"/>
      <c r="J1808" s="87"/>
      <c r="K1808" s="87"/>
      <c r="L1808" s="87"/>
      <c r="M1808" s="87"/>
      <c r="N1808" s="87">
        <v>0</v>
      </c>
      <c r="O1808" s="87">
        <v>4</v>
      </c>
      <c r="P1808" s="87">
        <v>3</v>
      </c>
      <c r="Q1808" s="84">
        <v>1</v>
      </c>
      <c r="R1808" s="84"/>
      <c r="S1808" s="87"/>
      <c r="T1808" s="87"/>
      <c r="U1808" s="87"/>
      <c r="V1808" s="87"/>
      <c r="W1808" s="87"/>
      <c r="X1808" s="87"/>
    </row>
    <row r="1809" spans="1:24" ht="12.95">
      <c r="A1809" s="9" t="s">
        <v>156</v>
      </c>
      <c r="B1809" s="16" t="s">
        <v>53</v>
      </c>
      <c r="C1809" s="47" t="str" cm="1">
        <f t="array" ref="C1809">IF(A1809="", "", _xlfn._xlws.FILTER('Responsáveis pelas informações'!F:F, 'Responsáveis pelas informações'!A:A=A1809))</f>
        <v>Marcos</v>
      </c>
      <c r="D1809" s="47" t="s">
        <v>32</v>
      </c>
      <c r="E1809" s="82" t="s">
        <v>877</v>
      </c>
      <c r="F1809" s="82" t="s">
        <v>877</v>
      </c>
      <c r="G1809" s="16"/>
      <c r="H1809" s="87"/>
      <c r="I1809" s="87"/>
      <c r="J1809" s="87"/>
      <c r="K1809" s="87"/>
      <c r="L1809" s="87"/>
      <c r="M1809" s="87"/>
      <c r="N1809" s="87">
        <v>0</v>
      </c>
      <c r="O1809" s="87">
        <v>4</v>
      </c>
      <c r="P1809" s="87">
        <v>3</v>
      </c>
      <c r="Q1809" s="84">
        <v>1</v>
      </c>
      <c r="R1809" s="84"/>
      <c r="S1809" s="87"/>
      <c r="T1809" s="87"/>
      <c r="U1809" s="87"/>
      <c r="V1809" s="87"/>
      <c r="W1809" s="87"/>
      <c r="X1809" s="87"/>
    </row>
    <row r="1810" spans="1:24" ht="12.95">
      <c r="A1810" s="9" t="s">
        <v>156</v>
      </c>
      <c r="B1810" s="16" t="s">
        <v>63</v>
      </c>
      <c r="C1810" s="47" t="str" cm="1">
        <f t="array" ref="C1810">IF(A1810="", "", _xlfn._xlws.FILTER('Responsáveis pelas informações'!F:F, 'Responsáveis pelas informações'!A:A=A1810))</f>
        <v>Marcos</v>
      </c>
      <c r="D1810" s="47" t="s">
        <v>32</v>
      </c>
      <c r="E1810" s="82" t="s">
        <v>877</v>
      </c>
      <c r="F1810" s="82" t="s">
        <v>877</v>
      </c>
      <c r="G1810" s="16"/>
      <c r="H1810" s="87"/>
      <c r="I1810" s="87"/>
      <c r="J1810" s="87"/>
      <c r="K1810" s="87"/>
      <c r="L1810" s="87"/>
      <c r="M1810" s="87"/>
      <c r="N1810" s="87">
        <v>6</v>
      </c>
      <c r="O1810" s="87">
        <v>20</v>
      </c>
      <c r="P1810" s="87">
        <v>20</v>
      </c>
      <c r="Q1810" s="84">
        <v>10</v>
      </c>
      <c r="R1810" s="84"/>
      <c r="S1810" s="87"/>
      <c r="T1810" s="87"/>
      <c r="U1810" s="87"/>
      <c r="V1810" s="87"/>
      <c r="W1810" s="87"/>
      <c r="X1810" s="87"/>
    </row>
    <row r="1811" spans="1:24" ht="12.95">
      <c r="A1811" s="9" t="s">
        <v>156</v>
      </c>
      <c r="B1811" s="16" t="s">
        <v>57</v>
      </c>
      <c r="C1811" s="47" t="str" cm="1">
        <f t="array" ref="C1811">IF(A1811="", "", _xlfn._xlws.FILTER('Responsáveis pelas informações'!F:F, 'Responsáveis pelas informações'!A:A=A1811))</f>
        <v>Marcos</v>
      </c>
      <c r="D1811" s="47" t="s">
        <v>32</v>
      </c>
      <c r="E1811" s="82" t="s">
        <v>877</v>
      </c>
      <c r="F1811" s="82" t="s">
        <v>877</v>
      </c>
      <c r="G1811" s="16"/>
      <c r="H1811" s="87"/>
      <c r="I1811" s="87"/>
      <c r="J1811" s="87"/>
      <c r="K1811" s="87"/>
      <c r="L1811" s="87"/>
      <c r="M1811" s="87"/>
      <c r="N1811" s="87">
        <v>0</v>
      </c>
      <c r="O1811" s="87">
        <v>1</v>
      </c>
      <c r="P1811" s="87">
        <v>2</v>
      </c>
      <c r="Q1811" s="84">
        <v>2</v>
      </c>
      <c r="R1811" s="84"/>
      <c r="S1811" s="87"/>
      <c r="T1811" s="87"/>
      <c r="U1811" s="87"/>
      <c r="V1811" s="87"/>
      <c r="W1811" s="87"/>
      <c r="X1811" s="87"/>
    </row>
    <row r="1812" spans="1:24" ht="26.1">
      <c r="A1812" s="9" t="s">
        <v>156</v>
      </c>
      <c r="B1812" s="16" t="s">
        <v>66</v>
      </c>
      <c r="C1812" s="47" t="str" cm="1">
        <f t="array" ref="C1812">IF(A1812="", "", _xlfn._xlws.FILTER('Responsáveis pelas informações'!F:F, 'Responsáveis pelas informações'!A:A=A1812))</f>
        <v>Marcos</v>
      </c>
      <c r="D1812" s="47" t="s">
        <v>32</v>
      </c>
      <c r="E1812" s="82" t="s">
        <v>877</v>
      </c>
      <c r="F1812" s="82" t="s">
        <v>877</v>
      </c>
      <c r="G1812" s="16"/>
      <c r="H1812" s="87"/>
      <c r="I1812" s="87"/>
      <c r="J1812" s="87"/>
      <c r="K1812" s="87"/>
      <c r="L1812" s="87"/>
      <c r="M1812" s="87"/>
      <c r="N1812" s="87">
        <v>0</v>
      </c>
      <c r="O1812" s="87">
        <v>16</v>
      </c>
      <c r="P1812" s="87">
        <v>12</v>
      </c>
      <c r="Q1812" s="84">
        <v>4</v>
      </c>
      <c r="R1812" s="84"/>
      <c r="S1812" s="87"/>
      <c r="T1812" s="87"/>
      <c r="U1812" s="87"/>
      <c r="V1812" s="87"/>
      <c r="W1812" s="87"/>
      <c r="X1812" s="87"/>
    </row>
    <row r="1813" spans="1:24" ht="12.95">
      <c r="A1813" s="9" t="s">
        <v>156</v>
      </c>
      <c r="B1813" s="16" t="s">
        <v>68</v>
      </c>
      <c r="C1813" s="47" t="str" cm="1">
        <f t="array" ref="C1813">IF(A1813="", "", _xlfn._xlws.FILTER('Responsáveis pelas informações'!F:F, 'Responsáveis pelas informações'!A:A=A1813))</f>
        <v>Marcos</v>
      </c>
      <c r="D1813" s="47" t="s">
        <v>32</v>
      </c>
      <c r="E1813" s="82" t="s">
        <v>877</v>
      </c>
      <c r="F1813" s="82" t="s">
        <v>877</v>
      </c>
      <c r="G1813" s="16"/>
      <c r="H1813" s="87"/>
      <c r="I1813" s="87"/>
      <c r="J1813" s="87"/>
      <c r="K1813" s="87"/>
      <c r="L1813" s="87"/>
      <c r="M1813" s="87"/>
      <c r="N1813" s="87">
        <v>0</v>
      </c>
      <c r="O1813" s="87">
        <v>4</v>
      </c>
      <c r="P1813" s="87">
        <v>4</v>
      </c>
      <c r="Q1813" s="84">
        <v>5</v>
      </c>
      <c r="R1813" s="84"/>
      <c r="S1813" s="87"/>
      <c r="T1813" s="87"/>
      <c r="U1813" s="87"/>
      <c r="V1813" s="87"/>
      <c r="W1813" s="87"/>
      <c r="X1813" s="87"/>
    </row>
    <row r="1814" spans="1:24" ht="26.1">
      <c r="A1814" s="9" t="s">
        <v>156</v>
      </c>
      <c r="B1814" s="16" t="s">
        <v>70</v>
      </c>
      <c r="C1814" s="47" t="str" cm="1">
        <f t="array" ref="C1814">IF(A1814="", "", _xlfn._xlws.FILTER('Responsáveis pelas informações'!F:F, 'Responsáveis pelas informações'!A:A=A1814))</f>
        <v>Marcos</v>
      </c>
      <c r="D1814" s="47" t="s">
        <v>32</v>
      </c>
      <c r="E1814" s="82" t="s">
        <v>877</v>
      </c>
      <c r="F1814" s="82" t="s">
        <v>877</v>
      </c>
      <c r="G1814" s="58" t="s">
        <v>968</v>
      </c>
      <c r="H1814" s="87"/>
      <c r="I1814" s="87"/>
      <c r="J1814" s="87"/>
      <c r="K1814" s="87"/>
      <c r="L1814" s="87"/>
      <c r="M1814" s="87"/>
      <c r="N1814" s="87">
        <v>0</v>
      </c>
      <c r="O1814" s="87">
        <v>48</v>
      </c>
      <c r="P1814" s="87">
        <v>48</v>
      </c>
      <c r="Q1814" s="84">
        <v>48</v>
      </c>
      <c r="R1814" s="84"/>
      <c r="S1814" s="87"/>
      <c r="T1814" s="87"/>
      <c r="U1814" s="87"/>
      <c r="V1814" s="87"/>
      <c r="W1814" s="87"/>
      <c r="X1814" s="87"/>
    </row>
    <row r="1815" spans="1:24" ht="12.95">
      <c r="A1815" s="9" t="s">
        <v>156</v>
      </c>
      <c r="B1815" s="16" t="s">
        <v>72</v>
      </c>
      <c r="C1815" s="47" t="s">
        <v>222</v>
      </c>
      <c r="D1815" s="47" t="s">
        <v>32</v>
      </c>
      <c r="E1815" s="82" t="s">
        <v>877</v>
      </c>
      <c r="F1815" s="82" t="s">
        <v>877</v>
      </c>
      <c r="G1815" s="16"/>
      <c r="H1815" s="87"/>
      <c r="I1815" s="87"/>
      <c r="J1815" s="87"/>
      <c r="K1815" s="87"/>
      <c r="L1815" s="87"/>
      <c r="M1815" s="87"/>
      <c r="N1815" s="87">
        <v>0</v>
      </c>
      <c r="O1815" s="87">
        <v>36</v>
      </c>
      <c r="P1815" s="87">
        <v>38</v>
      </c>
      <c r="Q1815" s="84">
        <v>20</v>
      </c>
      <c r="R1815" s="84"/>
      <c r="S1815" s="87"/>
      <c r="T1815" s="87"/>
      <c r="U1815" s="87"/>
      <c r="V1815" s="87"/>
      <c r="W1815" s="87"/>
      <c r="X1815" s="87"/>
    </row>
    <row r="1816" spans="1:24" ht="26.1">
      <c r="A1816" s="9" t="s">
        <v>156</v>
      </c>
      <c r="B1816" s="16" t="s">
        <v>104</v>
      </c>
      <c r="C1816" s="47" t="str" cm="1">
        <f t="array" ref="C1816">IF(A1816="", "", _xlfn._xlws.FILTER('Responsáveis pelas informações'!F:F, 'Responsáveis pelas informações'!A:A=A1816))</f>
        <v>Marcos</v>
      </c>
      <c r="D1816" s="47" t="s">
        <v>32</v>
      </c>
      <c r="E1816" s="82" t="s">
        <v>389</v>
      </c>
      <c r="F1816" s="82" t="s">
        <v>877</v>
      </c>
      <c r="G1816" s="16" t="s">
        <v>399</v>
      </c>
      <c r="H1816" s="87"/>
      <c r="I1816" s="87"/>
      <c r="J1816" s="87"/>
      <c r="K1816" s="87"/>
      <c r="L1816" s="87"/>
      <c r="M1816" s="87"/>
      <c r="N1816" s="87"/>
      <c r="O1816" s="87">
        <v>0</v>
      </c>
      <c r="P1816" s="87">
        <v>60</v>
      </c>
      <c r="Q1816" s="84">
        <f>12+24</f>
        <v>36</v>
      </c>
      <c r="R1816" s="84">
        <v>0</v>
      </c>
      <c r="S1816" s="87">
        <v>0</v>
      </c>
      <c r="T1816" s="87"/>
      <c r="U1816" s="87"/>
      <c r="V1816" s="87"/>
      <c r="W1816" s="87"/>
      <c r="X1816" s="87"/>
    </row>
    <row r="1817" spans="1:24" ht="12.95">
      <c r="A1817" s="9" t="s">
        <v>156</v>
      </c>
      <c r="B1817" s="16" t="s">
        <v>74</v>
      </c>
      <c r="C1817" s="47" t="str" cm="1">
        <f t="array" ref="C1817">IF(A1817="", "", _xlfn._xlws.FILTER('Responsáveis pelas informações'!F:F, 'Responsáveis pelas informações'!A:A=A1817))</f>
        <v>Marcos</v>
      </c>
      <c r="D1817" s="47" t="s">
        <v>32</v>
      </c>
      <c r="E1817" s="82" t="s">
        <v>414</v>
      </c>
      <c r="F1817" s="82" t="s">
        <v>877</v>
      </c>
      <c r="G1817" s="16"/>
      <c r="H1817" s="87"/>
      <c r="I1817" s="87"/>
      <c r="J1817" s="87"/>
      <c r="K1817" s="87"/>
      <c r="L1817" s="87"/>
      <c r="M1817" s="87"/>
      <c r="N1817" s="87"/>
      <c r="O1817" s="87"/>
      <c r="P1817" s="87"/>
      <c r="Q1817" s="84">
        <v>10</v>
      </c>
      <c r="R1817" s="84">
        <v>30</v>
      </c>
      <c r="S1817" s="87">
        <v>30</v>
      </c>
      <c r="T1817" s="87">
        <v>10</v>
      </c>
      <c r="U1817" s="87"/>
      <c r="V1817" s="87"/>
      <c r="W1817" s="87"/>
      <c r="X1817" s="87"/>
    </row>
    <row r="1818" spans="1:24" ht="12.95">
      <c r="A1818" s="9" t="s">
        <v>156</v>
      </c>
      <c r="B1818" s="16" t="s">
        <v>49</v>
      </c>
      <c r="C1818" s="47" t="str" cm="1">
        <f t="array" ref="C1818">IF(A1818="", "", _xlfn._xlws.FILTER('Responsáveis pelas informações'!F:F, 'Responsáveis pelas informações'!A:A=A1818))</f>
        <v>Marcos</v>
      </c>
      <c r="D1818" s="47" t="s">
        <v>32</v>
      </c>
      <c r="E1818" s="82" t="s">
        <v>414</v>
      </c>
      <c r="F1818" s="82" t="s">
        <v>877</v>
      </c>
      <c r="G1818" s="16"/>
      <c r="H1818" s="87"/>
      <c r="I1818" s="87"/>
      <c r="J1818" s="87"/>
      <c r="K1818" s="87"/>
      <c r="L1818" s="87"/>
      <c r="M1818" s="87"/>
      <c r="N1818" s="87"/>
      <c r="O1818" s="87"/>
      <c r="P1818" s="87"/>
      <c r="Q1818" s="84">
        <v>5</v>
      </c>
      <c r="R1818" s="84">
        <v>10</v>
      </c>
      <c r="S1818" s="87">
        <v>10</v>
      </c>
      <c r="T1818" s="87">
        <v>5</v>
      </c>
      <c r="U1818" s="87"/>
      <c r="V1818" s="87"/>
      <c r="W1818" s="87"/>
      <c r="X1818" s="87"/>
    </row>
    <row r="1819" spans="1:24" ht="12.95">
      <c r="A1819" s="9" t="s">
        <v>156</v>
      </c>
      <c r="B1819" s="16" t="s">
        <v>77</v>
      </c>
      <c r="C1819" s="47" t="str" cm="1">
        <f t="array" ref="C1819">IF(A1819="", "", _xlfn._xlws.FILTER('Responsáveis pelas informações'!F:F, 'Responsáveis pelas informações'!A:A=A1819))</f>
        <v>Marcos</v>
      </c>
      <c r="D1819" s="47" t="s">
        <v>32</v>
      </c>
      <c r="E1819" s="82" t="s">
        <v>414</v>
      </c>
      <c r="F1819" s="82" t="s">
        <v>877</v>
      </c>
      <c r="G1819" s="16"/>
      <c r="H1819" s="87"/>
      <c r="I1819" s="87"/>
      <c r="J1819" s="87"/>
      <c r="K1819" s="87"/>
      <c r="L1819" s="87"/>
      <c r="M1819" s="87"/>
      <c r="N1819" s="87"/>
      <c r="O1819" s="87"/>
      <c r="P1819" s="87"/>
      <c r="Q1819" s="84">
        <v>4</v>
      </c>
      <c r="R1819" s="84">
        <v>5</v>
      </c>
      <c r="S1819" s="87">
        <v>5</v>
      </c>
      <c r="T1819" s="87">
        <v>3</v>
      </c>
      <c r="U1819" s="87"/>
      <c r="V1819" s="87"/>
      <c r="W1819" s="87"/>
      <c r="X1819" s="87"/>
    </row>
    <row r="1820" spans="1:24" ht="12.95">
      <c r="A1820" s="9" t="s">
        <v>156</v>
      </c>
      <c r="B1820" s="16" t="s">
        <v>79</v>
      </c>
      <c r="C1820" s="47" t="str" cm="1">
        <f t="array" ref="C1820">IF(A1820="", "", _xlfn._xlws.FILTER('Responsáveis pelas informações'!F:F, 'Responsáveis pelas informações'!A:A=A1820))</f>
        <v>Marcos</v>
      </c>
      <c r="D1820" s="47" t="s">
        <v>32</v>
      </c>
      <c r="E1820" s="82" t="s">
        <v>414</v>
      </c>
      <c r="F1820" s="82" t="s">
        <v>877</v>
      </c>
      <c r="G1820" s="16"/>
      <c r="H1820" s="87"/>
      <c r="I1820" s="87"/>
      <c r="J1820" s="87"/>
      <c r="K1820" s="87"/>
      <c r="L1820" s="87"/>
      <c r="M1820" s="87"/>
      <c r="N1820" s="87"/>
      <c r="O1820" s="87"/>
      <c r="P1820" s="87"/>
      <c r="Q1820" s="84">
        <v>4</v>
      </c>
      <c r="R1820" s="84">
        <v>5</v>
      </c>
      <c r="S1820" s="87">
        <v>5</v>
      </c>
      <c r="T1820" s="87">
        <v>3</v>
      </c>
      <c r="U1820" s="87"/>
      <c r="V1820" s="87"/>
      <c r="W1820" s="87"/>
      <c r="X1820" s="87"/>
    </row>
    <row r="1821" spans="1:24" ht="26.1">
      <c r="A1821" s="9" t="s">
        <v>156</v>
      </c>
      <c r="B1821" s="16" t="s">
        <v>95</v>
      </c>
      <c r="C1821" s="47" t="str" cm="1">
        <f t="array" ref="C1821">IF(A1821="", "", _xlfn._xlws.FILTER('Responsáveis pelas informações'!F:F, 'Responsáveis pelas informações'!A:A=A1821))</f>
        <v>Marcos</v>
      </c>
      <c r="D1821" s="47" t="s">
        <v>32</v>
      </c>
      <c r="E1821" s="82" t="s">
        <v>414</v>
      </c>
      <c r="F1821" s="82" t="s">
        <v>877</v>
      </c>
      <c r="G1821" s="16"/>
      <c r="H1821" s="87"/>
      <c r="I1821" s="87"/>
      <c r="J1821" s="87"/>
      <c r="K1821" s="87"/>
      <c r="L1821" s="87"/>
      <c r="M1821" s="87"/>
      <c r="N1821" s="87"/>
      <c r="O1821" s="87"/>
      <c r="P1821" s="87"/>
      <c r="Q1821" s="84">
        <v>0</v>
      </c>
      <c r="R1821" s="84">
        <v>1</v>
      </c>
      <c r="S1821" s="87">
        <v>1</v>
      </c>
      <c r="T1821" s="87">
        <v>1</v>
      </c>
      <c r="U1821" s="87"/>
      <c r="V1821" s="87"/>
      <c r="W1821" s="87"/>
      <c r="X1821" s="87"/>
    </row>
    <row r="1822" spans="1:24" ht="12.95">
      <c r="A1822" s="9" t="s">
        <v>156</v>
      </c>
      <c r="B1822" s="16" t="s">
        <v>81</v>
      </c>
      <c r="C1822" s="47" t="str" cm="1">
        <f t="array" ref="C1822">IF(A1822="", "", _xlfn._xlws.FILTER('Responsáveis pelas informações'!F:F, 'Responsáveis pelas informações'!A:A=A1822))</f>
        <v>Marcos</v>
      </c>
      <c r="D1822" s="47" t="s">
        <v>32</v>
      </c>
      <c r="E1822" s="82" t="s">
        <v>414</v>
      </c>
      <c r="F1822" s="82" t="s">
        <v>877</v>
      </c>
      <c r="G1822" s="16"/>
      <c r="H1822" s="87"/>
      <c r="I1822" s="87"/>
      <c r="J1822" s="87"/>
      <c r="K1822" s="87"/>
      <c r="L1822" s="87"/>
      <c r="M1822" s="87"/>
      <c r="N1822" s="87"/>
      <c r="O1822" s="87"/>
      <c r="P1822" s="87"/>
      <c r="Q1822" s="84">
        <v>2</v>
      </c>
      <c r="R1822" s="84">
        <v>2</v>
      </c>
      <c r="S1822" s="87">
        <v>2</v>
      </c>
      <c r="T1822" s="87">
        <v>2</v>
      </c>
      <c r="U1822" s="87"/>
      <c r="V1822" s="87"/>
      <c r="W1822" s="87"/>
      <c r="X1822" s="87"/>
    </row>
    <row r="1823" spans="1:24" ht="12.95">
      <c r="A1823" s="9" t="s">
        <v>156</v>
      </c>
      <c r="B1823" s="16" t="s">
        <v>57</v>
      </c>
      <c r="C1823" s="47" t="str" cm="1">
        <f t="array" ref="C1823">IF(A1823="", "", _xlfn._xlws.FILTER('Responsáveis pelas informações'!F:F, 'Responsáveis pelas informações'!A:A=A1823))</f>
        <v>Marcos</v>
      </c>
      <c r="D1823" s="47" t="s">
        <v>32</v>
      </c>
      <c r="E1823" s="82" t="s">
        <v>414</v>
      </c>
      <c r="F1823" s="82" t="s">
        <v>877</v>
      </c>
      <c r="G1823" s="16"/>
      <c r="H1823" s="87"/>
      <c r="I1823" s="87"/>
      <c r="J1823" s="87"/>
      <c r="K1823" s="87"/>
      <c r="L1823" s="87"/>
      <c r="M1823" s="87"/>
      <c r="N1823" s="87"/>
      <c r="O1823" s="87"/>
      <c r="P1823" s="87"/>
      <c r="Q1823" s="84">
        <v>1</v>
      </c>
      <c r="R1823" s="84">
        <v>1</v>
      </c>
      <c r="S1823" s="87">
        <v>1</v>
      </c>
      <c r="T1823" s="87">
        <v>1</v>
      </c>
      <c r="U1823" s="87"/>
      <c r="V1823" s="87"/>
      <c r="W1823" s="87"/>
      <c r="X1823" s="87"/>
    </row>
    <row r="1824" spans="1:24" ht="12.95">
      <c r="A1824" s="9" t="s">
        <v>156</v>
      </c>
      <c r="B1824" s="16" t="s">
        <v>99</v>
      </c>
      <c r="C1824" s="47" t="str" cm="1">
        <f t="array" ref="C1824">IF(A1824="", "", _xlfn._xlws.FILTER('Responsáveis pelas informações'!F:F, 'Responsáveis pelas informações'!A:A=A1824))</f>
        <v>Marcos</v>
      </c>
      <c r="D1824" s="47" t="s">
        <v>32</v>
      </c>
      <c r="E1824" s="82" t="s">
        <v>414</v>
      </c>
      <c r="F1824" s="82" t="s">
        <v>877</v>
      </c>
      <c r="G1824" s="16"/>
      <c r="H1824" s="87"/>
      <c r="I1824" s="87"/>
      <c r="J1824" s="87"/>
      <c r="K1824" s="87"/>
      <c r="L1824" s="87"/>
      <c r="M1824" s="87"/>
      <c r="N1824" s="87"/>
      <c r="O1824" s="87"/>
      <c r="P1824" s="87"/>
      <c r="Q1824" s="84">
        <v>9</v>
      </c>
      <c r="R1824" s="84">
        <v>9</v>
      </c>
      <c r="S1824" s="87">
        <v>9</v>
      </c>
      <c r="T1824" s="87">
        <v>9</v>
      </c>
      <c r="U1824" s="87"/>
      <c r="V1824" s="87"/>
      <c r="W1824" s="87"/>
      <c r="X1824" s="87"/>
    </row>
    <row r="1825" spans="1:24" ht="26.1">
      <c r="A1825" s="9" t="s">
        <v>156</v>
      </c>
      <c r="B1825" s="16" t="s">
        <v>88</v>
      </c>
      <c r="C1825" s="47" t="str" cm="1">
        <f t="array" ref="C1825">IF(A1825="", "", _xlfn._xlws.FILTER('Responsáveis pelas informações'!F:F, 'Responsáveis pelas informações'!A:A=A1825))</f>
        <v>Marcos</v>
      </c>
      <c r="D1825" s="47" t="s">
        <v>32</v>
      </c>
      <c r="E1825" s="82" t="s">
        <v>414</v>
      </c>
      <c r="F1825" s="82" t="s">
        <v>877</v>
      </c>
      <c r="G1825" s="16"/>
      <c r="H1825" s="87"/>
      <c r="I1825" s="87"/>
      <c r="J1825" s="87"/>
      <c r="K1825" s="87"/>
      <c r="L1825" s="87"/>
      <c r="M1825" s="87"/>
      <c r="N1825" s="87"/>
      <c r="O1825" s="87"/>
      <c r="P1825" s="87"/>
      <c r="Q1825" s="84">
        <v>58</v>
      </c>
      <c r="R1825" s="84">
        <v>58</v>
      </c>
      <c r="S1825" s="87">
        <v>58</v>
      </c>
      <c r="T1825" s="87">
        <v>58</v>
      </c>
      <c r="U1825" s="87"/>
      <c r="V1825" s="87"/>
      <c r="W1825" s="87"/>
      <c r="X1825" s="87"/>
    </row>
    <row r="1826" spans="1:24" ht="12.95">
      <c r="A1826" s="9" t="s">
        <v>156</v>
      </c>
      <c r="B1826" s="16" t="s">
        <v>72</v>
      </c>
      <c r="C1826" s="47" t="str" cm="1">
        <f t="array" ref="C1826">IF(A1826="", "", _xlfn._xlws.FILTER('Responsáveis pelas informações'!F:F, 'Responsáveis pelas informações'!A:A=A1826))</f>
        <v>Marcos</v>
      </c>
      <c r="D1826" s="47" t="s">
        <v>32</v>
      </c>
      <c r="E1826" s="82" t="s">
        <v>414</v>
      </c>
      <c r="F1826" s="82" t="s">
        <v>877</v>
      </c>
      <c r="G1826" s="16"/>
      <c r="H1826" s="87"/>
      <c r="I1826" s="87"/>
      <c r="J1826" s="87"/>
      <c r="K1826" s="87"/>
      <c r="L1826" s="87"/>
      <c r="M1826" s="87"/>
      <c r="N1826" s="87"/>
      <c r="O1826" s="87"/>
      <c r="P1826" s="87"/>
      <c r="Q1826" s="84">
        <v>33</v>
      </c>
      <c r="R1826" s="84">
        <v>33</v>
      </c>
      <c r="S1826" s="87">
        <v>33</v>
      </c>
      <c r="T1826" s="87">
        <v>50</v>
      </c>
      <c r="U1826" s="87"/>
      <c r="V1826" s="87"/>
      <c r="W1826" s="87"/>
      <c r="X1826" s="87"/>
    </row>
    <row r="1827" spans="1:24" ht="26.1">
      <c r="A1827" s="9" t="s">
        <v>156</v>
      </c>
      <c r="B1827" s="16" t="s">
        <v>104</v>
      </c>
      <c r="C1827" s="47" t="str" cm="1">
        <f t="array" ref="C1827">IF(A1827="", "", _xlfn._xlws.FILTER('Responsáveis pelas informações'!F:F, 'Responsáveis pelas informações'!A:A=A1827))</f>
        <v>Marcos</v>
      </c>
      <c r="D1827" s="47" t="s">
        <v>32</v>
      </c>
      <c r="E1827" s="82" t="s">
        <v>414</v>
      </c>
      <c r="F1827" s="82" t="s">
        <v>877</v>
      </c>
      <c r="G1827" s="16"/>
      <c r="H1827" s="87"/>
      <c r="I1827" s="87"/>
      <c r="J1827" s="87"/>
      <c r="K1827" s="87"/>
      <c r="L1827" s="87"/>
      <c r="M1827" s="87"/>
      <c r="N1827" s="87"/>
      <c r="O1827" s="87"/>
      <c r="P1827" s="87"/>
      <c r="Q1827" s="84">
        <v>24</v>
      </c>
      <c r="R1827" s="84">
        <v>30</v>
      </c>
      <c r="S1827" s="87">
        <v>30</v>
      </c>
      <c r="T1827" s="87">
        <v>18</v>
      </c>
      <c r="U1827" s="87"/>
      <c r="V1827" s="87"/>
      <c r="W1827" s="87"/>
      <c r="X1827" s="87"/>
    </row>
    <row r="1828" spans="1:24" ht="26.1">
      <c r="A1828" s="9" t="s">
        <v>156</v>
      </c>
      <c r="B1828" s="16" t="s">
        <v>84</v>
      </c>
      <c r="C1828" s="47" t="str" cm="1">
        <f t="array" ref="C1828">IF(A1828="", "", _xlfn._xlws.FILTER('Responsáveis pelas informações'!F:F, 'Responsáveis pelas informações'!A:A=A1828))</f>
        <v>Marcos</v>
      </c>
      <c r="D1828" s="47" t="s">
        <v>32</v>
      </c>
      <c r="E1828" s="82" t="s">
        <v>414</v>
      </c>
      <c r="F1828" s="82" t="s">
        <v>877</v>
      </c>
      <c r="G1828" s="16"/>
      <c r="H1828" s="87"/>
      <c r="I1828" s="87"/>
      <c r="J1828" s="87"/>
      <c r="K1828" s="87"/>
      <c r="L1828" s="87"/>
      <c r="M1828" s="87"/>
      <c r="N1828" s="87"/>
      <c r="O1828" s="87"/>
      <c r="P1828" s="87"/>
      <c r="Q1828" s="84">
        <v>16</v>
      </c>
      <c r="R1828" s="84">
        <v>20</v>
      </c>
      <c r="S1828" s="87">
        <v>20</v>
      </c>
      <c r="T1828" s="87">
        <v>12</v>
      </c>
      <c r="U1828" s="87"/>
      <c r="V1828" s="87"/>
      <c r="W1828" s="87"/>
      <c r="X1828" s="87"/>
    </row>
    <row r="1829" spans="1:24" ht="12.95">
      <c r="A1829" s="9" t="s">
        <v>238</v>
      </c>
      <c r="B1829" s="16" t="s">
        <v>74</v>
      </c>
      <c r="C1829" s="16" t="str" cm="1">
        <f t="array" ref="C1829">IF(A1829="", "", _xlfn._xlws.FILTER('Responsáveis pelas informações'!F:F, 'Responsáveis pelas informações'!A:A=A1829))</f>
        <v>Juliana</v>
      </c>
      <c r="D1829" s="16" t="s">
        <v>11</v>
      </c>
      <c r="E1829" s="90" t="s">
        <v>877</v>
      </c>
      <c r="F1829" s="90" t="s">
        <v>877</v>
      </c>
      <c r="G1829" s="16"/>
      <c r="H1829" s="87"/>
      <c r="I1829" s="87"/>
      <c r="J1829" s="87"/>
      <c r="K1829" s="87"/>
      <c r="L1829" s="87"/>
      <c r="M1829" s="87"/>
      <c r="N1829" s="87"/>
      <c r="O1829" s="87"/>
      <c r="P1829" s="87"/>
      <c r="Q1829" s="84"/>
      <c r="R1829" s="84">
        <v>30</v>
      </c>
      <c r="S1829" s="87">
        <v>40</v>
      </c>
      <c r="T1829" s="87">
        <v>25</v>
      </c>
      <c r="U1829" s="87">
        <v>0</v>
      </c>
      <c r="V1829" s="87"/>
      <c r="W1829" s="87"/>
      <c r="X1829" s="87"/>
    </row>
    <row r="1830" spans="1:24" ht="12.95">
      <c r="A1830" s="9" t="s">
        <v>238</v>
      </c>
      <c r="B1830" s="16" t="s">
        <v>49</v>
      </c>
      <c r="C1830" s="16" t="str" cm="1">
        <f t="array" ref="C1830">IF(A1830="", "", _xlfn._xlws.FILTER('Responsáveis pelas informações'!F:F, 'Responsáveis pelas informações'!A:A=A1830))</f>
        <v>Juliana</v>
      </c>
      <c r="D1830" s="16" t="s">
        <v>11</v>
      </c>
      <c r="E1830" s="90" t="s">
        <v>877</v>
      </c>
      <c r="F1830" s="90" t="s">
        <v>877</v>
      </c>
      <c r="G1830" s="16"/>
      <c r="H1830" s="87"/>
      <c r="I1830" s="87"/>
      <c r="J1830" s="87"/>
      <c r="K1830" s="87"/>
      <c r="L1830" s="87"/>
      <c r="M1830" s="87"/>
      <c r="N1830" s="87"/>
      <c r="O1830" s="87"/>
      <c r="P1830" s="87"/>
      <c r="Q1830" s="84"/>
      <c r="R1830" s="84">
        <v>15</v>
      </c>
      <c r="S1830" s="87">
        <v>20</v>
      </c>
      <c r="T1830" s="87">
        <v>10</v>
      </c>
      <c r="U1830" s="87">
        <v>0</v>
      </c>
      <c r="V1830" s="87"/>
      <c r="W1830" s="87"/>
      <c r="X1830" s="87"/>
    </row>
    <row r="1831" spans="1:24" ht="12.95">
      <c r="A1831" s="9" t="s">
        <v>238</v>
      </c>
      <c r="B1831" s="16" t="s">
        <v>77</v>
      </c>
      <c r="C1831" s="16" t="str" cm="1">
        <f t="array" ref="C1831">IF(A1831="", "", _xlfn._xlws.FILTER('Responsáveis pelas informações'!F:F, 'Responsáveis pelas informações'!A:A=A1831))</f>
        <v>Juliana</v>
      </c>
      <c r="D1831" s="16" t="s">
        <v>11</v>
      </c>
      <c r="E1831" s="90" t="s">
        <v>877</v>
      </c>
      <c r="F1831" s="90" t="s">
        <v>877</v>
      </c>
      <c r="G1831" s="16"/>
      <c r="H1831" s="87"/>
      <c r="I1831" s="87"/>
      <c r="J1831" s="87"/>
      <c r="K1831" s="87"/>
      <c r="L1831" s="87"/>
      <c r="M1831" s="87"/>
      <c r="N1831" s="87"/>
      <c r="O1831" s="87"/>
      <c r="P1831" s="87"/>
      <c r="Q1831" s="84"/>
      <c r="R1831" s="84">
        <v>2</v>
      </c>
      <c r="S1831" s="87">
        <v>4</v>
      </c>
      <c r="T1831" s="87">
        <v>3</v>
      </c>
      <c r="U1831" s="87">
        <v>0</v>
      </c>
      <c r="V1831" s="87"/>
      <c r="W1831" s="87"/>
      <c r="X1831" s="87"/>
    </row>
    <row r="1832" spans="1:24" ht="12.95">
      <c r="A1832" s="9" t="s">
        <v>238</v>
      </c>
      <c r="B1832" s="16" t="s">
        <v>18</v>
      </c>
      <c r="C1832" s="16" t="str" cm="1">
        <f t="array" ref="C1832">IF(A1832="", "", _xlfn._xlws.FILTER('Responsáveis pelas informações'!F:F, 'Responsáveis pelas informações'!A:A=A1832))</f>
        <v>Juliana</v>
      </c>
      <c r="D1832" s="16" t="s">
        <v>11</v>
      </c>
      <c r="E1832" s="90" t="s">
        <v>877</v>
      </c>
      <c r="F1832" s="90" t="s">
        <v>877</v>
      </c>
      <c r="G1832" s="16"/>
      <c r="H1832" s="87"/>
      <c r="I1832" s="87"/>
      <c r="J1832" s="87"/>
      <c r="K1832" s="87"/>
      <c r="L1832" s="87"/>
      <c r="M1832" s="87"/>
      <c r="N1832" s="87"/>
      <c r="O1832" s="87"/>
      <c r="P1832" s="87"/>
      <c r="Q1832" s="84"/>
      <c r="R1832" s="84">
        <v>2</v>
      </c>
      <c r="S1832" s="87">
        <v>4</v>
      </c>
      <c r="T1832" s="87">
        <v>3</v>
      </c>
      <c r="U1832" s="87">
        <v>0</v>
      </c>
      <c r="V1832" s="87"/>
      <c r="W1832" s="87"/>
      <c r="X1832" s="87"/>
    </row>
    <row r="1833" spans="1:24" ht="26.1">
      <c r="A1833" s="9" t="s">
        <v>238</v>
      </c>
      <c r="B1833" s="16" t="s">
        <v>95</v>
      </c>
      <c r="C1833" s="16" t="str" cm="1">
        <f t="array" ref="C1833">IF(A1833="", "", _xlfn._xlws.FILTER('Responsáveis pelas informações'!F:F, 'Responsáveis pelas informações'!A:A=A1833))</f>
        <v>Juliana</v>
      </c>
      <c r="D1833" s="16" t="s">
        <v>11</v>
      </c>
      <c r="E1833" s="90" t="s">
        <v>877</v>
      </c>
      <c r="F1833" s="90" t="s">
        <v>877</v>
      </c>
      <c r="G1833" s="16"/>
      <c r="H1833" s="87"/>
      <c r="I1833" s="87"/>
      <c r="J1833" s="87"/>
      <c r="K1833" s="87"/>
      <c r="L1833" s="87"/>
      <c r="M1833" s="87"/>
      <c r="N1833" s="87"/>
      <c r="O1833" s="87"/>
      <c r="P1833" s="87"/>
      <c r="Q1833" s="84"/>
      <c r="R1833" s="84">
        <v>1</v>
      </c>
      <c r="S1833" s="87">
        <v>3</v>
      </c>
      <c r="T1833" s="87">
        <v>2</v>
      </c>
      <c r="U1833" s="87">
        <v>0</v>
      </c>
      <c r="V1833" s="87"/>
      <c r="W1833" s="87"/>
      <c r="X1833" s="87"/>
    </row>
    <row r="1834" spans="1:24" ht="12.95">
      <c r="A1834" s="9" t="s">
        <v>238</v>
      </c>
      <c r="B1834" s="16" t="s">
        <v>81</v>
      </c>
      <c r="C1834" s="16" t="str" cm="1">
        <f t="array" ref="C1834">IF(A1834="", "", _xlfn._xlws.FILTER('Responsáveis pelas informações'!F:F, 'Responsáveis pelas informações'!A:A=A1834))</f>
        <v>Juliana</v>
      </c>
      <c r="D1834" s="16" t="s">
        <v>11</v>
      </c>
      <c r="E1834" s="90" t="s">
        <v>877</v>
      </c>
      <c r="F1834" s="90" t="s">
        <v>877</v>
      </c>
      <c r="G1834" s="16"/>
      <c r="H1834" s="87"/>
      <c r="I1834" s="87"/>
      <c r="J1834" s="87"/>
      <c r="K1834" s="87"/>
      <c r="L1834" s="87"/>
      <c r="M1834" s="87"/>
      <c r="N1834" s="87"/>
      <c r="O1834" s="87"/>
      <c r="P1834" s="87"/>
      <c r="Q1834" s="84"/>
      <c r="R1834" s="84">
        <v>10</v>
      </c>
      <c r="S1834" s="87">
        <v>15</v>
      </c>
      <c r="T1834" s="87">
        <v>10</v>
      </c>
      <c r="U1834" s="87">
        <v>0</v>
      </c>
      <c r="V1834" s="87"/>
      <c r="W1834" s="87"/>
      <c r="X1834" s="87"/>
    </row>
    <row r="1835" spans="1:24" ht="12.95">
      <c r="A1835" s="9" t="s">
        <v>238</v>
      </c>
      <c r="B1835" s="16" t="s">
        <v>57</v>
      </c>
      <c r="C1835" s="16" t="str" cm="1">
        <f t="array" ref="C1835">IF(A1835="", "", _xlfn._xlws.FILTER('Responsáveis pelas informações'!F:F, 'Responsáveis pelas informações'!A:A=A1835))</f>
        <v>Juliana</v>
      </c>
      <c r="D1835" s="16" t="s">
        <v>11</v>
      </c>
      <c r="E1835" s="90" t="s">
        <v>877</v>
      </c>
      <c r="F1835" s="90" t="s">
        <v>877</v>
      </c>
      <c r="G1835" s="16"/>
      <c r="H1835" s="87"/>
      <c r="I1835" s="87"/>
      <c r="J1835" s="87"/>
      <c r="K1835" s="87"/>
      <c r="L1835" s="87"/>
      <c r="M1835" s="87"/>
      <c r="N1835" s="87"/>
      <c r="O1835" s="87"/>
      <c r="P1835" s="87"/>
      <c r="Q1835" s="84"/>
      <c r="R1835" s="84">
        <v>1</v>
      </c>
      <c r="S1835" s="87">
        <v>1</v>
      </c>
      <c r="T1835" s="87">
        <v>2</v>
      </c>
      <c r="U1835" s="87">
        <v>0</v>
      </c>
      <c r="V1835" s="87"/>
      <c r="W1835" s="87"/>
      <c r="X1835" s="87"/>
    </row>
    <row r="1836" spans="1:24" ht="12.95">
      <c r="A1836" s="9" t="s">
        <v>238</v>
      </c>
      <c r="B1836" s="16" t="s">
        <v>99</v>
      </c>
      <c r="C1836" s="16" t="str" cm="1">
        <f t="array" ref="C1836">IF(A1836="", "", _xlfn._xlws.FILTER('Responsáveis pelas informações'!F:F, 'Responsáveis pelas informações'!A:A=A1836))</f>
        <v>Juliana</v>
      </c>
      <c r="D1836" s="16" t="s">
        <v>11</v>
      </c>
      <c r="E1836" s="90" t="s">
        <v>877</v>
      </c>
      <c r="F1836" s="90" t="s">
        <v>877</v>
      </c>
      <c r="G1836" s="16"/>
      <c r="H1836" s="87"/>
      <c r="I1836" s="87"/>
      <c r="J1836" s="87"/>
      <c r="K1836" s="87"/>
      <c r="L1836" s="87"/>
      <c r="M1836" s="87"/>
      <c r="N1836" s="87"/>
      <c r="O1836" s="87"/>
      <c r="P1836" s="87"/>
      <c r="Q1836" s="84"/>
      <c r="R1836" s="84">
        <v>7</v>
      </c>
      <c r="S1836" s="87">
        <v>7</v>
      </c>
      <c r="T1836" s="87">
        <v>8</v>
      </c>
      <c r="U1836" s="87">
        <v>0</v>
      </c>
      <c r="V1836" s="87"/>
      <c r="W1836" s="87"/>
      <c r="X1836" s="87"/>
    </row>
    <row r="1837" spans="1:24" ht="26.1">
      <c r="A1837" s="9" t="s">
        <v>238</v>
      </c>
      <c r="B1837" s="16" t="s">
        <v>88</v>
      </c>
      <c r="C1837" s="16" t="str" cm="1">
        <f t="array" ref="C1837">IF(A1837="", "", _xlfn._xlws.FILTER('Responsáveis pelas informações'!F:F, 'Responsáveis pelas informações'!A:A=A1837))</f>
        <v>Juliana</v>
      </c>
      <c r="D1837" s="16" t="s">
        <v>11</v>
      </c>
      <c r="E1837" s="90" t="s">
        <v>877</v>
      </c>
      <c r="F1837" s="90" t="s">
        <v>877</v>
      </c>
      <c r="G1837" s="16"/>
      <c r="H1837" s="87"/>
      <c r="I1837" s="87"/>
      <c r="J1837" s="87"/>
      <c r="K1837" s="87"/>
      <c r="L1837" s="87"/>
      <c r="M1837" s="87"/>
      <c r="N1837" s="87"/>
      <c r="O1837" s="87"/>
      <c r="P1837" s="87"/>
      <c r="Q1837" s="84"/>
      <c r="R1837" s="84">
        <v>60</v>
      </c>
      <c r="S1837" s="87">
        <v>60</v>
      </c>
      <c r="T1837" s="87">
        <v>60</v>
      </c>
      <c r="U1837" s="87">
        <v>0</v>
      </c>
      <c r="V1837" s="87"/>
      <c r="W1837" s="87"/>
      <c r="X1837" s="87"/>
    </row>
    <row r="1838" spans="1:24" ht="12.95">
      <c r="A1838" s="9" t="s">
        <v>238</v>
      </c>
      <c r="B1838" s="16" t="s">
        <v>72</v>
      </c>
      <c r="C1838" s="16" t="str" cm="1">
        <f t="array" ref="C1838">IF(A1838="", "", _xlfn._xlws.FILTER('Responsáveis pelas informações'!F:F, 'Responsáveis pelas informações'!A:A=A1838))</f>
        <v>Juliana</v>
      </c>
      <c r="D1838" s="16" t="s">
        <v>11</v>
      </c>
      <c r="E1838" s="90" t="s">
        <v>877</v>
      </c>
      <c r="F1838" s="90" t="s">
        <v>877</v>
      </c>
      <c r="G1838" s="16"/>
      <c r="H1838" s="87"/>
      <c r="I1838" s="87"/>
      <c r="J1838" s="87"/>
      <c r="K1838" s="87"/>
      <c r="L1838" s="87"/>
      <c r="M1838" s="87"/>
      <c r="N1838" s="87"/>
      <c r="O1838" s="87"/>
      <c r="P1838" s="87"/>
      <c r="Q1838" s="84"/>
      <c r="R1838" s="84">
        <v>13</v>
      </c>
      <c r="S1838" s="87">
        <v>20</v>
      </c>
      <c r="T1838" s="87">
        <v>30</v>
      </c>
      <c r="U1838" s="87">
        <v>0</v>
      </c>
      <c r="V1838" s="87"/>
      <c r="W1838" s="87"/>
      <c r="X1838" s="87"/>
    </row>
    <row r="1839" spans="1:24" ht="26.1">
      <c r="A1839" s="9" t="s">
        <v>238</v>
      </c>
      <c r="B1839" s="16" t="s">
        <v>104</v>
      </c>
      <c r="C1839" s="16" t="str" cm="1">
        <f t="array" ref="C1839">IF(A1839="", "", _xlfn._xlws.FILTER('Responsáveis pelas informações'!F:F, 'Responsáveis pelas informações'!A:A=A1839))</f>
        <v>Juliana</v>
      </c>
      <c r="D1839" s="16" t="s">
        <v>11</v>
      </c>
      <c r="E1839" s="90" t="s">
        <v>877</v>
      </c>
      <c r="F1839" s="90" t="s">
        <v>877</v>
      </c>
      <c r="G1839" s="16"/>
      <c r="H1839" s="87"/>
      <c r="I1839" s="87"/>
      <c r="J1839" s="87"/>
      <c r="K1839" s="87"/>
      <c r="L1839" s="87"/>
      <c r="M1839" s="87"/>
      <c r="N1839" s="87"/>
      <c r="O1839" s="87"/>
      <c r="P1839" s="87"/>
      <c r="Q1839" s="84"/>
      <c r="R1839" s="84">
        <v>5</v>
      </c>
      <c r="S1839" s="87">
        <v>13</v>
      </c>
      <c r="T1839" s="87">
        <v>10</v>
      </c>
      <c r="U1839" s="87">
        <v>0</v>
      </c>
      <c r="V1839" s="87"/>
      <c r="W1839" s="87"/>
      <c r="X1839" s="87"/>
    </row>
    <row r="1840" spans="1:24" ht="26.1">
      <c r="A1840" s="9" t="s">
        <v>238</v>
      </c>
      <c r="B1840" s="16" t="s">
        <v>84</v>
      </c>
      <c r="C1840" s="16" t="str" cm="1">
        <f t="array" ref="C1840">IF(A1840="", "", _xlfn._xlws.FILTER('Responsáveis pelas informações'!F:F, 'Responsáveis pelas informações'!A:A=A1840))</f>
        <v>Juliana</v>
      </c>
      <c r="D1840" s="16" t="s">
        <v>11</v>
      </c>
      <c r="E1840" s="90" t="s">
        <v>877</v>
      </c>
      <c r="F1840" s="90" t="s">
        <v>877</v>
      </c>
      <c r="G1840" s="16"/>
      <c r="H1840" s="87"/>
      <c r="I1840" s="87"/>
      <c r="J1840" s="87"/>
      <c r="K1840" s="87"/>
      <c r="L1840" s="87"/>
      <c r="M1840" s="87"/>
      <c r="N1840" s="87"/>
      <c r="O1840" s="87"/>
      <c r="P1840" s="87"/>
      <c r="Q1840" s="84"/>
      <c r="R1840" s="84">
        <v>0</v>
      </c>
      <c r="S1840" s="87">
        <v>0</v>
      </c>
      <c r="T1840" s="87">
        <v>0</v>
      </c>
      <c r="U1840" s="87">
        <v>0</v>
      </c>
      <c r="V1840" s="87"/>
      <c r="W1840" s="87"/>
      <c r="X1840" s="87"/>
    </row>
    <row r="1841" spans="1:24" ht="12.95">
      <c r="A1841" s="9" t="s">
        <v>157</v>
      </c>
      <c r="B1841" s="16" t="s">
        <v>47</v>
      </c>
      <c r="C1841" s="16" t="str" cm="1">
        <f t="array" ref="C1841">IF(A1841="", "", _xlfn._xlws.FILTER('Responsáveis pelas informações'!F:F, 'Responsáveis pelas informações'!A:A=A1841))</f>
        <v>Marcos</v>
      </c>
      <c r="D1841" s="16" t="s">
        <v>11</v>
      </c>
      <c r="E1841" s="30" t="s">
        <v>877</v>
      </c>
      <c r="F1841" s="30" t="s">
        <v>877</v>
      </c>
      <c r="G1841" s="16"/>
      <c r="H1841" s="87"/>
      <c r="I1841" s="87"/>
      <c r="J1841" s="87"/>
      <c r="K1841" s="87"/>
      <c r="L1841" s="87"/>
      <c r="M1841" s="87"/>
      <c r="N1841" s="87">
        <v>52</v>
      </c>
      <c r="O1841" s="87">
        <v>112</v>
      </c>
      <c r="P1841" s="87">
        <v>125</v>
      </c>
      <c r="Q1841" s="84">
        <v>63</v>
      </c>
      <c r="R1841" s="84"/>
      <c r="S1841" s="87"/>
      <c r="T1841" s="87"/>
      <c r="U1841" s="87"/>
      <c r="V1841" s="87"/>
      <c r="W1841" s="87"/>
      <c r="X1841" s="87"/>
    </row>
    <row r="1842" spans="1:24" ht="12.95">
      <c r="A1842" s="9" t="s">
        <v>157</v>
      </c>
      <c r="B1842" s="16" t="s">
        <v>13</v>
      </c>
      <c r="C1842" s="16" t="str" cm="1">
        <f t="array" ref="C1842">IF(A1842="", "", _xlfn._xlws.FILTER('Responsáveis pelas informações'!F:F, 'Responsáveis pelas informações'!A:A=A1842))</f>
        <v>Marcos</v>
      </c>
      <c r="D1842" s="16" t="s">
        <v>11</v>
      </c>
      <c r="E1842" s="30" t="s">
        <v>877</v>
      </c>
      <c r="F1842" s="30" t="s">
        <v>877</v>
      </c>
      <c r="G1842" s="16"/>
      <c r="H1842" s="87"/>
      <c r="I1842" s="87"/>
      <c r="J1842" s="87"/>
      <c r="K1842" s="87"/>
      <c r="L1842" s="87"/>
      <c r="M1842" s="87"/>
      <c r="N1842" s="87">
        <v>16</v>
      </c>
      <c r="O1842" s="87">
        <v>46</v>
      </c>
      <c r="P1842" s="87">
        <v>46</v>
      </c>
      <c r="Q1842" s="84">
        <v>14</v>
      </c>
      <c r="R1842" s="84"/>
      <c r="S1842" s="87"/>
      <c r="T1842" s="87"/>
      <c r="U1842" s="87"/>
      <c r="V1842" s="87"/>
      <c r="W1842" s="87"/>
      <c r="X1842" s="87"/>
    </row>
    <row r="1843" spans="1:24" ht="12.95">
      <c r="A1843" s="9" t="s">
        <v>157</v>
      </c>
      <c r="B1843" s="16" t="s">
        <v>51</v>
      </c>
      <c r="C1843" s="16" t="str" cm="1">
        <f t="array" ref="C1843">IF(A1843="", "", _xlfn._xlws.FILTER('Responsáveis pelas informações'!F:F, 'Responsáveis pelas informações'!A:A=A1843))</f>
        <v>Marcos</v>
      </c>
      <c r="D1843" s="16" t="s">
        <v>11</v>
      </c>
      <c r="E1843" s="30" t="s">
        <v>877</v>
      </c>
      <c r="F1843" s="30" t="s">
        <v>877</v>
      </c>
      <c r="G1843" s="16"/>
      <c r="H1843" s="87"/>
      <c r="I1843" s="87"/>
      <c r="J1843" s="87"/>
      <c r="K1843" s="87"/>
      <c r="L1843" s="87"/>
      <c r="M1843" s="87"/>
      <c r="N1843" s="87">
        <v>5</v>
      </c>
      <c r="O1843" s="87">
        <v>15</v>
      </c>
      <c r="P1843" s="87">
        <v>17</v>
      </c>
      <c r="Q1843" s="84">
        <v>7</v>
      </c>
      <c r="R1843" s="84"/>
      <c r="S1843" s="87"/>
      <c r="T1843" s="87"/>
      <c r="U1843" s="87"/>
      <c r="V1843" s="87"/>
      <c r="W1843" s="87"/>
      <c r="X1843" s="87"/>
    </row>
    <row r="1844" spans="1:24" ht="12.95">
      <c r="A1844" s="9" t="s">
        <v>157</v>
      </c>
      <c r="B1844" s="16" t="s">
        <v>53</v>
      </c>
      <c r="C1844" s="16" t="str" cm="1">
        <f t="array" ref="C1844">IF(A1844="", "", _xlfn._xlws.FILTER('Responsáveis pelas informações'!F:F, 'Responsáveis pelas informações'!A:A=A1844))</f>
        <v>Marcos</v>
      </c>
      <c r="D1844" s="16" t="s">
        <v>11</v>
      </c>
      <c r="E1844" s="30" t="s">
        <v>877</v>
      </c>
      <c r="F1844" s="30" t="s">
        <v>877</v>
      </c>
      <c r="G1844" s="16"/>
      <c r="H1844" s="87"/>
      <c r="I1844" s="87"/>
      <c r="J1844" s="87"/>
      <c r="K1844" s="87"/>
      <c r="L1844" s="87"/>
      <c r="M1844" s="87"/>
      <c r="N1844" s="87">
        <v>3</v>
      </c>
      <c r="O1844" s="87">
        <v>6</v>
      </c>
      <c r="P1844" s="87">
        <v>7</v>
      </c>
      <c r="Q1844" s="84">
        <v>3</v>
      </c>
      <c r="R1844" s="84"/>
      <c r="S1844" s="87"/>
      <c r="T1844" s="87"/>
      <c r="U1844" s="87"/>
      <c r="V1844" s="87"/>
      <c r="W1844" s="87"/>
      <c r="X1844" s="87"/>
    </row>
    <row r="1845" spans="1:24" ht="12.95">
      <c r="A1845" s="9" t="s">
        <v>157</v>
      </c>
      <c r="B1845" s="16" t="s">
        <v>63</v>
      </c>
      <c r="C1845" s="16" t="str" cm="1">
        <f t="array" ref="C1845">IF(A1845="", "", _xlfn._xlws.FILTER('Responsáveis pelas informações'!F:F, 'Responsáveis pelas informações'!A:A=A1845))</f>
        <v>Marcos</v>
      </c>
      <c r="D1845" s="16" t="s">
        <v>11</v>
      </c>
      <c r="E1845" s="30" t="s">
        <v>877</v>
      </c>
      <c r="F1845" s="30" t="s">
        <v>877</v>
      </c>
      <c r="G1845" s="16"/>
      <c r="H1845" s="87"/>
      <c r="I1845" s="87"/>
      <c r="J1845" s="87"/>
      <c r="K1845" s="87"/>
      <c r="L1845" s="87"/>
      <c r="M1845" s="87"/>
      <c r="N1845" s="87">
        <v>15</v>
      </c>
      <c r="O1845" s="87">
        <v>35</v>
      </c>
      <c r="P1845" s="87">
        <v>38</v>
      </c>
      <c r="Q1845" s="84">
        <v>12</v>
      </c>
      <c r="R1845" s="84"/>
      <c r="S1845" s="87"/>
      <c r="T1845" s="87"/>
      <c r="U1845" s="87"/>
      <c r="V1845" s="87"/>
      <c r="W1845" s="87"/>
      <c r="X1845" s="87"/>
    </row>
    <row r="1846" spans="1:24" ht="12.95">
      <c r="A1846" s="9" t="s">
        <v>157</v>
      </c>
      <c r="B1846" s="16" t="s">
        <v>57</v>
      </c>
      <c r="C1846" s="16" t="str" cm="1">
        <f t="array" ref="C1846">IF(A1846="", "", _xlfn._xlws.FILTER('Responsáveis pelas informações'!F:F, 'Responsáveis pelas informações'!A:A=A1846))</f>
        <v>Marcos</v>
      </c>
      <c r="D1846" s="16" t="s">
        <v>11</v>
      </c>
      <c r="E1846" s="30" t="s">
        <v>877</v>
      </c>
      <c r="F1846" s="30" t="s">
        <v>877</v>
      </c>
      <c r="G1846" s="16"/>
      <c r="H1846" s="87"/>
      <c r="I1846" s="87"/>
      <c r="J1846" s="87"/>
      <c r="K1846" s="87"/>
      <c r="L1846" s="87"/>
      <c r="M1846" s="87"/>
      <c r="N1846" s="87">
        <v>1</v>
      </c>
      <c r="O1846" s="87">
        <v>3</v>
      </c>
      <c r="P1846" s="87">
        <v>4</v>
      </c>
      <c r="Q1846" s="84">
        <v>2</v>
      </c>
      <c r="R1846" s="84"/>
      <c r="S1846" s="87"/>
      <c r="T1846" s="87"/>
      <c r="U1846" s="87"/>
      <c r="V1846" s="87"/>
      <c r="W1846" s="87"/>
      <c r="X1846" s="87"/>
    </row>
    <row r="1847" spans="1:24" ht="26.1">
      <c r="A1847" s="9" t="s">
        <v>157</v>
      </c>
      <c r="B1847" s="16" t="s">
        <v>66</v>
      </c>
      <c r="C1847" s="16" t="str" cm="1">
        <f t="array" ref="C1847">IF(A1847="", "", _xlfn._xlws.FILTER('Responsáveis pelas informações'!F:F, 'Responsáveis pelas informações'!A:A=A1847))</f>
        <v>Marcos</v>
      </c>
      <c r="D1847" s="16" t="s">
        <v>11</v>
      </c>
      <c r="E1847" s="30" t="s">
        <v>877</v>
      </c>
      <c r="F1847" s="30" t="s">
        <v>877</v>
      </c>
      <c r="G1847" s="16"/>
      <c r="H1847" s="87"/>
      <c r="I1847" s="87"/>
      <c r="J1847" s="87"/>
      <c r="K1847" s="87"/>
      <c r="L1847" s="87"/>
      <c r="M1847" s="87"/>
      <c r="N1847" s="87">
        <v>20</v>
      </c>
      <c r="O1847" s="87">
        <v>60</v>
      </c>
      <c r="P1847" s="87">
        <v>70</v>
      </c>
      <c r="Q1847" s="84">
        <v>28</v>
      </c>
      <c r="R1847" s="84"/>
      <c r="S1847" s="87"/>
      <c r="T1847" s="87"/>
      <c r="U1847" s="87"/>
      <c r="V1847" s="87"/>
      <c r="W1847" s="87"/>
      <c r="X1847" s="87"/>
    </row>
    <row r="1848" spans="1:24" ht="12.95">
      <c r="A1848" s="9" t="s">
        <v>157</v>
      </c>
      <c r="B1848" s="16" t="s">
        <v>68</v>
      </c>
      <c r="C1848" s="16" t="str" cm="1">
        <f t="array" ref="C1848">IF(A1848="", "", _xlfn._xlws.FILTER('Responsáveis pelas informações'!F:F, 'Responsáveis pelas informações'!A:A=A1848))</f>
        <v>Marcos</v>
      </c>
      <c r="D1848" s="16" t="s">
        <v>11</v>
      </c>
      <c r="E1848" s="30" t="s">
        <v>877</v>
      </c>
      <c r="F1848" s="30" t="s">
        <v>877</v>
      </c>
      <c r="G1848" s="16"/>
      <c r="H1848" s="87"/>
      <c r="I1848" s="87"/>
      <c r="J1848" s="87"/>
      <c r="K1848" s="87"/>
      <c r="L1848" s="87"/>
      <c r="M1848" s="87"/>
      <c r="N1848" s="87">
        <v>4</v>
      </c>
      <c r="O1848" s="87">
        <v>4</v>
      </c>
      <c r="P1848" s="87">
        <v>4</v>
      </c>
      <c r="Q1848" s="84">
        <v>4</v>
      </c>
      <c r="R1848" s="84"/>
      <c r="S1848" s="87"/>
      <c r="T1848" s="87"/>
      <c r="U1848" s="87"/>
      <c r="V1848" s="87"/>
      <c r="W1848" s="87"/>
      <c r="X1848" s="87"/>
    </row>
    <row r="1849" spans="1:24" ht="26.1">
      <c r="A1849" s="9" t="s">
        <v>157</v>
      </c>
      <c r="B1849" s="16" t="s">
        <v>70</v>
      </c>
      <c r="C1849" s="16" t="str" cm="1">
        <f t="array" ref="C1849">IF(A1849="", "", _xlfn._xlws.FILTER('Responsáveis pelas informações'!F:F, 'Responsáveis pelas informações'!A:A=A1849))</f>
        <v>Marcos</v>
      </c>
      <c r="D1849" s="16" t="s">
        <v>11</v>
      </c>
      <c r="E1849" s="30" t="s">
        <v>877</v>
      </c>
      <c r="F1849" s="30" t="s">
        <v>877</v>
      </c>
      <c r="G1849" s="16"/>
      <c r="H1849" s="87"/>
      <c r="I1849" s="87"/>
      <c r="J1849" s="87"/>
      <c r="K1849" s="87"/>
      <c r="L1849" s="87"/>
      <c r="M1849" s="87"/>
      <c r="N1849" s="87">
        <v>40</v>
      </c>
      <c r="O1849" s="87">
        <v>50</v>
      </c>
      <c r="P1849" s="87">
        <v>51</v>
      </c>
      <c r="Q1849" s="84">
        <v>54</v>
      </c>
      <c r="R1849" s="84"/>
      <c r="S1849" s="87"/>
      <c r="T1849" s="87"/>
      <c r="U1849" s="87"/>
      <c r="V1849" s="87"/>
      <c r="W1849" s="87"/>
      <c r="X1849" s="87"/>
    </row>
    <row r="1850" spans="1:24" ht="12.95">
      <c r="A1850" s="9" t="s">
        <v>157</v>
      </c>
      <c r="B1850" s="16" t="s">
        <v>72</v>
      </c>
      <c r="C1850" s="16" t="str" cm="1">
        <f t="array" ref="C1850">IF(A1850="", "", _xlfn._xlws.FILTER('Responsáveis pelas informações'!F:F, 'Responsáveis pelas informações'!A:A=A1850))</f>
        <v>Marcos</v>
      </c>
      <c r="D1850" s="16" t="s">
        <v>11</v>
      </c>
      <c r="E1850" s="30" t="s">
        <v>877</v>
      </c>
      <c r="F1850" s="30" t="s">
        <v>877</v>
      </c>
      <c r="G1850" s="16"/>
      <c r="H1850" s="87"/>
      <c r="I1850" s="87"/>
      <c r="J1850" s="87"/>
      <c r="K1850" s="87"/>
      <c r="L1850" s="87"/>
      <c r="M1850" s="87"/>
      <c r="N1850" s="87">
        <v>31</v>
      </c>
      <c r="O1850" s="87">
        <v>32</v>
      </c>
      <c r="P1850" s="87">
        <v>34</v>
      </c>
      <c r="Q1850" s="84">
        <v>36</v>
      </c>
      <c r="R1850" s="84"/>
      <c r="S1850" s="87"/>
      <c r="T1850" s="87"/>
      <c r="U1850" s="87"/>
      <c r="V1850" s="87"/>
      <c r="W1850" s="87"/>
      <c r="X1850" s="87"/>
    </row>
    <row r="1851" spans="1:24" ht="12.95">
      <c r="A1851" s="9" t="s">
        <v>157</v>
      </c>
      <c r="B1851" s="16" t="s">
        <v>74</v>
      </c>
      <c r="C1851" s="16" t="str" cm="1">
        <f t="array" ref="C1851">IF(A1851="", "", _xlfn._xlws.FILTER('Responsáveis pelas informações'!F:F, 'Responsáveis pelas informações'!A:A=A1851))</f>
        <v>Marcos</v>
      </c>
      <c r="D1851" s="16" t="s">
        <v>11</v>
      </c>
      <c r="E1851" s="30" t="s">
        <v>408</v>
      </c>
      <c r="F1851" s="30" t="s">
        <v>877</v>
      </c>
      <c r="G1851" s="16"/>
      <c r="H1851" s="87"/>
      <c r="I1851" s="87"/>
      <c r="J1851" s="87"/>
      <c r="K1851" s="87"/>
      <c r="L1851" s="87"/>
      <c r="M1851" s="87"/>
      <c r="N1851" s="87"/>
      <c r="O1851" s="87"/>
      <c r="P1851" s="87"/>
      <c r="Q1851" s="84">
        <v>45</v>
      </c>
      <c r="R1851" s="84">
        <v>102</v>
      </c>
      <c r="S1851" s="87">
        <v>130</v>
      </c>
      <c r="T1851" s="87">
        <v>42</v>
      </c>
      <c r="U1851" s="87"/>
      <c r="V1851" s="87"/>
      <c r="W1851" s="87"/>
      <c r="X1851" s="87"/>
    </row>
    <row r="1852" spans="1:24" ht="12.95">
      <c r="A1852" s="9" t="s">
        <v>157</v>
      </c>
      <c r="B1852" s="16" t="s">
        <v>49</v>
      </c>
      <c r="C1852" s="16" t="str" cm="1">
        <f t="array" ref="C1852">IF(A1852="", "", _xlfn._xlws.FILTER('Responsáveis pelas informações'!F:F, 'Responsáveis pelas informações'!A:A=A1852))</f>
        <v>Marcos</v>
      </c>
      <c r="D1852" s="16" t="s">
        <v>11</v>
      </c>
      <c r="E1852" s="30" t="s">
        <v>408</v>
      </c>
      <c r="F1852" s="30" t="s">
        <v>877</v>
      </c>
      <c r="G1852" s="16"/>
      <c r="H1852" s="87"/>
      <c r="I1852" s="87"/>
      <c r="J1852" s="87"/>
      <c r="K1852" s="87"/>
      <c r="L1852" s="87"/>
      <c r="M1852" s="87"/>
      <c r="N1852" s="87"/>
      <c r="O1852" s="87"/>
      <c r="P1852" s="87"/>
      <c r="Q1852" s="84">
        <v>19</v>
      </c>
      <c r="R1852" s="84">
        <v>44</v>
      </c>
      <c r="S1852" s="87">
        <v>52</v>
      </c>
      <c r="T1852" s="87">
        <v>23</v>
      </c>
      <c r="U1852" s="87"/>
      <c r="V1852" s="87"/>
      <c r="W1852" s="87"/>
      <c r="X1852" s="87"/>
    </row>
    <row r="1853" spans="1:24" ht="12.95">
      <c r="A1853" s="9" t="s">
        <v>157</v>
      </c>
      <c r="B1853" s="16" t="s">
        <v>77</v>
      </c>
      <c r="C1853" s="16" t="str" cm="1">
        <f t="array" ref="C1853">IF(A1853="", "", _xlfn._xlws.FILTER('Responsáveis pelas informações'!F:F, 'Responsáveis pelas informações'!A:A=A1853))</f>
        <v>Marcos</v>
      </c>
      <c r="D1853" s="16" t="s">
        <v>11</v>
      </c>
      <c r="E1853" s="30" t="s">
        <v>408</v>
      </c>
      <c r="F1853" s="30" t="s">
        <v>877</v>
      </c>
      <c r="G1853" s="16"/>
      <c r="H1853" s="87"/>
      <c r="I1853" s="87"/>
      <c r="J1853" s="87"/>
      <c r="K1853" s="87"/>
      <c r="L1853" s="87"/>
      <c r="M1853" s="87"/>
      <c r="N1853" s="87"/>
      <c r="O1853" s="87"/>
      <c r="P1853" s="87"/>
      <c r="Q1853" s="84">
        <v>6</v>
      </c>
      <c r="R1853" s="84">
        <v>15</v>
      </c>
      <c r="S1853" s="87">
        <v>18</v>
      </c>
      <c r="T1853" s="87">
        <v>7</v>
      </c>
      <c r="U1853" s="87"/>
      <c r="V1853" s="87"/>
      <c r="W1853" s="87"/>
      <c r="X1853" s="87"/>
    </row>
    <row r="1854" spans="1:24" ht="12.95">
      <c r="A1854" s="9" t="s">
        <v>157</v>
      </c>
      <c r="B1854" s="16" t="s">
        <v>79</v>
      </c>
      <c r="C1854" s="16" t="str" cm="1">
        <f t="array" ref="C1854">IF(A1854="", "", _xlfn._xlws.FILTER('Responsáveis pelas informações'!F:F, 'Responsáveis pelas informações'!A:A=A1854))</f>
        <v>Marcos</v>
      </c>
      <c r="D1854" s="16" t="s">
        <v>11</v>
      </c>
      <c r="E1854" s="30" t="s">
        <v>408</v>
      </c>
      <c r="F1854" s="30" t="s">
        <v>877</v>
      </c>
      <c r="G1854" s="16"/>
      <c r="H1854" s="87"/>
      <c r="I1854" s="87"/>
      <c r="J1854" s="87"/>
      <c r="K1854" s="87"/>
      <c r="L1854" s="87"/>
      <c r="M1854" s="87"/>
      <c r="N1854" s="87"/>
      <c r="O1854" s="87"/>
      <c r="P1854" s="87"/>
      <c r="Q1854" s="84">
        <v>4</v>
      </c>
      <c r="R1854" s="84">
        <v>7</v>
      </c>
      <c r="S1854" s="87">
        <v>9</v>
      </c>
      <c r="T1854" s="87">
        <v>5</v>
      </c>
      <c r="U1854" s="87"/>
      <c r="V1854" s="87"/>
      <c r="W1854" s="87"/>
      <c r="X1854" s="87"/>
    </row>
    <row r="1855" spans="1:24" ht="26.1">
      <c r="A1855" s="9" t="s">
        <v>157</v>
      </c>
      <c r="B1855" s="16" t="s">
        <v>95</v>
      </c>
      <c r="C1855" s="16" t="str" cm="1">
        <f t="array" ref="C1855">IF(A1855="", "", _xlfn._xlws.FILTER('Responsáveis pelas informações'!F:F, 'Responsáveis pelas informações'!A:A=A1855))</f>
        <v>Marcos</v>
      </c>
      <c r="D1855" s="16" t="s">
        <v>11</v>
      </c>
      <c r="E1855" s="30" t="s">
        <v>408</v>
      </c>
      <c r="F1855" s="30" t="s">
        <v>877</v>
      </c>
      <c r="G1855" s="16"/>
      <c r="H1855" s="87"/>
      <c r="I1855" s="87"/>
      <c r="J1855" s="87"/>
      <c r="K1855" s="87"/>
      <c r="L1855" s="87"/>
      <c r="M1855" s="87"/>
      <c r="N1855" s="87"/>
      <c r="O1855" s="87"/>
      <c r="P1855" s="87"/>
      <c r="Q1855" s="84">
        <v>1</v>
      </c>
      <c r="R1855" s="84">
        <v>2</v>
      </c>
      <c r="S1855" s="87">
        <v>5</v>
      </c>
      <c r="T1855" s="87">
        <v>1</v>
      </c>
      <c r="U1855" s="87"/>
      <c r="V1855" s="87"/>
      <c r="W1855" s="87"/>
      <c r="X1855" s="87"/>
    </row>
    <row r="1856" spans="1:24" ht="12.95">
      <c r="A1856" s="9" t="s">
        <v>157</v>
      </c>
      <c r="B1856" s="16" t="s">
        <v>81</v>
      </c>
      <c r="C1856" s="16" t="str" cm="1">
        <f t="array" ref="C1856">IF(A1856="", "", _xlfn._xlws.FILTER('Responsáveis pelas informações'!F:F, 'Responsáveis pelas informações'!A:A=A1856))</f>
        <v>Marcos</v>
      </c>
      <c r="D1856" s="16" t="s">
        <v>11</v>
      </c>
      <c r="E1856" s="30" t="s">
        <v>408</v>
      </c>
      <c r="F1856" s="30" t="s">
        <v>877</v>
      </c>
      <c r="G1856" s="16"/>
      <c r="H1856" s="87"/>
      <c r="I1856" s="87"/>
      <c r="J1856" s="87"/>
      <c r="K1856" s="87"/>
      <c r="L1856" s="87"/>
      <c r="M1856" s="87"/>
      <c r="N1856" s="87"/>
      <c r="O1856" s="87"/>
      <c r="P1856" s="87"/>
      <c r="Q1856" s="84">
        <v>19</v>
      </c>
      <c r="R1856" s="84">
        <v>42</v>
      </c>
      <c r="S1856" s="87">
        <v>49</v>
      </c>
      <c r="T1856" s="87">
        <v>18</v>
      </c>
      <c r="U1856" s="87"/>
      <c r="V1856" s="87"/>
      <c r="W1856" s="87"/>
      <c r="X1856" s="87"/>
    </row>
    <row r="1857" spans="1:24" ht="12.95">
      <c r="A1857" s="9" t="s">
        <v>157</v>
      </c>
      <c r="B1857" s="16" t="s">
        <v>57</v>
      </c>
      <c r="C1857" s="16" t="str" cm="1">
        <f t="array" ref="C1857">IF(A1857="", "", _xlfn._xlws.FILTER('Responsáveis pelas informações'!F:F, 'Responsáveis pelas informações'!A:A=A1857))</f>
        <v>Marcos</v>
      </c>
      <c r="D1857" s="16" t="s">
        <v>11</v>
      </c>
      <c r="E1857" s="30" t="s">
        <v>408</v>
      </c>
      <c r="F1857" s="30" t="s">
        <v>877</v>
      </c>
      <c r="G1857" s="16"/>
      <c r="H1857" s="87"/>
      <c r="I1857" s="87"/>
      <c r="J1857" s="87"/>
      <c r="K1857" s="87"/>
      <c r="L1857" s="87"/>
      <c r="M1857" s="87"/>
      <c r="N1857" s="87"/>
      <c r="O1857" s="87"/>
      <c r="P1857" s="87"/>
      <c r="Q1857" s="84">
        <v>1</v>
      </c>
      <c r="R1857" s="84">
        <v>3</v>
      </c>
      <c r="S1857" s="87">
        <v>5</v>
      </c>
      <c r="T1857" s="87">
        <v>3</v>
      </c>
      <c r="U1857" s="87"/>
      <c r="V1857" s="87"/>
      <c r="W1857" s="87"/>
      <c r="X1857" s="87"/>
    </row>
    <row r="1858" spans="1:24" ht="12.95">
      <c r="A1858" s="9" t="s">
        <v>157</v>
      </c>
      <c r="B1858" s="16" t="s">
        <v>99</v>
      </c>
      <c r="C1858" s="16" t="str" cm="1">
        <f t="array" ref="C1858">IF(A1858="", "", _xlfn._xlws.FILTER('Responsáveis pelas informações'!F:F, 'Responsáveis pelas informações'!A:A=A1858))</f>
        <v>Marcos</v>
      </c>
      <c r="D1858" s="16" t="s">
        <v>11</v>
      </c>
      <c r="E1858" s="30" t="s">
        <v>408</v>
      </c>
      <c r="F1858" s="30" t="s">
        <v>877</v>
      </c>
      <c r="G1858" s="16"/>
      <c r="H1858" s="87"/>
      <c r="I1858" s="87"/>
      <c r="J1858" s="87"/>
      <c r="K1858" s="87"/>
      <c r="L1858" s="87"/>
      <c r="M1858" s="87"/>
      <c r="N1858" s="87"/>
      <c r="O1858" s="87"/>
      <c r="P1858" s="87"/>
      <c r="Q1858" s="84">
        <v>8</v>
      </c>
      <c r="R1858" s="84" t="s">
        <v>880</v>
      </c>
      <c r="S1858" s="87" t="s">
        <v>1075</v>
      </c>
      <c r="T1858" s="87" t="s">
        <v>1018</v>
      </c>
      <c r="U1858" s="87"/>
      <c r="V1858" s="87"/>
      <c r="W1858" s="87"/>
      <c r="X1858" s="87"/>
    </row>
    <row r="1859" spans="1:24" ht="26.1">
      <c r="A1859" s="9" t="s">
        <v>157</v>
      </c>
      <c r="B1859" s="16" t="s">
        <v>88</v>
      </c>
      <c r="C1859" s="16" t="str" cm="1">
        <f t="array" ref="C1859">IF(A1859="", "", _xlfn._xlws.FILTER('Responsáveis pelas informações'!F:F, 'Responsáveis pelas informações'!A:A=A1859))</f>
        <v>Marcos</v>
      </c>
      <c r="D1859" s="16" t="s">
        <v>11</v>
      </c>
      <c r="E1859" s="30" t="s">
        <v>408</v>
      </c>
      <c r="F1859" s="30" t="s">
        <v>877</v>
      </c>
      <c r="G1859" s="16"/>
      <c r="H1859" s="87"/>
      <c r="I1859" s="87"/>
      <c r="J1859" s="87"/>
      <c r="K1859" s="87"/>
      <c r="L1859" s="87"/>
      <c r="M1859" s="87"/>
      <c r="N1859" s="87"/>
      <c r="O1859" s="87"/>
      <c r="P1859" s="87"/>
      <c r="Q1859" s="84">
        <v>38</v>
      </c>
      <c r="R1859" s="84">
        <v>38</v>
      </c>
      <c r="S1859" s="87">
        <v>38</v>
      </c>
      <c r="T1859" s="87">
        <v>38</v>
      </c>
      <c r="U1859" s="87"/>
      <c r="V1859" s="87"/>
      <c r="W1859" s="87"/>
      <c r="X1859" s="87"/>
    </row>
    <row r="1860" spans="1:24" ht="12.95">
      <c r="A1860" s="9" t="s">
        <v>157</v>
      </c>
      <c r="B1860" s="16" t="s">
        <v>72</v>
      </c>
      <c r="C1860" s="16" t="str" cm="1">
        <f t="array" ref="C1860">IF(A1860="", "", _xlfn._xlws.FILTER('Responsáveis pelas informações'!F:F, 'Responsáveis pelas informações'!A:A=A1860))</f>
        <v>Marcos</v>
      </c>
      <c r="D1860" s="16" t="s">
        <v>11</v>
      </c>
      <c r="E1860" s="30" t="s">
        <v>408</v>
      </c>
      <c r="F1860" s="30" t="s">
        <v>877</v>
      </c>
      <c r="G1860" s="16"/>
      <c r="H1860" s="87"/>
      <c r="I1860" s="87"/>
      <c r="J1860" s="87"/>
      <c r="K1860" s="87"/>
      <c r="L1860" s="87"/>
      <c r="M1860" s="87"/>
      <c r="N1860" s="87"/>
      <c r="O1860" s="87"/>
      <c r="P1860" s="87"/>
      <c r="Q1860" s="84">
        <v>32</v>
      </c>
      <c r="R1860" s="84">
        <v>33</v>
      </c>
      <c r="S1860" s="87">
        <v>34</v>
      </c>
      <c r="T1860" s="87">
        <v>33</v>
      </c>
      <c r="U1860" s="87"/>
      <c r="V1860" s="87"/>
      <c r="W1860" s="87"/>
      <c r="X1860" s="87"/>
    </row>
    <row r="1861" spans="1:24" ht="26.1">
      <c r="A1861" s="9" t="s">
        <v>157</v>
      </c>
      <c r="B1861" s="16" t="s">
        <v>104</v>
      </c>
      <c r="C1861" s="16" t="str" cm="1">
        <f t="array" ref="C1861">IF(A1861="", "", _xlfn._xlws.FILTER('Responsáveis pelas informações'!F:F, 'Responsáveis pelas informações'!A:A=A1861))</f>
        <v>Marcos</v>
      </c>
      <c r="D1861" s="16" t="s">
        <v>11</v>
      </c>
      <c r="E1861" s="30" t="s">
        <v>408</v>
      </c>
      <c r="F1861" s="30" t="s">
        <v>877</v>
      </c>
      <c r="G1861" s="16"/>
      <c r="H1861" s="87"/>
      <c r="I1861" s="87"/>
      <c r="J1861" s="87"/>
      <c r="K1861" s="87"/>
      <c r="L1861" s="87"/>
      <c r="M1861" s="87"/>
      <c r="N1861" s="87"/>
      <c r="O1861" s="87"/>
      <c r="P1861" s="87"/>
      <c r="Q1861" s="84">
        <v>2</v>
      </c>
      <c r="R1861" s="84">
        <v>5</v>
      </c>
      <c r="S1861" s="87">
        <v>7</v>
      </c>
      <c r="T1861" s="87">
        <v>3</v>
      </c>
      <c r="U1861" s="87"/>
      <c r="V1861" s="87"/>
      <c r="W1861" s="87"/>
      <c r="X1861" s="87"/>
    </row>
    <row r="1862" spans="1:24" ht="26.1">
      <c r="A1862" s="9" t="s">
        <v>157</v>
      </c>
      <c r="B1862" s="16" t="s">
        <v>66</v>
      </c>
      <c r="C1862" s="16" t="str" cm="1">
        <f t="array" ref="C1862">IF(A1862="", "", _xlfn._xlws.FILTER('Responsáveis pelas informações'!F:F, 'Responsáveis pelas informações'!A:A=A1862))</f>
        <v>Marcos</v>
      </c>
      <c r="D1862" s="16" t="s">
        <v>11</v>
      </c>
      <c r="E1862" s="30" t="s">
        <v>408</v>
      </c>
      <c r="F1862" s="30" t="s">
        <v>877</v>
      </c>
      <c r="G1862" s="16"/>
      <c r="H1862" s="87"/>
      <c r="I1862" s="87"/>
      <c r="J1862" s="87"/>
      <c r="K1862" s="87"/>
      <c r="L1862" s="87"/>
      <c r="M1862" s="87"/>
      <c r="N1862" s="87"/>
      <c r="O1862" s="87"/>
      <c r="P1862" s="87"/>
      <c r="Q1862" s="84">
        <v>24</v>
      </c>
      <c r="R1862" s="84">
        <v>60</v>
      </c>
      <c r="S1862" s="87">
        <v>72</v>
      </c>
      <c r="T1862" s="87">
        <v>28</v>
      </c>
      <c r="U1862" s="87"/>
      <c r="V1862" s="87"/>
      <c r="W1862" s="87"/>
      <c r="X1862" s="87"/>
    </row>
    <row r="1863" spans="1:24" ht="12.95">
      <c r="A1863" s="9" t="s">
        <v>158</v>
      </c>
      <c r="B1863" s="16" t="s">
        <v>45</v>
      </c>
      <c r="C1863" s="16" t="s">
        <v>222</v>
      </c>
      <c r="D1863" s="16" t="s">
        <v>16</v>
      </c>
      <c r="E1863" s="82" t="s">
        <v>877</v>
      </c>
      <c r="F1863" s="82" t="s">
        <v>877</v>
      </c>
      <c r="G1863" s="122"/>
      <c r="H1863" s="87"/>
      <c r="I1863" s="87"/>
      <c r="J1863" s="87"/>
      <c r="K1863" s="87">
        <v>190</v>
      </c>
      <c r="L1863" s="87">
        <v>190</v>
      </c>
      <c r="M1863" s="87">
        <v>190</v>
      </c>
      <c r="N1863" s="87">
        <v>150</v>
      </c>
      <c r="O1863" s="87">
        <v>150</v>
      </c>
      <c r="P1863" s="87">
        <v>100</v>
      </c>
      <c r="Q1863" s="87"/>
      <c r="R1863" s="87"/>
      <c r="S1863" s="87"/>
      <c r="T1863" s="87"/>
      <c r="U1863" s="87"/>
      <c r="V1863" s="87"/>
      <c r="W1863" s="87"/>
      <c r="X1863" s="87"/>
    </row>
    <row r="1864" spans="1:24" ht="12.95">
      <c r="A1864" s="9" t="s">
        <v>158</v>
      </c>
      <c r="B1864" s="16" t="s">
        <v>47</v>
      </c>
      <c r="C1864" s="16" t="s">
        <v>222</v>
      </c>
      <c r="D1864" s="16" t="s">
        <v>16</v>
      </c>
      <c r="E1864" s="82" t="s">
        <v>877</v>
      </c>
      <c r="F1864" s="82" t="s">
        <v>877</v>
      </c>
      <c r="G1864" s="122"/>
      <c r="H1864" s="87"/>
      <c r="I1864" s="87"/>
      <c r="J1864" s="87"/>
      <c r="K1864" s="87">
        <v>133</v>
      </c>
      <c r="L1864" s="87">
        <v>100</v>
      </c>
      <c r="M1864" s="87">
        <v>100</v>
      </c>
      <c r="N1864" s="87">
        <v>100</v>
      </c>
      <c r="O1864" s="87">
        <v>100</v>
      </c>
      <c r="P1864" s="87">
        <v>33</v>
      </c>
      <c r="Q1864" s="87"/>
      <c r="R1864" s="87"/>
      <c r="S1864" s="87"/>
      <c r="T1864" s="87"/>
      <c r="U1864" s="87"/>
      <c r="V1864" s="87"/>
      <c r="W1864" s="87"/>
      <c r="X1864" s="87"/>
    </row>
    <row r="1865" spans="1:24" ht="12.95">
      <c r="A1865" s="9" t="s">
        <v>158</v>
      </c>
      <c r="B1865" s="16" t="s">
        <v>49</v>
      </c>
      <c r="C1865" s="16" t="s">
        <v>222</v>
      </c>
      <c r="D1865" s="16" t="s">
        <v>16</v>
      </c>
      <c r="E1865" s="82" t="s">
        <v>877</v>
      </c>
      <c r="F1865" s="82" t="s">
        <v>877</v>
      </c>
      <c r="G1865" s="122"/>
      <c r="H1865" s="87"/>
      <c r="I1865" s="87"/>
      <c r="J1865" s="87"/>
      <c r="K1865" s="87">
        <v>32</v>
      </c>
      <c r="L1865" s="87">
        <v>24</v>
      </c>
      <c r="M1865" s="87">
        <v>24</v>
      </c>
      <c r="N1865" s="87">
        <v>24</v>
      </c>
      <c r="O1865" s="87">
        <v>24</v>
      </c>
      <c r="P1865" s="87">
        <v>8</v>
      </c>
      <c r="Q1865" s="87"/>
      <c r="R1865" s="87"/>
      <c r="S1865" s="87"/>
      <c r="T1865" s="87"/>
      <c r="U1865" s="87"/>
      <c r="V1865" s="87"/>
      <c r="W1865" s="87"/>
      <c r="X1865" s="87"/>
    </row>
    <row r="1866" spans="1:24" ht="12.95">
      <c r="A1866" s="9" t="s">
        <v>158</v>
      </c>
      <c r="B1866" s="16" t="s">
        <v>51</v>
      </c>
      <c r="C1866" s="16" t="s">
        <v>222</v>
      </c>
      <c r="D1866" s="16" t="s">
        <v>16</v>
      </c>
      <c r="E1866" s="82" t="s">
        <v>877</v>
      </c>
      <c r="F1866" s="82" t="s">
        <v>877</v>
      </c>
      <c r="G1866" s="122"/>
      <c r="H1866" s="87"/>
      <c r="I1866" s="87"/>
      <c r="J1866" s="87"/>
      <c r="K1866" s="87">
        <v>8</v>
      </c>
      <c r="L1866" s="87">
        <v>6</v>
      </c>
      <c r="M1866" s="87">
        <v>6</v>
      </c>
      <c r="N1866" s="87">
        <v>6</v>
      </c>
      <c r="O1866" s="87">
        <v>6</v>
      </c>
      <c r="P1866" s="87">
        <v>2</v>
      </c>
      <c r="Q1866" s="87"/>
      <c r="R1866" s="87"/>
      <c r="S1866" s="87"/>
      <c r="T1866" s="87"/>
      <c r="U1866" s="87"/>
      <c r="V1866" s="87"/>
      <c r="W1866" s="87"/>
      <c r="X1866" s="87"/>
    </row>
    <row r="1867" spans="1:24" ht="12.95">
      <c r="A1867" s="9" t="s">
        <v>158</v>
      </c>
      <c r="B1867" s="16" t="s">
        <v>53</v>
      </c>
      <c r="C1867" s="16" t="s">
        <v>222</v>
      </c>
      <c r="D1867" s="16" t="s">
        <v>16</v>
      </c>
      <c r="E1867" s="82" t="s">
        <v>877</v>
      </c>
      <c r="F1867" s="82" t="s">
        <v>877</v>
      </c>
      <c r="G1867" s="122"/>
      <c r="H1867" s="87"/>
      <c r="I1867" s="87"/>
      <c r="J1867" s="87"/>
      <c r="K1867" s="87">
        <v>5</v>
      </c>
      <c r="L1867" s="87">
        <v>4</v>
      </c>
      <c r="M1867" s="87">
        <v>4</v>
      </c>
      <c r="N1867" s="87">
        <v>4</v>
      </c>
      <c r="O1867" s="87">
        <v>4</v>
      </c>
      <c r="P1867" s="87">
        <v>3</v>
      </c>
      <c r="Q1867" s="87"/>
      <c r="R1867" s="87"/>
      <c r="S1867" s="87"/>
      <c r="T1867" s="87"/>
      <c r="U1867" s="87"/>
      <c r="V1867" s="87"/>
      <c r="W1867" s="87"/>
      <c r="X1867" s="87"/>
    </row>
    <row r="1868" spans="1:24" ht="12.95">
      <c r="A1868" s="9" t="s">
        <v>158</v>
      </c>
      <c r="B1868" s="16" t="s">
        <v>55</v>
      </c>
      <c r="C1868" s="16" t="s">
        <v>222</v>
      </c>
      <c r="D1868" s="16" t="s">
        <v>16</v>
      </c>
      <c r="E1868" s="82" t="s">
        <v>877</v>
      </c>
      <c r="F1868" s="82" t="s">
        <v>877</v>
      </c>
      <c r="G1868" s="122"/>
      <c r="H1868" s="87"/>
      <c r="I1868" s="87"/>
      <c r="J1868" s="87"/>
      <c r="K1868" s="87">
        <v>0</v>
      </c>
      <c r="L1868" s="87">
        <v>100</v>
      </c>
      <c r="M1868" s="87">
        <v>100</v>
      </c>
      <c r="N1868" s="87">
        <v>100</v>
      </c>
      <c r="O1868" s="87">
        <v>100</v>
      </c>
      <c r="P1868" s="87">
        <v>100</v>
      </c>
      <c r="Q1868" s="87"/>
      <c r="R1868" s="87"/>
      <c r="S1868" s="87"/>
      <c r="T1868" s="87"/>
      <c r="U1868" s="87"/>
      <c r="V1868" s="87"/>
      <c r="W1868" s="87"/>
      <c r="X1868" s="87"/>
    </row>
    <row r="1869" spans="1:24" ht="12.95">
      <c r="A1869" s="9" t="s">
        <v>158</v>
      </c>
      <c r="B1869" s="16" t="s">
        <v>57</v>
      </c>
      <c r="C1869" s="16" t="s">
        <v>222</v>
      </c>
      <c r="D1869" s="16" t="s">
        <v>16</v>
      </c>
      <c r="E1869" s="82" t="s">
        <v>877</v>
      </c>
      <c r="F1869" s="82" t="s">
        <v>877</v>
      </c>
      <c r="G1869" s="122"/>
      <c r="H1869" s="87"/>
      <c r="I1869" s="87"/>
      <c r="J1869" s="87"/>
      <c r="K1869" s="87">
        <v>5</v>
      </c>
      <c r="L1869" s="87">
        <v>5</v>
      </c>
      <c r="M1869" s="87">
        <v>5</v>
      </c>
      <c r="N1869" s="87">
        <v>5</v>
      </c>
      <c r="O1869" s="87">
        <v>3</v>
      </c>
      <c r="P1869" s="87">
        <v>2</v>
      </c>
      <c r="Q1869" s="87"/>
      <c r="R1869" s="87"/>
      <c r="S1869" s="87"/>
      <c r="T1869" s="87"/>
      <c r="U1869" s="87"/>
      <c r="V1869" s="87"/>
      <c r="W1869" s="87"/>
      <c r="X1869" s="87"/>
    </row>
    <row r="1870" spans="1:24" ht="12.95">
      <c r="A1870" s="9" t="s">
        <v>158</v>
      </c>
      <c r="B1870" s="16" t="s">
        <v>51</v>
      </c>
      <c r="C1870" s="16" t="str" cm="1">
        <f t="array" ref="C1870">IF(A1870="", "", _xlfn._xlws.FILTER('Responsáveis pelas informações'!F:F, 'Responsáveis pelas informações'!A:A=A1870))</f>
        <v>Marcos</v>
      </c>
      <c r="D1870" s="16" t="s">
        <v>16</v>
      </c>
      <c r="E1870" s="82" t="s">
        <v>408</v>
      </c>
      <c r="F1870" s="82" t="s">
        <v>877</v>
      </c>
      <c r="G1870" s="16"/>
      <c r="H1870" s="87"/>
      <c r="I1870" s="87"/>
      <c r="J1870" s="87"/>
      <c r="K1870" s="87"/>
      <c r="L1870" s="87"/>
      <c r="M1870" s="87"/>
      <c r="N1870" s="87"/>
      <c r="O1870" s="87">
        <v>17</v>
      </c>
      <c r="P1870" s="87">
        <v>12</v>
      </c>
      <c r="Q1870" s="84">
        <v>10</v>
      </c>
      <c r="R1870" s="84">
        <v>7</v>
      </c>
      <c r="S1870" s="87">
        <v>7</v>
      </c>
      <c r="T1870" s="87">
        <v>7</v>
      </c>
      <c r="U1870" s="87">
        <v>7</v>
      </c>
      <c r="V1870" s="87"/>
      <c r="W1870" s="87"/>
      <c r="X1870" s="87"/>
    </row>
    <row r="1871" spans="1:24" ht="12.95">
      <c r="A1871" s="9" t="s">
        <v>158</v>
      </c>
      <c r="B1871" s="16" t="s">
        <v>79</v>
      </c>
      <c r="C1871" s="16" t="str" cm="1">
        <f t="array" ref="C1871">IF(A1871="", "", _xlfn._xlws.FILTER('Responsáveis pelas informações'!F:F, 'Responsáveis pelas informações'!A:A=A1871))</f>
        <v>Marcos</v>
      </c>
      <c r="D1871" s="16" t="s">
        <v>16</v>
      </c>
      <c r="E1871" s="82" t="s">
        <v>408</v>
      </c>
      <c r="F1871" s="82" t="s">
        <v>877</v>
      </c>
      <c r="G1871" s="16"/>
      <c r="H1871" s="87"/>
      <c r="I1871" s="87"/>
      <c r="J1871" s="87"/>
      <c r="K1871" s="87"/>
      <c r="L1871" s="87"/>
      <c r="M1871" s="87"/>
      <c r="N1871" s="87"/>
      <c r="O1871" s="87">
        <v>4</v>
      </c>
      <c r="P1871" s="87">
        <v>3</v>
      </c>
      <c r="Q1871" s="84">
        <v>13</v>
      </c>
      <c r="R1871" s="84">
        <v>7</v>
      </c>
      <c r="S1871" s="87">
        <v>7</v>
      </c>
      <c r="T1871" s="87">
        <v>7</v>
      </c>
      <c r="U1871" s="87">
        <v>7</v>
      </c>
      <c r="V1871" s="87"/>
      <c r="W1871" s="87"/>
      <c r="X1871" s="87"/>
    </row>
    <row r="1872" spans="1:24" ht="26.1">
      <c r="A1872" s="9" t="s">
        <v>158</v>
      </c>
      <c r="B1872" s="16" t="s">
        <v>84</v>
      </c>
      <c r="C1872" s="16" t="str" cm="1">
        <f t="array" ref="C1872">IF(A1872="", "", _xlfn._xlws.FILTER('Responsáveis pelas informações'!F:F, 'Responsáveis pelas informações'!A:A=A1872))</f>
        <v>Marcos</v>
      </c>
      <c r="D1872" s="16" t="s">
        <v>16</v>
      </c>
      <c r="E1872" s="82" t="s">
        <v>408</v>
      </c>
      <c r="F1872" s="82" t="s">
        <v>877</v>
      </c>
      <c r="G1872" s="16"/>
      <c r="H1872" s="87"/>
      <c r="I1872" s="87"/>
      <c r="J1872" s="87"/>
      <c r="K1872" s="87"/>
      <c r="L1872" s="87"/>
      <c r="M1872" s="87"/>
      <c r="N1872" s="87"/>
      <c r="O1872" s="87">
        <v>26</v>
      </c>
      <c r="P1872" s="87">
        <v>22</v>
      </c>
      <c r="Q1872" s="84">
        <v>26</v>
      </c>
      <c r="R1872" s="84">
        <v>17</v>
      </c>
      <c r="S1872" s="87">
        <v>17</v>
      </c>
      <c r="T1872" s="87">
        <v>17</v>
      </c>
      <c r="U1872" s="87">
        <v>12</v>
      </c>
      <c r="V1872" s="87"/>
      <c r="W1872" s="87"/>
      <c r="X1872" s="87"/>
    </row>
    <row r="1873" spans="1:24" ht="12.95">
      <c r="A1873" s="9" t="s">
        <v>158</v>
      </c>
      <c r="B1873" s="16" t="s">
        <v>57</v>
      </c>
      <c r="C1873" s="16" t="str" cm="1">
        <f t="array" ref="C1873">IF(A1873="", "", _xlfn._xlws.FILTER('Responsáveis pelas informações'!F:F, 'Responsáveis pelas informações'!A:A=A1873))</f>
        <v>Marcos</v>
      </c>
      <c r="D1873" s="16" t="s">
        <v>16</v>
      </c>
      <c r="E1873" s="82" t="s">
        <v>408</v>
      </c>
      <c r="F1873" s="82" t="s">
        <v>877</v>
      </c>
      <c r="G1873" s="16"/>
      <c r="H1873" s="87"/>
      <c r="I1873" s="87"/>
      <c r="J1873" s="87"/>
      <c r="K1873" s="87"/>
      <c r="L1873" s="87"/>
      <c r="M1873" s="87"/>
      <c r="N1873" s="87"/>
      <c r="O1873" s="87">
        <v>3</v>
      </c>
      <c r="P1873" s="87">
        <v>2</v>
      </c>
      <c r="Q1873" s="84">
        <v>4</v>
      </c>
      <c r="R1873" s="84">
        <v>4</v>
      </c>
      <c r="S1873" s="87">
        <v>3</v>
      </c>
      <c r="T1873" s="87">
        <v>4</v>
      </c>
      <c r="U1873" s="87">
        <v>2</v>
      </c>
      <c r="V1873" s="87"/>
      <c r="W1873" s="87"/>
      <c r="X1873" s="87"/>
    </row>
    <row r="1874" spans="1:24" ht="12.95">
      <c r="A1874" s="9" t="s">
        <v>158</v>
      </c>
      <c r="B1874" s="16" t="s">
        <v>99</v>
      </c>
      <c r="C1874" s="16" t="str" cm="1">
        <f t="array" ref="C1874">IF(A1874="", "", _xlfn._xlws.FILTER('Responsáveis pelas informações'!F:F, 'Responsáveis pelas informações'!A:A=A1874))</f>
        <v>Marcos</v>
      </c>
      <c r="D1874" s="16" t="s">
        <v>16</v>
      </c>
      <c r="E1874" s="82" t="s">
        <v>408</v>
      </c>
      <c r="F1874" s="82" t="s">
        <v>877</v>
      </c>
      <c r="G1874" s="16"/>
      <c r="H1874" s="87"/>
      <c r="I1874" s="87"/>
      <c r="J1874" s="87"/>
      <c r="K1874" s="87"/>
      <c r="L1874" s="87"/>
      <c r="M1874" s="87"/>
      <c r="N1874" s="87"/>
      <c r="O1874" s="87">
        <v>3</v>
      </c>
      <c r="P1874" s="87">
        <v>3</v>
      </c>
      <c r="Q1874" s="84">
        <v>3</v>
      </c>
      <c r="R1874" s="84">
        <v>3</v>
      </c>
      <c r="S1874" s="87">
        <v>3</v>
      </c>
      <c r="T1874" s="87">
        <v>3</v>
      </c>
      <c r="U1874" s="87">
        <v>3</v>
      </c>
      <c r="V1874" s="87"/>
      <c r="W1874" s="87"/>
      <c r="X1874" s="87"/>
    </row>
    <row r="1875" spans="1:24" ht="26.1">
      <c r="A1875" s="9" t="s">
        <v>158</v>
      </c>
      <c r="B1875" s="16" t="s">
        <v>88</v>
      </c>
      <c r="C1875" s="16" t="str" cm="1">
        <f t="array" ref="C1875">IF(A1875="", "", _xlfn._xlws.FILTER('Responsáveis pelas informações'!F:F, 'Responsáveis pelas informações'!A:A=A1875))</f>
        <v>Marcos</v>
      </c>
      <c r="D1875" s="16" t="s">
        <v>16</v>
      </c>
      <c r="E1875" s="82" t="s">
        <v>408</v>
      </c>
      <c r="F1875" s="82" t="s">
        <v>877</v>
      </c>
      <c r="G1875" s="16"/>
      <c r="H1875" s="87"/>
      <c r="I1875" s="87"/>
      <c r="J1875" s="87"/>
      <c r="K1875" s="87"/>
      <c r="L1875" s="87"/>
      <c r="M1875" s="87"/>
      <c r="N1875" s="87"/>
      <c r="O1875" s="87">
        <v>40</v>
      </c>
      <c r="P1875" s="87">
        <v>41</v>
      </c>
      <c r="Q1875" s="84">
        <v>53</v>
      </c>
      <c r="R1875" s="84">
        <v>42</v>
      </c>
      <c r="S1875" s="87">
        <v>45</v>
      </c>
      <c r="T1875" s="87">
        <v>45</v>
      </c>
      <c r="U1875" s="87">
        <v>45</v>
      </c>
      <c r="V1875" s="87"/>
      <c r="W1875" s="87"/>
      <c r="X1875" s="87"/>
    </row>
    <row r="1876" spans="1:24" ht="12.95">
      <c r="A1876" s="9" t="s">
        <v>158</v>
      </c>
      <c r="B1876" s="16" t="s">
        <v>72</v>
      </c>
      <c r="C1876" s="16" t="str" cm="1">
        <f t="array" ref="C1876">IF(A1876="", "", _xlfn._xlws.FILTER('Responsáveis pelas informações'!F:F, 'Responsáveis pelas informações'!A:A=A1876))</f>
        <v>Marcos</v>
      </c>
      <c r="D1876" s="16" t="s">
        <v>16</v>
      </c>
      <c r="E1876" s="82" t="s">
        <v>408</v>
      </c>
      <c r="F1876" s="82" t="s">
        <v>877</v>
      </c>
      <c r="G1876" s="16"/>
      <c r="H1876" s="87"/>
      <c r="I1876" s="87"/>
      <c r="J1876" s="87"/>
      <c r="K1876" s="87"/>
      <c r="L1876" s="87"/>
      <c r="M1876" s="87"/>
      <c r="N1876" s="87"/>
      <c r="O1876" s="87">
        <v>71</v>
      </c>
      <c r="P1876" s="87">
        <v>66</v>
      </c>
      <c r="Q1876" s="84">
        <v>68</v>
      </c>
      <c r="R1876" s="84">
        <v>63</v>
      </c>
      <c r="S1876" s="87">
        <v>63</v>
      </c>
      <c r="T1876" s="87">
        <v>63</v>
      </c>
      <c r="U1876" s="87">
        <v>63</v>
      </c>
      <c r="V1876" s="87"/>
      <c r="W1876" s="87"/>
      <c r="X1876" s="87"/>
    </row>
    <row r="1877" spans="1:24" ht="12.95">
      <c r="A1877" s="9" t="s">
        <v>158</v>
      </c>
      <c r="B1877" s="16" t="s">
        <v>49</v>
      </c>
      <c r="C1877" s="16" t="str" cm="1">
        <f t="array" ref="C1877">IF(A1877="", "", _xlfn._xlws.FILTER('Responsáveis pelas informações'!F:F, 'Responsáveis pelas informações'!A:A=A1877))</f>
        <v>Marcos</v>
      </c>
      <c r="D1877" s="16" t="s">
        <v>16</v>
      </c>
      <c r="E1877" s="82" t="s">
        <v>408</v>
      </c>
      <c r="F1877" s="82" t="s">
        <v>877</v>
      </c>
      <c r="G1877" s="16"/>
      <c r="H1877" s="87"/>
      <c r="I1877" s="87"/>
      <c r="J1877" s="87"/>
      <c r="K1877" s="87"/>
      <c r="L1877" s="87"/>
      <c r="M1877" s="87"/>
      <c r="N1877" s="87"/>
      <c r="O1877" s="87">
        <v>24</v>
      </c>
      <c r="P1877" s="87">
        <v>20</v>
      </c>
      <c r="Q1877" s="84">
        <v>13</v>
      </c>
      <c r="R1877" s="84">
        <v>16</v>
      </c>
      <c r="S1877" s="87">
        <v>11</v>
      </c>
      <c r="T1877" s="87">
        <v>11</v>
      </c>
      <c r="U1877" s="87">
        <v>11</v>
      </c>
      <c r="V1877" s="87"/>
      <c r="W1877" s="87"/>
      <c r="X1877" s="87"/>
    </row>
    <row r="1878" spans="1:24" ht="12.95">
      <c r="A1878" s="9" t="s">
        <v>158</v>
      </c>
      <c r="B1878" s="16" t="s">
        <v>74</v>
      </c>
      <c r="C1878" s="16" t="str" cm="1">
        <f t="array" ref="C1878">IF(A1878="", "", _xlfn._xlws.FILTER('Responsáveis pelas informações'!F:F, 'Responsáveis pelas informações'!A:A=A1878))</f>
        <v>Marcos</v>
      </c>
      <c r="D1878" s="16" t="s">
        <v>16</v>
      </c>
      <c r="E1878" s="82" t="s">
        <v>408</v>
      </c>
      <c r="F1878" s="82" t="s">
        <v>877</v>
      </c>
      <c r="G1878" s="16"/>
      <c r="H1878" s="87"/>
      <c r="I1878" s="87"/>
      <c r="J1878" s="87"/>
      <c r="K1878" s="87"/>
      <c r="L1878" s="87"/>
      <c r="M1878" s="87"/>
      <c r="N1878" s="87"/>
      <c r="O1878" s="87">
        <v>100</v>
      </c>
      <c r="P1878" s="87">
        <v>33</v>
      </c>
      <c r="Q1878" s="84">
        <v>35</v>
      </c>
      <c r="R1878" s="84">
        <v>52</v>
      </c>
      <c r="S1878" s="87">
        <v>52</v>
      </c>
      <c r="T1878" s="87">
        <v>57</v>
      </c>
      <c r="U1878" s="87">
        <v>57</v>
      </c>
      <c r="V1878" s="87"/>
      <c r="W1878" s="87"/>
      <c r="X1878" s="87"/>
    </row>
    <row r="1879" spans="1:24" ht="12.95">
      <c r="A1879" s="9" t="s">
        <v>158</v>
      </c>
      <c r="B1879" s="16" t="s">
        <v>81</v>
      </c>
      <c r="C1879" s="16" t="str" cm="1">
        <f t="array" ref="C1879">IF(A1879="", "", _xlfn._xlws.FILTER('Responsáveis pelas informações'!F:F, 'Responsáveis pelas informações'!A:A=A1879))</f>
        <v>Marcos</v>
      </c>
      <c r="D1879" s="16" t="s">
        <v>16</v>
      </c>
      <c r="E1879" s="82" t="s">
        <v>408</v>
      </c>
      <c r="F1879" s="82" t="s">
        <v>877</v>
      </c>
      <c r="G1879" s="16"/>
      <c r="H1879" s="87"/>
      <c r="I1879" s="87"/>
      <c r="J1879" s="87"/>
      <c r="K1879" s="87"/>
      <c r="L1879" s="87"/>
      <c r="M1879" s="87"/>
      <c r="N1879" s="87"/>
      <c r="O1879" s="87">
        <v>1</v>
      </c>
      <c r="P1879" s="87">
        <v>2</v>
      </c>
      <c r="Q1879" s="84">
        <v>3</v>
      </c>
      <c r="R1879" s="84">
        <v>3</v>
      </c>
      <c r="S1879" s="87">
        <v>2</v>
      </c>
      <c r="T1879" s="87">
        <v>2</v>
      </c>
      <c r="U1879" s="87">
        <v>1</v>
      </c>
      <c r="V1879" s="87"/>
      <c r="W1879" s="87"/>
      <c r="X1879" s="87"/>
    </row>
    <row r="1880" spans="1:24" ht="12.95">
      <c r="A1880" s="9" t="s">
        <v>159</v>
      </c>
      <c r="B1880" s="16" t="s">
        <v>74</v>
      </c>
      <c r="C1880" s="16" t="str" cm="1">
        <f t="array" ref="C1880">IF(A1880="", "", _xlfn._xlws.FILTER('Responsáveis pelas informações'!F:F, 'Responsáveis pelas informações'!A:A=A1880))</f>
        <v>Juliana</v>
      </c>
      <c r="D1880" s="16" t="s">
        <v>6</v>
      </c>
      <c r="E1880" s="30" t="s">
        <v>877</v>
      </c>
      <c r="F1880" s="30" t="s">
        <v>877</v>
      </c>
      <c r="G1880" s="16"/>
      <c r="H1880" s="87"/>
      <c r="I1880" s="87"/>
      <c r="J1880" s="87"/>
      <c r="K1880" s="87"/>
      <c r="L1880" s="87"/>
      <c r="M1880" s="87"/>
      <c r="N1880" s="87"/>
      <c r="O1880" s="87"/>
      <c r="P1880" s="87"/>
      <c r="Q1880" s="84">
        <v>5</v>
      </c>
      <c r="R1880" s="84">
        <v>7</v>
      </c>
      <c r="S1880" s="87">
        <v>11</v>
      </c>
      <c r="T1880" s="87">
        <v>1</v>
      </c>
      <c r="U1880" s="87"/>
      <c r="V1880" s="87"/>
      <c r="W1880" s="87"/>
      <c r="X1880" s="87"/>
    </row>
    <row r="1881" spans="1:24" ht="12.95">
      <c r="A1881" s="9" t="s">
        <v>159</v>
      </c>
      <c r="B1881" s="16" t="s">
        <v>49</v>
      </c>
      <c r="C1881" s="16" t="str" cm="1">
        <f t="array" ref="C1881">IF(A1881="", "", _xlfn._xlws.FILTER('Responsáveis pelas informações'!F:F, 'Responsáveis pelas informações'!A:A=A1881))</f>
        <v>Juliana</v>
      </c>
      <c r="D1881" s="16" t="s">
        <v>6</v>
      </c>
      <c r="E1881" s="30" t="s">
        <v>877</v>
      </c>
      <c r="F1881" s="30" t="s">
        <v>877</v>
      </c>
      <c r="G1881" s="16"/>
      <c r="H1881" s="87"/>
      <c r="I1881" s="87"/>
      <c r="J1881" s="87"/>
      <c r="K1881" s="87"/>
      <c r="L1881" s="87"/>
      <c r="M1881" s="87"/>
      <c r="N1881" s="87"/>
      <c r="O1881" s="87"/>
      <c r="P1881" s="87"/>
      <c r="Q1881" s="84">
        <v>6</v>
      </c>
      <c r="R1881" s="84">
        <v>9</v>
      </c>
      <c r="S1881" s="87">
        <v>13</v>
      </c>
      <c r="T1881" s="87">
        <v>1</v>
      </c>
      <c r="U1881" s="87"/>
      <c r="V1881" s="87"/>
      <c r="W1881" s="87"/>
      <c r="X1881" s="87"/>
    </row>
    <row r="1882" spans="1:24" ht="12.95">
      <c r="A1882" s="9" t="s">
        <v>159</v>
      </c>
      <c r="B1882" s="16" t="s">
        <v>77</v>
      </c>
      <c r="C1882" s="16" t="str" cm="1">
        <f t="array" ref="C1882">IF(A1882="", "", _xlfn._xlws.FILTER('Responsáveis pelas informações'!F:F, 'Responsáveis pelas informações'!A:A=A1882))</f>
        <v>Juliana</v>
      </c>
      <c r="D1882" s="16" t="s">
        <v>6</v>
      </c>
      <c r="E1882" s="30" t="s">
        <v>877</v>
      </c>
      <c r="F1882" s="30" t="s">
        <v>877</v>
      </c>
      <c r="G1882" s="16"/>
      <c r="H1882" s="87"/>
      <c r="I1882" s="87"/>
      <c r="J1882" s="87"/>
      <c r="K1882" s="87"/>
      <c r="L1882" s="87"/>
      <c r="M1882" s="87"/>
      <c r="N1882" s="87"/>
      <c r="O1882" s="87"/>
      <c r="P1882" s="87"/>
      <c r="Q1882" s="84">
        <v>2</v>
      </c>
      <c r="R1882" s="84">
        <v>3</v>
      </c>
      <c r="S1882" s="87">
        <v>4</v>
      </c>
      <c r="T1882" s="87">
        <v>0</v>
      </c>
      <c r="U1882" s="87"/>
      <c r="V1882" s="87"/>
      <c r="W1882" s="87"/>
      <c r="X1882" s="87"/>
    </row>
    <row r="1883" spans="1:24" ht="12.95">
      <c r="A1883" s="9" t="s">
        <v>159</v>
      </c>
      <c r="B1883" s="16" t="s">
        <v>79</v>
      </c>
      <c r="C1883" s="16" t="str" cm="1">
        <f t="array" ref="C1883">IF(A1883="", "", _xlfn._xlws.FILTER('Responsáveis pelas informações'!F:F, 'Responsáveis pelas informações'!A:A=A1883))</f>
        <v>Juliana</v>
      </c>
      <c r="D1883" s="16" t="s">
        <v>6</v>
      </c>
      <c r="E1883" s="30" t="s">
        <v>877</v>
      </c>
      <c r="F1883" s="30" t="s">
        <v>877</v>
      </c>
      <c r="G1883" s="16"/>
      <c r="H1883" s="87"/>
      <c r="I1883" s="87"/>
      <c r="J1883" s="87"/>
      <c r="K1883" s="87"/>
      <c r="L1883" s="87"/>
      <c r="M1883" s="87"/>
      <c r="N1883" s="87"/>
      <c r="O1883" s="87"/>
      <c r="P1883" s="87"/>
      <c r="Q1883" s="84">
        <v>2</v>
      </c>
      <c r="R1883" s="84">
        <v>6</v>
      </c>
      <c r="S1883" s="87">
        <v>6</v>
      </c>
      <c r="T1883" s="87">
        <v>3</v>
      </c>
      <c r="U1883" s="87"/>
      <c r="V1883" s="87"/>
      <c r="W1883" s="87"/>
      <c r="X1883" s="87"/>
    </row>
    <row r="1884" spans="1:24" ht="26.1">
      <c r="A1884" s="9" t="s">
        <v>159</v>
      </c>
      <c r="B1884" s="16" t="s">
        <v>95</v>
      </c>
      <c r="C1884" s="16" t="str" cm="1">
        <f t="array" ref="C1884">IF(A1884="", "", _xlfn._xlws.FILTER('Responsáveis pelas informações'!F:F, 'Responsáveis pelas informações'!A:A=A1884))</f>
        <v>Juliana</v>
      </c>
      <c r="D1884" s="16" t="s">
        <v>6</v>
      </c>
      <c r="E1884" s="30" t="s">
        <v>877</v>
      </c>
      <c r="F1884" s="30" t="s">
        <v>877</v>
      </c>
      <c r="G1884" s="16"/>
      <c r="H1884" s="87"/>
      <c r="I1884" s="87"/>
      <c r="J1884" s="87"/>
      <c r="K1884" s="87"/>
      <c r="L1884" s="87"/>
      <c r="M1884" s="87"/>
      <c r="N1884" s="87"/>
      <c r="O1884" s="87"/>
      <c r="P1884" s="87"/>
      <c r="Q1884" s="84">
        <v>0</v>
      </c>
      <c r="R1884" s="84">
        <v>1</v>
      </c>
      <c r="S1884" s="87">
        <v>1</v>
      </c>
      <c r="T1884" s="87">
        <v>0</v>
      </c>
      <c r="U1884" s="87"/>
      <c r="V1884" s="87"/>
      <c r="W1884" s="87"/>
      <c r="X1884" s="87"/>
    </row>
    <row r="1885" spans="1:24" ht="12.95">
      <c r="A1885" s="9" t="s">
        <v>159</v>
      </c>
      <c r="B1885" s="16" t="s">
        <v>81</v>
      </c>
      <c r="C1885" s="16" t="str" cm="1">
        <f t="array" ref="C1885">IF(A1885="", "", _xlfn._xlws.FILTER('Responsáveis pelas informações'!F:F, 'Responsáveis pelas informações'!A:A=A1885))</f>
        <v>Juliana</v>
      </c>
      <c r="D1885" s="16" t="s">
        <v>6</v>
      </c>
      <c r="E1885" s="30" t="s">
        <v>877</v>
      </c>
      <c r="F1885" s="30" t="s">
        <v>877</v>
      </c>
      <c r="G1885" s="16"/>
      <c r="H1885" s="87"/>
      <c r="I1885" s="87"/>
      <c r="J1885" s="87"/>
      <c r="K1885" s="87"/>
      <c r="L1885" s="87"/>
      <c r="M1885" s="87"/>
      <c r="N1885" s="87"/>
      <c r="O1885" s="87"/>
      <c r="P1885" s="87"/>
      <c r="Q1885" s="84">
        <v>1</v>
      </c>
      <c r="R1885" s="84">
        <v>2</v>
      </c>
      <c r="S1885" s="87">
        <v>1</v>
      </c>
      <c r="T1885" s="87">
        <v>1</v>
      </c>
      <c r="U1885" s="87"/>
      <c r="V1885" s="87"/>
      <c r="W1885" s="87"/>
      <c r="X1885" s="87"/>
    </row>
    <row r="1886" spans="1:24" ht="12.95">
      <c r="A1886" s="9" t="s">
        <v>159</v>
      </c>
      <c r="B1886" s="16" t="s">
        <v>57</v>
      </c>
      <c r="C1886" s="16" t="str" cm="1">
        <f t="array" ref="C1886">IF(A1886="", "", _xlfn._xlws.FILTER('Responsáveis pelas informações'!F:F, 'Responsáveis pelas informações'!A:A=A1886))</f>
        <v>Juliana</v>
      </c>
      <c r="D1886" s="16" t="s">
        <v>6</v>
      </c>
      <c r="E1886" s="30" t="s">
        <v>877</v>
      </c>
      <c r="F1886" s="30" t="s">
        <v>877</v>
      </c>
      <c r="G1886" s="16"/>
      <c r="H1886" s="87"/>
      <c r="I1886" s="87"/>
      <c r="J1886" s="87"/>
      <c r="K1886" s="87"/>
      <c r="L1886" s="87"/>
      <c r="M1886" s="87"/>
      <c r="N1886" s="87"/>
      <c r="O1886" s="87"/>
      <c r="P1886" s="87"/>
      <c r="Q1886" s="84">
        <v>1</v>
      </c>
      <c r="R1886" s="84">
        <v>1</v>
      </c>
      <c r="S1886" s="87">
        <v>1</v>
      </c>
      <c r="T1886" s="87">
        <v>0</v>
      </c>
      <c r="U1886" s="87"/>
      <c r="V1886" s="87"/>
      <c r="W1886" s="87"/>
      <c r="X1886" s="87"/>
    </row>
    <row r="1887" spans="1:24" ht="12.95">
      <c r="A1887" s="9" t="s">
        <v>159</v>
      </c>
      <c r="B1887" s="16" t="s">
        <v>99</v>
      </c>
      <c r="C1887" s="16" t="str" cm="1">
        <f t="array" ref="C1887">IF(A1887="", "", _xlfn._xlws.FILTER('Responsáveis pelas informações'!F:F, 'Responsáveis pelas informações'!A:A=A1887))</f>
        <v>Juliana</v>
      </c>
      <c r="D1887" s="16" t="s">
        <v>6</v>
      </c>
      <c r="E1887" s="30" t="s">
        <v>877</v>
      </c>
      <c r="F1887" s="30" t="s">
        <v>877</v>
      </c>
      <c r="G1887" s="16"/>
      <c r="H1887" s="87"/>
      <c r="I1887" s="87"/>
      <c r="J1887" s="87"/>
      <c r="K1887" s="87"/>
      <c r="L1887" s="87"/>
      <c r="M1887" s="87"/>
      <c r="N1887" s="87"/>
      <c r="O1887" s="87"/>
      <c r="P1887" s="87"/>
      <c r="Q1887" s="84">
        <v>7</v>
      </c>
      <c r="R1887" s="84">
        <v>7</v>
      </c>
      <c r="S1887" s="87">
        <v>7</v>
      </c>
      <c r="T1887" s="87">
        <v>7</v>
      </c>
      <c r="U1887" s="87"/>
      <c r="V1887" s="87"/>
      <c r="W1887" s="87"/>
      <c r="X1887" s="87"/>
    </row>
    <row r="1888" spans="1:24" ht="26.1">
      <c r="A1888" s="9" t="s">
        <v>159</v>
      </c>
      <c r="B1888" s="16" t="s">
        <v>88</v>
      </c>
      <c r="C1888" s="16" t="str" cm="1">
        <f t="array" ref="C1888">IF(A1888="", "", _xlfn._xlws.FILTER('Responsáveis pelas informações'!F:F, 'Responsáveis pelas informações'!A:A=A1888))</f>
        <v>Juliana</v>
      </c>
      <c r="D1888" s="16" t="s">
        <v>6</v>
      </c>
      <c r="E1888" s="30" t="s">
        <v>877</v>
      </c>
      <c r="F1888" s="30" t="s">
        <v>877</v>
      </c>
      <c r="G1888" s="16"/>
      <c r="H1888" s="87"/>
      <c r="I1888" s="87"/>
      <c r="J1888" s="87"/>
      <c r="K1888" s="87"/>
      <c r="L1888" s="87"/>
      <c r="M1888" s="87"/>
      <c r="N1888" s="87"/>
      <c r="O1888" s="87"/>
      <c r="P1888" s="87"/>
      <c r="Q1888" s="84">
        <v>0.55000000000000004</v>
      </c>
      <c r="R1888" s="84">
        <v>0.55000000000000004</v>
      </c>
      <c r="S1888" s="84">
        <v>0.55000000000000004</v>
      </c>
      <c r="T1888" s="84">
        <v>0.55000000000000004</v>
      </c>
      <c r="U1888" s="87"/>
      <c r="V1888" s="87"/>
      <c r="W1888" s="87"/>
      <c r="X1888" s="87"/>
    </row>
    <row r="1889" spans="1:24" ht="12.95">
      <c r="A1889" s="9" t="s">
        <v>159</v>
      </c>
      <c r="B1889" s="16" t="s">
        <v>72</v>
      </c>
      <c r="C1889" s="16" t="str" cm="1">
        <f t="array" ref="C1889">IF(A1889="", "", _xlfn._xlws.FILTER('Responsáveis pelas informações'!F:F, 'Responsáveis pelas informações'!A:A=A1889))</f>
        <v>Juliana</v>
      </c>
      <c r="D1889" s="16" t="s">
        <v>6</v>
      </c>
      <c r="E1889" s="30" t="s">
        <v>877</v>
      </c>
      <c r="F1889" s="30" t="s">
        <v>877</v>
      </c>
      <c r="G1889" s="16"/>
      <c r="H1889" s="87"/>
      <c r="I1889" s="87"/>
      <c r="J1889" s="87"/>
      <c r="K1889" s="87"/>
      <c r="L1889" s="87"/>
      <c r="M1889" s="87"/>
      <c r="N1889" s="87"/>
      <c r="O1889" s="87"/>
      <c r="P1889" s="87"/>
      <c r="Q1889" s="84">
        <v>0.33</v>
      </c>
      <c r="R1889" s="84">
        <v>0.33</v>
      </c>
      <c r="S1889" s="84">
        <v>0.32</v>
      </c>
      <c r="T1889" s="84">
        <v>0</v>
      </c>
      <c r="U1889" s="87"/>
      <c r="V1889" s="87"/>
      <c r="W1889" s="87"/>
      <c r="X1889" s="87"/>
    </row>
    <row r="1890" spans="1:24" ht="26.1">
      <c r="A1890" s="9" t="s">
        <v>159</v>
      </c>
      <c r="B1890" s="16" t="s">
        <v>104</v>
      </c>
      <c r="C1890" s="16" t="str" cm="1">
        <f t="array" ref="C1890">IF(A1890="", "", _xlfn._xlws.FILTER('Responsáveis pelas informações'!F:F, 'Responsáveis pelas informações'!A:A=A1890))</f>
        <v>Juliana</v>
      </c>
      <c r="D1890" s="16" t="s">
        <v>6</v>
      </c>
      <c r="E1890" s="30" t="s">
        <v>877</v>
      </c>
      <c r="F1890" s="30" t="s">
        <v>877</v>
      </c>
      <c r="G1890" s="16"/>
      <c r="H1890" s="87"/>
      <c r="I1890" s="87"/>
      <c r="J1890" s="87"/>
      <c r="K1890" s="87"/>
      <c r="L1890" s="87"/>
      <c r="M1890" s="87"/>
      <c r="N1890" s="87"/>
      <c r="O1890" s="87"/>
      <c r="P1890" s="87"/>
      <c r="Q1890" s="84">
        <v>10</v>
      </c>
      <c r="R1890" s="84">
        <v>16</v>
      </c>
      <c r="S1890" s="87">
        <v>20</v>
      </c>
      <c r="T1890" s="87">
        <v>6</v>
      </c>
      <c r="U1890" s="87"/>
      <c r="V1890" s="87"/>
      <c r="W1890" s="87"/>
      <c r="X1890" s="87"/>
    </row>
    <row r="1891" spans="1:24" ht="26.1">
      <c r="A1891" s="9" t="s">
        <v>159</v>
      </c>
      <c r="B1891" s="16" t="s">
        <v>84</v>
      </c>
      <c r="C1891" s="16" t="str" cm="1">
        <f t="array" ref="C1891">IF(A1891="", "", _xlfn._xlws.FILTER('Responsáveis pelas informações'!F:F, 'Responsáveis pelas informações'!A:A=A1891))</f>
        <v>Juliana</v>
      </c>
      <c r="D1891" s="16" t="s">
        <v>6</v>
      </c>
      <c r="E1891" s="30" t="s">
        <v>877</v>
      </c>
      <c r="F1891" s="30" t="s">
        <v>877</v>
      </c>
      <c r="G1891" s="16"/>
      <c r="H1891" s="87"/>
      <c r="I1891" s="87"/>
      <c r="J1891" s="87"/>
      <c r="K1891" s="87"/>
      <c r="L1891" s="87"/>
      <c r="M1891" s="87"/>
      <c r="N1891" s="87"/>
      <c r="O1891" s="87"/>
      <c r="P1891" s="87"/>
      <c r="Q1891" s="84" t="s">
        <v>391</v>
      </c>
      <c r="R1891" s="84" t="s">
        <v>391</v>
      </c>
      <c r="S1891" s="84" t="s">
        <v>391</v>
      </c>
      <c r="T1891" s="84" t="s">
        <v>391</v>
      </c>
      <c r="U1891" s="87"/>
      <c r="V1891" s="87"/>
      <c r="W1891" s="87"/>
      <c r="X1891" s="87"/>
    </row>
    <row r="1892" spans="1:24" ht="12.95">
      <c r="A1892" s="9" t="s">
        <v>159</v>
      </c>
      <c r="B1892" s="16" t="s">
        <v>74</v>
      </c>
      <c r="C1892" s="16" t="str" cm="1">
        <f t="array" ref="C1892">IF(A1892="", "", _xlfn._xlws.FILTER('Responsáveis pelas informações'!F:F, 'Responsáveis pelas informações'!A:A=A1892))</f>
        <v>Juliana</v>
      </c>
      <c r="D1892" s="16" t="s">
        <v>6</v>
      </c>
      <c r="E1892" s="30" t="s">
        <v>877</v>
      </c>
      <c r="F1892" s="30" t="s">
        <v>389</v>
      </c>
      <c r="G1892" s="16"/>
      <c r="H1892" s="87"/>
      <c r="I1892" s="87"/>
      <c r="J1892" s="87"/>
      <c r="K1892" s="87"/>
      <c r="L1892" s="87"/>
      <c r="M1892" s="87"/>
      <c r="N1892" s="87"/>
      <c r="O1892" s="87"/>
      <c r="P1892" s="87"/>
      <c r="Q1892" s="84"/>
      <c r="R1892" s="84">
        <v>35</v>
      </c>
      <c r="S1892" s="87">
        <v>35</v>
      </c>
      <c r="T1892" s="87">
        <v>15</v>
      </c>
      <c r="U1892" s="87"/>
      <c r="V1892" s="87"/>
      <c r="W1892" s="87"/>
      <c r="X1892" s="87"/>
    </row>
    <row r="1893" spans="1:24" ht="12.95">
      <c r="A1893" s="9" t="s">
        <v>159</v>
      </c>
      <c r="B1893" s="16" t="s">
        <v>49</v>
      </c>
      <c r="C1893" s="16" t="str" cm="1">
        <f t="array" ref="C1893">IF(A1893="", "", _xlfn._xlws.FILTER('Responsáveis pelas informações'!F:F, 'Responsáveis pelas informações'!A:A=A1893))</f>
        <v>Juliana</v>
      </c>
      <c r="D1893" s="16" t="s">
        <v>6</v>
      </c>
      <c r="E1893" s="30" t="s">
        <v>877</v>
      </c>
      <c r="F1893" s="30" t="s">
        <v>389</v>
      </c>
      <c r="G1893" s="16"/>
      <c r="H1893" s="87"/>
      <c r="I1893" s="87"/>
      <c r="J1893" s="87"/>
      <c r="K1893" s="87"/>
      <c r="L1893" s="87"/>
      <c r="M1893" s="87"/>
      <c r="N1893" s="87"/>
      <c r="O1893" s="87"/>
      <c r="P1893" s="87"/>
      <c r="Q1893" s="84"/>
      <c r="R1893" s="84">
        <v>18</v>
      </c>
      <c r="S1893" s="87">
        <v>18</v>
      </c>
      <c r="T1893" s="87">
        <v>12</v>
      </c>
      <c r="U1893" s="87"/>
      <c r="V1893" s="87"/>
      <c r="W1893" s="87"/>
      <c r="X1893" s="87"/>
    </row>
    <row r="1894" spans="1:24" ht="12.95">
      <c r="A1894" s="9" t="s">
        <v>159</v>
      </c>
      <c r="B1894" s="16" t="s">
        <v>77</v>
      </c>
      <c r="C1894" s="16" t="str" cm="1">
        <f t="array" ref="C1894">IF(A1894="", "", _xlfn._xlws.FILTER('Responsáveis pelas informações'!F:F, 'Responsáveis pelas informações'!A:A=A1894))</f>
        <v>Juliana</v>
      </c>
      <c r="D1894" s="16" t="s">
        <v>6</v>
      </c>
      <c r="E1894" s="30" t="s">
        <v>877</v>
      </c>
      <c r="F1894" s="30" t="s">
        <v>389</v>
      </c>
      <c r="G1894" s="16"/>
      <c r="H1894" s="87"/>
      <c r="I1894" s="87"/>
      <c r="J1894" s="87"/>
      <c r="K1894" s="87"/>
      <c r="L1894" s="87"/>
      <c r="M1894" s="87"/>
      <c r="N1894" s="87"/>
      <c r="O1894" s="87"/>
      <c r="P1894" s="87"/>
      <c r="Q1894" s="84"/>
      <c r="R1894" s="84">
        <v>9</v>
      </c>
      <c r="S1894" s="87">
        <v>9</v>
      </c>
      <c r="T1894" s="87">
        <v>6</v>
      </c>
      <c r="U1894" s="87"/>
      <c r="V1894" s="87"/>
      <c r="W1894" s="87"/>
      <c r="X1894" s="87"/>
    </row>
    <row r="1895" spans="1:24" ht="12.95">
      <c r="A1895" s="9" t="s">
        <v>159</v>
      </c>
      <c r="B1895" s="16" t="s">
        <v>79</v>
      </c>
      <c r="C1895" s="16" t="str" cm="1">
        <f t="array" ref="C1895">IF(A1895="", "", _xlfn._xlws.FILTER('Responsáveis pelas informações'!F:F, 'Responsáveis pelas informações'!A:A=A1895))</f>
        <v>Juliana</v>
      </c>
      <c r="D1895" s="16" t="s">
        <v>6</v>
      </c>
      <c r="E1895" s="30" t="s">
        <v>877</v>
      </c>
      <c r="F1895" s="30" t="s">
        <v>389</v>
      </c>
      <c r="G1895" s="16"/>
      <c r="H1895" s="87"/>
      <c r="I1895" s="87"/>
      <c r="J1895" s="87"/>
      <c r="K1895" s="87"/>
      <c r="L1895" s="87"/>
      <c r="M1895" s="87"/>
      <c r="N1895" s="87"/>
      <c r="O1895" s="87"/>
      <c r="P1895" s="87"/>
      <c r="Q1895" s="84"/>
      <c r="R1895" s="84">
        <v>6</v>
      </c>
      <c r="S1895" s="87">
        <v>6</v>
      </c>
      <c r="T1895" s="87">
        <v>3</v>
      </c>
      <c r="U1895" s="87"/>
      <c r="V1895" s="87"/>
      <c r="W1895" s="87"/>
      <c r="X1895" s="87"/>
    </row>
    <row r="1896" spans="1:24" ht="26.1">
      <c r="A1896" s="9" t="s">
        <v>159</v>
      </c>
      <c r="B1896" s="16" t="s">
        <v>95</v>
      </c>
      <c r="C1896" s="16" t="str" cm="1">
        <f t="array" ref="C1896">IF(A1896="", "", _xlfn._xlws.FILTER('Responsáveis pelas informações'!F:F, 'Responsáveis pelas informações'!A:A=A1896))</f>
        <v>Juliana</v>
      </c>
      <c r="D1896" s="16" t="s">
        <v>6</v>
      </c>
      <c r="E1896" s="30" t="s">
        <v>877</v>
      </c>
      <c r="F1896" s="30" t="s">
        <v>389</v>
      </c>
      <c r="G1896" s="16"/>
      <c r="H1896" s="87"/>
      <c r="I1896" s="87"/>
      <c r="J1896" s="87"/>
      <c r="K1896" s="87"/>
      <c r="L1896" s="87"/>
      <c r="M1896" s="87"/>
      <c r="N1896" s="87"/>
      <c r="O1896" s="87"/>
      <c r="P1896" s="87"/>
      <c r="Q1896" s="84"/>
      <c r="R1896" s="84">
        <v>2</v>
      </c>
      <c r="S1896" s="87">
        <v>2</v>
      </c>
      <c r="T1896" s="199">
        <v>1</v>
      </c>
      <c r="U1896" s="87"/>
      <c r="V1896" s="87"/>
      <c r="W1896" s="87"/>
      <c r="X1896" s="87"/>
    </row>
    <row r="1897" spans="1:24" ht="12.95">
      <c r="A1897" s="9" t="s">
        <v>159</v>
      </c>
      <c r="B1897" s="16" t="s">
        <v>81</v>
      </c>
      <c r="C1897" s="16" t="str" cm="1">
        <f t="array" ref="C1897">IF(A1897="", "", _xlfn._xlws.FILTER('Responsáveis pelas informações'!F:F, 'Responsáveis pelas informações'!A:A=A1897))</f>
        <v>Juliana</v>
      </c>
      <c r="D1897" s="16" t="s">
        <v>6</v>
      </c>
      <c r="E1897" s="30" t="s">
        <v>877</v>
      </c>
      <c r="F1897" s="30" t="s">
        <v>389</v>
      </c>
      <c r="G1897" s="16"/>
      <c r="H1897" s="87"/>
      <c r="I1897" s="87"/>
      <c r="J1897" s="87"/>
      <c r="K1897" s="87"/>
      <c r="L1897" s="87"/>
      <c r="M1897" s="87"/>
      <c r="N1897" s="87"/>
      <c r="O1897" s="87"/>
      <c r="P1897" s="87"/>
      <c r="Q1897" s="84"/>
      <c r="R1897" s="84">
        <v>5</v>
      </c>
      <c r="S1897" s="87">
        <v>5</v>
      </c>
      <c r="T1897" s="87">
        <v>2</v>
      </c>
      <c r="U1897" s="87"/>
      <c r="V1897" s="87"/>
      <c r="W1897" s="87"/>
      <c r="X1897" s="87"/>
    </row>
    <row r="1898" spans="1:24" ht="12.95">
      <c r="A1898" s="9" t="s">
        <v>159</v>
      </c>
      <c r="B1898" s="16" t="s">
        <v>57</v>
      </c>
      <c r="C1898" s="16" t="str" cm="1">
        <f t="array" ref="C1898">IF(A1898="", "", _xlfn._xlws.FILTER('Responsáveis pelas informações'!F:F, 'Responsáveis pelas informações'!A:A=A1898))</f>
        <v>Juliana</v>
      </c>
      <c r="D1898" s="16" t="s">
        <v>6</v>
      </c>
      <c r="E1898" s="30" t="s">
        <v>877</v>
      </c>
      <c r="F1898" s="30" t="s">
        <v>389</v>
      </c>
      <c r="G1898" s="16"/>
      <c r="H1898" s="87"/>
      <c r="I1898" s="87"/>
      <c r="J1898" s="87"/>
      <c r="K1898" s="87"/>
      <c r="L1898" s="87"/>
      <c r="M1898" s="87"/>
      <c r="N1898" s="87"/>
      <c r="O1898" s="87"/>
      <c r="P1898" s="87"/>
      <c r="Q1898" s="84"/>
      <c r="R1898" s="84">
        <v>5</v>
      </c>
      <c r="S1898" s="87">
        <v>5</v>
      </c>
      <c r="T1898" s="87">
        <v>3</v>
      </c>
      <c r="U1898" s="87"/>
      <c r="V1898" s="87"/>
      <c r="W1898" s="87"/>
      <c r="X1898" s="87"/>
    </row>
    <row r="1899" spans="1:24" ht="12.95">
      <c r="A1899" s="9" t="s">
        <v>159</v>
      </c>
      <c r="B1899" s="16" t="s">
        <v>99</v>
      </c>
      <c r="C1899" s="16" t="str" cm="1">
        <f t="array" ref="C1899">IF(A1899="", "", _xlfn._xlws.FILTER('Responsáveis pelas informações'!F:F, 'Responsáveis pelas informações'!A:A=A1899))</f>
        <v>Juliana</v>
      </c>
      <c r="D1899" s="16" t="s">
        <v>6</v>
      </c>
      <c r="E1899" s="30" t="s">
        <v>877</v>
      </c>
      <c r="F1899" s="30" t="s">
        <v>389</v>
      </c>
      <c r="G1899" s="16"/>
      <c r="H1899" s="87"/>
      <c r="I1899" s="87"/>
      <c r="J1899" s="87"/>
      <c r="K1899" s="87"/>
      <c r="L1899" s="87"/>
      <c r="M1899" s="87"/>
      <c r="N1899" s="87"/>
      <c r="O1899" s="87"/>
      <c r="P1899" s="87"/>
      <c r="Q1899" s="84"/>
      <c r="R1899" s="84">
        <v>8</v>
      </c>
      <c r="S1899" s="87">
        <v>9</v>
      </c>
      <c r="T1899" s="87">
        <v>9</v>
      </c>
      <c r="U1899" s="87"/>
      <c r="V1899" s="87"/>
      <c r="W1899" s="87"/>
      <c r="X1899" s="87"/>
    </row>
    <row r="1900" spans="1:24" ht="26.1">
      <c r="A1900" s="9" t="s">
        <v>159</v>
      </c>
      <c r="B1900" s="16" t="s">
        <v>88</v>
      </c>
      <c r="C1900" s="16" t="str" cm="1">
        <f t="array" ref="C1900">IF(A1900="", "", _xlfn._xlws.FILTER('Responsáveis pelas informações'!F:F, 'Responsáveis pelas informações'!A:A=A1900))</f>
        <v>Juliana</v>
      </c>
      <c r="D1900" s="16" t="s">
        <v>6</v>
      </c>
      <c r="E1900" s="30" t="s">
        <v>877</v>
      </c>
      <c r="F1900" s="30" t="s">
        <v>389</v>
      </c>
      <c r="G1900" s="16"/>
      <c r="H1900" s="87"/>
      <c r="I1900" s="87"/>
      <c r="J1900" s="87"/>
      <c r="K1900" s="87"/>
      <c r="L1900" s="87"/>
      <c r="M1900" s="87"/>
      <c r="N1900" s="87"/>
      <c r="O1900" s="87"/>
      <c r="P1900" s="87"/>
      <c r="Q1900" s="84"/>
      <c r="R1900" s="84">
        <v>51</v>
      </c>
      <c r="S1900" s="87">
        <v>50</v>
      </c>
      <c r="T1900" s="87">
        <v>51</v>
      </c>
      <c r="U1900" s="87"/>
      <c r="V1900" s="87"/>
      <c r="W1900" s="87"/>
      <c r="X1900" s="87"/>
    </row>
    <row r="1901" spans="1:24" ht="12.95">
      <c r="A1901" s="9" t="s">
        <v>159</v>
      </c>
      <c r="B1901" s="16" t="s">
        <v>72</v>
      </c>
      <c r="C1901" s="16" t="str" cm="1">
        <f t="array" ref="C1901">IF(A1901="", "", _xlfn._xlws.FILTER('Responsáveis pelas informações'!F:F, 'Responsáveis pelas informações'!A:A=A1901))</f>
        <v>Juliana</v>
      </c>
      <c r="D1901" s="16" t="s">
        <v>6</v>
      </c>
      <c r="E1901" s="30" t="s">
        <v>877</v>
      </c>
      <c r="F1901" s="30" t="s">
        <v>389</v>
      </c>
      <c r="G1901" s="16"/>
      <c r="H1901" s="87"/>
      <c r="I1901" s="87"/>
      <c r="J1901" s="87"/>
      <c r="K1901" s="87"/>
      <c r="L1901" s="87"/>
      <c r="M1901" s="87"/>
      <c r="N1901" s="87"/>
      <c r="O1901" s="87"/>
      <c r="P1901" s="87"/>
      <c r="Q1901" s="84"/>
      <c r="R1901" s="84">
        <v>50</v>
      </c>
      <c r="S1901" s="84">
        <v>50</v>
      </c>
      <c r="T1901" s="84">
        <v>50</v>
      </c>
      <c r="U1901" s="87"/>
      <c r="V1901" s="87"/>
      <c r="W1901" s="87"/>
      <c r="X1901" s="87"/>
    </row>
    <row r="1902" spans="1:24" ht="26.1">
      <c r="A1902" s="9" t="s">
        <v>159</v>
      </c>
      <c r="B1902" s="16" t="s">
        <v>104</v>
      </c>
      <c r="C1902" s="16" t="str" cm="1">
        <f t="array" ref="C1902">IF(A1902="", "", _xlfn._xlws.FILTER('Responsáveis pelas informações'!F:F, 'Responsáveis pelas informações'!A:A=A1902))</f>
        <v>Juliana</v>
      </c>
      <c r="D1902" s="16" t="s">
        <v>6</v>
      </c>
      <c r="E1902" s="30" t="s">
        <v>877</v>
      </c>
      <c r="F1902" s="30" t="s">
        <v>389</v>
      </c>
      <c r="G1902" s="16"/>
      <c r="H1902" s="87"/>
      <c r="I1902" s="87"/>
      <c r="J1902" s="87"/>
      <c r="K1902" s="87"/>
      <c r="L1902" s="87"/>
      <c r="M1902" s="87"/>
      <c r="N1902" s="87"/>
      <c r="O1902" s="87"/>
      <c r="P1902" s="87"/>
      <c r="Q1902" s="84"/>
      <c r="R1902" s="84">
        <v>26</v>
      </c>
      <c r="S1902" s="87">
        <v>30</v>
      </c>
      <c r="T1902" s="87">
        <v>15</v>
      </c>
      <c r="U1902" s="87"/>
      <c r="V1902" s="87"/>
      <c r="W1902" s="87"/>
      <c r="X1902" s="87"/>
    </row>
    <row r="1903" spans="1:24" ht="26.1">
      <c r="A1903" s="9" t="s">
        <v>159</v>
      </c>
      <c r="B1903" s="16" t="s">
        <v>84</v>
      </c>
      <c r="C1903" s="16" t="str" cm="1">
        <f t="array" ref="C1903">IF(A1903="", "", _xlfn._xlws.FILTER('Responsáveis pelas informações'!F:F, 'Responsáveis pelas informações'!A:A=A1903))</f>
        <v>Juliana</v>
      </c>
      <c r="D1903" s="16" t="s">
        <v>6</v>
      </c>
      <c r="E1903" s="30" t="s">
        <v>877</v>
      </c>
      <c r="F1903" s="30" t="s">
        <v>389</v>
      </c>
      <c r="G1903" s="16"/>
      <c r="H1903" s="87"/>
      <c r="I1903" s="87"/>
      <c r="J1903" s="87"/>
      <c r="K1903" s="87"/>
      <c r="L1903" s="87"/>
      <c r="M1903" s="87"/>
      <c r="N1903" s="87"/>
      <c r="O1903" s="87"/>
      <c r="P1903" s="87"/>
      <c r="Q1903" s="84"/>
      <c r="R1903" s="84" t="s">
        <v>391</v>
      </c>
      <c r="S1903" s="84" t="s">
        <v>391</v>
      </c>
      <c r="T1903" s="84" t="s">
        <v>391</v>
      </c>
      <c r="U1903" s="87"/>
      <c r="V1903" s="87"/>
      <c r="W1903" s="87"/>
      <c r="X1903" s="87"/>
    </row>
    <row r="1904" spans="1:24" s="159" customFormat="1" ht="12.95">
      <c r="A1904" s="122" t="s">
        <v>160</v>
      </c>
      <c r="B1904" s="114" t="s">
        <v>47</v>
      </c>
      <c r="C1904" s="150" t="str" cm="1">
        <f t="array" ref="C1904">IF(A1904="", "", _xlfn._xlws.FILTER('Responsáveis pelas informações'!F:F, 'Responsáveis pelas informações'!A:A=A1904))</f>
        <v>Marcos</v>
      </c>
      <c r="D1904" s="150" t="s">
        <v>6</v>
      </c>
      <c r="E1904" s="192" t="s">
        <v>877</v>
      </c>
      <c r="F1904" s="192" t="s">
        <v>877</v>
      </c>
      <c r="G1904" s="124"/>
      <c r="H1904" s="142"/>
      <c r="I1904" s="142"/>
      <c r="J1904" s="142"/>
      <c r="K1904" s="142"/>
      <c r="L1904" s="142"/>
      <c r="M1904" s="142"/>
      <c r="N1904" s="142">
        <v>40</v>
      </c>
      <c r="O1904" s="142">
        <v>60</v>
      </c>
      <c r="P1904" s="142">
        <v>80</v>
      </c>
      <c r="Q1904" s="141">
        <v>100</v>
      </c>
      <c r="R1904" s="141"/>
      <c r="S1904" s="142"/>
      <c r="T1904" s="142"/>
      <c r="U1904" s="142"/>
      <c r="V1904" s="142"/>
      <c r="W1904" s="142"/>
      <c r="X1904" s="142"/>
    </row>
    <row r="1905" spans="1:24" s="159" customFormat="1" ht="12.95">
      <c r="A1905" s="122" t="s">
        <v>160</v>
      </c>
      <c r="B1905" s="114" t="s">
        <v>13</v>
      </c>
      <c r="C1905" s="150" t="str" cm="1">
        <f t="array" ref="C1905">IF(A1905="", "", _xlfn._xlws.FILTER('Responsáveis pelas informações'!F:F, 'Responsáveis pelas informações'!A:A=A1905))</f>
        <v>Marcos</v>
      </c>
      <c r="D1905" s="150" t="s">
        <v>6</v>
      </c>
      <c r="E1905" s="192" t="s">
        <v>877</v>
      </c>
      <c r="F1905" s="192" t="s">
        <v>877</v>
      </c>
      <c r="G1905" s="124"/>
      <c r="H1905" s="142"/>
      <c r="I1905" s="142"/>
      <c r="J1905" s="142"/>
      <c r="K1905" s="142"/>
      <c r="L1905" s="142"/>
      <c r="M1905" s="142"/>
      <c r="N1905" s="142">
        <v>6</v>
      </c>
      <c r="O1905" s="142">
        <v>18</v>
      </c>
      <c r="P1905" s="142">
        <v>18</v>
      </c>
      <c r="Q1905" s="141">
        <v>10</v>
      </c>
      <c r="R1905" s="141"/>
      <c r="S1905" s="142"/>
      <c r="T1905" s="142"/>
      <c r="U1905" s="142"/>
      <c r="V1905" s="142"/>
      <c r="W1905" s="142"/>
      <c r="X1905" s="142"/>
    </row>
    <row r="1906" spans="1:24" s="159" customFormat="1" ht="12.95">
      <c r="A1906" s="122" t="s">
        <v>160</v>
      </c>
      <c r="B1906" s="114" t="s">
        <v>51</v>
      </c>
      <c r="C1906" s="150" t="str" cm="1">
        <f t="array" ref="C1906">IF(A1906="", "", _xlfn._xlws.FILTER('Responsáveis pelas informações'!F:F, 'Responsáveis pelas informações'!A:A=A1906))</f>
        <v>Marcos</v>
      </c>
      <c r="D1906" s="150" t="s">
        <v>6</v>
      </c>
      <c r="E1906" s="192" t="s">
        <v>877</v>
      </c>
      <c r="F1906" s="192" t="s">
        <v>877</v>
      </c>
      <c r="G1906" s="124"/>
      <c r="H1906" s="142"/>
      <c r="I1906" s="142"/>
      <c r="J1906" s="142"/>
      <c r="K1906" s="142"/>
      <c r="L1906" s="142"/>
      <c r="M1906" s="142"/>
      <c r="N1906" s="142">
        <v>2</v>
      </c>
      <c r="O1906" s="142">
        <v>4</v>
      </c>
      <c r="P1906" s="142">
        <v>6</v>
      </c>
      <c r="Q1906" s="141">
        <v>4</v>
      </c>
      <c r="R1906" s="141"/>
      <c r="S1906" s="142"/>
      <c r="T1906" s="142"/>
      <c r="U1906" s="142"/>
      <c r="V1906" s="142"/>
      <c r="W1906" s="142"/>
      <c r="X1906" s="142"/>
    </row>
    <row r="1907" spans="1:24" s="159" customFormat="1" ht="12.95">
      <c r="A1907" s="122" t="s">
        <v>160</v>
      </c>
      <c r="B1907" s="114" t="s">
        <v>53</v>
      </c>
      <c r="C1907" s="150" t="str" cm="1">
        <f t="array" ref="C1907">IF(A1907="", "", _xlfn._xlws.FILTER('Responsáveis pelas informações'!F:F, 'Responsáveis pelas informações'!A:A=A1907))</f>
        <v>Marcos</v>
      </c>
      <c r="D1907" s="150" t="s">
        <v>6</v>
      </c>
      <c r="E1907" s="192" t="s">
        <v>877</v>
      </c>
      <c r="F1907" s="192" t="s">
        <v>877</v>
      </c>
      <c r="G1907" s="124"/>
      <c r="H1907" s="142"/>
      <c r="I1907" s="142"/>
      <c r="J1907" s="142"/>
      <c r="K1907" s="142"/>
      <c r="L1907" s="142"/>
      <c r="M1907" s="142"/>
      <c r="N1907" s="142">
        <v>2</v>
      </c>
      <c r="O1907" s="142">
        <v>4</v>
      </c>
      <c r="P1907" s="142">
        <v>6</v>
      </c>
      <c r="Q1907" s="141">
        <v>4</v>
      </c>
      <c r="R1907" s="141"/>
      <c r="S1907" s="142"/>
      <c r="T1907" s="142"/>
      <c r="U1907" s="142"/>
      <c r="V1907" s="142"/>
      <c r="W1907" s="142"/>
      <c r="X1907" s="142"/>
    </row>
    <row r="1908" spans="1:24" s="159" customFormat="1" ht="12.95">
      <c r="A1908" s="122" t="s">
        <v>160</v>
      </c>
      <c r="B1908" s="114" t="s">
        <v>63</v>
      </c>
      <c r="C1908" s="150" t="str" cm="1">
        <f t="array" ref="C1908">IF(A1908="", "", _xlfn._xlws.FILTER('Responsáveis pelas informações'!F:F, 'Responsáveis pelas informações'!A:A=A1908))</f>
        <v>Marcos</v>
      </c>
      <c r="D1908" s="150" t="s">
        <v>6</v>
      </c>
      <c r="E1908" s="192" t="s">
        <v>877</v>
      </c>
      <c r="F1908" s="192" t="s">
        <v>877</v>
      </c>
      <c r="G1908" s="124"/>
      <c r="H1908" s="142"/>
      <c r="I1908" s="142"/>
      <c r="J1908" s="142"/>
      <c r="K1908" s="142"/>
      <c r="L1908" s="142"/>
      <c r="M1908" s="142"/>
      <c r="N1908" s="142">
        <v>100</v>
      </c>
      <c r="O1908" s="142">
        <v>250</v>
      </c>
      <c r="P1908" s="142">
        <v>250</v>
      </c>
      <c r="Q1908" s="141">
        <v>150</v>
      </c>
      <c r="R1908" s="141"/>
      <c r="S1908" s="142"/>
      <c r="T1908" s="142"/>
      <c r="U1908" s="142"/>
      <c r="V1908" s="142"/>
      <c r="W1908" s="142"/>
      <c r="X1908" s="142"/>
    </row>
    <row r="1909" spans="1:24" s="159" customFormat="1" ht="12.95">
      <c r="A1909" s="122" t="s">
        <v>160</v>
      </c>
      <c r="B1909" s="114" t="s">
        <v>57</v>
      </c>
      <c r="C1909" s="150" t="str" cm="1">
        <f t="array" ref="C1909">IF(A1909="", "", _xlfn._xlws.FILTER('Responsáveis pelas informações'!F:F, 'Responsáveis pelas informações'!A:A=A1909))</f>
        <v>Marcos</v>
      </c>
      <c r="D1909" s="150" t="s">
        <v>6</v>
      </c>
      <c r="E1909" s="192" t="s">
        <v>877</v>
      </c>
      <c r="F1909" s="192" t="s">
        <v>877</v>
      </c>
      <c r="G1909" s="124"/>
      <c r="H1909" s="142"/>
      <c r="I1909" s="142"/>
      <c r="J1909" s="142"/>
      <c r="K1909" s="142"/>
      <c r="L1909" s="142"/>
      <c r="M1909" s="142"/>
      <c r="N1909" s="142">
        <v>1</v>
      </c>
      <c r="O1909" s="142">
        <v>2</v>
      </c>
      <c r="P1909" s="142">
        <v>4</v>
      </c>
      <c r="Q1909" s="141">
        <v>2</v>
      </c>
      <c r="R1909" s="141"/>
      <c r="S1909" s="142"/>
      <c r="T1909" s="142"/>
      <c r="U1909" s="142"/>
      <c r="V1909" s="142"/>
      <c r="W1909" s="142"/>
      <c r="X1909" s="142"/>
    </row>
    <row r="1910" spans="1:24" s="159" customFormat="1" ht="26.1">
      <c r="A1910" s="122" t="s">
        <v>160</v>
      </c>
      <c r="B1910" s="114" t="s">
        <v>84</v>
      </c>
      <c r="C1910" s="150" t="str" cm="1">
        <f t="array" ref="C1910">IF(A1910="", "", _xlfn._xlws.FILTER('Responsáveis pelas informações'!F:F, 'Responsáveis pelas informações'!A:A=A1910))</f>
        <v>Marcos</v>
      </c>
      <c r="D1910" s="150" t="s">
        <v>6</v>
      </c>
      <c r="E1910" s="192" t="s">
        <v>877</v>
      </c>
      <c r="F1910" s="192" t="s">
        <v>877</v>
      </c>
      <c r="G1910" s="124"/>
      <c r="H1910" s="142"/>
      <c r="I1910" s="142"/>
      <c r="J1910" s="142"/>
      <c r="K1910" s="142"/>
      <c r="L1910" s="142"/>
      <c r="M1910" s="142"/>
      <c r="N1910" s="142">
        <v>5</v>
      </c>
      <c r="O1910" s="142">
        <v>12</v>
      </c>
      <c r="P1910" s="142">
        <v>15</v>
      </c>
      <c r="Q1910" s="141">
        <v>8</v>
      </c>
      <c r="R1910" s="141"/>
      <c r="S1910" s="142"/>
      <c r="T1910" s="142"/>
      <c r="U1910" s="142"/>
      <c r="V1910" s="142"/>
      <c r="W1910" s="142"/>
      <c r="X1910" s="142"/>
    </row>
    <row r="1911" spans="1:24" s="159" customFormat="1" ht="12.95">
      <c r="A1911" s="122" t="s">
        <v>160</v>
      </c>
      <c r="B1911" s="114" t="s">
        <v>55</v>
      </c>
      <c r="C1911" s="150" t="str" cm="1">
        <f t="array" ref="C1911">IF(A1911="", "", _xlfn._xlws.FILTER('Responsáveis pelas informações'!F:F, 'Responsáveis pelas informações'!A:A=A1911))</f>
        <v>Marcos</v>
      </c>
      <c r="D1911" s="150" t="s">
        <v>6</v>
      </c>
      <c r="E1911" s="192" t="s">
        <v>877</v>
      </c>
      <c r="F1911" s="192" t="s">
        <v>877</v>
      </c>
      <c r="G1911" s="124"/>
      <c r="H1911" s="142"/>
      <c r="I1911" s="142"/>
      <c r="J1911" s="142"/>
      <c r="K1911" s="142"/>
      <c r="L1911" s="142"/>
      <c r="M1911" s="142"/>
      <c r="N1911" s="142">
        <v>4</v>
      </c>
      <c r="O1911" s="142">
        <v>4</v>
      </c>
      <c r="P1911" s="142">
        <v>5</v>
      </c>
      <c r="Q1911" s="141">
        <v>5</v>
      </c>
      <c r="R1911" s="141"/>
      <c r="S1911" s="142"/>
      <c r="T1911" s="142"/>
      <c r="U1911" s="142"/>
      <c r="V1911" s="142"/>
      <c r="W1911" s="142"/>
      <c r="X1911" s="142"/>
    </row>
    <row r="1912" spans="1:24" s="159" customFormat="1" ht="26.1">
      <c r="A1912" s="122" t="s">
        <v>160</v>
      </c>
      <c r="B1912" s="114" t="s">
        <v>70</v>
      </c>
      <c r="C1912" s="150" t="str" cm="1">
        <f t="array" ref="C1912">IF(A1912="", "", _xlfn._xlws.FILTER('Responsáveis pelas informações'!F:F, 'Responsáveis pelas informações'!A:A=A1912))</f>
        <v>Marcos</v>
      </c>
      <c r="D1912" s="150" t="s">
        <v>6</v>
      </c>
      <c r="E1912" s="192" t="s">
        <v>877</v>
      </c>
      <c r="F1912" s="192" t="s">
        <v>877</v>
      </c>
      <c r="G1912" s="124"/>
      <c r="H1912" s="142"/>
      <c r="I1912" s="142"/>
      <c r="J1912" s="142"/>
      <c r="K1912" s="142"/>
      <c r="L1912" s="142"/>
      <c r="M1912" s="142"/>
      <c r="N1912" s="142" t="s">
        <v>1076</v>
      </c>
      <c r="O1912" s="142" t="s">
        <v>941</v>
      </c>
      <c r="P1912" s="142" t="s">
        <v>1077</v>
      </c>
      <c r="Q1912" s="141" t="s">
        <v>1076</v>
      </c>
      <c r="R1912" s="141"/>
      <c r="S1912" s="142"/>
      <c r="T1912" s="142"/>
      <c r="U1912" s="142"/>
      <c r="V1912" s="142"/>
      <c r="W1912" s="142"/>
      <c r="X1912" s="142"/>
    </row>
    <row r="1913" spans="1:24" s="159" customFormat="1" ht="12.95">
      <c r="A1913" s="122" t="s">
        <v>160</v>
      </c>
      <c r="B1913" s="114" t="s">
        <v>72</v>
      </c>
      <c r="C1913" s="150" t="str" cm="1">
        <f t="array" ref="C1913">IF(A1913="", "", _xlfn._xlws.FILTER('Responsáveis pelas informações'!F:F, 'Responsáveis pelas informações'!A:A=A1913))</f>
        <v>Marcos</v>
      </c>
      <c r="D1913" s="150" t="s">
        <v>6</v>
      </c>
      <c r="E1913" s="192" t="s">
        <v>877</v>
      </c>
      <c r="F1913" s="192" t="s">
        <v>877</v>
      </c>
      <c r="G1913" s="124"/>
      <c r="H1913" s="142"/>
      <c r="I1913" s="142"/>
      <c r="J1913" s="142"/>
      <c r="K1913" s="142"/>
      <c r="L1913" s="142"/>
      <c r="M1913" s="142"/>
      <c r="N1913" s="142">
        <v>33</v>
      </c>
      <c r="O1913" s="142">
        <v>22</v>
      </c>
      <c r="P1913" s="142">
        <v>33</v>
      </c>
      <c r="Q1913" s="141">
        <v>40</v>
      </c>
      <c r="R1913" s="141"/>
      <c r="S1913" s="142"/>
      <c r="T1913" s="142"/>
      <c r="U1913" s="142"/>
      <c r="V1913" s="142"/>
      <c r="W1913" s="142"/>
      <c r="X1913" s="142"/>
    </row>
    <row r="1914" spans="1:24" ht="12.95">
      <c r="A1914" s="9"/>
      <c r="B1914" s="16"/>
      <c r="C1914" s="16"/>
      <c r="D1914" s="16"/>
      <c r="E1914" s="30"/>
      <c r="F1914" s="30"/>
      <c r="G1914" s="16"/>
      <c r="H1914" s="87"/>
      <c r="I1914" s="87"/>
      <c r="J1914" s="87"/>
      <c r="K1914" s="87"/>
      <c r="L1914" s="87"/>
      <c r="M1914" s="87"/>
      <c r="N1914" s="87"/>
      <c r="O1914" s="87"/>
      <c r="P1914" s="87"/>
      <c r="Q1914" s="84"/>
      <c r="R1914" s="84"/>
      <c r="S1914" s="87"/>
      <c r="T1914" s="87"/>
      <c r="U1914" s="87"/>
      <c r="V1914" s="87"/>
      <c r="W1914" s="87"/>
      <c r="X1914" s="87"/>
    </row>
    <row r="1915" spans="1:24" ht="12.95">
      <c r="A1915" s="9"/>
      <c r="B1915" s="16"/>
      <c r="C1915" s="16"/>
      <c r="D1915" s="47"/>
      <c r="E1915" s="61"/>
      <c r="F1915" s="61"/>
      <c r="G1915" s="89"/>
      <c r="H1915" s="109"/>
      <c r="I1915" s="109"/>
      <c r="J1915" s="109"/>
      <c r="K1915" s="109"/>
      <c r="L1915" s="109"/>
      <c r="M1915" s="109"/>
      <c r="N1915" s="109"/>
      <c r="O1915" s="109"/>
      <c r="P1915" s="109"/>
      <c r="S1915" s="108"/>
      <c r="T1915" s="108"/>
      <c r="U1915" s="109"/>
      <c r="V1915" s="109"/>
      <c r="W1915" s="109"/>
      <c r="X1915" s="109"/>
    </row>
    <row r="1916" spans="1:24" ht="12.95">
      <c r="A1916" s="9"/>
      <c r="B1916" s="16"/>
      <c r="C1916" s="16"/>
      <c r="D1916" s="47"/>
      <c r="E1916" s="61"/>
      <c r="F1916" s="61"/>
      <c r="G1916" s="89"/>
      <c r="H1916" s="109"/>
      <c r="I1916" s="109"/>
      <c r="J1916" s="109"/>
      <c r="K1916" s="109"/>
      <c r="L1916" s="109"/>
      <c r="M1916" s="109"/>
      <c r="N1916" s="109"/>
      <c r="O1916" s="109"/>
      <c r="P1916" s="109"/>
      <c r="Q1916" s="86"/>
      <c r="R1916" s="86"/>
      <c r="S1916" s="109"/>
      <c r="T1916" s="109"/>
      <c r="U1916" s="109"/>
      <c r="V1916" s="109"/>
      <c r="W1916" s="109"/>
      <c r="X1916" s="109"/>
    </row>
    <row r="1917" spans="1:24" ht="12.95">
      <c r="A1917" s="9"/>
      <c r="B1917" s="16"/>
      <c r="C1917" s="16"/>
      <c r="D1917" s="16"/>
      <c r="E1917" s="30"/>
      <c r="F1917" s="30"/>
      <c r="G1917" s="16"/>
      <c r="H1917" s="87"/>
      <c r="I1917" s="87"/>
      <c r="J1917" s="87"/>
      <c r="K1917" s="87"/>
      <c r="L1917" s="87"/>
      <c r="M1917" s="87"/>
      <c r="N1917" s="87"/>
      <c r="O1917" s="87"/>
      <c r="P1917" s="87"/>
      <c r="Q1917" s="84"/>
      <c r="R1917" s="84"/>
      <c r="S1917" s="87"/>
      <c r="T1917" s="87"/>
      <c r="U1917" s="87"/>
      <c r="V1917" s="87"/>
      <c r="W1917" s="87"/>
      <c r="X1917" s="87"/>
    </row>
    <row r="1918" spans="1:24" ht="12.95">
      <c r="A1918" s="9"/>
      <c r="B1918" s="16"/>
      <c r="C1918" s="16"/>
      <c r="D1918" s="16"/>
      <c r="E1918" s="30"/>
      <c r="F1918" s="30"/>
      <c r="G1918" s="16"/>
      <c r="H1918" s="87"/>
      <c r="I1918" s="87"/>
      <c r="J1918" s="87"/>
      <c r="K1918" s="87"/>
      <c r="L1918" s="87"/>
      <c r="M1918" s="87"/>
      <c r="N1918" s="87"/>
      <c r="O1918" s="87"/>
      <c r="P1918" s="87"/>
      <c r="Q1918" s="84"/>
      <c r="R1918" s="84"/>
      <c r="S1918" s="87"/>
      <c r="T1918" s="87"/>
      <c r="U1918" s="87"/>
      <c r="V1918" s="87"/>
      <c r="W1918" s="87"/>
      <c r="X1918" s="87"/>
    </row>
    <row r="1919" spans="1:24" ht="12.95">
      <c r="A1919" s="9"/>
      <c r="B1919" s="16"/>
      <c r="C1919" s="16"/>
      <c r="D1919" s="16"/>
      <c r="E1919" s="30"/>
      <c r="F1919" s="30"/>
      <c r="G1919" s="16"/>
      <c r="H1919" s="87"/>
      <c r="I1919" s="87"/>
      <c r="J1919" s="87"/>
      <c r="K1919" s="87"/>
      <c r="L1919" s="87"/>
      <c r="M1919" s="87"/>
      <c r="N1919" s="87"/>
      <c r="O1919" s="87"/>
      <c r="P1919" s="87"/>
      <c r="Q1919" s="84"/>
      <c r="R1919" s="84"/>
      <c r="S1919" s="87"/>
      <c r="T1919" s="87"/>
      <c r="U1919" s="87"/>
      <c r="V1919" s="87"/>
      <c r="W1919" s="87"/>
      <c r="X1919" s="87"/>
    </row>
    <row r="1920" spans="1:24" ht="12.95">
      <c r="A1920" s="9"/>
      <c r="B1920" s="16"/>
      <c r="C1920" s="16"/>
      <c r="D1920" s="16"/>
      <c r="E1920" s="30"/>
      <c r="F1920" s="30"/>
      <c r="G1920" s="16"/>
      <c r="H1920" s="87"/>
      <c r="I1920" s="87"/>
      <c r="J1920" s="87"/>
      <c r="K1920" s="87"/>
      <c r="L1920" s="87"/>
      <c r="M1920" s="87"/>
      <c r="N1920" s="87"/>
      <c r="O1920" s="87"/>
      <c r="P1920" s="87"/>
      <c r="Q1920" s="84"/>
      <c r="R1920" s="84"/>
      <c r="S1920" s="87"/>
      <c r="T1920" s="87"/>
      <c r="U1920" s="87"/>
      <c r="V1920" s="87"/>
      <c r="W1920" s="87"/>
      <c r="X1920" s="87"/>
    </row>
    <row r="1921" spans="1:24" ht="12.95">
      <c r="A1921" s="9"/>
      <c r="B1921" s="16"/>
      <c r="C1921" s="16"/>
      <c r="D1921" s="16"/>
      <c r="E1921" s="30"/>
      <c r="F1921" s="30"/>
      <c r="G1921" s="16"/>
      <c r="H1921" s="87"/>
      <c r="I1921" s="87"/>
      <c r="J1921" s="87"/>
      <c r="K1921" s="87"/>
      <c r="L1921" s="87"/>
      <c r="M1921" s="87"/>
      <c r="N1921" s="87"/>
      <c r="O1921" s="87"/>
      <c r="P1921" s="87"/>
      <c r="Q1921" s="84"/>
      <c r="R1921" s="84"/>
      <c r="S1921" s="87"/>
      <c r="T1921" s="87"/>
      <c r="U1921" s="87"/>
      <c r="V1921" s="87"/>
      <c r="W1921" s="87"/>
      <c r="X1921" s="87"/>
    </row>
    <row r="1922" spans="1:24" ht="12.95">
      <c r="A1922" s="9"/>
      <c r="B1922" s="16"/>
      <c r="C1922" s="16"/>
      <c r="D1922" s="16"/>
      <c r="E1922" s="30"/>
      <c r="F1922" s="30"/>
      <c r="G1922" s="16"/>
      <c r="H1922" s="87"/>
      <c r="I1922" s="87"/>
      <c r="J1922" s="87"/>
      <c r="K1922" s="87"/>
      <c r="L1922" s="87"/>
      <c r="M1922" s="87"/>
      <c r="N1922" s="87"/>
      <c r="O1922" s="87"/>
      <c r="P1922" s="87"/>
      <c r="Q1922" s="84"/>
      <c r="R1922" s="84"/>
      <c r="S1922" s="87"/>
      <c r="T1922" s="87"/>
      <c r="U1922" s="87"/>
      <c r="V1922" s="87"/>
      <c r="W1922" s="87"/>
      <c r="X1922" s="87"/>
    </row>
    <row r="1923" spans="1:24" ht="12.95">
      <c r="A1923" s="9"/>
      <c r="B1923" s="16"/>
      <c r="C1923" s="16"/>
      <c r="D1923" s="16"/>
      <c r="E1923" s="30"/>
      <c r="F1923" s="30"/>
      <c r="G1923" s="16"/>
      <c r="H1923" s="87"/>
      <c r="I1923" s="87"/>
      <c r="J1923" s="87"/>
      <c r="K1923" s="87"/>
      <c r="L1923" s="87"/>
      <c r="M1923" s="87"/>
      <c r="N1923" s="87"/>
      <c r="O1923" s="87"/>
      <c r="P1923" s="87"/>
      <c r="Q1923" s="84"/>
      <c r="R1923" s="84"/>
      <c r="S1923" s="87"/>
      <c r="T1923" s="87"/>
      <c r="U1923" s="87"/>
      <c r="V1923" s="87"/>
      <c r="W1923" s="87"/>
      <c r="X1923" s="87"/>
    </row>
    <row r="1924" spans="1:24" ht="12.95">
      <c r="A1924" s="9"/>
      <c r="B1924" s="16"/>
      <c r="C1924" s="16"/>
      <c r="D1924" s="16"/>
      <c r="E1924" s="30"/>
      <c r="F1924" s="30"/>
      <c r="G1924" s="16"/>
      <c r="H1924" s="87"/>
      <c r="I1924" s="87"/>
      <c r="J1924" s="87"/>
      <c r="K1924" s="87"/>
      <c r="L1924" s="87"/>
      <c r="M1924" s="87"/>
      <c r="N1924" s="87"/>
      <c r="O1924" s="87"/>
      <c r="P1924" s="87"/>
      <c r="Q1924" s="84"/>
      <c r="R1924" s="84"/>
      <c r="S1924" s="87"/>
      <c r="T1924" s="87"/>
      <c r="U1924" s="87"/>
      <c r="V1924" s="87"/>
      <c r="W1924" s="87"/>
      <c r="X1924" s="87"/>
    </row>
    <row r="1925" spans="1:24" ht="12.95">
      <c r="A1925" s="9"/>
      <c r="B1925" s="16"/>
      <c r="C1925" s="16"/>
      <c r="D1925" s="16"/>
      <c r="E1925" s="30"/>
      <c r="F1925" s="30"/>
      <c r="G1925" s="16"/>
      <c r="H1925" s="87"/>
      <c r="I1925" s="87"/>
      <c r="J1925" s="87"/>
      <c r="K1925" s="87"/>
      <c r="L1925" s="87"/>
      <c r="M1925" s="87"/>
      <c r="N1925" s="87"/>
      <c r="O1925" s="87"/>
      <c r="P1925" s="87"/>
      <c r="Q1925" s="84"/>
      <c r="R1925" s="84"/>
      <c r="S1925" s="87"/>
      <c r="T1925" s="87"/>
      <c r="U1925" s="87"/>
      <c r="V1925" s="87"/>
      <c r="W1925" s="87"/>
      <c r="X1925" s="87"/>
    </row>
    <row r="1926" spans="1:24" ht="12.95">
      <c r="A1926" s="9"/>
      <c r="B1926" s="16"/>
      <c r="C1926" s="16"/>
      <c r="D1926" s="16"/>
      <c r="E1926" s="30"/>
      <c r="F1926" s="30"/>
      <c r="G1926" s="16"/>
      <c r="H1926" s="87"/>
      <c r="I1926" s="87"/>
      <c r="J1926" s="87"/>
      <c r="K1926" s="87"/>
      <c r="L1926" s="87"/>
      <c r="M1926" s="87"/>
      <c r="N1926" s="87"/>
      <c r="O1926" s="87"/>
      <c r="P1926" s="87"/>
      <c r="Q1926" s="84"/>
      <c r="R1926" s="84"/>
      <c r="S1926" s="87"/>
      <c r="T1926" s="87"/>
      <c r="U1926" s="87"/>
      <c r="V1926" s="87"/>
      <c r="W1926" s="87"/>
      <c r="X1926" s="87"/>
    </row>
    <row r="1927" spans="1:24" ht="12.95">
      <c r="A1927" s="9"/>
      <c r="B1927" s="16"/>
      <c r="C1927" s="16"/>
      <c r="D1927" s="16"/>
      <c r="E1927" s="30"/>
      <c r="F1927" s="30"/>
      <c r="G1927" s="16"/>
      <c r="H1927" s="87"/>
      <c r="I1927" s="87"/>
      <c r="J1927" s="87"/>
      <c r="K1927" s="87"/>
      <c r="L1927" s="87"/>
      <c r="M1927" s="87"/>
      <c r="N1927" s="87"/>
      <c r="O1927" s="87"/>
      <c r="P1927" s="87"/>
      <c r="Q1927" s="84"/>
      <c r="R1927" s="84"/>
      <c r="S1927" s="87"/>
      <c r="T1927" s="87"/>
      <c r="U1927" s="87"/>
      <c r="V1927" s="87"/>
      <c r="W1927" s="87"/>
      <c r="X1927" s="87"/>
    </row>
    <row r="1928" spans="1:24" ht="12.95">
      <c r="A1928" s="9"/>
      <c r="B1928" s="16"/>
      <c r="C1928" s="16"/>
      <c r="D1928" s="16"/>
      <c r="E1928" s="30"/>
      <c r="F1928" s="30"/>
      <c r="G1928" s="16"/>
      <c r="H1928" s="87"/>
      <c r="I1928" s="87"/>
      <c r="J1928" s="87"/>
      <c r="K1928" s="87"/>
      <c r="L1928" s="87"/>
      <c r="M1928" s="87"/>
      <c r="N1928" s="87"/>
      <c r="O1928" s="87"/>
      <c r="P1928" s="87"/>
      <c r="Q1928" s="84"/>
      <c r="R1928" s="84"/>
      <c r="S1928" s="87"/>
      <c r="T1928" s="87"/>
      <c r="U1928" s="87"/>
      <c r="V1928" s="87"/>
      <c r="W1928" s="87"/>
      <c r="X1928" s="87"/>
    </row>
    <row r="1929" spans="1:24" ht="12.95">
      <c r="A1929" s="9"/>
      <c r="B1929" s="16"/>
      <c r="C1929" s="16"/>
      <c r="D1929" s="16"/>
      <c r="E1929" s="30"/>
      <c r="F1929" s="30"/>
      <c r="G1929" s="16"/>
      <c r="H1929" s="87"/>
      <c r="I1929" s="87"/>
      <c r="J1929" s="87"/>
      <c r="K1929" s="87"/>
      <c r="L1929" s="87"/>
      <c r="M1929" s="87"/>
      <c r="N1929" s="87"/>
      <c r="O1929" s="87"/>
      <c r="P1929" s="87"/>
      <c r="Q1929" s="84"/>
      <c r="R1929" s="84"/>
      <c r="S1929" s="87"/>
      <c r="T1929" s="87"/>
      <c r="U1929" s="87"/>
      <c r="V1929" s="87"/>
      <c r="W1929" s="87"/>
      <c r="X1929" s="87"/>
    </row>
    <row r="1930" spans="1:24" ht="12.95">
      <c r="A1930" s="9"/>
      <c r="B1930" s="16"/>
      <c r="C1930" s="16"/>
      <c r="D1930" s="16"/>
      <c r="E1930" s="30"/>
      <c r="F1930" s="30"/>
      <c r="G1930" s="16"/>
      <c r="H1930" s="87"/>
      <c r="I1930" s="87"/>
      <c r="J1930" s="87"/>
      <c r="K1930" s="87"/>
      <c r="L1930" s="87"/>
      <c r="M1930" s="87"/>
      <c r="N1930" s="87"/>
      <c r="O1930" s="87"/>
      <c r="P1930" s="87"/>
      <c r="Q1930" s="84"/>
      <c r="R1930" s="84"/>
      <c r="S1930" s="87"/>
      <c r="T1930" s="87"/>
      <c r="U1930" s="87"/>
      <c r="V1930" s="87"/>
      <c r="W1930" s="87"/>
      <c r="X1930" s="87"/>
    </row>
    <row r="1931" spans="1:24" ht="12.95">
      <c r="A1931" s="9"/>
      <c r="B1931" s="16"/>
      <c r="C1931" s="16"/>
      <c r="D1931" s="16"/>
      <c r="E1931" s="30"/>
      <c r="F1931" s="30"/>
      <c r="G1931" s="16"/>
      <c r="H1931" s="87"/>
      <c r="I1931" s="87"/>
      <c r="J1931" s="87"/>
      <c r="K1931" s="87"/>
      <c r="L1931" s="87"/>
      <c r="M1931" s="87"/>
      <c r="N1931" s="87"/>
      <c r="O1931" s="87"/>
      <c r="P1931" s="87"/>
      <c r="Q1931" s="84"/>
      <c r="R1931" s="84"/>
      <c r="S1931" s="87"/>
      <c r="T1931" s="87"/>
      <c r="U1931" s="87"/>
      <c r="V1931" s="87"/>
      <c r="W1931" s="87"/>
      <c r="X1931" s="87"/>
    </row>
    <row r="1932" spans="1:24" ht="12.95">
      <c r="A1932" s="9"/>
      <c r="B1932" s="16"/>
      <c r="C1932" s="16"/>
      <c r="D1932" s="16"/>
      <c r="E1932" s="30"/>
      <c r="F1932" s="30"/>
      <c r="G1932" s="16"/>
      <c r="H1932" s="87"/>
      <c r="I1932" s="87"/>
      <c r="J1932" s="87"/>
      <c r="K1932" s="87"/>
      <c r="L1932" s="87"/>
      <c r="M1932" s="87"/>
      <c r="N1932" s="87"/>
      <c r="O1932" s="87"/>
      <c r="P1932" s="87"/>
      <c r="Q1932" s="84"/>
      <c r="R1932" s="84"/>
      <c r="S1932" s="87"/>
      <c r="T1932" s="87"/>
      <c r="U1932" s="87"/>
      <c r="V1932" s="87"/>
      <c r="W1932" s="87"/>
      <c r="X1932" s="87"/>
    </row>
    <row r="1933" spans="1:24" ht="12.95">
      <c r="A1933" s="9"/>
      <c r="B1933" s="16"/>
      <c r="C1933" s="16"/>
      <c r="D1933" s="16"/>
      <c r="E1933" s="30"/>
      <c r="F1933" s="30"/>
      <c r="G1933" s="16"/>
      <c r="H1933" s="87"/>
      <c r="I1933" s="87"/>
      <c r="J1933" s="87"/>
      <c r="K1933" s="87"/>
      <c r="L1933" s="87"/>
      <c r="M1933" s="87"/>
      <c r="N1933" s="87"/>
      <c r="O1933" s="87"/>
      <c r="P1933" s="87"/>
      <c r="Q1933" s="84"/>
      <c r="R1933" s="84"/>
      <c r="S1933" s="84"/>
      <c r="T1933" s="87"/>
      <c r="U1933" s="87"/>
      <c r="V1933" s="87"/>
      <c r="W1933" s="87"/>
      <c r="X1933" s="87"/>
    </row>
    <row r="1934" spans="1:24" ht="12.95">
      <c r="A1934" s="9"/>
      <c r="B1934" s="16"/>
      <c r="C1934" s="16"/>
      <c r="D1934" s="16"/>
      <c r="E1934" s="30"/>
      <c r="F1934" s="30"/>
      <c r="G1934" s="16"/>
      <c r="H1934" s="87"/>
      <c r="I1934" s="87"/>
      <c r="J1934" s="87"/>
      <c r="K1934" s="87"/>
      <c r="L1934" s="87"/>
      <c r="M1934" s="87"/>
      <c r="N1934" s="87"/>
      <c r="O1934" s="87"/>
      <c r="P1934" s="87"/>
      <c r="Q1934" s="84"/>
      <c r="R1934" s="84"/>
      <c r="S1934" s="84"/>
      <c r="T1934" s="87"/>
      <c r="U1934" s="87"/>
      <c r="V1934" s="87"/>
      <c r="W1934" s="87"/>
      <c r="X1934" s="87"/>
    </row>
    <row r="1935" spans="1:24" ht="12.95">
      <c r="A1935" s="9"/>
      <c r="B1935" s="16"/>
      <c r="C1935" s="16"/>
      <c r="D1935" s="16"/>
      <c r="E1935" s="30"/>
      <c r="F1935" s="30"/>
      <c r="G1935" s="16"/>
      <c r="H1935" s="87"/>
      <c r="I1935" s="87"/>
      <c r="J1935" s="87"/>
      <c r="K1935" s="87"/>
      <c r="L1935" s="87"/>
      <c r="M1935" s="87"/>
      <c r="N1935" s="87"/>
      <c r="O1935" s="87"/>
      <c r="P1935" s="87"/>
      <c r="Q1935" s="84"/>
      <c r="R1935" s="84"/>
      <c r="S1935" s="87"/>
      <c r="T1935" s="87"/>
      <c r="U1935" s="87"/>
      <c r="V1935" s="87"/>
      <c r="W1935" s="87"/>
      <c r="X1935" s="87"/>
    </row>
    <row r="1936" spans="1:24" ht="12.95">
      <c r="A1936" s="9"/>
      <c r="B1936" s="16"/>
      <c r="C1936" s="16"/>
      <c r="D1936" s="16"/>
      <c r="E1936" s="82"/>
      <c r="F1936" s="82"/>
      <c r="G1936" s="16"/>
      <c r="H1936" s="87"/>
      <c r="I1936" s="87"/>
      <c r="J1936" s="87"/>
      <c r="K1936" s="87"/>
      <c r="L1936" s="87"/>
      <c r="M1936" s="87"/>
      <c r="N1936" s="87"/>
      <c r="O1936" s="87"/>
      <c r="P1936" s="87"/>
      <c r="Q1936" s="84"/>
      <c r="R1936" s="84"/>
      <c r="S1936" s="87"/>
      <c r="T1936" s="87"/>
      <c r="U1936" s="87"/>
      <c r="V1936" s="87"/>
      <c r="W1936" s="87"/>
      <c r="X1936" s="87"/>
    </row>
    <row r="1937" spans="1:24" ht="12.95">
      <c r="A1937" s="9"/>
      <c r="B1937" s="16"/>
      <c r="C1937" s="16"/>
      <c r="D1937" s="16"/>
      <c r="E1937" s="82"/>
      <c r="F1937" s="82"/>
      <c r="G1937" s="16"/>
      <c r="H1937" s="87"/>
      <c r="I1937" s="87"/>
      <c r="J1937" s="87"/>
      <c r="K1937" s="87"/>
      <c r="L1937" s="87"/>
      <c r="M1937" s="87"/>
      <c r="N1937" s="87"/>
      <c r="O1937" s="87"/>
      <c r="P1937" s="87"/>
      <c r="Q1937" s="84"/>
      <c r="R1937" s="84"/>
      <c r="S1937" s="87"/>
      <c r="T1937" s="87"/>
      <c r="U1937" s="87"/>
      <c r="V1937" s="87"/>
      <c r="W1937" s="87"/>
      <c r="X1937" s="87"/>
    </row>
    <row r="1938" spans="1:24" ht="12.95">
      <c r="A1938" s="9"/>
      <c r="B1938" s="16"/>
      <c r="C1938" s="16"/>
      <c r="D1938" s="16"/>
      <c r="E1938" s="82"/>
      <c r="F1938" s="82"/>
      <c r="G1938" s="16"/>
      <c r="H1938" s="87"/>
      <c r="I1938" s="87"/>
      <c r="J1938" s="87"/>
      <c r="K1938" s="87"/>
      <c r="L1938" s="87"/>
      <c r="M1938" s="87"/>
      <c r="N1938" s="87"/>
      <c r="O1938" s="87"/>
      <c r="P1938" s="87"/>
      <c r="Q1938" s="84"/>
      <c r="R1938" s="84"/>
      <c r="S1938" s="87"/>
      <c r="T1938" s="87"/>
      <c r="U1938" s="87"/>
      <c r="V1938" s="87"/>
      <c r="W1938" s="87"/>
      <c r="X1938" s="87"/>
    </row>
    <row r="1939" spans="1:24" ht="12.95">
      <c r="A1939" s="9"/>
      <c r="B1939" s="16"/>
      <c r="C1939" s="16"/>
      <c r="D1939" s="16"/>
      <c r="E1939" s="82"/>
      <c r="F1939" s="82"/>
      <c r="G1939" s="16"/>
      <c r="H1939" s="87"/>
      <c r="I1939" s="87"/>
      <c r="J1939" s="87"/>
      <c r="K1939" s="87"/>
      <c r="L1939" s="87"/>
      <c r="M1939" s="87"/>
      <c r="N1939" s="87"/>
      <c r="O1939" s="87"/>
      <c r="P1939" s="87"/>
      <c r="Q1939" s="84"/>
      <c r="R1939" s="84"/>
      <c r="S1939" s="87"/>
      <c r="T1939" s="87"/>
      <c r="U1939" s="87"/>
      <c r="V1939" s="87"/>
      <c r="W1939" s="87"/>
      <c r="X1939" s="87"/>
    </row>
    <row r="1940" spans="1:24" ht="12.95">
      <c r="A1940" s="9"/>
      <c r="B1940" s="16"/>
      <c r="C1940" s="16"/>
      <c r="D1940" s="47"/>
      <c r="E1940" s="82"/>
      <c r="F1940" s="82"/>
      <c r="G1940" s="89"/>
      <c r="H1940" s="109"/>
      <c r="I1940" s="109"/>
      <c r="J1940" s="109"/>
      <c r="K1940" s="109"/>
      <c r="L1940" s="109"/>
      <c r="M1940" s="109"/>
      <c r="N1940" s="109"/>
      <c r="O1940" s="109"/>
      <c r="P1940" s="109"/>
      <c r="Q1940" s="86"/>
      <c r="R1940" s="86"/>
      <c r="S1940" s="109"/>
      <c r="T1940" s="109"/>
      <c r="U1940" s="109"/>
      <c r="V1940" s="109"/>
      <c r="W1940" s="109"/>
      <c r="X1940" s="109"/>
    </row>
    <row r="1941" spans="1:24" ht="12.95">
      <c r="A1941" s="9"/>
      <c r="B1941" s="16"/>
      <c r="C1941" s="16"/>
      <c r="D1941" s="47"/>
      <c r="E1941" s="82"/>
      <c r="F1941" s="82"/>
      <c r="G1941" s="89"/>
      <c r="H1941" s="109"/>
      <c r="I1941" s="109"/>
      <c r="J1941" s="109"/>
      <c r="K1941" s="109"/>
      <c r="L1941" s="109"/>
      <c r="M1941" s="109"/>
      <c r="N1941" s="109"/>
      <c r="O1941" s="109"/>
      <c r="P1941" s="109"/>
      <c r="Q1941" s="86"/>
      <c r="R1941" s="86"/>
      <c r="S1941" s="109"/>
      <c r="T1941" s="109"/>
      <c r="U1941" s="109"/>
      <c r="V1941" s="109"/>
      <c r="W1941" s="109"/>
      <c r="X1941" s="109"/>
    </row>
    <row r="1942" spans="1:24" ht="12.95">
      <c r="A1942" s="9"/>
      <c r="B1942" s="16"/>
      <c r="C1942" s="16"/>
      <c r="D1942" s="47"/>
      <c r="E1942" s="82"/>
      <c r="F1942" s="82"/>
      <c r="G1942" s="89"/>
      <c r="H1942" s="109"/>
      <c r="I1942" s="109"/>
      <c r="J1942" s="109"/>
      <c r="K1942" s="109"/>
      <c r="L1942" s="109"/>
      <c r="M1942" s="109"/>
      <c r="N1942" s="109"/>
      <c r="O1942" s="109"/>
      <c r="P1942" s="109"/>
      <c r="Q1942" s="86"/>
      <c r="R1942" s="86"/>
      <c r="S1942" s="109"/>
      <c r="T1942" s="109"/>
      <c r="U1942" s="109"/>
      <c r="V1942" s="109"/>
      <c r="W1942" s="109"/>
      <c r="X1942" s="109"/>
    </row>
    <row r="1943" spans="1:24" ht="12.95">
      <c r="A1943" s="9"/>
      <c r="B1943" s="16"/>
      <c r="C1943" s="16"/>
      <c r="D1943" s="47"/>
      <c r="E1943" s="82"/>
      <c r="F1943" s="82"/>
      <c r="G1943" s="89"/>
      <c r="H1943" s="109"/>
      <c r="I1943" s="109"/>
      <c r="J1943" s="109"/>
      <c r="K1943" s="109"/>
      <c r="L1943" s="109"/>
      <c r="M1943" s="109"/>
      <c r="N1943" s="109"/>
      <c r="O1943" s="109"/>
      <c r="P1943" s="109"/>
      <c r="Q1943" s="86"/>
      <c r="R1943" s="86"/>
      <c r="S1943" s="109"/>
      <c r="T1943" s="109"/>
      <c r="U1943" s="109"/>
      <c r="V1943" s="109"/>
      <c r="W1943" s="109"/>
      <c r="X1943" s="109"/>
    </row>
    <row r="1944" spans="1:24" ht="12.95">
      <c r="A1944" s="9"/>
      <c r="B1944" s="16"/>
      <c r="C1944" s="16"/>
      <c r="D1944" s="16"/>
      <c r="E1944" s="82"/>
      <c r="F1944" s="82"/>
      <c r="G1944" s="16"/>
      <c r="H1944" s="87"/>
      <c r="I1944" s="87"/>
      <c r="J1944" s="87"/>
      <c r="K1944" s="87"/>
      <c r="L1944" s="87"/>
      <c r="M1944" s="87"/>
      <c r="N1944" s="87"/>
      <c r="O1944" s="87"/>
      <c r="P1944" s="87"/>
      <c r="Q1944" s="84"/>
      <c r="R1944" s="84"/>
      <c r="S1944" s="87"/>
      <c r="T1944" s="87"/>
      <c r="U1944" s="87"/>
      <c r="V1944" s="87"/>
      <c r="W1944" s="87"/>
      <c r="X1944" s="87"/>
    </row>
    <row r="1945" spans="1:24" ht="12.95">
      <c r="A1945" s="9"/>
      <c r="B1945" s="16"/>
      <c r="C1945" s="16"/>
      <c r="D1945" s="16"/>
      <c r="E1945" s="82"/>
      <c r="F1945" s="82"/>
      <c r="G1945" s="16"/>
      <c r="H1945" s="87"/>
      <c r="I1945" s="87"/>
      <c r="J1945" s="87"/>
      <c r="K1945" s="87"/>
      <c r="L1945" s="87"/>
      <c r="M1945" s="87"/>
      <c r="N1945" s="87"/>
      <c r="O1945" s="87"/>
      <c r="P1945" s="87"/>
      <c r="Q1945" s="84"/>
      <c r="R1945" s="84"/>
      <c r="S1945" s="87"/>
      <c r="T1945" s="87"/>
      <c r="U1945" s="87"/>
      <c r="V1945" s="87"/>
      <c r="W1945" s="87"/>
      <c r="X1945" s="87"/>
    </row>
    <row r="1946" spans="1:24" ht="12.95">
      <c r="A1946" s="9"/>
      <c r="B1946" s="16"/>
      <c r="C1946" s="16"/>
      <c r="D1946" s="47"/>
      <c r="E1946" s="82"/>
      <c r="F1946" s="82"/>
      <c r="G1946" s="89"/>
      <c r="H1946" s="109"/>
      <c r="I1946" s="109"/>
      <c r="J1946" s="109"/>
      <c r="K1946" s="109"/>
      <c r="L1946" s="109"/>
      <c r="M1946" s="109"/>
      <c r="N1946" s="109"/>
      <c r="O1946" s="109"/>
      <c r="P1946" s="109"/>
      <c r="Q1946" s="86"/>
      <c r="R1946" s="86"/>
      <c r="S1946" s="109"/>
      <c r="T1946" s="109"/>
      <c r="U1946" s="109"/>
      <c r="V1946" s="109"/>
      <c r="W1946" s="109"/>
      <c r="X1946" s="109"/>
    </row>
    <row r="1947" spans="1:24" ht="12.95">
      <c r="A1947" s="9"/>
      <c r="B1947" s="16"/>
      <c r="C1947" s="16"/>
      <c r="D1947" s="16"/>
      <c r="E1947" s="82"/>
      <c r="F1947" s="82"/>
      <c r="G1947" s="16"/>
      <c r="H1947" s="87"/>
      <c r="I1947" s="87"/>
      <c r="J1947" s="87"/>
      <c r="K1947" s="87"/>
      <c r="L1947" s="87"/>
      <c r="M1947" s="87"/>
      <c r="N1947" s="87"/>
      <c r="O1947" s="87"/>
      <c r="P1947" s="87"/>
      <c r="Q1947" s="84"/>
      <c r="R1947" s="84"/>
      <c r="S1947" s="87"/>
      <c r="T1947" s="87"/>
      <c r="U1947" s="87"/>
      <c r="V1947" s="87"/>
      <c r="W1947" s="87"/>
      <c r="X1947" s="87"/>
    </row>
    <row r="1948" spans="1:24" ht="12.95">
      <c r="A1948" s="9"/>
      <c r="B1948" s="16"/>
      <c r="C1948" s="16"/>
      <c r="D1948" s="16"/>
      <c r="E1948" s="82"/>
      <c r="F1948" s="82"/>
      <c r="G1948" s="16"/>
      <c r="H1948" s="87"/>
      <c r="I1948" s="87"/>
      <c r="J1948" s="87"/>
      <c r="K1948" s="87"/>
      <c r="L1948" s="87"/>
      <c r="M1948" s="87"/>
      <c r="N1948" s="87"/>
      <c r="O1948" s="87"/>
      <c r="P1948" s="87"/>
      <c r="Q1948" s="84"/>
      <c r="R1948" s="84"/>
      <c r="S1948" s="87"/>
      <c r="T1948" s="87"/>
      <c r="U1948" s="87"/>
      <c r="V1948" s="87"/>
      <c r="W1948" s="87"/>
      <c r="X1948" s="87"/>
    </row>
    <row r="1949" spans="1:24" ht="12.95">
      <c r="A1949" s="9"/>
      <c r="B1949" s="16"/>
      <c r="C1949" s="16"/>
      <c r="D1949" s="16"/>
      <c r="E1949" s="82"/>
      <c r="F1949" s="82"/>
      <c r="G1949" s="32" t="s">
        <v>1078</v>
      </c>
      <c r="H1949" s="87"/>
      <c r="I1949" s="87"/>
      <c r="J1949" s="87"/>
      <c r="K1949" s="87"/>
      <c r="L1949" s="87"/>
      <c r="M1949" s="87"/>
      <c r="N1949" s="87"/>
      <c r="O1949" s="87"/>
      <c r="P1949" s="87"/>
      <c r="Q1949" s="84"/>
      <c r="R1949" s="84"/>
      <c r="S1949" s="87"/>
      <c r="T1949" s="87"/>
      <c r="U1949" s="87"/>
      <c r="V1949" s="87"/>
      <c r="W1949" s="87"/>
      <c r="X1949" s="87"/>
    </row>
    <row r="1950" spans="1:24" ht="12.95">
      <c r="A1950" s="9"/>
      <c r="B1950" s="16"/>
      <c r="C1950" s="16"/>
      <c r="D1950" s="16"/>
      <c r="E1950" s="82"/>
      <c r="F1950" s="82"/>
      <c r="G1950" s="32"/>
      <c r="H1950" s="87"/>
      <c r="I1950" s="87"/>
      <c r="J1950" s="87"/>
      <c r="K1950" s="87"/>
      <c r="L1950" s="87"/>
      <c r="M1950" s="87"/>
      <c r="N1950" s="87"/>
      <c r="O1950" s="87"/>
      <c r="P1950" s="87"/>
      <c r="Q1950" s="84"/>
      <c r="R1950" s="84"/>
      <c r="S1950" s="87"/>
      <c r="T1950" s="87"/>
      <c r="U1950" s="87"/>
      <c r="V1950" s="87"/>
      <c r="W1950" s="87"/>
      <c r="X1950" s="87"/>
    </row>
    <row r="1951" spans="1:24" ht="12.95">
      <c r="A1951" s="9"/>
      <c r="B1951" s="16"/>
      <c r="C1951" s="16"/>
      <c r="D1951" s="16"/>
      <c r="E1951" s="82"/>
      <c r="F1951" s="82"/>
      <c r="G1951" s="32"/>
      <c r="H1951" s="87"/>
      <c r="I1951" s="87"/>
      <c r="J1951" s="87"/>
      <c r="K1951" s="87"/>
      <c r="L1951" s="87"/>
      <c r="M1951" s="87"/>
      <c r="N1951" s="87"/>
      <c r="O1951" s="87"/>
      <c r="P1951" s="87"/>
      <c r="Q1951" s="84"/>
      <c r="R1951" s="84"/>
      <c r="S1951" s="87"/>
      <c r="T1951" s="87"/>
      <c r="U1951" s="87"/>
      <c r="V1951" s="87"/>
      <c r="W1951" s="87"/>
      <c r="X1951" s="87"/>
    </row>
    <row r="1952" spans="1:24" ht="12.95">
      <c r="A1952" s="9"/>
      <c r="B1952" s="16"/>
      <c r="C1952" s="16"/>
      <c r="D1952" s="16"/>
      <c r="E1952" s="82"/>
      <c r="F1952" s="82"/>
      <c r="G1952" s="32"/>
      <c r="H1952" s="87"/>
      <c r="I1952" s="87"/>
      <c r="J1952" s="87"/>
      <c r="K1952" s="87"/>
      <c r="L1952" s="87"/>
      <c r="M1952" s="87"/>
      <c r="N1952" s="87"/>
      <c r="O1952" s="87"/>
      <c r="P1952" s="87"/>
      <c r="Q1952" s="84"/>
      <c r="R1952" s="84"/>
      <c r="S1952" s="87"/>
      <c r="T1952" s="87"/>
      <c r="U1952" s="87"/>
      <c r="V1952" s="87"/>
      <c r="W1952" s="87"/>
      <c r="X1952" s="87"/>
    </row>
    <row r="1953" spans="1:24" ht="12.95">
      <c r="A1953" s="9"/>
      <c r="B1953" s="16"/>
      <c r="C1953" s="16"/>
      <c r="D1953" s="16"/>
      <c r="E1953" s="82"/>
      <c r="F1953" s="82"/>
      <c r="G1953" s="16"/>
      <c r="H1953" s="87"/>
      <c r="I1953" s="87"/>
      <c r="J1953" s="87"/>
      <c r="K1953" s="87"/>
      <c r="L1953" s="87"/>
      <c r="M1953" s="87"/>
      <c r="N1953" s="87"/>
      <c r="O1953" s="87"/>
      <c r="P1953" s="87"/>
      <c r="Q1953" s="84"/>
      <c r="R1953" s="84"/>
      <c r="S1953" s="87"/>
      <c r="T1953" s="87"/>
      <c r="U1953" s="87"/>
      <c r="V1953" s="87"/>
      <c r="W1953" s="87"/>
      <c r="X1953" s="87"/>
    </row>
    <row r="1954" spans="1:24" ht="12.95">
      <c r="A1954" s="9"/>
      <c r="B1954" s="16"/>
      <c r="C1954" s="16"/>
      <c r="D1954" s="16"/>
      <c r="E1954" s="82"/>
      <c r="F1954" s="82"/>
      <c r="G1954" s="16"/>
      <c r="H1954" s="87"/>
      <c r="I1954" s="87"/>
      <c r="J1954" s="87"/>
      <c r="K1954" s="87"/>
      <c r="L1954" s="87"/>
      <c r="M1954" s="87"/>
      <c r="N1954" s="87"/>
      <c r="O1954" s="87"/>
      <c r="P1954" s="87"/>
      <c r="Q1954" s="84"/>
      <c r="R1954" s="84"/>
      <c r="S1954" s="87"/>
      <c r="T1954" s="87"/>
      <c r="U1954" s="87"/>
      <c r="V1954" s="87"/>
      <c r="W1954" s="87"/>
      <c r="X1954" s="87"/>
    </row>
    <row r="1955" spans="1:24" ht="12.95">
      <c r="A1955" s="9"/>
      <c r="B1955" s="16"/>
      <c r="C1955" s="16"/>
      <c r="D1955" s="16"/>
      <c r="E1955" s="82"/>
      <c r="F1955" s="82"/>
      <c r="G1955" s="16"/>
      <c r="H1955" s="87"/>
      <c r="I1955" s="87"/>
      <c r="J1955" s="87"/>
      <c r="K1955" s="87"/>
      <c r="L1955" s="87"/>
      <c r="M1955" s="87"/>
      <c r="N1955" s="87"/>
      <c r="O1955" s="87"/>
      <c r="P1955" s="87"/>
      <c r="Q1955" s="84"/>
      <c r="R1955" s="84"/>
      <c r="S1955" s="87"/>
      <c r="T1955" s="87"/>
      <c r="U1955" s="87"/>
      <c r="V1955" s="87"/>
      <c r="W1955" s="87"/>
      <c r="X1955" s="87"/>
    </row>
    <row r="1956" spans="1:24" ht="12.95">
      <c r="A1956" s="9"/>
      <c r="B1956" s="16"/>
      <c r="C1956" s="16"/>
      <c r="D1956" s="16"/>
      <c r="E1956" s="82"/>
      <c r="F1956" s="82"/>
      <c r="G1956" s="16"/>
      <c r="H1956" s="87"/>
      <c r="I1956" s="87"/>
      <c r="J1956" s="87"/>
      <c r="K1956" s="87"/>
      <c r="L1956" s="87"/>
      <c r="M1956" s="87"/>
      <c r="N1956" s="87"/>
      <c r="O1956" s="87"/>
      <c r="P1956" s="87"/>
      <c r="Q1956" s="84"/>
      <c r="R1956" s="84"/>
      <c r="S1956" s="87"/>
      <c r="T1956" s="87"/>
      <c r="U1956" s="87"/>
      <c r="V1956" s="87"/>
      <c r="W1956" s="87"/>
      <c r="X1956" s="87"/>
    </row>
    <row r="1957" spans="1:24" ht="12.95">
      <c r="A1957" s="9"/>
      <c r="B1957" s="16"/>
      <c r="C1957" s="16"/>
      <c r="D1957" s="47"/>
      <c r="E1957" s="82"/>
      <c r="F1957" s="82"/>
      <c r="G1957" s="89"/>
      <c r="H1957" s="109"/>
      <c r="I1957" s="109"/>
      <c r="J1957" s="109"/>
      <c r="K1957" s="109"/>
      <c r="L1957" s="109"/>
      <c r="M1957" s="109"/>
      <c r="N1957" s="109"/>
      <c r="O1957" s="109"/>
      <c r="P1957" s="109"/>
      <c r="Q1957" s="86"/>
      <c r="R1957" s="86"/>
      <c r="S1957" s="109"/>
      <c r="T1957" s="109"/>
      <c r="U1957" s="109"/>
      <c r="V1957" s="109"/>
      <c r="W1957" s="109"/>
      <c r="X1957" s="109"/>
    </row>
    <row r="1958" spans="1:24" ht="12.95">
      <c r="A1958" s="9"/>
      <c r="B1958" s="16"/>
      <c r="C1958" s="16"/>
      <c r="D1958" s="47"/>
      <c r="E1958" s="82"/>
      <c r="F1958" s="82"/>
      <c r="G1958" s="89"/>
      <c r="H1958" s="109"/>
      <c r="I1958" s="109"/>
      <c r="J1958" s="109"/>
      <c r="K1958" s="109"/>
      <c r="L1958" s="109"/>
      <c r="M1958" s="109"/>
      <c r="N1958" s="109"/>
      <c r="O1958" s="109"/>
      <c r="P1958" s="109"/>
      <c r="Q1958" s="86"/>
      <c r="R1958" s="86"/>
      <c r="S1958" s="109"/>
      <c r="T1958" s="109"/>
      <c r="U1958" s="109"/>
      <c r="V1958" s="109"/>
      <c r="W1958" s="109"/>
      <c r="X1958" s="109"/>
    </row>
    <row r="1959" spans="1:24" ht="12.95">
      <c r="A1959" s="9"/>
      <c r="B1959" s="16"/>
      <c r="C1959" s="16"/>
      <c r="D1959" s="47"/>
      <c r="E1959" s="82"/>
      <c r="F1959" s="82"/>
      <c r="G1959" s="89"/>
      <c r="H1959" s="109"/>
      <c r="I1959" s="109"/>
      <c r="J1959" s="109"/>
      <c r="K1959" s="109"/>
      <c r="L1959" s="109"/>
      <c r="M1959" s="109"/>
      <c r="N1959" s="109"/>
      <c r="O1959" s="109"/>
      <c r="P1959" s="109"/>
      <c r="Q1959" s="86"/>
      <c r="R1959" s="86"/>
      <c r="S1959" s="109"/>
      <c r="T1959" s="109"/>
      <c r="U1959" s="109"/>
      <c r="V1959" s="109"/>
      <c r="W1959" s="109"/>
      <c r="X1959" s="109"/>
    </row>
    <row r="1960" spans="1:24" ht="12.95">
      <c r="A1960" s="9"/>
      <c r="B1960" s="16"/>
      <c r="C1960" s="16"/>
      <c r="D1960" s="47"/>
      <c r="E1960" s="82"/>
      <c r="F1960" s="82"/>
      <c r="G1960" s="89"/>
      <c r="H1960" s="109"/>
      <c r="I1960" s="109"/>
      <c r="J1960" s="109"/>
      <c r="K1960" s="109"/>
      <c r="L1960" s="109"/>
      <c r="M1960" s="109"/>
      <c r="N1960" s="109"/>
      <c r="O1960" s="109"/>
      <c r="P1960" s="109"/>
      <c r="Q1960" s="86"/>
      <c r="R1960" s="86"/>
      <c r="S1960" s="109"/>
      <c r="T1960" s="109"/>
      <c r="U1960" s="109"/>
      <c r="V1960" s="109"/>
      <c r="W1960" s="109"/>
      <c r="X1960" s="109"/>
    </row>
    <row r="1961" spans="1:24" ht="12.95">
      <c r="A1961" s="9"/>
      <c r="B1961" s="16"/>
      <c r="C1961" s="16"/>
      <c r="D1961" s="16"/>
      <c r="E1961" s="82"/>
      <c r="F1961" s="82"/>
      <c r="G1961" s="16"/>
      <c r="H1961" s="87"/>
      <c r="I1961" s="87"/>
      <c r="J1961" s="87"/>
      <c r="K1961" s="87"/>
      <c r="L1961" s="87"/>
      <c r="M1961" s="87"/>
      <c r="N1961" s="87"/>
      <c r="O1961" s="87"/>
      <c r="P1961" s="87"/>
      <c r="Q1961" s="84"/>
      <c r="R1961" s="84"/>
      <c r="S1961" s="87"/>
      <c r="T1961" s="87"/>
      <c r="U1961" s="87"/>
      <c r="V1961" s="87"/>
      <c r="W1961" s="87"/>
      <c r="X1961" s="87"/>
    </row>
    <row r="1962" spans="1:24" ht="12.95">
      <c r="A1962" s="9"/>
      <c r="B1962" s="16"/>
      <c r="C1962" s="16"/>
      <c r="D1962" s="16"/>
      <c r="E1962" s="82"/>
      <c r="F1962" s="82"/>
      <c r="G1962" s="16"/>
      <c r="H1962" s="87"/>
      <c r="I1962" s="87"/>
      <c r="J1962" s="87"/>
      <c r="K1962" s="87"/>
      <c r="L1962" s="87"/>
      <c r="M1962" s="87"/>
      <c r="N1962" s="87"/>
      <c r="O1962" s="87"/>
      <c r="P1962" s="87"/>
      <c r="Q1962" s="84"/>
      <c r="R1962" s="84"/>
      <c r="S1962" s="87"/>
      <c r="T1962" s="87"/>
      <c r="U1962" s="87"/>
      <c r="V1962" s="87"/>
      <c r="W1962" s="87"/>
      <c r="X1962" s="87"/>
    </row>
    <row r="1963" spans="1:24" ht="12.95">
      <c r="A1963" s="9"/>
      <c r="B1963" s="16"/>
      <c r="C1963" s="16"/>
      <c r="D1963" s="16"/>
      <c r="E1963" s="82"/>
      <c r="F1963" s="82"/>
      <c r="G1963" s="16"/>
      <c r="H1963" s="87"/>
      <c r="I1963" s="87"/>
      <c r="J1963" s="87"/>
      <c r="K1963" s="87"/>
      <c r="L1963" s="87"/>
      <c r="M1963" s="87"/>
      <c r="N1963" s="87"/>
      <c r="O1963" s="87"/>
      <c r="P1963" s="87"/>
      <c r="Q1963" s="84"/>
      <c r="R1963" s="84"/>
      <c r="S1963" s="87"/>
      <c r="T1963" s="87"/>
      <c r="U1963" s="87"/>
      <c r="V1963" s="87"/>
      <c r="W1963" s="87"/>
      <c r="X1963" s="87"/>
    </row>
    <row r="1964" spans="1:24" ht="12.95">
      <c r="A1964" s="9"/>
      <c r="B1964" s="16"/>
      <c r="C1964" s="16"/>
      <c r="D1964" s="16"/>
      <c r="E1964" s="82"/>
      <c r="F1964" s="82"/>
      <c r="G1964" s="16"/>
      <c r="H1964" s="87"/>
      <c r="I1964" s="87"/>
      <c r="J1964" s="87"/>
      <c r="K1964" s="87"/>
      <c r="L1964" s="87"/>
      <c r="M1964" s="87"/>
      <c r="N1964" s="87"/>
      <c r="O1964" s="87"/>
      <c r="P1964" s="87"/>
      <c r="Q1964" s="84"/>
      <c r="R1964" s="84"/>
      <c r="S1964" s="87"/>
      <c r="T1964" s="87"/>
      <c r="U1964" s="87"/>
      <c r="V1964" s="87"/>
      <c r="W1964" s="87"/>
      <c r="X1964" s="87"/>
    </row>
    <row r="1965" spans="1:24" ht="12.95">
      <c r="A1965" s="9"/>
      <c r="B1965" s="16"/>
      <c r="C1965" s="16"/>
      <c r="D1965" s="16"/>
      <c r="E1965" s="82"/>
      <c r="F1965" s="82"/>
      <c r="G1965" s="16"/>
      <c r="H1965" s="87"/>
      <c r="I1965" s="87"/>
      <c r="J1965" s="87"/>
      <c r="K1965" s="87"/>
      <c r="L1965" s="87"/>
      <c r="M1965" s="87"/>
      <c r="N1965" s="87"/>
      <c r="O1965" s="87"/>
      <c r="P1965" s="87"/>
      <c r="Q1965" s="84"/>
      <c r="R1965" s="84"/>
      <c r="S1965" s="87"/>
      <c r="T1965" s="87"/>
      <c r="U1965" s="87"/>
      <c r="V1965" s="87"/>
      <c r="W1965" s="87"/>
      <c r="X1965" s="87"/>
    </row>
    <row r="1966" spans="1:24" ht="12.95">
      <c r="A1966" s="9"/>
      <c r="B1966" s="16"/>
      <c r="C1966" s="16"/>
      <c r="D1966" s="16"/>
      <c r="E1966" s="82"/>
      <c r="F1966" s="82"/>
      <c r="G1966" s="16"/>
      <c r="H1966" s="87"/>
      <c r="I1966" s="87"/>
      <c r="J1966" s="87"/>
      <c r="K1966" s="87"/>
      <c r="L1966" s="87"/>
      <c r="M1966" s="87"/>
      <c r="N1966" s="87"/>
      <c r="O1966" s="87"/>
      <c r="P1966" s="87"/>
      <c r="Q1966" s="84"/>
      <c r="R1966" s="84"/>
      <c r="S1966" s="87"/>
      <c r="T1966" s="87"/>
      <c r="U1966" s="87"/>
      <c r="V1966" s="87"/>
      <c r="W1966" s="87"/>
      <c r="X1966" s="87"/>
    </row>
    <row r="1967" spans="1:24" ht="12.95">
      <c r="A1967" s="9"/>
      <c r="B1967" s="16"/>
      <c r="C1967" s="16"/>
      <c r="D1967" s="16"/>
      <c r="E1967" s="82"/>
      <c r="F1967" s="82"/>
      <c r="G1967" s="58"/>
      <c r="H1967" s="87"/>
      <c r="I1967" s="87"/>
      <c r="J1967" s="87"/>
      <c r="K1967" s="87"/>
      <c r="L1967" s="87"/>
      <c r="M1967" s="87"/>
      <c r="N1967" s="87"/>
      <c r="O1967" s="87"/>
      <c r="P1967" s="87"/>
      <c r="Q1967" s="84"/>
      <c r="R1967" s="84"/>
      <c r="S1967" s="87"/>
      <c r="T1967" s="87"/>
      <c r="U1967" s="87"/>
      <c r="V1967" s="87"/>
      <c r="W1967" s="87"/>
      <c r="X1967" s="87"/>
    </row>
    <row r="1968" spans="1:24" ht="12.95">
      <c r="A1968" s="9"/>
      <c r="B1968" s="16"/>
      <c r="C1968" s="16"/>
      <c r="D1968" s="16"/>
      <c r="E1968" s="82"/>
      <c r="F1968" s="82"/>
      <c r="G1968" s="58"/>
      <c r="H1968" s="87"/>
      <c r="I1968" s="87"/>
      <c r="J1968" s="87"/>
      <c r="K1968" s="87"/>
      <c r="L1968" s="87"/>
      <c r="M1968" s="87"/>
      <c r="N1968" s="87"/>
      <c r="O1968" s="87"/>
      <c r="P1968" s="87"/>
      <c r="Q1968" s="84"/>
      <c r="R1968" s="84"/>
      <c r="S1968" s="87"/>
      <c r="T1968" s="87"/>
      <c r="U1968" s="87"/>
      <c r="V1968" s="87"/>
      <c r="W1968" s="87"/>
      <c r="X1968" s="87"/>
    </row>
    <row r="1969" spans="1:24" ht="12.95">
      <c r="A1969" s="9"/>
      <c r="B1969" s="16"/>
      <c r="C1969" s="16"/>
      <c r="D1969" s="16"/>
      <c r="E1969" s="82"/>
      <c r="F1969" s="82"/>
      <c r="G1969" s="16"/>
      <c r="H1969" s="87"/>
      <c r="I1969" s="87"/>
      <c r="J1969" s="87"/>
      <c r="K1969" s="87"/>
      <c r="L1969" s="87"/>
      <c r="M1969" s="87"/>
      <c r="N1969" s="87"/>
      <c r="O1969" s="87"/>
      <c r="P1969" s="87"/>
      <c r="Q1969" s="84"/>
      <c r="R1969" s="84"/>
      <c r="S1969" s="87"/>
      <c r="T1969" s="87"/>
      <c r="U1969" s="87"/>
      <c r="V1969" s="87"/>
      <c r="W1969" s="87"/>
      <c r="X1969" s="87"/>
    </row>
    <row r="1970" spans="1:24" ht="12.75" customHeight="1">
      <c r="A1970" s="9"/>
      <c r="B1970" s="16"/>
      <c r="C1970" s="16"/>
      <c r="D1970" s="16"/>
      <c r="E1970" s="82"/>
      <c r="F1970" s="82"/>
      <c r="G1970" s="16"/>
      <c r="H1970" s="87"/>
      <c r="I1970" s="87"/>
      <c r="J1970" s="87"/>
      <c r="K1970" s="87"/>
      <c r="L1970" s="87"/>
      <c r="M1970" s="87"/>
      <c r="N1970" s="87"/>
      <c r="O1970" s="87"/>
      <c r="P1970" s="87"/>
      <c r="Q1970" s="84"/>
      <c r="R1970" s="84"/>
      <c r="S1970" s="87"/>
      <c r="T1970" s="87"/>
      <c r="U1970" s="87"/>
      <c r="V1970" s="87"/>
      <c r="W1970" s="87"/>
      <c r="X1970" s="87"/>
    </row>
    <row r="1971" spans="1:24" ht="12.75" customHeight="1">
      <c r="A1971" s="9"/>
      <c r="B1971" s="16"/>
      <c r="C1971" s="16"/>
      <c r="D1971" s="16"/>
      <c r="E1971" s="82"/>
      <c r="F1971" s="82"/>
      <c r="G1971" s="16"/>
      <c r="H1971" s="87"/>
      <c r="I1971" s="87"/>
      <c r="J1971" s="87"/>
      <c r="K1971" s="87"/>
      <c r="L1971" s="87"/>
      <c r="M1971" s="87"/>
      <c r="N1971" s="87"/>
      <c r="O1971" s="87"/>
      <c r="P1971" s="87"/>
      <c r="Q1971" s="84"/>
      <c r="R1971" s="84"/>
      <c r="S1971" s="87"/>
      <c r="T1971" s="87"/>
      <c r="U1971" s="87"/>
      <c r="V1971" s="87"/>
      <c r="W1971" s="87"/>
      <c r="X1971" s="87"/>
    </row>
    <row r="1972" spans="1:24" ht="12.75" customHeight="1">
      <c r="A1972" s="9"/>
      <c r="B1972" s="16"/>
      <c r="C1972" s="16"/>
      <c r="D1972" s="16"/>
      <c r="E1972" s="82"/>
      <c r="F1972" s="82"/>
      <c r="G1972" s="16"/>
      <c r="H1972" s="87"/>
      <c r="I1972" s="87"/>
      <c r="J1972" s="87"/>
      <c r="K1972" s="87"/>
      <c r="L1972" s="87"/>
      <c r="M1972" s="87"/>
      <c r="N1972" s="87"/>
      <c r="O1972" s="87"/>
      <c r="P1972" s="87"/>
      <c r="Q1972" s="84"/>
      <c r="R1972" s="84"/>
      <c r="S1972" s="87"/>
      <c r="T1972" s="87"/>
      <c r="U1972" s="87"/>
      <c r="V1972" s="87"/>
      <c r="W1972" s="87"/>
      <c r="X1972" s="87"/>
    </row>
    <row r="1973" spans="1:24" ht="12.75" customHeight="1">
      <c r="A1973" s="9"/>
      <c r="B1973" s="16"/>
      <c r="C1973" s="16"/>
      <c r="D1973" s="16"/>
      <c r="E1973" s="82"/>
      <c r="F1973" s="82"/>
      <c r="G1973" s="16"/>
      <c r="H1973" s="87"/>
      <c r="I1973" s="87"/>
      <c r="J1973" s="87"/>
      <c r="K1973" s="87"/>
      <c r="L1973" s="87"/>
      <c r="M1973" s="87"/>
      <c r="N1973" s="87"/>
      <c r="O1973" s="87"/>
      <c r="P1973" s="87"/>
      <c r="Q1973" s="84"/>
      <c r="R1973" s="84"/>
      <c r="S1973" s="87"/>
      <c r="T1973" s="87"/>
      <c r="U1973" s="87"/>
      <c r="V1973" s="87"/>
      <c r="W1973" s="87"/>
      <c r="X1973" s="87"/>
    </row>
    <row r="1974" spans="1:24" ht="12.75" customHeight="1">
      <c r="A1974" s="9"/>
      <c r="B1974" s="16"/>
      <c r="C1974" s="16"/>
      <c r="D1974" s="16"/>
      <c r="E1974" s="82"/>
      <c r="F1974" s="82"/>
      <c r="G1974" s="16"/>
      <c r="H1974" s="87"/>
      <c r="I1974" s="87"/>
      <c r="J1974" s="87"/>
      <c r="K1974" s="87"/>
      <c r="L1974" s="87"/>
      <c r="M1974" s="87"/>
      <c r="N1974" s="87"/>
      <c r="O1974" s="87"/>
      <c r="P1974" s="87"/>
      <c r="Q1974" s="84"/>
      <c r="R1974" s="84"/>
      <c r="S1974" s="87"/>
      <c r="T1974" s="87"/>
      <c r="U1974" s="87"/>
      <c r="V1974" s="87"/>
      <c r="W1974" s="87"/>
      <c r="X1974" s="87"/>
    </row>
    <row r="1975" spans="1:24" ht="12.75" customHeight="1">
      <c r="A1975" s="9"/>
      <c r="B1975" s="16"/>
      <c r="C1975" s="16"/>
      <c r="D1975" s="16"/>
      <c r="E1975" s="82"/>
      <c r="F1975" s="82"/>
      <c r="G1975" s="16"/>
      <c r="H1975" s="87"/>
      <c r="I1975" s="87"/>
      <c r="J1975" s="87"/>
      <c r="K1975" s="87"/>
      <c r="L1975" s="87"/>
      <c r="M1975" s="87"/>
      <c r="N1975" s="87"/>
      <c r="O1975" s="87"/>
      <c r="P1975" s="87"/>
      <c r="Q1975" s="84"/>
      <c r="R1975" s="84"/>
      <c r="S1975" s="87"/>
      <c r="T1975" s="87"/>
      <c r="U1975" s="87"/>
      <c r="V1975" s="87"/>
      <c r="W1975" s="87"/>
      <c r="X1975" s="87"/>
    </row>
    <row r="1976" spans="1:24" ht="12.75" customHeight="1">
      <c r="A1976" s="9"/>
      <c r="B1976" s="16"/>
      <c r="C1976" s="16"/>
      <c r="D1976" s="16"/>
      <c r="E1976" s="82"/>
      <c r="F1976" s="82"/>
      <c r="G1976" s="32"/>
      <c r="H1976" s="87"/>
      <c r="I1976" s="87"/>
      <c r="J1976" s="87"/>
      <c r="K1976" s="87"/>
      <c r="L1976" s="87"/>
      <c r="M1976" s="87"/>
      <c r="N1976" s="87"/>
      <c r="O1976" s="87"/>
      <c r="P1976" s="87"/>
      <c r="Q1976" s="84"/>
      <c r="R1976" s="84"/>
      <c r="S1976" s="87"/>
      <c r="T1976" s="87"/>
      <c r="U1976" s="87"/>
      <c r="V1976" s="87"/>
      <c r="W1976" s="87"/>
      <c r="X1976" s="87"/>
    </row>
    <row r="1977" spans="1:24" ht="12.75" customHeight="1">
      <c r="C1977" s="83" t="str" cm="1">
        <f t="array" ref="C1977">IF(A1977="", "", _xlfn._xlws.FILTER('Responsáveis pelas informações'!F:F, 'Responsáveis pelas informações'!A:A=A1977))</f>
        <v/>
      </c>
    </row>
    <row r="1978" spans="1:24" ht="12.75" customHeight="1">
      <c r="C1978" s="83" t="str" cm="1">
        <f t="array" ref="C1978">IF(A1978="", "", _xlfn._xlws.FILTER('Responsáveis pelas informações'!F:F, 'Responsáveis pelas informações'!A:A=A1978))</f>
        <v/>
      </c>
    </row>
    <row r="1979" spans="1:24" ht="12.75" customHeight="1">
      <c r="C1979" s="83" t="str" cm="1">
        <f t="array" ref="C1979">IF(A1979="", "", _xlfn._xlws.FILTER('Responsáveis pelas informações'!F:F, 'Responsáveis pelas informações'!A:A=A1979))</f>
        <v/>
      </c>
    </row>
    <row r="1980" spans="1:24" ht="12.75" customHeight="1">
      <c r="C1980" s="83" t="str" cm="1">
        <f t="array" ref="C1980">IF(A1980="", "", _xlfn._xlws.FILTER('Responsáveis pelas informações'!F:F, 'Responsáveis pelas informações'!A:A=A1980))</f>
        <v/>
      </c>
    </row>
    <row r="1981" spans="1:24" ht="12.75" customHeight="1">
      <c r="C1981" s="83" t="str" cm="1">
        <f t="array" ref="C1981">IF(A1981="", "", _xlfn._xlws.FILTER('Responsáveis pelas informações'!F:F, 'Responsáveis pelas informações'!A:A=A1981))</f>
        <v/>
      </c>
    </row>
    <row r="1982" spans="1:24" ht="12.75" customHeight="1">
      <c r="C1982" s="83" t="str" cm="1">
        <f t="array" ref="C1982">IF(A1982="", "", _xlfn._xlws.FILTER('Responsáveis pelas informações'!F:F, 'Responsáveis pelas informações'!A:A=A1982))</f>
        <v/>
      </c>
    </row>
    <row r="1983" spans="1:24" ht="12.75" customHeight="1">
      <c r="C1983" s="83" t="str" cm="1">
        <f t="array" ref="C1983">IF(A1983="", "", _xlfn._xlws.FILTER('Responsáveis pelas informações'!F:F, 'Responsáveis pelas informações'!A:A=A1983))</f>
        <v/>
      </c>
    </row>
    <row r="1984" spans="1:24" ht="12.75" customHeight="1">
      <c r="C1984" s="83" t="str" cm="1">
        <f t="array" ref="C1984">IF(A1984="", "", _xlfn._xlws.FILTER('Responsáveis pelas informações'!F:F, 'Responsáveis pelas informações'!A:A=A1984))</f>
        <v/>
      </c>
    </row>
    <row r="1985" spans="3:3" ht="12.75" customHeight="1">
      <c r="C1985" s="83" t="str" cm="1">
        <f t="array" ref="C1985">IF(A1985="", "", _xlfn._xlws.FILTER('Responsáveis pelas informações'!F:F, 'Responsáveis pelas informações'!A:A=A1985))</f>
        <v/>
      </c>
    </row>
    <row r="1986" spans="3:3" ht="12.75" customHeight="1">
      <c r="C1986" s="83" t="str" cm="1">
        <f t="array" ref="C1986">IF(A1986="", "", _xlfn._xlws.FILTER('Responsáveis pelas informações'!F:F, 'Responsáveis pelas informações'!A:A=A1986))</f>
        <v/>
      </c>
    </row>
    <row r="1987" spans="3:3" ht="12.75" customHeight="1">
      <c r="C1987" s="83" t="str" cm="1">
        <f t="array" ref="C1987">IF(A1987="", "", _xlfn._xlws.FILTER('Responsáveis pelas informações'!F:F, 'Responsáveis pelas informações'!A:A=A1987))</f>
        <v/>
      </c>
    </row>
    <row r="1988" spans="3:3" ht="12.75" customHeight="1"/>
    <row r="1989" spans="3:3" ht="12.75" customHeight="1"/>
    <row r="1990" spans="3:3" ht="12.75" customHeight="1"/>
    <row r="1991" spans="3:3" ht="12.75" customHeight="1"/>
    <row r="1992" spans="3:3" ht="12.75" customHeight="1"/>
    <row r="1993" spans="3:3" ht="12.75" customHeight="1"/>
    <row r="1994" spans="3:3" ht="12.75" customHeight="1"/>
    <row r="1995" spans="3:3" ht="12.75" customHeight="1"/>
    <row r="1996" spans="3:3" ht="12.75" customHeight="1"/>
    <row r="1997" spans="3:3" ht="12.75" customHeight="1"/>
    <row r="1998" spans="3:3" ht="12.75" customHeight="1"/>
    <row r="1999" spans="3:3" ht="12.75" customHeight="1"/>
    <row r="2000" spans="3:3" ht="12.75" customHeight="1"/>
    <row r="2001" ht="12.75" customHeight="1"/>
    <row r="2002" ht="12.75" customHeight="1"/>
    <row r="2003" ht="12.75" customHeight="1"/>
    <row r="2004" ht="12.75" customHeight="1"/>
    <row r="2005" ht="12.75" customHeight="1"/>
    <row r="2006" ht="12.75" customHeight="1"/>
    <row r="2007" ht="12.75" customHeight="1"/>
    <row r="2008" ht="12.75" customHeight="1"/>
    <row r="2009" ht="12.75" customHeight="1"/>
    <row r="2010" ht="12.75" customHeight="1"/>
    <row r="2011" ht="12.75" customHeight="1"/>
    <row r="2012" ht="12.75" customHeight="1"/>
    <row r="2013" ht="12.75" customHeight="1"/>
    <row r="2014" ht="12.75" customHeight="1"/>
    <row r="2015" ht="12.75" customHeight="1"/>
    <row r="2016" ht="12.75" customHeight="1"/>
    <row r="2017" ht="12.75" customHeight="1"/>
    <row r="2018" ht="12.75" customHeight="1"/>
    <row r="2019" ht="12.75" customHeight="1"/>
    <row r="2020" ht="12.75" customHeight="1"/>
    <row r="2021" ht="12.75" customHeight="1"/>
    <row r="2022" ht="12.75" customHeight="1"/>
    <row r="2023" ht="12.75" customHeight="1"/>
    <row r="2024" ht="12.75" customHeight="1"/>
    <row r="2025" ht="12.75" customHeight="1"/>
    <row r="2026" ht="12.75" customHeight="1"/>
    <row r="2027" ht="12.75" customHeight="1"/>
    <row r="2028" ht="12.75" customHeight="1"/>
    <row r="2029" ht="12.75" customHeight="1"/>
    <row r="2030" ht="12.75" customHeight="1"/>
    <row r="2031" ht="12.75" customHeight="1"/>
    <row r="2032" ht="12.75" customHeight="1"/>
    <row r="2033" ht="12.75" customHeight="1"/>
    <row r="2034" ht="12.75" customHeight="1"/>
    <row r="2035" ht="12.75" customHeight="1"/>
    <row r="2036" ht="12.75" customHeight="1"/>
    <row r="2037" ht="12.75" customHeight="1"/>
    <row r="2038" ht="12.75" customHeight="1"/>
    <row r="2039" ht="12.75" customHeight="1"/>
    <row r="2040" ht="12.75" customHeight="1"/>
    <row r="2041" ht="12.75" customHeight="1"/>
    <row r="2042" ht="12.75" customHeight="1"/>
    <row r="2043" ht="12.75" customHeight="1"/>
    <row r="2044" ht="12.75" customHeight="1"/>
    <row r="2045" ht="12.75" customHeight="1"/>
    <row r="2046" ht="12.75" customHeight="1"/>
    <row r="2047" ht="12.75" customHeight="1"/>
    <row r="2048" ht="12.75" customHeight="1"/>
    <row r="2049" ht="12.75" customHeight="1"/>
    <row r="2050" ht="12.75" customHeight="1"/>
    <row r="2051" ht="12.75" customHeight="1"/>
    <row r="2052" ht="12.75" customHeight="1"/>
    <row r="2053" ht="12.75" customHeight="1"/>
    <row r="2054" ht="12.75" customHeight="1"/>
    <row r="2055" ht="12.75" customHeight="1"/>
    <row r="2056" ht="12.75" customHeight="1"/>
    <row r="2057" ht="12.75" customHeight="1"/>
    <row r="2058" ht="12.75" customHeight="1"/>
    <row r="2059" ht="12.75" customHeight="1"/>
    <row r="2060" ht="12.75" customHeight="1"/>
    <row r="2061" ht="12.75" customHeight="1"/>
    <row r="2062" ht="12.75" customHeight="1"/>
    <row r="2063" ht="12.75" customHeight="1"/>
    <row r="2064" ht="12.75" customHeight="1"/>
    <row r="2065" ht="12.75" customHeight="1"/>
    <row r="2066" ht="12.75" customHeight="1"/>
    <row r="2067" ht="12.75" customHeight="1"/>
    <row r="2068" ht="12.75" customHeight="1"/>
    <row r="2069" ht="12.75" customHeight="1"/>
    <row r="2070" ht="12.75" customHeight="1"/>
    <row r="2071" ht="12.75" customHeight="1"/>
    <row r="2072" ht="12.75" customHeight="1"/>
    <row r="2073" ht="12.75" customHeight="1"/>
    <row r="2074" ht="12.75" customHeight="1"/>
    <row r="2075" ht="12.75" customHeight="1"/>
    <row r="2076" ht="12.75" customHeight="1"/>
    <row r="2077" ht="12.75" customHeight="1"/>
    <row r="2078" ht="12.75" customHeight="1"/>
    <row r="2079" ht="12.75" customHeight="1"/>
    <row r="2080" ht="12.75" customHeight="1"/>
    <row r="2081" ht="12.75" customHeight="1"/>
    <row r="2082" ht="12.75" customHeight="1"/>
    <row r="2083" ht="12.75" customHeight="1"/>
    <row r="2084" ht="12.75" customHeight="1"/>
    <row r="2085" ht="12.75" customHeight="1"/>
    <row r="2086" ht="12.75" customHeight="1"/>
    <row r="2087" ht="12.75" customHeight="1"/>
    <row r="2088" ht="12.75" customHeight="1"/>
    <row r="2089" ht="12.75" customHeight="1"/>
    <row r="2090" ht="12.75" customHeight="1"/>
    <row r="2091" ht="12.75" customHeight="1"/>
    <row r="2092" ht="12.75" customHeight="1"/>
    <row r="2093" ht="12.75" customHeight="1"/>
    <row r="2094" ht="12.75" customHeight="1"/>
    <row r="2095" ht="12.75" customHeight="1"/>
    <row r="2096" ht="12.75" customHeight="1"/>
    <row r="2097" ht="12.75" customHeight="1"/>
    <row r="2098" ht="12.75" customHeight="1"/>
    <row r="2099" ht="12.75" customHeight="1"/>
    <row r="2100" ht="12.75" customHeight="1"/>
    <row r="2101" ht="12.75" customHeight="1"/>
    <row r="2102" ht="12.75" customHeight="1"/>
    <row r="2103" ht="12.75" customHeight="1"/>
    <row r="2104" ht="12.75" customHeight="1"/>
    <row r="2105" ht="12.75" customHeight="1"/>
    <row r="2106" ht="12.75" customHeight="1"/>
    <row r="2107" ht="12.75" customHeight="1"/>
    <row r="2108" ht="12.75" customHeight="1"/>
    <row r="2109" ht="12.75" customHeight="1"/>
    <row r="2110" ht="12.75" customHeight="1"/>
    <row r="2111" ht="12.75" customHeight="1"/>
    <row r="2112" ht="12.75" customHeight="1"/>
    <row r="2113" ht="12.75" customHeight="1"/>
    <row r="2114" ht="12.75" customHeight="1"/>
    <row r="2115" ht="12.75" customHeight="1"/>
    <row r="2116" ht="12.75" customHeight="1"/>
    <row r="2117" ht="12.75" customHeight="1"/>
    <row r="2118" ht="12.75" customHeight="1"/>
    <row r="2119" ht="12.75" customHeight="1"/>
    <row r="2120" ht="12.75" customHeight="1"/>
    <row r="2121" ht="12.75" customHeight="1"/>
    <row r="2122" ht="12.75" customHeight="1"/>
    <row r="2123" ht="12.75" customHeight="1"/>
    <row r="2124" ht="12.75" customHeight="1"/>
    <row r="2125" ht="12.75" customHeight="1"/>
    <row r="2126" ht="12.75" customHeight="1"/>
    <row r="2127" ht="12.75" customHeight="1"/>
    <row r="2128" ht="12.75" customHeight="1"/>
    <row r="2129" ht="12.75" customHeight="1"/>
    <row r="2130" ht="12.75" customHeight="1"/>
    <row r="2131" ht="12.75" customHeight="1"/>
    <row r="2132" ht="12.75" customHeight="1"/>
    <row r="2133" ht="12.75" customHeight="1"/>
    <row r="2134" ht="12.75" customHeight="1"/>
    <row r="2135" ht="12.75" customHeight="1"/>
    <row r="2136" ht="12.75" customHeight="1"/>
    <row r="2137" ht="12.75" customHeight="1"/>
    <row r="2138" ht="12.75" customHeight="1"/>
    <row r="2139" ht="12.75" customHeight="1"/>
    <row r="2140" ht="12.75" customHeight="1"/>
    <row r="2141" ht="12.75" customHeight="1"/>
    <row r="2142" ht="12.75" customHeight="1"/>
    <row r="2143" ht="12.75" customHeight="1"/>
    <row r="2144" ht="12.75" customHeight="1"/>
    <row r="2145" ht="12.75" customHeight="1"/>
    <row r="2146" ht="12.75" customHeight="1"/>
    <row r="2147" ht="12.75" customHeight="1"/>
    <row r="2148" ht="12.75" customHeight="1"/>
    <row r="2149" ht="12.75" customHeight="1"/>
    <row r="2150" ht="12.75" customHeight="1"/>
    <row r="2151" ht="12.75" customHeight="1"/>
    <row r="2152" ht="12.75" customHeight="1"/>
    <row r="2153" ht="12.75" customHeight="1"/>
    <row r="2154" ht="12.75" customHeight="1"/>
    <row r="2155" ht="12.75" customHeight="1"/>
    <row r="2156" ht="12.75" customHeight="1"/>
    <row r="2157" ht="12.75" customHeight="1"/>
    <row r="2158" ht="12.75" customHeight="1"/>
    <row r="2159" ht="12.75" customHeight="1"/>
    <row r="2160" ht="12.75" customHeight="1"/>
    <row r="2161" ht="12.75" customHeight="1"/>
    <row r="2162" ht="12.75" customHeight="1"/>
    <row r="2163" ht="12.75" customHeight="1"/>
    <row r="2164" ht="12.75" customHeight="1"/>
    <row r="2165" ht="12.75" customHeight="1"/>
    <row r="2166" ht="12.75" customHeight="1"/>
    <row r="2167" ht="12.75" customHeight="1"/>
    <row r="2168" ht="12.75" customHeight="1"/>
    <row r="2169" ht="12.75" customHeight="1"/>
    <row r="2170" ht="12.75" customHeight="1"/>
    <row r="2171" ht="12.75" customHeight="1"/>
    <row r="2172" ht="12.75" customHeight="1"/>
    <row r="2173" ht="12.75" customHeight="1"/>
    <row r="2174" ht="12.75" customHeight="1"/>
    <row r="2175" ht="12.75" customHeight="1"/>
    <row r="2176" ht="12.75" customHeight="1"/>
    <row r="2177" ht="12.75" customHeight="1"/>
    <row r="2178" ht="12.75" customHeight="1"/>
    <row r="2179" ht="12.75" customHeight="1"/>
    <row r="2180" ht="12.75" customHeight="1"/>
    <row r="2181" ht="12.75" customHeight="1"/>
    <row r="2182" ht="12.75" customHeight="1"/>
    <row r="2183" ht="12.75" customHeight="1"/>
    <row r="2184" ht="12.75" customHeight="1"/>
    <row r="2185" ht="12.75" customHeight="1"/>
    <row r="2186" ht="12.75" customHeight="1"/>
    <row r="2187" ht="12.75" customHeight="1"/>
    <row r="2188" ht="12.75" customHeight="1"/>
    <row r="2189" ht="12.75" customHeight="1"/>
    <row r="2190" ht="12.75" customHeight="1"/>
    <row r="2191" ht="12.75" customHeight="1"/>
    <row r="2192" ht="12.75" customHeight="1"/>
    <row r="2193" spans="3:3" ht="12.75" customHeight="1"/>
    <row r="2194" spans="3:3" ht="12.75" customHeight="1">
      <c r="C2194" s="16" t="str" cm="1">
        <f t="array" ref="C2194">IF(A2194="", "", _xlfn._xlws.FILTER('Responsáveis pelas informações'!F:F, 'Responsáveis pelas informações'!A:A=A2194))</f>
        <v/>
      </c>
    </row>
    <row r="2195" spans="3:3" ht="12.75" customHeight="1"/>
    <row r="2196" spans="3:3" ht="12.75" customHeight="1"/>
    <row r="2197" spans="3:3" ht="12.75" customHeight="1"/>
    <row r="2198" spans="3:3" ht="12.75" customHeight="1"/>
    <row r="2199" spans="3:3" ht="12.75" customHeight="1"/>
    <row r="2200" spans="3:3" ht="12.75" customHeight="1"/>
    <row r="2201" spans="3:3" ht="12.75" customHeight="1"/>
    <row r="2202" spans="3:3" ht="12.75" customHeight="1"/>
    <row r="2203" spans="3:3" ht="12.75" customHeight="1"/>
    <row r="2204" spans="3:3" ht="12.75" customHeight="1"/>
    <row r="2205" spans="3:3" ht="12.75" customHeight="1"/>
    <row r="2206" spans="3:3" ht="12.75" customHeight="1"/>
    <row r="2207" spans="3:3" ht="12.75" customHeight="1"/>
    <row r="2208" spans="3:3" ht="12.75" customHeight="1"/>
    <row r="2209" ht="12.75" customHeight="1"/>
    <row r="2210" ht="12.75" customHeight="1"/>
    <row r="2211" ht="12.75" customHeight="1"/>
    <row r="2212" ht="12.75" customHeight="1"/>
    <row r="2213" ht="12.75" customHeight="1"/>
    <row r="2214" ht="12.75" customHeight="1"/>
    <row r="2215" ht="12.75" customHeight="1"/>
    <row r="2216" ht="12.75" customHeight="1"/>
    <row r="2217" ht="12.75" customHeight="1"/>
    <row r="2218" ht="12.75" customHeight="1"/>
    <row r="2219" ht="12.75" customHeight="1"/>
    <row r="2220" ht="12.75" customHeight="1"/>
    <row r="2221" ht="12.75" customHeight="1"/>
    <row r="2222" ht="12.75" customHeight="1"/>
    <row r="2223" ht="12.75" customHeight="1"/>
    <row r="2224" ht="12.75" customHeight="1"/>
    <row r="2225" ht="12.75" customHeight="1"/>
    <row r="2226" ht="12.75" customHeight="1"/>
    <row r="2227" ht="12.75" customHeight="1"/>
    <row r="2228" ht="12.75" customHeight="1"/>
    <row r="2229" ht="12.75" customHeight="1"/>
    <row r="2230" ht="12.75" customHeight="1"/>
    <row r="2231" ht="12.75" customHeight="1"/>
    <row r="2232" ht="12.75" customHeight="1"/>
    <row r="2233" ht="12.75" customHeight="1"/>
    <row r="2234" ht="12.75" customHeight="1"/>
    <row r="2235" ht="12.75" customHeight="1"/>
    <row r="2236" ht="12.75" customHeight="1"/>
    <row r="2237" ht="12.75" customHeight="1"/>
    <row r="2238" ht="12.75" customHeight="1"/>
    <row r="2239" ht="12.75" customHeight="1"/>
    <row r="2240" ht="12.75" customHeight="1"/>
    <row r="2241" ht="12.75" customHeight="1"/>
    <row r="2242" ht="12.75" customHeight="1"/>
    <row r="2243" ht="12.75" customHeight="1"/>
    <row r="2244" ht="12.75" customHeight="1"/>
    <row r="2245" ht="12.75" customHeight="1"/>
    <row r="2246" ht="12.75" customHeight="1"/>
    <row r="2247" ht="12.75" customHeight="1"/>
    <row r="2248" ht="12.75" customHeight="1"/>
    <row r="2249" ht="12.75" customHeight="1"/>
    <row r="2250" ht="12.75" customHeight="1"/>
    <row r="2251" ht="12.75" customHeight="1"/>
    <row r="2252" ht="12.75" customHeight="1"/>
    <row r="2253" ht="12.75" customHeight="1"/>
    <row r="2254" ht="12.75" customHeight="1"/>
    <row r="2255" ht="12.75" customHeight="1"/>
    <row r="2256" ht="12.75" customHeight="1"/>
    <row r="2257" ht="12.75" customHeight="1"/>
    <row r="2258" ht="12.75" customHeight="1"/>
    <row r="2259" ht="12.75" customHeight="1"/>
    <row r="2260" ht="12.75" customHeight="1"/>
    <row r="2261" ht="12.75" customHeight="1"/>
    <row r="2262" ht="12.75" customHeight="1"/>
    <row r="2263" ht="12.75" customHeight="1"/>
    <row r="2264" ht="12.75" customHeight="1"/>
    <row r="2265" ht="12.75" customHeight="1"/>
    <row r="2266" ht="12.75" customHeight="1"/>
    <row r="2267" ht="12.75" customHeight="1"/>
    <row r="2268" ht="12.75" customHeight="1"/>
    <row r="2269" ht="12.75" customHeight="1"/>
    <row r="2270" ht="12.75" customHeight="1"/>
    <row r="2271" ht="12.75" customHeight="1"/>
    <row r="2272" ht="12.75" customHeight="1"/>
    <row r="2273" ht="12.75" customHeight="1"/>
    <row r="2274" ht="12.75" customHeight="1"/>
    <row r="2275" ht="12.75" customHeight="1"/>
    <row r="2276" ht="12.75" customHeight="1"/>
    <row r="2277" ht="12.75" customHeight="1"/>
    <row r="2278" ht="12.75" customHeight="1"/>
    <row r="2279" ht="12.75" customHeight="1"/>
    <row r="2280" ht="12.75" customHeight="1"/>
    <row r="2281" ht="12.75" customHeight="1"/>
    <row r="2282" ht="12.75" customHeight="1"/>
    <row r="2283" ht="12.75" customHeight="1"/>
    <row r="2284" ht="12.75" customHeight="1"/>
    <row r="2285" ht="12.75" customHeight="1"/>
    <row r="2286" ht="12.75" customHeight="1"/>
    <row r="2287" ht="12.75" customHeight="1"/>
    <row r="2288" ht="12.75" customHeight="1"/>
    <row r="2289" ht="12.75" customHeight="1"/>
    <row r="2290" ht="12.75" customHeight="1"/>
    <row r="2291" ht="12.75" customHeight="1"/>
    <row r="2292" ht="12.75" customHeight="1"/>
    <row r="2293" ht="12.75" customHeight="1"/>
    <row r="2294" ht="12.75" customHeight="1"/>
    <row r="2295" ht="12.75" customHeight="1"/>
    <row r="2296" ht="12.75" customHeight="1"/>
    <row r="2297" ht="12.75" customHeight="1"/>
    <row r="2298" ht="12.75" customHeight="1"/>
    <row r="2299" ht="12.75" customHeight="1"/>
    <row r="2300" ht="12.75" customHeight="1"/>
    <row r="2301" ht="12.75" customHeight="1"/>
    <row r="2302" ht="12.75" customHeight="1"/>
  </sheetData>
  <autoFilter ref="A1:XFD2194" xr:uid="{491CD0BA-F1C8-49D2-AA90-7E4B45C813CB}"/>
  <sortState xmlns:xlrd2="http://schemas.microsoft.com/office/spreadsheetml/2017/richdata2" ref="A2:XFD1048576">
    <sortCondition ref="A2:A1048576"/>
  </sortState>
  <phoneticPr fontId="31" type="noConversion"/>
  <dataValidations count="3">
    <dataValidation allowBlank="1" showInputMessage="1" showErrorMessage="1" sqref="G1020 F437:F446 E993:E994 F474:F525 F1021:F1101 E496:E525 E1904:F1048576 E995:F1019 E526:F992 E447:F473 C2:D1048576 F1147:F1903 E1020:E1903 E1:F436" xr:uid="{AA48A100-745A-410E-8145-A7DCE29BB330}"/>
    <dataValidation type="list" allowBlank="1" showInputMessage="1" showErrorMessage="1" errorTitle="Selecione uma opção da lista!" error="Ao clicar em uma célula, uma caixa aparecerá na borda lateral direita, clique nela para ver as opções disponíveis." sqref="B1970:B1048576" xr:uid="{E7C54F44-0769-4E35-BE37-D0FAE618F662}">
      <formula1>Metas</formula1>
    </dataValidation>
    <dataValidation type="list" allowBlank="1" showInputMessage="1" showErrorMessage="1" errorTitle="Selecione uma opção da lista!" error="Ao clicar em uma célula, uma caixa aparecerá na borda lateral direita, clique nela para ver as opções disponíveis." sqref="A2:A1048576" xr:uid="{204F7FB6-FA7F-44EA-80F3-E5F0782D6BFB}">
      <formula1>Unidades</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errorTitle="Selecione uma opção da lista!" error="Ao clicar em uma célula, uma caixa aparecerá na borda lateral direita, clique nela para ver as opções disponíveis." xr:uid="{5492ADA2-ADEA-4B97-AC1F-D74204B87798}">
          <x14:formula1>
            <xm:f>'Listas de validação'!$D$2:$D$1000</xm:f>
          </x14:formula1>
          <xm:sqref>B1980:B1986 B2:B316 B1303:B1969 B318:B1297</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36F58-3D33-4C9D-A82D-828124935718}">
  <sheetPr>
    <tabColor rgb="FF00B050"/>
  </sheetPr>
  <dimension ref="A1:AJ1887"/>
  <sheetViews>
    <sheetView tabSelected="1" zoomScale="80" zoomScaleNormal="80" workbookViewId="0">
      <pane xSplit="3" ySplit="1" topLeftCell="S2" activePane="bottomRight" state="frozen"/>
      <selection pane="bottomRight" activeCell="T1310" sqref="T1310"/>
      <selection pane="bottomLeft"/>
      <selection pane="topRight"/>
    </sheetView>
  </sheetViews>
  <sheetFormatPr defaultColWidth="0" defaultRowHeight="12.75" customHeight="1" zeroHeight="1"/>
  <cols>
    <col min="1" max="1" width="19.7109375" style="83" customWidth="1"/>
    <col min="2" max="2" width="18.42578125" style="83" customWidth="1"/>
    <col min="3" max="3" width="22.5703125" style="83" customWidth="1"/>
    <col min="4" max="5" width="23" style="83" customWidth="1"/>
    <col min="6" max="6" width="18.42578125" style="82" bestFit="1" customWidth="1"/>
    <col min="7" max="7" width="20.28515625" style="82" bestFit="1" customWidth="1"/>
    <col min="8" max="8" width="20.28515625" style="82" customWidth="1"/>
    <col min="9" max="9" width="112.42578125" style="17" bestFit="1" customWidth="1"/>
    <col min="10" max="26" width="20.7109375" style="83" customWidth="1"/>
    <col min="27" max="36" width="28.5703125" style="83" hidden="1" customWidth="1"/>
    <col min="37" max="37" width="0" style="83" hidden="1" customWidth="1"/>
    <col min="38" max="16384" width="0" style="83" hidden="1"/>
  </cols>
  <sheetData>
    <row r="1" spans="1:26" s="81" customFormat="1" ht="50.25" customHeight="1">
      <c r="A1" s="101" t="s">
        <v>0</v>
      </c>
      <c r="B1" s="101" t="s">
        <v>162</v>
      </c>
      <c r="C1" s="102" t="s">
        <v>1079</v>
      </c>
      <c r="D1" s="102" t="s">
        <v>215</v>
      </c>
      <c r="E1" s="100" t="s">
        <v>211</v>
      </c>
      <c r="F1" s="102" t="s">
        <v>373</v>
      </c>
      <c r="G1" s="102" t="s">
        <v>846</v>
      </c>
      <c r="H1" s="102"/>
      <c r="I1" s="102" t="s">
        <v>862</v>
      </c>
      <c r="J1" s="102" t="s">
        <v>863</v>
      </c>
      <c r="K1" s="102" t="s">
        <v>864</v>
      </c>
      <c r="L1" s="102" t="s">
        <v>865</v>
      </c>
      <c r="M1" s="102" t="s">
        <v>866</v>
      </c>
      <c r="N1" s="102" t="s">
        <v>867</v>
      </c>
      <c r="O1" s="102" t="s">
        <v>868</v>
      </c>
      <c r="P1" s="102" t="s">
        <v>869</v>
      </c>
      <c r="Q1" s="102" t="s">
        <v>1080</v>
      </c>
      <c r="R1" s="102" t="s">
        <v>1081</v>
      </c>
      <c r="S1" s="102" t="s">
        <v>1082</v>
      </c>
      <c r="T1" s="102" t="s">
        <v>870</v>
      </c>
      <c r="U1" s="102" t="s">
        <v>871</v>
      </c>
      <c r="V1" s="102" t="s">
        <v>872</v>
      </c>
      <c r="W1" s="102" t="s">
        <v>873</v>
      </c>
      <c r="X1" s="102" t="s">
        <v>874</v>
      </c>
      <c r="Y1" s="102" t="s">
        <v>875</v>
      </c>
      <c r="Z1" s="102" t="s">
        <v>876</v>
      </c>
    </row>
    <row r="2" spans="1:26" ht="26.1">
      <c r="A2" s="9" t="s">
        <v>5</v>
      </c>
      <c r="B2" s="16" t="s">
        <v>9</v>
      </c>
      <c r="C2" s="16" t="s">
        <v>17</v>
      </c>
      <c r="D2" s="16" t="str" cm="1">
        <f t="array" ref="D2">IF(A2="", "", _xlfn._xlws.FILTER('Responsáveis pelas informações'!F:F, 'Responsáveis pelas informações'!A:A=A2))</f>
        <v>Juliana</v>
      </c>
      <c r="E2" s="16" t="s">
        <v>29</v>
      </c>
      <c r="F2" s="30" t="s">
        <v>877</v>
      </c>
      <c r="G2" s="30" t="s">
        <v>877</v>
      </c>
      <c r="H2" s="30"/>
      <c r="I2" s="16"/>
      <c r="J2" s="93"/>
      <c r="K2" s="93"/>
      <c r="L2" s="93"/>
      <c r="M2" s="93"/>
      <c r="N2" s="93"/>
      <c r="O2" s="93"/>
      <c r="P2" s="93"/>
      <c r="Q2" s="93">
        <v>0</v>
      </c>
      <c r="R2" s="93">
        <v>396000</v>
      </c>
      <c r="S2" s="92">
        <v>500000</v>
      </c>
      <c r="T2" s="92">
        <v>99000</v>
      </c>
      <c r="U2" s="93"/>
      <c r="V2" s="93"/>
      <c r="W2" s="93"/>
      <c r="X2" s="93"/>
      <c r="Y2" s="93"/>
      <c r="Z2" s="93"/>
    </row>
    <row r="3" spans="1:26" ht="39">
      <c r="A3" s="9" t="s">
        <v>5</v>
      </c>
      <c r="B3" s="16" t="s">
        <v>19</v>
      </c>
      <c r="C3" s="16" t="s">
        <v>17</v>
      </c>
      <c r="D3" s="16" t="str" cm="1">
        <f t="array" ref="D3">IF(A3="", "", _xlfn._xlws.FILTER('Responsáveis pelas informações'!F:F, 'Responsáveis pelas informações'!A:A=A3))</f>
        <v>Juliana</v>
      </c>
      <c r="E3" s="16" t="s">
        <v>29</v>
      </c>
      <c r="F3" s="30" t="s">
        <v>877</v>
      </c>
      <c r="G3" s="30" t="s">
        <v>877</v>
      </c>
      <c r="H3" s="30"/>
      <c r="I3" s="120"/>
      <c r="J3" s="93"/>
      <c r="K3" s="93"/>
      <c r="L3" s="93"/>
      <c r="M3" s="93"/>
      <c r="N3" s="93"/>
      <c r="O3" s="93"/>
      <c r="P3" s="93"/>
      <c r="Q3" s="93">
        <v>0</v>
      </c>
      <c r="R3" s="93">
        <v>264000</v>
      </c>
      <c r="S3" s="92">
        <v>330000</v>
      </c>
      <c r="T3" s="92">
        <f>16000+50000</f>
        <v>66000</v>
      </c>
      <c r="U3" s="93"/>
      <c r="V3" s="93"/>
      <c r="W3" s="93"/>
      <c r="X3" s="93"/>
      <c r="Y3" s="93"/>
      <c r="Z3" s="93"/>
    </row>
    <row r="4" spans="1:26" ht="26.1">
      <c r="A4" s="9" t="s">
        <v>5</v>
      </c>
      <c r="B4" s="16" t="s">
        <v>14</v>
      </c>
      <c r="C4" s="16" t="s">
        <v>17</v>
      </c>
      <c r="D4" s="16" t="str" cm="1">
        <f t="array" ref="D4">IF(A4="", "", _xlfn._xlws.FILTER('Responsáveis pelas informações'!F:F, 'Responsáveis pelas informações'!A:A=A4))</f>
        <v>Juliana</v>
      </c>
      <c r="E4" s="16" t="s">
        <v>29</v>
      </c>
      <c r="F4" s="30" t="s">
        <v>877</v>
      </c>
      <c r="G4" s="30" t="s">
        <v>877</v>
      </c>
      <c r="H4" s="30"/>
      <c r="I4" s="120"/>
      <c r="J4" s="93"/>
      <c r="K4" s="93"/>
      <c r="L4" s="93"/>
      <c r="M4" s="93"/>
      <c r="N4" s="93"/>
      <c r="O4" s="93"/>
      <c r="P4" s="93"/>
      <c r="Q4" s="93">
        <v>0</v>
      </c>
      <c r="R4" s="93">
        <v>540000</v>
      </c>
      <c r="S4" s="92">
        <v>670000</v>
      </c>
      <c r="T4" s="92">
        <v>135000</v>
      </c>
      <c r="U4" s="93"/>
      <c r="V4" s="93"/>
      <c r="W4" s="93"/>
      <c r="X4" s="93"/>
      <c r="Y4" s="93"/>
      <c r="Z4" s="93"/>
    </row>
    <row r="5" spans="1:26" ht="26.1">
      <c r="A5" s="9" t="s">
        <v>5</v>
      </c>
      <c r="B5" s="16" t="s">
        <v>24</v>
      </c>
      <c r="C5" s="16" t="s">
        <v>17</v>
      </c>
      <c r="D5" s="16" t="str" cm="1">
        <f t="array" ref="D5">IF(A5="", "", _xlfn._xlws.FILTER('Responsáveis pelas informações'!F:F, 'Responsáveis pelas informações'!A:A=A5))</f>
        <v>Juliana</v>
      </c>
      <c r="E5" s="16" t="s">
        <v>29</v>
      </c>
      <c r="F5" s="30" t="s">
        <v>877</v>
      </c>
      <c r="G5" s="30" t="s">
        <v>877</v>
      </c>
      <c r="H5" s="30"/>
      <c r="I5" s="120"/>
      <c r="J5" s="93"/>
      <c r="K5" s="93"/>
      <c r="L5" s="93"/>
      <c r="M5" s="93"/>
      <c r="N5" s="93"/>
      <c r="O5" s="93"/>
      <c r="P5" s="93"/>
      <c r="Q5" s="93">
        <v>0</v>
      </c>
      <c r="R5" s="93">
        <v>1200000</v>
      </c>
      <c r="S5" s="92">
        <v>1500000</v>
      </c>
      <c r="T5" s="92">
        <v>300000</v>
      </c>
      <c r="U5" s="93"/>
      <c r="V5" s="93"/>
      <c r="W5" s="93"/>
      <c r="X5" s="93"/>
      <c r="Y5" s="93"/>
      <c r="Z5" s="93"/>
    </row>
    <row r="6" spans="1:26" ht="26.1">
      <c r="A6" s="9" t="s">
        <v>5</v>
      </c>
      <c r="B6" s="16" t="s">
        <v>9</v>
      </c>
      <c r="C6" s="16" t="s">
        <v>17</v>
      </c>
      <c r="D6" s="16" t="str" cm="1">
        <f t="array" ref="D6">IF(A6="", "", _xlfn._xlws.FILTER('Responsáveis pelas informações'!F:F, 'Responsáveis pelas informações'!A:A=A6))</f>
        <v>Juliana</v>
      </c>
      <c r="E6" s="16" t="s">
        <v>29</v>
      </c>
      <c r="F6" s="30" t="s">
        <v>389</v>
      </c>
      <c r="G6" s="30" t="s">
        <v>877</v>
      </c>
      <c r="H6" s="30"/>
      <c r="I6" s="16"/>
      <c r="J6" s="93"/>
      <c r="K6" s="93"/>
      <c r="L6" s="93"/>
      <c r="M6" s="93"/>
      <c r="N6" s="93"/>
      <c r="O6" s="93"/>
      <c r="P6" s="93"/>
      <c r="Q6" s="93"/>
      <c r="R6" s="93"/>
      <c r="S6" s="92"/>
      <c r="T6" s="92">
        <v>599000</v>
      </c>
      <c r="U6" s="93"/>
      <c r="V6" s="93"/>
      <c r="W6" s="93"/>
      <c r="X6" s="93"/>
      <c r="Y6" s="93"/>
      <c r="Z6" s="93"/>
    </row>
    <row r="7" spans="1:26" ht="26.1">
      <c r="A7" s="9" t="s">
        <v>5</v>
      </c>
      <c r="B7" s="16" t="s">
        <v>14</v>
      </c>
      <c r="C7" s="16" t="s">
        <v>17</v>
      </c>
      <c r="D7" s="16" t="str" cm="1">
        <f t="array" ref="D7">IF(A7="", "", _xlfn._xlws.FILTER('Responsáveis pelas informações'!F:F, 'Responsáveis pelas informações'!A:A=A7))</f>
        <v>Juliana</v>
      </c>
      <c r="E7" s="16" t="s">
        <v>29</v>
      </c>
      <c r="F7" s="30" t="s">
        <v>389</v>
      </c>
      <c r="G7" s="30" t="s">
        <v>877</v>
      </c>
      <c r="H7" s="30"/>
      <c r="I7" s="16"/>
      <c r="J7" s="93"/>
      <c r="K7" s="93"/>
      <c r="L7" s="93"/>
      <c r="M7" s="93"/>
      <c r="N7" s="93"/>
      <c r="O7" s="93"/>
      <c r="P7" s="93"/>
      <c r="Q7" s="93"/>
      <c r="R7" s="93"/>
      <c r="S7" s="92"/>
      <c r="T7" s="92">
        <v>1566000</v>
      </c>
      <c r="U7" s="93"/>
      <c r="V7" s="93"/>
      <c r="W7" s="93"/>
      <c r="X7" s="93"/>
      <c r="Y7" s="93"/>
      <c r="Z7" s="93"/>
    </row>
    <row r="8" spans="1:26" ht="39">
      <c r="A8" s="9" t="s">
        <v>5</v>
      </c>
      <c r="B8" s="16" t="s">
        <v>19</v>
      </c>
      <c r="C8" s="16" t="s">
        <v>17</v>
      </c>
      <c r="D8" s="16" t="str" cm="1">
        <f t="array" ref="D8">IF(A8="", "", _xlfn._xlws.FILTER('Responsáveis pelas informações'!F:F, 'Responsáveis pelas informações'!A:A=A8))</f>
        <v>Juliana</v>
      </c>
      <c r="E8" s="16" t="s">
        <v>29</v>
      </c>
      <c r="F8" s="30" t="s">
        <v>389</v>
      </c>
      <c r="G8" s="30" t="s">
        <v>877</v>
      </c>
      <c r="H8" s="30"/>
      <c r="I8" s="16"/>
      <c r="J8" s="93"/>
      <c r="K8" s="93"/>
      <c r="L8" s="93"/>
      <c r="M8" s="93"/>
      <c r="N8" s="93"/>
      <c r="O8" s="93"/>
      <c r="P8" s="93"/>
      <c r="Q8" s="93"/>
      <c r="R8" s="93"/>
      <c r="S8" s="92"/>
      <c r="T8" s="92">
        <v>385000</v>
      </c>
      <c r="U8" s="93"/>
      <c r="V8" s="93"/>
      <c r="W8" s="93"/>
      <c r="X8" s="93"/>
      <c r="Y8" s="93"/>
      <c r="Z8" s="93"/>
    </row>
    <row r="9" spans="1:26" ht="26.1">
      <c r="A9" s="9" t="s">
        <v>5</v>
      </c>
      <c r="B9" s="16" t="s">
        <v>24</v>
      </c>
      <c r="C9" s="16" t="s">
        <v>17</v>
      </c>
      <c r="D9" s="16" t="str" cm="1">
        <f t="array" ref="D9">IF(A9="", "", _xlfn._xlws.FILTER('Responsáveis pelas informações'!F:F, 'Responsáveis pelas informações'!A:A=A9))</f>
        <v>Juliana</v>
      </c>
      <c r="E9" s="16" t="s">
        <v>29</v>
      </c>
      <c r="F9" s="30" t="s">
        <v>389</v>
      </c>
      <c r="G9" s="30" t="s">
        <v>877</v>
      </c>
      <c r="H9" s="30"/>
      <c r="I9" s="16"/>
      <c r="J9" s="93"/>
      <c r="K9" s="93"/>
      <c r="L9" s="93"/>
      <c r="M9" s="93"/>
      <c r="N9" s="93"/>
      <c r="O9" s="93"/>
      <c r="P9" s="93"/>
      <c r="Q9" s="93"/>
      <c r="R9" s="93"/>
      <c r="S9" s="92"/>
      <c r="T9" s="92">
        <v>2550000</v>
      </c>
      <c r="U9" s="93"/>
      <c r="V9" s="93"/>
      <c r="W9" s="93"/>
      <c r="X9" s="93"/>
      <c r="Y9" s="93"/>
      <c r="Z9" s="93"/>
    </row>
    <row r="10" spans="1:26" ht="26.1">
      <c r="A10" s="9" t="s">
        <v>10</v>
      </c>
      <c r="B10" s="16" t="s">
        <v>9</v>
      </c>
      <c r="C10" s="16" t="s">
        <v>12</v>
      </c>
      <c r="D10" s="16" t="str" cm="1">
        <f t="array" ref="D10">IF(A10="", "", _xlfn._xlws.FILTER('Responsáveis pelas informações'!F:F, 'Responsáveis pelas informações'!A:A=A10))</f>
        <v>Juliana</v>
      </c>
      <c r="E10" s="16" t="s">
        <v>26</v>
      </c>
      <c r="F10" s="30" t="s">
        <v>877</v>
      </c>
      <c r="G10" s="30" t="s">
        <v>877</v>
      </c>
      <c r="H10" s="30"/>
      <c r="I10" s="16"/>
      <c r="J10" s="93"/>
      <c r="K10" s="93"/>
      <c r="L10" s="93"/>
      <c r="M10" s="93"/>
      <c r="N10" s="93"/>
      <c r="O10" s="93"/>
      <c r="P10" s="93"/>
      <c r="Q10" s="93"/>
      <c r="R10" s="93"/>
      <c r="S10" s="92">
        <v>600000</v>
      </c>
      <c r="T10" s="92">
        <v>600000</v>
      </c>
      <c r="U10" s="93">
        <v>540000</v>
      </c>
      <c r="V10" s="93">
        <v>500000</v>
      </c>
      <c r="W10" s="93">
        <v>1000000</v>
      </c>
      <c r="X10" s="93">
        <v>1760000</v>
      </c>
      <c r="Y10" s="93"/>
      <c r="Z10" s="93"/>
    </row>
    <row r="11" spans="1:26" ht="26.1">
      <c r="A11" s="9" t="s">
        <v>10</v>
      </c>
      <c r="B11" s="16" t="s">
        <v>14</v>
      </c>
      <c r="C11" s="16" t="s">
        <v>12</v>
      </c>
      <c r="D11" s="16" t="str" cm="1">
        <f t="array" ref="D11">IF(A11="", "", _xlfn._xlws.FILTER('Responsáveis pelas informações'!F:F, 'Responsáveis pelas informações'!A:A=A11))</f>
        <v>Juliana</v>
      </c>
      <c r="E11" s="16" t="s">
        <v>26</v>
      </c>
      <c r="F11" s="30" t="s">
        <v>877</v>
      </c>
      <c r="G11" s="30" t="s">
        <v>877</v>
      </c>
      <c r="H11" s="30"/>
      <c r="I11" s="16"/>
      <c r="J11" s="93"/>
      <c r="K11" s="93"/>
      <c r="L11" s="93"/>
      <c r="M11" s="93"/>
      <c r="N11" s="93"/>
      <c r="O11" s="93"/>
      <c r="P11" s="93"/>
      <c r="Q11" s="93"/>
      <c r="R11" s="93"/>
      <c r="S11" s="92">
        <v>240000</v>
      </c>
      <c r="T11" s="92">
        <v>240000</v>
      </c>
      <c r="U11" s="93">
        <v>300000</v>
      </c>
      <c r="V11" s="93">
        <v>500000</v>
      </c>
      <c r="W11" s="93">
        <v>1000000</v>
      </c>
      <c r="X11" s="93">
        <v>1760000</v>
      </c>
      <c r="Y11" s="93"/>
      <c r="Z11" s="93"/>
    </row>
    <row r="12" spans="1:26" ht="39">
      <c r="A12" s="9" t="s">
        <v>10</v>
      </c>
      <c r="B12" s="16" t="s">
        <v>19</v>
      </c>
      <c r="C12" s="16" t="s">
        <v>12</v>
      </c>
      <c r="D12" s="16" t="str" cm="1">
        <f t="array" ref="D12">IF(A12="", "", _xlfn._xlws.FILTER('Responsáveis pelas informações'!F:F, 'Responsáveis pelas informações'!A:A=A12))</f>
        <v>Juliana</v>
      </c>
      <c r="E12" s="16" t="s">
        <v>26</v>
      </c>
      <c r="F12" s="30" t="s">
        <v>877</v>
      </c>
      <c r="G12" s="30" t="s">
        <v>877</v>
      </c>
      <c r="H12" s="30"/>
      <c r="I12" s="16"/>
      <c r="J12" s="93"/>
      <c r="K12" s="93"/>
      <c r="L12" s="93"/>
      <c r="M12" s="93"/>
      <c r="N12" s="93"/>
      <c r="O12" s="93"/>
      <c r="P12" s="93"/>
      <c r="Q12" s="93"/>
      <c r="R12" s="93"/>
      <c r="S12" s="92">
        <v>360000</v>
      </c>
      <c r="T12" s="92">
        <v>360000</v>
      </c>
      <c r="U12" s="93">
        <v>360000</v>
      </c>
      <c r="V12" s="93">
        <v>500000</v>
      </c>
      <c r="W12" s="93">
        <v>1000000</v>
      </c>
      <c r="X12" s="93">
        <v>1760000</v>
      </c>
      <c r="Y12" s="93"/>
      <c r="Z12" s="93"/>
    </row>
    <row r="13" spans="1:26" ht="26.1">
      <c r="A13" s="9" t="s">
        <v>10</v>
      </c>
      <c r="B13" s="16" t="s">
        <v>24</v>
      </c>
      <c r="C13" s="16" t="s">
        <v>12</v>
      </c>
      <c r="D13" s="16" t="str" cm="1">
        <f t="array" ref="D13">IF(A13="", "", _xlfn._xlws.FILTER('Responsáveis pelas informações'!F:F, 'Responsáveis pelas informações'!A:A=A13))</f>
        <v>Juliana</v>
      </c>
      <c r="E13" s="16" t="s">
        <v>26</v>
      </c>
      <c r="F13" s="30" t="s">
        <v>877</v>
      </c>
      <c r="G13" s="30" t="s">
        <v>877</v>
      </c>
      <c r="H13" s="30"/>
      <c r="I13" s="16"/>
      <c r="J13" s="93"/>
      <c r="K13" s="93"/>
      <c r="L13" s="93"/>
      <c r="M13" s="93"/>
      <c r="N13" s="93"/>
      <c r="O13" s="93"/>
      <c r="P13" s="93"/>
      <c r="Q13" s="93"/>
      <c r="R13" s="93"/>
      <c r="S13" s="92">
        <v>1200000</v>
      </c>
      <c r="T13" s="92">
        <v>1200000</v>
      </c>
      <c r="U13" s="93">
        <v>1200000</v>
      </c>
      <c r="V13" s="93">
        <v>1500000</v>
      </c>
      <c r="W13" s="93">
        <v>3000000</v>
      </c>
      <c r="X13" s="93">
        <v>5280000</v>
      </c>
      <c r="Y13" s="93"/>
      <c r="Z13" s="93"/>
    </row>
    <row r="14" spans="1:26" ht="26.1">
      <c r="A14" s="9" t="s">
        <v>15</v>
      </c>
      <c r="B14" s="16" t="s">
        <v>9</v>
      </c>
      <c r="C14" s="16" t="s">
        <v>17</v>
      </c>
      <c r="D14" s="16" t="str" cm="1">
        <f t="array" ref="D14">IF(A14="", "", _xlfn._xlws.FILTER('Responsáveis pelas informações'!F:F, 'Responsáveis pelas informações'!A:A=A14))</f>
        <v>Juliana</v>
      </c>
      <c r="E14" s="16" t="s">
        <v>32</v>
      </c>
      <c r="F14" s="30" t="s">
        <v>408</v>
      </c>
      <c r="G14" s="30" t="s">
        <v>877</v>
      </c>
      <c r="H14" s="30"/>
      <c r="I14" s="16"/>
      <c r="J14" s="93"/>
      <c r="K14" s="93"/>
      <c r="L14" s="93"/>
      <c r="M14" s="93"/>
      <c r="N14" s="93"/>
      <c r="O14" s="93"/>
      <c r="P14" s="93"/>
      <c r="Q14" s="93"/>
      <c r="R14" s="93"/>
      <c r="S14" s="92"/>
      <c r="T14" s="92">
        <v>486000</v>
      </c>
      <c r="U14" s="93">
        <v>4000000</v>
      </c>
      <c r="V14" s="93">
        <v>492221.15</v>
      </c>
      <c r="W14" s="93"/>
      <c r="X14" s="93"/>
      <c r="Y14" s="93"/>
      <c r="Z14" s="93"/>
    </row>
    <row r="15" spans="1:26" ht="26.1">
      <c r="A15" s="9" t="s">
        <v>15</v>
      </c>
      <c r="B15" s="16" t="s">
        <v>14</v>
      </c>
      <c r="C15" s="16" t="s">
        <v>17</v>
      </c>
      <c r="D15" s="16" t="str" cm="1">
        <f t="array" ref="D15">IF(A15="", "", _xlfn._xlws.FILTER('Responsáveis pelas informações'!F:F, 'Responsáveis pelas informações'!A:A=A15))</f>
        <v>Juliana</v>
      </c>
      <c r="E15" s="16" t="s">
        <v>32</v>
      </c>
      <c r="F15" s="30" t="s">
        <v>408</v>
      </c>
      <c r="G15" s="30" t="s">
        <v>877</v>
      </c>
      <c r="H15" s="30"/>
      <c r="I15" s="16"/>
      <c r="J15" s="93"/>
      <c r="K15" s="93"/>
      <c r="L15" s="93"/>
      <c r="M15" s="93"/>
      <c r="N15" s="93"/>
      <c r="O15" s="93"/>
      <c r="P15" s="93"/>
      <c r="Q15" s="93"/>
      <c r="R15" s="93"/>
      <c r="S15" s="92"/>
      <c r="T15" s="92">
        <v>324000</v>
      </c>
      <c r="U15" s="93">
        <v>10000000</v>
      </c>
      <c r="V15" s="93">
        <v>322000</v>
      </c>
      <c r="W15" s="93"/>
      <c r="X15" s="93"/>
      <c r="Y15" s="93"/>
      <c r="Z15" s="93"/>
    </row>
    <row r="16" spans="1:26" ht="39">
      <c r="A16" s="9" t="s">
        <v>15</v>
      </c>
      <c r="B16" s="16" t="s">
        <v>19</v>
      </c>
      <c r="C16" s="16" t="s">
        <v>17</v>
      </c>
      <c r="D16" s="16" t="str" cm="1">
        <f t="array" ref="D16">IF(A16="", "", _xlfn._xlws.FILTER('Responsáveis pelas informações'!F:F, 'Responsáveis pelas informações'!A:A=A16))</f>
        <v>Juliana</v>
      </c>
      <c r="E16" s="16" t="s">
        <v>32</v>
      </c>
      <c r="F16" s="30" t="s">
        <v>408</v>
      </c>
      <c r="G16" s="30" t="s">
        <v>877</v>
      </c>
      <c r="H16" s="30"/>
      <c r="I16" s="16"/>
      <c r="J16" s="93"/>
      <c r="K16" s="93"/>
      <c r="L16" s="93"/>
      <c r="M16" s="93"/>
      <c r="N16" s="93"/>
      <c r="O16" s="93"/>
      <c r="P16" s="93"/>
      <c r="Q16" s="93"/>
      <c r="R16" s="93"/>
      <c r="S16" s="92"/>
      <c r="T16" s="92">
        <v>162000</v>
      </c>
      <c r="U16" s="93">
        <v>500000</v>
      </c>
      <c r="V16" s="93">
        <v>193380.96</v>
      </c>
      <c r="W16" s="93"/>
      <c r="X16" s="93"/>
      <c r="Y16" s="93"/>
      <c r="Z16" s="93"/>
    </row>
    <row r="17" spans="1:26" ht="26.1">
      <c r="A17" s="9" t="s">
        <v>15</v>
      </c>
      <c r="B17" s="16" t="s">
        <v>24</v>
      </c>
      <c r="C17" s="16" t="s">
        <v>17</v>
      </c>
      <c r="D17" s="16" t="str" cm="1">
        <f t="array" ref="D17">IF(A17="", "", _xlfn._xlws.FILTER('Responsáveis pelas informações'!F:F, 'Responsáveis pelas informações'!A:A=A17))</f>
        <v>Juliana</v>
      </c>
      <c r="E17" s="16" t="s">
        <v>32</v>
      </c>
      <c r="F17" s="30" t="s">
        <v>408</v>
      </c>
      <c r="G17" s="30" t="s">
        <v>877</v>
      </c>
      <c r="H17" s="30"/>
      <c r="I17" s="16"/>
      <c r="J17" s="93"/>
      <c r="K17" s="93"/>
      <c r="L17" s="93"/>
      <c r="M17" s="93"/>
      <c r="N17" s="93"/>
      <c r="O17" s="93"/>
      <c r="P17" s="93"/>
      <c r="Q17" s="93"/>
      <c r="R17" s="93"/>
      <c r="S17" s="92"/>
      <c r="T17" s="92">
        <v>972000</v>
      </c>
      <c r="U17" s="93">
        <v>14500000</v>
      </c>
      <c r="V17" s="93">
        <v>1007602.11</v>
      </c>
      <c r="W17" s="93"/>
      <c r="X17" s="93"/>
      <c r="Y17" s="93"/>
      <c r="Z17" s="93"/>
    </row>
    <row r="18" spans="1:26" ht="26.1">
      <c r="A18" s="9" t="s">
        <v>15</v>
      </c>
      <c r="B18" s="16" t="s">
        <v>9</v>
      </c>
      <c r="C18" s="16" t="s">
        <v>7</v>
      </c>
      <c r="D18" s="16" t="str" cm="1">
        <f t="array" ref="D18">IF(A18="", "", _xlfn._xlws.FILTER('Responsáveis pelas informações'!F:F, 'Responsáveis pelas informações'!A:A=A18))</f>
        <v>Juliana</v>
      </c>
      <c r="E18" s="16" t="s">
        <v>32</v>
      </c>
      <c r="F18" s="30" t="s">
        <v>408</v>
      </c>
      <c r="G18" s="30" t="s">
        <v>877</v>
      </c>
      <c r="H18" s="30"/>
      <c r="I18" s="16"/>
      <c r="J18" s="93"/>
      <c r="K18" s="93"/>
      <c r="L18" s="93"/>
      <c r="M18" s="93"/>
      <c r="N18" s="93"/>
      <c r="O18" s="93"/>
      <c r="P18" s="93"/>
      <c r="Q18" s="93"/>
      <c r="R18" s="93"/>
      <c r="S18" s="92"/>
      <c r="T18" s="92">
        <v>707778.85</v>
      </c>
      <c r="U18" s="93">
        <v>1475000</v>
      </c>
      <c r="V18" s="93">
        <v>0</v>
      </c>
      <c r="W18" s="93"/>
      <c r="X18" s="93"/>
      <c r="Y18" s="93"/>
      <c r="Z18" s="93"/>
    </row>
    <row r="19" spans="1:26" ht="26.1">
      <c r="A19" s="9" t="s">
        <v>15</v>
      </c>
      <c r="B19" s="16" t="s">
        <v>14</v>
      </c>
      <c r="C19" s="16" t="s">
        <v>7</v>
      </c>
      <c r="D19" s="16" t="str" cm="1">
        <f t="array" ref="D19">IF(A19="", "", _xlfn._xlws.FILTER('Responsáveis pelas informações'!F:F, 'Responsáveis pelas informações'!A:A=A19))</f>
        <v>Juliana</v>
      </c>
      <c r="E19" s="16" t="s">
        <v>32</v>
      </c>
      <c r="F19" s="30" t="s">
        <v>408</v>
      </c>
      <c r="G19" s="30" t="s">
        <v>877</v>
      </c>
      <c r="H19" s="30"/>
      <c r="I19" s="16"/>
      <c r="J19" s="93"/>
      <c r="K19" s="93"/>
      <c r="L19" s="93"/>
      <c r="M19" s="93"/>
      <c r="N19" s="93"/>
      <c r="O19" s="93"/>
      <c r="P19" s="93"/>
      <c r="Q19" s="93"/>
      <c r="R19" s="93"/>
      <c r="S19" s="92"/>
      <c r="T19" s="92">
        <v>478000</v>
      </c>
      <c r="U19" s="93">
        <v>1200000</v>
      </c>
      <c r="V19" s="93">
        <v>0</v>
      </c>
      <c r="W19" s="93"/>
      <c r="X19" s="93"/>
      <c r="Y19" s="93"/>
      <c r="Z19" s="93"/>
    </row>
    <row r="20" spans="1:26" ht="39">
      <c r="A20" s="9" t="s">
        <v>15</v>
      </c>
      <c r="B20" s="16" t="s">
        <v>19</v>
      </c>
      <c r="C20" s="16" t="s">
        <v>7</v>
      </c>
      <c r="D20" s="16" t="str" cm="1">
        <f t="array" ref="D20">IF(A20="", "", _xlfn._xlws.FILTER('Responsáveis pelas informações'!F:F, 'Responsáveis pelas informações'!A:A=A20))</f>
        <v>Juliana</v>
      </c>
      <c r="E20" s="16" t="s">
        <v>32</v>
      </c>
      <c r="F20" s="30" t="s">
        <v>408</v>
      </c>
      <c r="G20" s="30" t="s">
        <v>877</v>
      </c>
      <c r="H20" s="30"/>
      <c r="I20" s="16"/>
      <c r="J20" s="93"/>
      <c r="K20" s="93"/>
      <c r="L20" s="93"/>
      <c r="M20" s="93"/>
      <c r="N20" s="93"/>
      <c r="O20" s="93"/>
      <c r="P20" s="93"/>
      <c r="Q20" s="93"/>
      <c r="R20" s="93"/>
      <c r="S20" s="92"/>
      <c r="T20" s="92">
        <v>206619.04</v>
      </c>
      <c r="U20" s="93">
        <v>1250000</v>
      </c>
      <c r="V20" s="93">
        <v>0</v>
      </c>
      <c r="W20" s="93"/>
      <c r="X20" s="93"/>
      <c r="Y20" s="93"/>
      <c r="Z20" s="93"/>
    </row>
    <row r="21" spans="1:26" ht="26.1">
      <c r="A21" s="9" t="s">
        <v>15</v>
      </c>
      <c r="B21" s="16" t="s">
        <v>24</v>
      </c>
      <c r="C21" s="16" t="s">
        <v>7</v>
      </c>
      <c r="D21" s="16" t="str" cm="1">
        <f t="array" ref="D21">IF(A21="", "", _xlfn._xlws.FILTER('Responsáveis pelas informações'!F:F, 'Responsáveis pelas informações'!A:A=A21))</f>
        <v>Juliana</v>
      </c>
      <c r="E21" s="16" t="s">
        <v>32</v>
      </c>
      <c r="F21" s="30" t="s">
        <v>408</v>
      </c>
      <c r="G21" s="30" t="s">
        <v>877</v>
      </c>
      <c r="H21" s="30"/>
      <c r="I21" s="16"/>
      <c r="J21" s="93"/>
      <c r="K21" s="93"/>
      <c r="L21" s="93"/>
      <c r="M21" s="93"/>
      <c r="N21" s="93"/>
      <c r="O21" s="93"/>
      <c r="P21" s="93"/>
      <c r="Q21" s="93"/>
      <c r="R21" s="93"/>
      <c r="S21" s="92"/>
      <c r="T21" s="92">
        <v>1392397.8900000001</v>
      </c>
      <c r="U21" s="93">
        <v>3925000</v>
      </c>
      <c r="V21" s="93">
        <v>0</v>
      </c>
      <c r="W21" s="93"/>
      <c r="X21" s="93"/>
      <c r="Y21" s="93"/>
      <c r="Z21" s="93"/>
    </row>
    <row r="22" spans="1:26" ht="26.1">
      <c r="A22" s="9" t="s">
        <v>15</v>
      </c>
      <c r="B22" s="16" t="s">
        <v>9</v>
      </c>
      <c r="C22" s="16" t="s">
        <v>12</v>
      </c>
      <c r="D22" s="16" t="str" cm="1">
        <f t="array" ref="D22">IF(A22="", "", _xlfn._xlws.FILTER('Responsáveis pelas informações'!F:F, 'Responsáveis pelas informações'!A:A=A22))</f>
        <v>Juliana</v>
      </c>
      <c r="E22" s="16" t="s">
        <v>32</v>
      </c>
      <c r="F22" s="30" t="s">
        <v>408</v>
      </c>
      <c r="G22" s="30" t="s">
        <v>877</v>
      </c>
      <c r="H22" s="30"/>
      <c r="I22" s="16"/>
      <c r="J22" s="93"/>
      <c r="K22" s="93"/>
      <c r="L22" s="93"/>
      <c r="M22" s="93"/>
      <c r="N22" s="93"/>
      <c r="O22" s="93"/>
      <c r="P22" s="93"/>
      <c r="Q22" s="93"/>
      <c r="R22" s="93"/>
      <c r="S22" s="92"/>
      <c r="T22" s="92">
        <v>0</v>
      </c>
      <c r="U22" s="92">
        <v>0</v>
      </c>
      <c r="V22" s="92">
        <v>0</v>
      </c>
      <c r="W22" s="93"/>
      <c r="X22" s="93"/>
      <c r="Y22" s="93"/>
      <c r="Z22" s="93"/>
    </row>
    <row r="23" spans="1:26" ht="26.1">
      <c r="A23" s="9" t="s">
        <v>15</v>
      </c>
      <c r="B23" s="16" t="s">
        <v>14</v>
      </c>
      <c r="C23" s="16" t="s">
        <v>12</v>
      </c>
      <c r="D23" s="16" t="str" cm="1">
        <f t="array" ref="D23">IF(A23="", "", _xlfn._xlws.FILTER('Responsáveis pelas informações'!F:F, 'Responsáveis pelas informações'!A:A=A23))</f>
        <v>Juliana</v>
      </c>
      <c r="E23" s="16" t="s">
        <v>32</v>
      </c>
      <c r="F23" s="30" t="s">
        <v>408</v>
      </c>
      <c r="G23" s="30" t="s">
        <v>877</v>
      </c>
      <c r="H23" s="30"/>
      <c r="I23" s="16"/>
      <c r="J23" s="93"/>
      <c r="K23" s="93"/>
      <c r="L23" s="93"/>
      <c r="M23" s="93"/>
      <c r="N23" s="93"/>
      <c r="O23" s="93"/>
      <c r="P23" s="93"/>
      <c r="Q23" s="93"/>
      <c r="R23" s="93"/>
      <c r="S23" s="92"/>
      <c r="T23" s="92">
        <v>0</v>
      </c>
      <c r="U23" s="92">
        <v>0</v>
      </c>
      <c r="V23" s="92">
        <v>0</v>
      </c>
      <c r="W23" s="93"/>
      <c r="X23" s="93"/>
      <c r="Y23" s="93"/>
      <c r="Z23" s="93"/>
    </row>
    <row r="24" spans="1:26" ht="39">
      <c r="A24" s="9" t="s">
        <v>15</v>
      </c>
      <c r="B24" s="16" t="s">
        <v>19</v>
      </c>
      <c r="C24" s="16" t="s">
        <v>12</v>
      </c>
      <c r="D24" s="16" t="str" cm="1">
        <f t="array" ref="D24">IF(A24="", "", _xlfn._xlws.FILTER('Responsáveis pelas informações'!F:F, 'Responsáveis pelas informações'!A:A=A24))</f>
        <v>Juliana</v>
      </c>
      <c r="E24" s="16" t="s">
        <v>32</v>
      </c>
      <c r="F24" s="30" t="s">
        <v>408</v>
      </c>
      <c r="G24" s="30" t="s">
        <v>877</v>
      </c>
      <c r="H24" s="30"/>
      <c r="I24" s="16"/>
      <c r="J24" s="93"/>
      <c r="K24" s="93"/>
      <c r="L24" s="93"/>
      <c r="M24" s="93"/>
      <c r="N24" s="93"/>
      <c r="O24" s="93"/>
      <c r="P24" s="93"/>
      <c r="Q24" s="93"/>
      <c r="R24" s="93"/>
      <c r="S24" s="92"/>
      <c r="T24" s="92">
        <v>0</v>
      </c>
      <c r="U24" s="92">
        <v>0</v>
      </c>
      <c r="V24" s="92">
        <v>0</v>
      </c>
      <c r="W24" s="93"/>
      <c r="X24" s="93"/>
      <c r="Y24" s="93"/>
      <c r="Z24" s="93"/>
    </row>
    <row r="25" spans="1:26" ht="26.1">
      <c r="A25" s="9" t="s">
        <v>15</v>
      </c>
      <c r="B25" s="16" t="s">
        <v>24</v>
      </c>
      <c r="C25" s="16" t="s">
        <v>12</v>
      </c>
      <c r="D25" s="16" t="str" cm="1">
        <f t="array" ref="D25">IF(A25="", "", _xlfn._xlws.FILTER('Responsáveis pelas informações'!F:F, 'Responsáveis pelas informações'!A:A=A25))</f>
        <v>Juliana</v>
      </c>
      <c r="E25" s="16" t="s">
        <v>32</v>
      </c>
      <c r="F25" s="30" t="s">
        <v>408</v>
      </c>
      <c r="G25" s="30" t="s">
        <v>877</v>
      </c>
      <c r="H25" s="30"/>
      <c r="I25" s="16"/>
      <c r="J25" s="93"/>
      <c r="K25" s="93"/>
      <c r="L25" s="93"/>
      <c r="M25" s="93"/>
      <c r="N25" s="93"/>
      <c r="O25" s="93"/>
      <c r="P25" s="93"/>
      <c r="Q25" s="93"/>
      <c r="R25" s="93"/>
      <c r="S25" s="92"/>
      <c r="T25" s="92">
        <v>0</v>
      </c>
      <c r="U25" s="92">
        <v>0</v>
      </c>
      <c r="V25" s="92">
        <v>0</v>
      </c>
      <c r="W25" s="93"/>
      <c r="X25" s="93"/>
      <c r="Y25" s="93"/>
      <c r="Z25" s="93"/>
    </row>
    <row r="26" spans="1:26" ht="26.1">
      <c r="A26" s="9" t="s">
        <v>20</v>
      </c>
      <c r="B26" s="16" t="s">
        <v>9</v>
      </c>
      <c r="C26" s="16" t="s">
        <v>17</v>
      </c>
      <c r="D26" s="16" t="str" cm="1">
        <f t="array" ref="D26">IF(A26="", "", _xlfn._xlws.FILTER('Responsáveis pelas informações'!F:F, 'Responsáveis pelas informações'!A:A=A26))</f>
        <v>Juliana</v>
      </c>
      <c r="E26" s="16" t="s">
        <v>6</v>
      </c>
      <c r="F26" s="30" t="s">
        <v>877</v>
      </c>
      <c r="G26" s="30" t="s">
        <v>877</v>
      </c>
      <c r="H26" s="30"/>
      <c r="I26" s="16"/>
      <c r="J26" s="93"/>
      <c r="K26" s="93"/>
      <c r="L26" s="93"/>
      <c r="M26" s="93"/>
      <c r="N26" s="93"/>
      <c r="O26" s="93"/>
      <c r="P26" s="93"/>
      <c r="Q26" s="93">
        <v>300000</v>
      </c>
      <c r="R26" s="93">
        <v>500000</v>
      </c>
      <c r="S26" s="92">
        <v>600000</v>
      </c>
      <c r="T26" s="92">
        <v>300000</v>
      </c>
      <c r="U26" s="93"/>
      <c r="V26" s="93"/>
      <c r="W26" s="93"/>
      <c r="X26" s="93"/>
      <c r="Y26" s="93"/>
      <c r="Z26" s="93"/>
    </row>
    <row r="27" spans="1:26" ht="39">
      <c r="A27" s="9" t="s">
        <v>20</v>
      </c>
      <c r="B27" s="16" t="s">
        <v>19</v>
      </c>
      <c r="C27" s="16" t="s">
        <v>17</v>
      </c>
      <c r="D27" s="16" t="str" cm="1">
        <f t="array" ref="D27">IF(A27="", "", _xlfn._xlws.FILTER('Responsáveis pelas informações'!F:F, 'Responsáveis pelas informações'!A:A=A27))</f>
        <v>Juliana</v>
      </c>
      <c r="E27" s="16" t="s">
        <v>6</v>
      </c>
      <c r="F27" s="30" t="s">
        <v>877</v>
      </c>
      <c r="G27" s="30" t="s">
        <v>877</v>
      </c>
      <c r="H27" s="30"/>
      <c r="I27" s="16"/>
      <c r="J27" s="93"/>
      <c r="K27" s="93"/>
      <c r="L27" s="93"/>
      <c r="M27" s="93"/>
      <c r="N27" s="93"/>
      <c r="O27" s="93"/>
      <c r="P27" s="93"/>
      <c r="Q27" s="93">
        <v>246666.66</v>
      </c>
      <c r="R27" s="93">
        <v>453333.33</v>
      </c>
      <c r="S27" s="93">
        <v>453333.33</v>
      </c>
      <c r="T27" s="92">
        <v>266666.68</v>
      </c>
      <c r="U27" s="93"/>
      <c r="V27" s="93"/>
      <c r="W27" s="93"/>
      <c r="X27" s="93"/>
      <c r="Y27" s="93"/>
      <c r="Z27" s="93"/>
    </row>
    <row r="28" spans="1:26" ht="26.1">
      <c r="A28" s="9" t="s">
        <v>20</v>
      </c>
      <c r="B28" s="16" t="s">
        <v>14</v>
      </c>
      <c r="C28" s="16" t="s">
        <v>17</v>
      </c>
      <c r="D28" s="16" t="str" cm="1">
        <f t="array" ref="D28">IF(A28="", "", _xlfn._xlws.FILTER('Responsáveis pelas informações'!F:F, 'Responsáveis pelas informações'!A:A=A28))</f>
        <v>Juliana</v>
      </c>
      <c r="E28" s="16" t="s">
        <v>6</v>
      </c>
      <c r="F28" s="30" t="s">
        <v>877</v>
      </c>
      <c r="G28" s="30" t="s">
        <v>877</v>
      </c>
      <c r="H28" s="30"/>
      <c r="I28" s="16"/>
      <c r="J28" s="93"/>
      <c r="K28" s="93"/>
      <c r="L28" s="93"/>
      <c r="M28" s="93"/>
      <c r="N28" s="93"/>
      <c r="O28" s="93"/>
      <c r="P28" s="93"/>
      <c r="Q28" s="93">
        <v>400000</v>
      </c>
      <c r="R28" s="93">
        <v>1000000</v>
      </c>
      <c r="S28" s="92">
        <v>1100000</v>
      </c>
      <c r="T28" s="92">
        <v>1100000</v>
      </c>
      <c r="U28" s="93"/>
      <c r="V28" s="93"/>
      <c r="W28" s="93"/>
      <c r="X28" s="93"/>
      <c r="Y28" s="93"/>
      <c r="Z28" s="93"/>
    </row>
    <row r="29" spans="1:26" ht="26.1">
      <c r="A29" s="9" t="s">
        <v>20</v>
      </c>
      <c r="B29" s="16" t="s">
        <v>24</v>
      </c>
      <c r="C29" s="16" t="s">
        <v>17</v>
      </c>
      <c r="D29" s="16" t="str" cm="1">
        <f t="array" ref="D29">IF(A29="", "", _xlfn._xlws.FILTER('Responsáveis pelas informações'!F:F, 'Responsáveis pelas informações'!A:A=A29))</f>
        <v>Juliana</v>
      </c>
      <c r="E29" s="16" t="s">
        <v>6</v>
      </c>
      <c r="F29" s="30" t="s">
        <v>877</v>
      </c>
      <c r="G29" s="30" t="s">
        <v>877</v>
      </c>
      <c r="H29" s="30"/>
      <c r="I29" s="16"/>
      <c r="J29" s="93"/>
      <c r="K29" s="93"/>
      <c r="L29" s="93"/>
      <c r="M29" s="93"/>
      <c r="N29" s="93"/>
      <c r="O29" s="93"/>
      <c r="P29" s="93"/>
      <c r="Q29" s="93">
        <v>946666.66</v>
      </c>
      <c r="R29" s="93">
        <v>1953333.33</v>
      </c>
      <c r="S29" s="92">
        <v>2153333.33</v>
      </c>
      <c r="T29" s="92">
        <v>1666666.68</v>
      </c>
      <c r="U29" s="93"/>
      <c r="V29" s="93"/>
      <c r="W29" s="93"/>
      <c r="X29" s="93"/>
      <c r="Y29" s="93"/>
      <c r="Z29" s="93"/>
    </row>
    <row r="30" spans="1:26" ht="26.1">
      <c r="A30" s="9" t="s">
        <v>25</v>
      </c>
      <c r="B30" s="16" t="s">
        <v>9</v>
      </c>
      <c r="C30" s="16" t="s">
        <v>17</v>
      </c>
      <c r="D30" s="16" t="str" cm="1">
        <f t="array" ref="D30">IF(A30="", "", _xlfn._xlws.FILTER('Responsáveis pelas informações'!F:F, 'Responsáveis pelas informações'!A:A=A30))</f>
        <v>Juliana</v>
      </c>
      <c r="E30" s="16" t="s">
        <v>16</v>
      </c>
      <c r="F30" s="30" t="s">
        <v>877</v>
      </c>
      <c r="G30" s="30" t="s">
        <v>877</v>
      </c>
      <c r="H30" s="30"/>
      <c r="I30" s="16"/>
      <c r="J30" s="93">
        <v>97409.95</v>
      </c>
      <c r="K30" s="93">
        <v>3117118.4</v>
      </c>
      <c r="L30" s="93">
        <v>4286037.8</v>
      </c>
      <c r="M30" s="93">
        <v>4870497.5</v>
      </c>
      <c r="N30" s="93">
        <v>4042512.93</v>
      </c>
      <c r="O30" s="93">
        <v>3068413.42</v>
      </c>
      <c r="P30" s="93">
        <v>0</v>
      </c>
      <c r="Q30" s="93"/>
      <c r="R30" s="93"/>
      <c r="S30" s="93"/>
      <c r="T30" s="92"/>
      <c r="U30" s="93"/>
      <c r="V30" s="93"/>
      <c r="W30" s="93"/>
      <c r="X30" s="93"/>
      <c r="Y30" s="93"/>
      <c r="Z30" s="93"/>
    </row>
    <row r="31" spans="1:26" ht="26.1">
      <c r="A31" s="9" t="s">
        <v>25</v>
      </c>
      <c r="B31" s="16" t="s">
        <v>14</v>
      </c>
      <c r="C31" s="16" t="s">
        <v>17</v>
      </c>
      <c r="D31" s="16" t="str" cm="1">
        <f t="array" ref="D31">IF(A31="", "", _xlfn._xlws.FILTER('Responsáveis pelas informações'!F:F, 'Responsáveis pelas informações'!A:A=A31))</f>
        <v>Juliana</v>
      </c>
      <c r="E31" s="16" t="s">
        <v>16</v>
      </c>
      <c r="F31" s="30" t="s">
        <v>877</v>
      </c>
      <c r="G31" s="30" t="s">
        <v>877</v>
      </c>
      <c r="H31" s="30"/>
      <c r="I31" s="16"/>
      <c r="J31" s="93">
        <v>155855.92000000001</v>
      </c>
      <c r="K31" s="93">
        <v>4987389.4400000004</v>
      </c>
      <c r="L31" s="93">
        <v>6857660.4800000004</v>
      </c>
      <c r="M31" s="93">
        <v>7792796</v>
      </c>
      <c r="N31" s="93">
        <v>6468020.6799999997</v>
      </c>
      <c r="O31" s="93">
        <v>4909461.4800000004</v>
      </c>
      <c r="P31" s="93">
        <v>0</v>
      </c>
      <c r="Q31" s="93"/>
      <c r="R31" s="93"/>
      <c r="S31" s="93"/>
      <c r="T31" s="92"/>
      <c r="U31" s="93"/>
      <c r="V31" s="93"/>
      <c r="W31" s="93"/>
      <c r="X31" s="93"/>
      <c r="Y31" s="93"/>
      <c r="Z31" s="93"/>
    </row>
    <row r="32" spans="1:26" ht="39">
      <c r="A32" s="9" t="s">
        <v>25</v>
      </c>
      <c r="B32" s="16" t="s">
        <v>19</v>
      </c>
      <c r="C32" s="16" t="s">
        <v>17</v>
      </c>
      <c r="D32" s="16" t="str" cm="1">
        <f t="array" ref="D32">IF(A32="", "", _xlfn._xlws.FILTER('Responsáveis pelas informações'!F:F, 'Responsáveis pelas informações'!A:A=A32))</f>
        <v>Juliana</v>
      </c>
      <c r="E32" s="16" t="s">
        <v>16</v>
      </c>
      <c r="F32" s="30" t="s">
        <v>877</v>
      </c>
      <c r="G32" s="30" t="s">
        <v>877</v>
      </c>
      <c r="H32" s="30"/>
      <c r="I32" s="16"/>
      <c r="J32" s="93">
        <v>38963.980000000003</v>
      </c>
      <c r="K32" s="93">
        <v>1246847.3600000001</v>
      </c>
      <c r="L32" s="93">
        <v>1714415.12</v>
      </c>
      <c r="M32" s="93">
        <v>1948199</v>
      </c>
      <c r="N32" s="93">
        <v>1617005.17</v>
      </c>
      <c r="O32" s="93">
        <v>1227365.3700000001</v>
      </c>
      <c r="P32" s="93">
        <v>0</v>
      </c>
      <c r="Q32" s="93"/>
      <c r="R32" s="93"/>
      <c r="S32" s="93"/>
      <c r="T32" s="92"/>
      <c r="U32" s="93"/>
      <c r="V32" s="93"/>
      <c r="W32" s="93"/>
      <c r="X32" s="93"/>
      <c r="Y32" s="93"/>
      <c r="Z32" s="93"/>
    </row>
    <row r="33" spans="1:26" ht="26.1">
      <c r="A33" s="9" t="s">
        <v>25</v>
      </c>
      <c r="B33" s="16" t="s">
        <v>24</v>
      </c>
      <c r="C33" s="16" t="s">
        <v>17</v>
      </c>
      <c r="D33" s="16" t="str" cm="1">
        <f t="array" ref="D33">IF(A33="", "", _xlfn._xlws.FILTER('Responsáveis pelas informações'!F:F, 'Responsáveis pelas informações'!A:A=A33))</f>
        <v>Juliana</v>
      </c>
      <c r="E33" s="16" t="s">
        <v>16</v>
      </c>
      <c r="F33" s="30" t="s">
        <v>877</v>
      </c>
      <c r="G33" s="30" t="s">
        <v>877</v>
      </c>
      <c r="H33" s="30"/>
      <c r="I33" s="16"/>
      <c r="J33" s="93">
        <v>292229.84999999998</v>
      </c>
      <c r="K33" s="93">
        <v>9351355.1999999993</v>
      </c>
      <c r="L33" s="93">
        <v>12858113.400000002</v>
      </c>
      <c r="M33" s="93">
        <v>14611492.5</v>
      </c>
      <c r="N33" s="93">
        <v>12127538.779999999</v>
      </c>
      <c r="O33" s="93">
        <v>9205240.2699999996</v>
      </c>
      <c r="P33" s="93">
        <v>0</v>
      </c>
      <c r="Q33" s="93"/>
      <c r="R33" s="93"/>
      <c r="S33" s="93"/>
      <c r="T33" s="92"/>
      <c r="U33" s="93"/>
      <c r="V33" s="93"/>
      <c r="W33" s="93"/>
      <c r="X33" s="93"/>
      <c r="Y33" s="93"/>
      <c r="Z33" s="93"/>
    </row>
    <row r="34" spans="1:26" ht="26.1">
      <c r="A34" s="9" t="s">
        <v>25</v>
      </c>
      <c r="B34" s="16" t="s">
        <v>9</v>
      </c>
      <c r="C34" s="16" t="s">
        <v>17</v>
      </c>
      <c r="D34" s="16" t="str" cm="1">
        <f t="array" ref="D34">IF(A34="", "", _xlfn._xlws.FILTER('Responsáveis pelas informações'!F:F, 'Responsáveis pelas informações'!A:A=A34))</f>
        <v>Juliana</v>
      </c>
      <c r="E34" s="16" t="s">
        <v>16</v>
      </c>
      <c r="F34" s="30" t="s">
        <v>408</v>
      </c>
      <c r="G34" s="30" t="s">
        <v>877</v>
      </c>
      <c r="H34" s="30"/>
      <c r="I34" s="16"/>
      <c r="J34" s="93">
        <v>97409.95</v>
      </c>
      <c r="K34" s="93">
        <v>3117118.4</v>
      </c>
      <c r="L34" s="93">
        <v>4286037.8</v>
      </c>
      <c r="M34" s="93">
        <v>4870497.5</v>
      </c>
      <c r="N34" s="93">
        <v>7354451.2400000002</v>
      </c>
      <c r="O34" s="93">
        <v>3068413.42</v>
      </c>
      <c r="P34" s="93">
        <v>0</v>
      </c>
      <c r="Q34" s="93"/>
      <c r="R34" s="93"/>
      <c r="S34" s="93"/>
      <c r="T34" s="92"/>
      <c r="U34" s="93"/>
      <c r="V34" s="93"/>
      <c r="W34" s="93"/>
      <c r="X34" s="93"/>
      <c r="Y34" s="93"/>
      <c r="Z34" s="93"/>
    </row>
    <row r="35" spans="1:26" ht="26.1">
      <c r="A35" s="9" t="s">
        <v>25</v>
      </c>
      <c r="B35" s="16" t="s">
        <v>14</v>
      </c>
      <c r="C35" s="16" t="s">
        <v>17</v>
      </c>
      <c r="D35" s="16" t="str" cm="1">
        <f t="array" ref="D35">IF(A35="", "", _xlfn._xlws.FILTER('Responsáveis pelas informações'!F:F, 'Responsáveis pelas informações'!A:A=A35))</f>
        <v>Juliana</v>
      </c>
      <c r="E35" s="16" t="s">
        <v>16</v>
      </c>
      <c r="F35" s="30" t="s">
        <v>408</v>
      </c>
      <c r="G35" s="30" t="s">
        <v>877</v>
      </c>
      <c r="H35" s="30"/>
      <c r="I35" s="16"/>
      <c r="J35" s="92">
        <v>155855.92000000001</v>
      </c>
      <c r="K35" s="92">
        <v>4987389.4400000004</v>
      </c>
      <c r="L35" s="92">
        <v>6857660.4800000004</v>
      </c>
      <c r="M35" s="93">
        <v>7792796</v>
      </c>
      <c r="N35" s="93">
        <v>11767121.960000001</v>
      </c>
      <c r="O35" s="93">
        <v>4909461.4800000004</v>
      </c>
      <c r="P35" s="93">
        <v>0</v>
      </c>
      <c r="Q35" s="93"/>
      <c r="R35" s="93"/>
      <c r="S35" s="93"/>
      <c r="T35" s="92"/>
      <c r="U35" s="93"/>
      <c r="V35" s="93"/>
      <c r="W35" s="93"/>
      <c r="X35" s="93"/>
      <c r="Y35" s="93"/>
      <c r="Z35" s="93"/>
    </row>
    <row r="36" spans="1:26" ht="39">
      <c r="A36" s="9" t="s">
        <v>25</v>
      </c>
      <c r="B36" s="16" t="s">
        <v>19</v>
      </c>
      <c r="C36" s="16" t="s">
        <v>17</v>
      </c>
      <c r="D36" s="16" t="str" cm="1">
        <f t="array" ref="D36">IF(A36="", "", _xlfn._xlws.FILTER('Responsáveis pelas informações'!F:F, 'Responsáveis pelas informações'!A:A=A36))</f>
        <v>Juliana</v>
      </c>
      <c r="E36" s="16" t="s">
        <v>16</v>
      </c>
      <c r="F36" s="30" t="s">
        <v>408</v>
      </c>
      <c r="G36" s="30" t="s">
        <v>877</v>
      </c>
      <c r="H36" s="30"/>
      <c r="I36" s="16"/>
      <c r="J36" s="93">
        <v>38963.980000000003</v>
      </c>
      <c r="K36" s="93">
        <v>1246847.3600000001</v>
      </c>
      <c r="L36" s="93">
        <v>1714415.12</v>
      </c>
      <c r="M36" s="93">
        <v>1948199</v>
      </c>
      <c r="N36" s="93">
        <v>2941780.49</v>
      </c>
      <c r="O36" s="93">
        <v>1227365.3700000001</v>
      </c>
      <c r="P36" s="93">
        <v>0</v>
      </c>
      <c r="Q36" s="93"/>
      <c r="R36" s="93"/>
      <c r="S36" s="93"/>
      <c r="T36" s="92"/>
      <c r="U36" s="93"/>
      <c r="V36" s="93"/>
      <c r="W36" s="93"/>
      <c r="X36" s="93"/>
      <c r="Y36" s="93"/>
      <c r="Z36" s="93"/>
    </row>
    <row r="37" spans="1:26" ht="26.1">
      <c r="A37" s="9" t="s">
        <v>25</v>
      </c>
      <c r="B37" s="16" t="s">
        <v>24</v>
      </c>
      <c r="C37" s="16" t="s">
        <v>17</v>
      </c>
      <c r="D37" s="16" t="str" cm="1">
        <f t="array" ref="D37">IF(A37="", "", _xlfn._xlws.FILTER('Responsáveis pelas informações'!F:F, 'Responsáveis pelas informações'!A:A=A37))</f>
        <v>Juliana</v>
      </c>
      <c r="E37" s="16" t="s">
        <v>16</v>
      </c>
      <c r="F37" s="30" t="s">
        <v>408</v>
      </c>
      <c r="G37" s="30" t="s">
        <v>877</v>
      </c>
      <c r="H37" s="30"/>
      <c r="I37" s="16"/>
      <c r="J37" s="93">
        <v>292229.84999999998</v>
      </c>
      <c r="K37" s="93">
        <v>9351355.1999999993</v>
      </c>
      <c r="L37" s="93">
        <v>12858113.400000002</v>
      </c>
      <c r="M37" s="93">
        <v>14611492.5</v>
      </c>
      <c r="N37" s="93">
        <v>22063353.690000005</v>
      </c>
      <c r="O37" s="93">
        <v>9205240.2699999996</v>
      </c>
      <c r="P37" s="93">
        <v>0</v>
      </c>
      <c r="Q37" s="93"/>
      <c r="R37" s="93"/>
      <c r="S37" s="92"/>
      <c r="T37" s="92"/>
      <c r="U37" s="93"/>
      <c r="V37" s="93"/>
      <c r="W37" s="93"/>
      <c r="X37" s="93"/>
      <c r="Y37" s="93"/>
      <c r="Z37" s="93"/>
    </row>
    <row r="38" spans="1:26" ht="26.1">
      <c r="A38" s="9" t="s">
        <v>25</v>
      </c>
      <c r="B38" s="16" t="s">
        <v>9</v>
      </c>
      <c r="C38" s="16" t="s">
        <v>17</v>
      </c>
      <c r="D38" s="16" t="str" cm="1">
        <f t="array" ref="D38">IF(A38="", "", _xlfn._xlws.FILTER('Responsáveis pelas informações'!F:F, 'Responsáveis pelas informações'!A:A=A38))</f>
        <v>Juliana</v>
      </c>
      <c r="E38" s="16" t="s">
        <v>16</v>
      </c>
      <c r="F38" s="30" t="s">
        <v>414</v>
      </c>
      <c r="G38" s="30" t="s">
        <v>877</v>
      </c>
      <c r="H38" s="30"/>
      <c r="I38" s="16"/>
      <c r="J38" s="93"/>
      <c r="K38" s="93"/>
      <c r="L38" s="93"/>
      <c r="M38" s="93"/>
      <c r="N38" s="93">
        <v>0</v>
      </c>
      <c r="O38" s="93">
        <v>6745992</v>
      </c>
      <c r="P38" s="93">
        <v>6745992</v>
      </c>
      <c r="Q38" s="93">
        <v>6745992</v>
      </c>
      <c r="R38" s="93">
        <v>6745992</v>
      </c>
      <c r="S38" s="93">
        <v>6745992</v>
      </c>
      <c r="T38" s="92">
        <v>0</v>
      </c>
      <c r="U38" s="93"/>
      <c r="V38" s="93"/>
      <c r="W38" s="93"/>
      <c r="X38" s="93"/>
      <c r="Y38" s="93"/>
      <c r="Z38" s="93"/>
    </row>
    <row r="39" spans="1:26" ht="26.1">
      <c r="A39" s="9" t="s">
        <v>25</v>
      </c>
      <c r="B39" s="16" t="s">
        <v>14</v>
      </c>
      <c r="C39" s="16" t="s">
        <v>17</v>
      </c>
      <c r="D39" s="16" t="str" cm="1">
        <f t="array" ref="D39">IF(A39="", "", _xlfn._xlws.FILTER('Responsáveis pelas informações'!F:F, 'Responsáveis pelas informações'!A:A=A39))</f>
        <v>Juliana</v>
      </c>
      <c r="E39" s="16" t="s">
        <v>16</v>
      </c>
      <c r="F39" s="30" t="s">
        <v>414</v>
      </c>
      <c r="G39" s="30" t="s">
        <v>877</v>
      </c>
      <c r="H39" s="30"/>
      <c r="I39" s="16"/>
      <c r="J39" s="92"/>
      <c r="K39" s="92"/>
      <c r="L39" s="92"/>
      <c r="M39" s="93"/>
      <c r="N39" s="93">
        <v>0</v>
      </c>
      <c r="O39" s="93">
        <v>11692648</v>
      </c>
      <c r="P39" s="93">
        <v>11692648</v>
      </c>
      <c r="Q39" s="93">
        <v>11692648</v>
      </c>
      <c r="R39" s="93">
        <v>11692648</v>
      </c>
      <c r="S39" s="93">
        <v>11692648</v>
      </c>
      <c r="T39" s="92">
        <v>0</v>
      </c>
      <c r="U39" s="93"/>
      <c r="V39" s="93"/>
      <c r="W39" s="93"/>
      <c r="X39" s="93"/>
      <c r="Y39" s="93"/>
      <c r="Z39" s="93"/>
    </row>
    <row r="40" spans="1:26" ht="39">
      <c r="A40" s="9" t="s">
        <v>25</v>
      </c>
      <c r="B40" s="16" t="s">
        <v>19</v>
      </c>
      <c r="C40" s="16" t="s">
        <v>17</v>
      </c>
      <c r="D40" s="16" t="str" cm="1">
        <f t="array" ref="D40">IF(A40="", "", _xlfn._xlws.FILTER('Responsáveis pelas informações'!F:F, 'Responsáveis pelas informações'!A:A=A40))</f>
        <v>Juliana</v>
      </c>
      <c r="E40" s="16" t="s">
        <v>16</v>
      </c>
      <c r="F40" s="30" t="s">
        <v>414</v>
      </c>
      <c r="G40" s="30" t="s">
        <v>877</v>
      </c>
      <c r="H40" s="30"/>
      <c r="I40" s="16"/>
      <c r="J40" s="93"/>
      <c r="K40" s="93"/>
      <c r="L40" s="93"/>
      <c r="M40" s="93"/>
      <c r="N40" s="93">
        <v>0</v>
      </c>
      <c r="O40" s="93">
        <v>1801360</v>
      </c>
      <c r="P40" s="93">
        <v>1801360</v>
      </c>
      <c r="Q40" s="93">
        <v>1801360</v>
      </c>
      <c r="R40" s="93">
        <v>1801360</v>
      </c>
      <c r="S40" s="93">
        <v>1801360</v>
      </c>
      <c r="T40" s="92">
        <v>0</v>
      </c>
      <c r="U40" s="93"/>
      <c r="V40" s="93"/>
      <c r="W40" s="93"/>
      <c r="X40" s="93"/>
      <c r="Y40" s="93"/>
      <c r="Z40" s="93"/>
    </row>
    <row r="41" spans="1:26" ht="26.1">
      <c r="A41" s="9" t="s">
        <v>25</v>
      </c>
      <c r="B41" s="16" t="s">
        <v>24</v>
      </c>
      <c r="C41" s="16" t="s">
        <v>17</v>
      </c>
      <c r="D41" s="16" t="str" cm="1">
        <f t="array" ref="D41">IF(A41="", "", _xlfn._xlws.FILTER('Responsáveis pelas informações'!F:F, 'Responsáveis pelas informações'!A:A=A41))</f>
        <v>Juliana</v>
      </c>
      <c r="E41" s="16" t="s">
        <v>16</v>
      </c>
      <c r="F41" s="30" t="s">
        <v>414</v>
      </c>
      <c r="G41" s="30" t="s">
        <v>877</v>
      </c>
      <c r="H41" s="30"/>
      <c r="I41" s="16"/>
      <c r="J41" s="93"/>
      <c r="K41" s="93"/>
      <c r="L41" s="93"/>
      <c r="M41" s="93"/>
      <c r="N41" s="93">
        <v>0</v>
      </c>
      <c r="O41" s="93">
        <v>20240000</v>
      </c>
      <c r="P41" s="93">
        <v>20240000</v>
      </c>
      <c r="Q41" s="93">
        <v>20240000</v>
      </c>
      <c r="R41" s="93">
        <v>20240000</v>
      </c>
      <c r="S41" s="92">
        <v>20240000</v>
      </c>
      <c r="T41" s="92">
        <v>0</v>
      </c>
      <c r="U41" s="93"/>
      <c r="V41" s="93"/>
      <c r="W41" s="93"/>
      <c r="X41" s="93"/>
      <c r="Y41" s="93"/>
      <c r="Z41" s="93"/>
    </row>
    <row r="42" spans="1:26" ht="26.1">
      <c r="A42" s="9" t="s">
        <v>25</v>
      </c>
      <c r="B42" s="16" t="s">
        <v>9</v>
      </c>
      <c r="C42" s="16" t="s">
        <v>17</v>
      </c>
      <c r="D42" s="16" t="str" cm="1">
        <f t="array" ref="D42">IF(A42="", "", _xlfn._xlws.FILTER('Responsáveis pelas informações'!F:F, 'Responsáveis pelas informações'!A:A=A42))</f>
        <v>Juliana</v>
      </c>
      <c r="E42" s="16" t="s">
        <v>16</v>
      </c>
      <c r="F42" s="30" t="s">
        <v>398</v>
      </c>
      <c r="G42" s="30" t="s">
        <v>877</v>
      </c>
      <c r="H42" s="30"/>
      <c r="I42" s="16" t="s">
        <v>1083</v>
      </c>
      <c r="J42" s="93"/>
      <c r="K42" s="93"/>
      <c r="L42" s="93"/>
      <c r="M42" s="93"/>
      <c r="N42" s="93"/>
      <c r="O42" s="93"/>
      <c r="P42" s="93"/>
      <c r="Q42" s="93"/>
      <c r="R42" s="93"/>
      <c r="S42" s="93"/>
      <c r="T42" s="92"/>
      <c r="U42" s="93"/>
      <c r="V42" s="93"/>
      <c r="W42" s="93"/>
      <c r="X42" s="93"/>
      <c r="Y42" s="93"/>
      <c r="Z42" s="93"/>
    </row>
    <row r="43" spans="1:26" ht="26.1">
      <c r="A43" s="9" t="s">
        <v>25</v>
      </c>
      <c r="B43" s="16" t="s">
        <v>14</v>
      </c>
      <c r="C43" s="16" t="s">
        <v>17</v>
      </c>
      <c r="D43" s="16" t="str" cm="1">
        <f t="array" ref="D43">IF(A43="", "", _xlfn._xlws.FILTER('Responsáveis pelas informações'!F:F, 'Responsáveis pelas informações'!A:A=A43))</f>
        <v>Juliana</v>
      </c>
      <c r="E43" s="16" t="s">
        <v>16</v>
      </c>
      <c r="F43" s="30" t="s">
        <v>398</v>
      </c>
      <c r="G43" s="30" t="s">
        <v>877</v>
      </c>
      <c r="H43" s="30"/>
      <c r="I43" s="16" t="s">
        <v>1083</v>
      </c>
      <c r="J43" s="92"/>
      <c r="K43" s="92"/>
      <c r="L43" s="92"/>
      <c r="M43" s="93"/>
      <c r="N43" s="93"/>
      <c r="O43" s="93"/>
      <c r="P43" s="93"/>
      <c r="Q43" s="93"/>
      <c r="R43" s="93"/>
      <c r="S43" s="93"/>
      <c r="T43" s="92"/>
      <c r="U43" s="93"/>
      <c r="V43" s="93"/>
      <c r="W43" s="93"/>
      <c r="X43" s="93"/>
      <c r="Y43" s="93"/>
      <c r="Z43" s="93"/>
    </row>
    <row r="44" spans="1:26" ht="39">
      <c r="A44" s="9" t="s">
        <v>25</v>
      </c>
      <c r="B44" s="16" t="s">
        <v>19</v>
      </c>
      <c r="C44" s="16" t="s">
        <v>17</v>
      </c>
      <c r="D44" s="16" t="str" cm="1">
        <f t="array" ref="D44">IF(A44="", "", _xlfn._xlws.FILTER('Responsáveis pelas informações'!F:F, 'Responsáveis pelas informações'!A:A=A44))</f>
        <v>Juliana</v>
      </c>
      <c r="E44" s="16" t="s">
        <v>16</v>
      </c>
      <c r="F44" s="30" t="s">
        <v>398</v>
      </c>
      <c r="G44" s="30" t="s">
        <v>877</v>
      </c>
      <c r="H44" s="30"/>
      <c r="I44" s="16" t="s">
        <v>1083</v>
      </c>
      <c r="J44" s="93"/>
      <c r="K44" s="93"/>
      <c r="L44" s="93"/>
      <c r="M44" s="93"/>
      <c r="N44" s="93"/>
      <c r="O44" s="93"/>
      <c r="P44" s="93"/>
      <c r="Q44" s="93"/>
      <c r="R44" s="93"/>
      <c r="S44" s="93"/>
      <c r="T44" s="92"/>
      <c r="U44" s="93"/>
      <c r="V44" s="93"/>
      <c r="W44" s="93"/>
      <c r="X44" s="93"/>
      <c r="Y44" s="93"/>
      <c r="Z44" s="93"/>
    </row>
    <row r="45" spans="1:26" ht="26.1">
      <c r="A45" s="9" t="s">
        <v>25</v>
      </c>
      <c r="B45" s="16" t="s">
        <v>24</v>
      </c>
      <c r="C45" s="16" t="s">
        <v>17</v>
      </c>
      <c r="D45" s="16" t="str" cm="1">
        <f t="array" ref="D45">IF(A45="", "", _xlfn._xlws.FILTER('Responsáveis pelas informações'!F:F, 'Responsáveis pelas informações'!A:A=A45))</f>
        <v>Juliana</v>
      </c>
      <c r="E45" s="16" t="s">
        <v>16</v>
      </c>
      <c r="F45" s="30" t="s">
        <v>398</v>
      </c>
      <c r="G45" s="30" t="s">
        <v>877</v>
      </c>
      <c r="H45" s="30"/>
      <c r="I45" s="16" t="s">
        <v>1083</v>
      </c>
      <c r="J45" s="93"/>
      <c r="K45" s="93"/>
      <c r="L45" s="93"/>
      <c r="M45" s="93"/>
      <c r="N45" s="93"/>
      <c r="O45" s="93"/>
      <c r="P45" s="93"/>
      <c r="Q45" s="93"/>
      <c r="R45" s="93"/>
      <c r="S45" s="92"/>
      <c r="T45" s="92"/>
      <c r="U45" s="93"/>
      <c r="V45" s="93"/>
      <c r="W45" s="93"/>
      <c r="X45" s="93"/>
      <c r="Y45" s="93"/>
      <c r="Z45" s="93"/>
    </row>
    <row r="46" spans="1:26" ht="26.1">
      <c r="A46" s="9" t="s">
        <v>25</v>
      </c>
      <c r="B46" s="16" t="s">
        <v>9</v>
      </c>
      <c r="C46" s="16" t="s">
        <v>17</v>
      </c>
      <c r="D46" s="16" t="str" cm="1">
        <f t="array" ref="D46">IF(A46="", "", _xlfn._xlws.FILTER('Responsáveis pelas informações'!F:F, 'Responsáveis pelas informações'!A:A=A46))</f>
        <v>Juliana</v>
      </c>
      <c r="E46" s="16" t="s">
        <v>16</v>
      </c>
      <c r="F46" s="30" t="s">
        <v>885</v>
      </c>
      <c r="G46" s="30" t="s">
        <v>877</v>
      </c>
      <c r="H46" s="30"/>
      <c r="I46" s="84"/>
      <c r="J46" s="93"/>
      <c r="K46" s="93"/>
      <c r="L46" s="93"/>
      <c r="M46" s="93"/>
      <c r="N46" s="93"/>
      <c r="O46" s="93"/>
      <c r="P46" s="93"/>
      <c r="Q46" s="93"/>
      <c r="R46" s="93"/>
      <c r="S46" s="93">
        <v>14670719.449999999</v>
      </c>
      <c r="T46" s="92">
        <v>2199780</v>
      </c>
      <c r="U46" s="93"/>
      <c r="V46" s="93"/>
      <c r="W46" s="93"/>
      <c r="X46" s="93"/>
      <c r="Y46" s="93"/>
      <c r="Z46" s="93"/>
    </row>
    <row r="47" spans="1:26" ht="26.1">
      <c r="A47" s="9" t="s">
        <v>25</v>
      </c>
      <c r="B47" s="16" t="s">
        <v>14</v>
      </c>
      <c r="C47" s="16" t="s">
        <v>17</v>
      </c>
      <c r="D47" s="16" t="str" cm="1">
        <f t="array" ref="D47">IF(A47="", "", _xlfn._xlws.FILTER('Responsáveis pelas informações'!F:F, 'Responsáveis pelas informações'!A:A=A47))</f>
        <v>Juliana</v>
      </c>
      <c r="E47" s="16" t="s">
        <v>16</v>
      </c>
      <c r="F47" s="30" t="s">
        <v>885</v>
      </c>
      <c r="G47" s="30" t="s">
        <v>877</v>
      </c>
      <c r="H47" s="30"/>
      <c r="I47" s="16"/>
      <c r="J47" s="92"/>
      <c r="K47" s="92"/>
      <c r="L47" s="92"/>
      <c r="M47" s="93"/>
      <c r="N47" s="93"/>
      <c r="O47" s="93"/>
      <c r="P47" s="93"/>
      <c r="Q47" s="93"/>
      <c r="R47" s="93"/>
      <c r="S47" s="93">
        <v>25428366.719999999</v>
      </c>
      <c r="T47" s="92">
        <v>3812820</v>
      </c>
      <c r="U47" s="93"/>
      <c r="V47" s="93"/>
      <c r="W47" s="93"/>
      <c r="X47" s="93"/>
      <c r="Y47" s="93"/>
      <c r="Z47" s="93"/>
    </row>
    <row r="48" spans="1:26" ht="39">
      <c r="A48" s="9" t="s">
        <v>25</v>
      </c>
      <c r="B48" s="16" t="s">
        <v>19</v>
      </c>
      <c r="C48" s="16" t="s">
        <v>17</v>
      </c>
      <c r="D48" s="16" t="str" cm="1">
        <f t="array" ref="D48">IF(A48="", "", _xlfn._xlws.FILTER('Responsáveis pelas informações'!F:F, 'Responsáveis pelas informações'!A:A=A48))</f>
        <v>Juliana</v>
      </c>
      <c r="E48" s="16" t="s">
        <v>16</v>
      </c>
      <c r="F48" s="30" t="s">
        <v>885</v>
      </c>
      <c r="G48" s="30" t="s">
        <v>877</v>
      </c>
      <c r="H48" s="30"/>
      <c r="I48" s="16"/>
      <c r="J48" s="93"/>
      <c r="K48" s="93"/>
      <c r="L48" s="93"/>
      <c r="M48" s="93"/>
      <c r="N48" s="93"/>
      <c r="O48" s="93"/>
      <c r="P48" s="93"/>
      <c r="Q48" s="93"/>
      <c r="R48" s="93"/>
      <c r="S48" s="93">
        <v>3917473.84</v>
      </c>
      <c r="T48" s="92">
        <v>587400</v>
      </c>
      <c r="U48" s="93"/>
      <c r="V48" s="93"/>
      <c r="W48" s="93"/>
      <c r="X48" s="93"/>
      <c r="Y48" s="93"/>
      <c r="Z48" s="93"/>
    </row>
    <row r="49" spans="1:26" ht="26.1">
      <c r="A49" s="9" t="s">
        <v>25</v>
      </c>
      <c r="B49" s="16" t="s">
        <v>24</v>
      </c>
      <c r="C49" s="16" t="s">
        <v>17</v>
      </c>
      <c r="D49" s="16" t="str" cm="1">
        <f t="array" ref="D49">IF(A49="", "", _xlfn._xlws.FILTER('Responsáveis pelas informações'!F:F, 'Responsáveis pelas informações'!A:A=A49))</f>
        <v>Juliana</v>
      </c>
      <c r="E49" s="16" t="s">
        <v>16</v>
      </c>
      <c r="F49" s="30" t="s">
        <v>885</v>
      </c>
      <c r="G49" s="30" t="s">
        <v>877</v>
      </c>
      <c r="H49" s="30"/>
      <c r="I49" s="16"/>
      <c r="J49" s="93"/>
      <c r="K49" s="93"/>
      <c r="L49" s="93"/>
      <c r="M49" s="93"/>
      <c r="N49" s="93"/>
      <c r="O49" s="93"/>
      <c r="P49" s="93"/>
      <c r="Q49" s="93"/>
      <c r="R49" s="93"/>
      <c r="S49" s="92">
        <f>SUM(S46:S48)</f>
        <v>44016560.010000005</v>
      </c>
      <c r="T49" s="92">
        <f>SUM(T46:T48)</f>
        <v>6600000</v>
      </c>
      <c r="U49" s="93"/>
      <c r="V49" s="93"/>
      <c r="W49" s="93"/>
      <c r="X49" s="93"/>
      <c r="Y49" s="93"/>
      <c r="Z49" s="93"/>
    </row>
    <row r="50" spans="1:26" ht="26.1">
      <c r="A50" s="9" t="s">
        <v>25</v>
      </c>
      <c r="B50" s="16" t="s">
        <v>9</v>
      </c>
      <c r="C50" s="16" t="s">
        <v>7</v>
      </c>
      <c r="D50" s="16" t="str" cm="1">
        <f t="array" ref="D50">IF(A50="", "", _xlfn._xlws.FILTER('Responsáveis pelas informações'!F:F, 'Responsáveis pelas informações'!A:A=A50))</f>
        <v>Juliana</v>
      </c>
      <c r="E50" s="16" t="s">
        <v>16</v>
      </c>
      <c r="F50" s="30" t="s">
        <v>885</v>
      </c>
      <c r="G50" s="30" t="s">
        <v>877</v>
      </c>
      <c r="H50" s="30"/>
      <c r="I50" s="105"/>
      <c r="J50" s="104"/>
      <c r="K50" s="104"/>
      <c r="L50" s="104"/>
      <c r="M50" s="104"/>
      <c r="N50" s="104"/>
      <c r="O50" s="104"/>
      <c r="P50" s="104"/>
      <c r="Q50" s="104"/>
      <c r="R50" s="104"/>
      <c r="S50" s="93">
        <v>0</v>
      </c>
      <c r="T50" s="92">
        <v>0</v>
      </c>
      <c r="U50" s="104"/>
      <c r="V50" s="104"/>
      <c r="W50" s="104"/>
      <c r="X50" s="104"/>
      <c r="Y50" s="104"/>
      <c r="Z50" s="104"/>
    </row>
    <row r="51" spans="1:26" ht="26.1">
      <c r="A51" s="9" t="s">
        <v>25</v>
      </c>
      <c r="B51" s="16" t="s">
        <v>14</v>
      </c>
      <c r="C51" s="16" t="s">
        <v>7</v>
      </c>
      <c r="D51" s="16" t="str" cm="1">
        <f t="array" ref="D51">IF(A51="", "", _xlfn._xlws.FILTER('Responsáveis pelas informações'!F:F, 'Responsáveis pelas informações'!A:A=A51))</f>
        <v>Juliana</v>
      </c>
      <c r="E51" s="16" t="s">
        <v>16</v>
      </c>
      <c r="F51" s="30" t="s">
        <v>885</v>
      </c>
      <c r="G51" s="30" t="s">
        <v>877</v>
      </c>
      <c r="H51" s="30"/>
      <c r="I51" s="105"/>
      <c r="J51" s="97"/>
      <c r="K51" s="97"/>
      <c r="L51" s="97"/>
      <c r="M51" s="104"/>
      <c r="N51" s="104"/>
      <c r="O51" s="104"/>
      <c r="P51" s="104"/>
      <c r="Q51" s="104"/>
      <c r="R51" s="104"/>
      <c r="S51" s="93">
        <v>0</v>
      </c>
      <c r="T51" s="92">
        <v>0</v>
      </c>
      <c r="U51" s="104"/>
      <c r="V51" s="104"/>
      <c r="W51" s="104"/>
      <c r="X51" s="104"/>
      <c r="Y51" s="104"/>
      <c r="Z51" s="104"/>
    </row>
    <row r="52" spans="1:26" ht="39">
      <c r="A52" s="9" t="s">
        <v>25</v>
      </c>
      <c r="B52" s="16" t="s">
        <v>19</v>
      </c>
      <c r="C52" s="16" t="s">
        <v>7</v>
      </c>
      <c r="D52" s="16" t="str" cm="1">
        <f t="array" ref="D52">IF(A52="", "", _xlfn._xlws.FILTER('Responsáveis pelas informações'!F:F, 'Responsáveis pelas informações'!A:A=A52))</f>
        <v>Juliana</v>
      </c>
      <c r="E52" s="16" t="s">
        <v>16</v>
      </c>
      <c r="F52" s="30" t="s">
        <v>885</v>
      </c>
      <c r="G52" s="30" t="s">
        <v>877</v>
      </c>
      <c r="H52" s="30"/>
      <c r="I52" s="105"/>
      <c r="J52" s="104"/>
      <c r="K52" s="104"/>
      <c r="L52" s="104"/>
      <c r="M52" s="104"/>
      <c r="N52" s="104"/>
      <c r="O52" s="104"/>
      <c r="P52" s="104"/>
      <c r="Q52" s="104"/>
      <c r="R52" s="104"/>
      <c r="S52" s="93">
        <v>0</v>
      </c>
      <c r="T52" s="92">
        <v>0</v>
      </c>
      <c r="U52" s="104"/>
      <c r="V52" s="104"/>
      <c r="W52" s="104"/>
      <c r="X52" s="104"/>
      <c r="Y52" s="104"/>
      <c r="Z52" s="104"/>
    </row>
    <row r="53" spans="1:26" ht="26.1">
      <c r="A53" s="9" t="s">
        <v>25</v>
      </c>
      <c r="B53" s="16" t="s">
        <v>24</v>
      </c>
      <c r="C53" s="16" t="s">
        <v>7</v>
      </c>
      <c r="D53" s="16" t="str" cm="1">
        <f t="array" ref="D53">IF(A53="", "", _xlfn._xlws.FILTER('Responsáveis pelas informações'!F:F, 'Responsáveis pelas informações'!A:A=A53))</f>
        <v>Juliana</v>
      </c>
      <c r="E53" s="16" t="s">
        <v>16</v>
      </c>
      <c r="F53" s="30" t="s">
        <v>885</v>
      </c>
      <c r="G53" s="30" t="s">
        <v>877</v>
      </c>
      <c r="H53" s="30"/>
      <c r="I53" s="105"/>
      <c r="J53" s="104"/>
      <c r="K53" s="104"/>
      <c r="L53" s="104"/>
      <c r="M53" s="104"/>
      <c r="N53" s="104"/>
      <c r="O53" s="104"/>
      <c r="P53" s="104"/>
      <c r="Q53" s="104"/>
      <c r="R53" s="104"/>
      <c r="S53" s="93">
        <v>0</v>
      </c>
      <c r="T53" s="92">
        <v>0</v>
      </c>
      <c r="U53" s="104"/>
      <c r="V53" s="104"/>
      <c r="W53" s="104"/>
      <c r="X53" s="104"/>
      <c r="Y53" s="104"/>
      <c r="Z53" s="104"/>
    </row>
    <row r="54" spans="1:26" ht="26.1">
      <c r="A54" s="9" t="s">
        <v>25</v>
      </c>
      <c r="B54" s="16" t="s">
        <v>9</v>
      </c>
      <c r="C54" s="16" t="s">
        <v>12</v>
      </c>
      <c r="D54" s="16" t="str" cm="1">
        <f t="array" ref="D54">IF(A54="", "", _xlfn._xlws.FILTER('Responsáveis pelas informações'!F:F, 'Responsáveis pelas informações'!A:A=A54))</f>
        <v>Juliana</v>
      </c>
      <c r="E54" s="16" t="s">
        <v>16</v>
      </c>
      <c r="F54" s="30" t="s">
        <v>885</v>
      </c>
      <c r="G54" s="30" t="s">
        <v>877</v>
      </c>
      <c r="H54" s="30"/>
      <c r="I54" s="105"/>
      <c r="J54" s="104"/>
      <c r="K54" s="104"/>
      <c r="L54" s="104"/>
      <c r="M54" s="104"/>
      <c r="N54" s="104"/>
      <c r="O54" s="104"/>
      <c r="P54" s="104"/>
      <c r="Q54" s="104"/>
      <c r="R54" s="104"/>
      <c r="S54" s="93">
        <v>0</v>
      </c>
      <c r="T54" s="92">
        <v>0</v>
      </c>
      <c r="U54" s="104"/>
      <c r="V54" s="104"/>
      <c r="W54" s="104"/>
      <c r="X54" s="104"/>
      <c r="Y54" s="104"/>
      <c r="Z54" s="104"/>
    </row>
    <row r="55" spans="1:26" ht="26.1">
      <c r="A55" s="9" t="s">
        <v>25</v>
      </c>
      <c r="B55" s="16" t="s">
        <v>14</v>
      </c>
      <c r="C55" s="16" t="s">
        <v>12</v>
      </c>
      <c r="D55" s="16" t="str" cm="1">
        <f t="array" ref="D55">IF(A55="", "", _xlfn._xlws.FILTER('Responsáveis pelas informações'!F:F, 'Responsáveis pelas informações'!A:A=A55))</f>
        <v>Juliana</v>
      </c>
      <c r="E55" s="16" t="s">
        <v>16</v>
      </c>
      <c r="F55" s="30" t="s">
        <v>885</v>
      </c>
      <c r="G55" s="30" t="s">
        <v>877</v>
      </c>
      <c r="H55" s="30"/>
      <c r="I55" s="105"/>
      <c r="J55" s="104"/>
      <c r="K55" s="104"/>
      <c r="L55" s="104"/>
      <c r="M55" s="104"/>
      <c r="N55" s="104"/>
      <c r="O55" s="104"/>
      <c r="P55" s="104"/>
      <c r="Q55" s="104"/>
      <c r="R55" s="104"/>
      <c r="S55" s="93">
        <v>0</v>
      </c>
      <c r="T55" s="92">
        <v>0</v>
      </c>
      <c r="U55" s="104"/>
      <c r="V55" s="104"/>
      <c r="W55" s="104"/>
      <c r="X55" s="104"/>
      <c r="Y55" s="104"/>
      <c r="Z55" s="104"/>
    </row>
    <row r="56" spans="1:26" ht="39">
      <c r="A56" s="9" t="s">
        <v>25</v>
      </c>
      <c r="B56" s="16" t="s">
        <v>19</v>
      </c>
      <c r="C56" s="16" t="s">
        <v>12</v>
      </c>
      <c r="D56" s="16" t="str" cm="1">
        <f t="array" ref="D56">IF(A56="", "", _xlfn._xlws.FILTER('Responsáveis pelas informações'!F:F, 'Responsáveis pelas informações'!A:A=A56))</f>
        <v>Juliana</v>
      </c>
      <c r="E56" s="16" t="s">
        <v>16</v>
      </c>
      <c r="F56" s="30" t="s">
        <v>885</v>
      </c>
      <c r="G56" s="30" t="s">
        <v>877</v>
      </c>
      <c r="H56" s="30"/>
      <c r="I56" s="105"/>
      <c r="J56" s="104"/>
      <c r="K56" s="104"/>
      <c r="L56" s="104"/>
      <c r="M56" s="104"/>
      <c r="N56" s="104"/>
      <c r="O56" s="104"/>
      <c r="P56" s="104"/>
      <c r="Q56" s="104"/>
      <c r="R56" s="104"/>
      <c r="S56" s="93">
        <v>0</v>
      </c>
      <c r="T56" s="92">
        <v>0</v>
      </c>
      <c r="U56" s="104"/>
      <c r="V56" s="104"/>
      <c r="W56" s="104"/>
      <c r="X56" s="104"/>
      <c r="Y56" s="104"/>
      <c r="Z56" s="104"/>
    </row>
    <row r="57" spans="1:26" ht="26.1">
      <c r="A57" s="9" t="s">
        <v>25</v>
      </c>
      <c r="B57" s="16" t="s">
        <v>24</v>
      </c>
      <c r="C57" s="16" t="s">
        <v>12</v>
      </c>
      <c r="D57" s="16" t="str" cm="1">
        <f t="array" ref="D57">IF(A57="", "", _xlfn._xlws.FILTER('Responsáveis pelas informações'!F:F, 'Responsáveis pelas informações'!A:A=A57))</f>
        <v>Juliana</v>
      </c>
      <c r="E57" s="16" t="s">
        <v>16</v>
      </c>
      <c r="F57" s="30" t="s">
        <v>885</v>
      </c>
      <c r="G57" s="30" t="s">
        <v>877</v>
      </c>
      <c r="H57" s="30"/>
      <c r="I57" s="105"/>
      <c r="J57" s="104"/>
      <c r="K57" s="104"/>
      <c r="L57" s="104"/>
      <c r="M57" s="104"/>
      <c r="N57" s="104"/>
      <c r="O57" s="104"/>
      <c r="P57" s="104"/>
      <c r="Q57" s="104"/>
      <c r="R57" s="104"/>
      <c r="S57" s="93">
        <v>0</v>
      </c>
      <c r="T57" s="92">
        <v>0</v>
      </c>
      <c r="U57" s="104"/>
      <c r="V57" s="104"/>
      <c r="W57" s="104"/>
      <c r="X57" s="104"/>
      <c r="Y57" s="104"/>
      <c r="Z57" s="104"/>
    </row>
    <row r="58" spans="1:26" ht="26.1">
      <c r="A58" s="9" t="s">
        <v>25</v>
      </c>
      <c r="B58" s="16" t="s">
        <v>9</v>
      </c>
      <c r="C58" s="16" t="s">
        <v>17</v>
      </c>
      <c r="D58" s="16" t="str" cm="1">
        <f t="array" ref="D58">IF(A58="", "", _xlfn._xlws.FILTER('Responsáveis pelas informações'!F:F, 'Responsáveis pelas informações'!A:A=A58))</f>
        <v>Juliana</v>
      </c>
      <c r="E58" s="16" t="s">
        <v>16</v>
      </c>
      <c r="F58" s="30" t="s">
        <v>886</v>
      </c>
      <c r="G58" s="30" t="s">
        <v>877</v>
      </c>
      <c r="H58" s="30"/>
      <c r="I58" s="16"/>
      <c r="J58" s="93"/>
      <c r="K58" s="93"/>
      <c r="L58" s="93"/>
      <c r="M58" s="93"/>
      <c r="N58" s="93"/>
      <c r="O58" s="93"/>
      <c r="P58" s="93"/>
      <c r="Q58" s="93"/>
      <c r="R58" s="93"/>
      <c r="S58" s="93">
        <v>12170719.449999999</v>
      </c>
      <c r="T58" s="92">
        <v>4199780</v>
      </c>
      <c r="U58" s="93"/>
      <c r="V58" s="93"/>
      <c r="W58" s="93"/>
      <c r="X58" s="93"/>
      <c r="Y58" s="93"/>
      <c r="Z58" s="93"/>
    </row>
    <row r="59" spans="1:26" ht="26.1">
      <c r="A59" s="9" t="s">
        <v>25</v>
      </c>
      <c r="B59" s="16" t="s">
        <v>14</v>
      </c>
      <c r="C59" s="16" t="s">
        <v>17</v>
      </c>
      <c r="D59" s="16" t="str" cm="1">
        <f t="array" ref="D59">IF(A59="", "", _xlfn._xlws.FILTER('Responsáveis pelas informações'!F:F, 'Responsáveis pelas informações'!A:A=A59))</f>
        <v>Juliana</v>
      </c>
      <c r="E59" s="16" t="s">
        <v>16</v>
      </c>
      <c r="F59" s="30" t="s">
        <v>886</v>
      </c>
      <c r="G59" s="30" t="s">
        <v>877</v>
      </c>
      <c r="H59" s="30"/>
      <c r="I59" s="16"/>
      <c r="J59" s="92"/>
      <c r="K59" s="92"/>
      <c r="L59" s="92"/>
      <c r="M59" s="93"/>
      <c r="N59" s="93"/>
      <c r="O59" s="93"/>
      <c r="P59" s="93"/>
      <c r="Q59" s="93"/>
      <c r="R59" s="93"/>
      <c r="S59" s="93">
        <v>21095183.399999999</v>
      </c>
      <c r="T59" s="92">
        <v>7279366.6500000004</v>
      </c>
      <c r="U59" s="93"/>
      <c r="V59" s="93"/>
      <c r="W59" s="93"/>
      <c r="X59" s="93"/>
      <c r="Y59" s="93"/>
      <c r="Z59" s="93"/>
    </row>
    <row r="60" spans="1:26" ht="39">
      <c r="A60" s="9" t="s">
        <v>25</v>
      </c>
      <c r="B60" s="16" t="s">
        <v>19</v>
      </c>
      <c r="C60" s="16" t="s">
        <v>17</v>
      </c>
      <c r="D60" s="16" t="str" cm="1">
        <f t="array" ref="D60">IF(A60="", "", _xlfn._xlws.FILTER('Responsáveis pelas informações'!F:F, 'Responsáveis pelas informações'!A:A=A60))</f>
        <v>Juliana</v>
      </c>
      <c r="E60" s="16" t="s">
        <v>16</v>
      </c>
      <c r="F60" s="30" t="s">
        <v>886</v>
      </c>
      <c r="G60" s="30" t="s">
        <v>877</v>
      </c>
      <c r="H60" s="30"/>
      <c r="I60" s="16"/>
      <c r="J60" s="93"/>
      <c r="K60" s="93"/>
      <c r="L60" s="93"/>
      <c r="M60" s="93"/>
      <c r="N60" s="93"/>
      <c r="O60" s="93"/>
      <c r="P60" s="93"/>
      <c r="Q60" s="93"/>
      <c r="R60" s="93"/>
      <c r="S60" s="93">
        <v>3249907.08</v>
      </c>
      <c r="T60" s="92">
        <v>1121453.4099999999</v>
      </c>
      <c r="U60" s="93"/>
      <c r="V60" s="93"/>
      <c r="W60" s="93"/>
      <c r="X60" s="93"/>
      <c r="Y60" s="93"/>
      <c r="Z60" s="93"/>
    </row>
    <row r="61" spans="1:26" ht="26.1">
      <c r="A61" s="9" t="s">
        <v>25</v>
      </c>
      <c r="B61" s="16" t="s">
        <v>24</v>
      </c>
      <c r="C61" s="16" t="s">
        <v>17</v>
      </c>
      <c r="D61" s="16" t="str" cm="1">
        <f t="array" ref="D61">IF(A61="", "", _xlfn._xlws.FILTER('Responsáveis pelas informações'!F:F, 'Responsáveis pelas informações'!A:A=A61))</f>
        <v>Juliana</v>
      </c>
      <c r="E61" s="16" t="s">
        <v>16</v>
      </c>
      <c r="F61" s="30" t="s">
        <v>886</v>
      </c>
      <c r="G61" s="30" t="s">
        <v>877</v>
      </c>
      <c r="H61" s="30"/>
      <c r="I61" s="16"/>
      <c r="J61" s="93"/>
      <c r="K61" s="93"/>
      <c r="L61" s="93"/>
      <c r="M61" s="93"/>
      <c r="N61" s="93"/>
      <c r="O61" s="93"/>
      <c r="P61" s="93"/>
      <c r="Q61" s="93"/>
      <c r="R61" s="93"/>
      <c r="S61" s="92">
        <v>36515809.93</v>
      </c>
      <c r="T61" s="92">
        <v>12600600.060000001</v>
      </c>
      <c r="U61" s="93"/>
      <c r="V61" s="93"/>
      <c r="W61" s="93"/>
      <c r="X61" s="93"/>
      <c r="Y61" s="93"/>
      <c r="Z61" s="93"/>
    </row>
    <row r="62" spans="1:26" ht="26.1">
      <c r="A62" s="9" t="s">
        <v>25</v>
      </c>
      <c r="B62" s="16" t="s">
        <v>9</v>
      </c>
      <c r="C62" s="16" t="s">
        <v>7</v>
      </c>
      <c r="D62" s="16" t="str" cm="1">
        <f t="array" ref="D62">IF(A62="", "", _xlfn._xlws.FILTER('Responsáveis pelas informações'!F:F, 'Responsáveis pelas informações'!A:A=A62))</f>
        <v>Juliana</v>
      </c>
      <c r="E62" s="16" t="s">
        <v>16</v>
      </c>
      <c r="F62" s="30" t="s">
        <v>886</v>
      </c>
      <c r="G62" s="30" t="s">
        <v>877</v>
      </c>
      <c r="H62" s="30"/>
      <c r="I62" s="16"/>
      <c r="J62" s="93"/>
      <c r="K62" s="93"/>
      <c r="L62" s="93"/>
      <c r="M62" s="93"/>
      <c r="N62" s="93"/>
      <c r="O62" s="93"/>
      <c r="P62" s="93"/>
      <c r="Q62" s="93"/>
      <c r="R62" s="93"/>
      <c r="S62" s="93">
        <v>12170719.449999999</v>
      </c>
      <c r="T62" s="92">
        <v>4199780</v>
      </c>
      <c r="U62" s="93"/>
      <c r="V62" s="93"/>
      <c r="W62" s="93"/>
      <c r="X62" s="93"/>
      <c r="Y62" s="93"/>
      <c r="Z62" s="93"/>
    </row>
    <row r="63" spans="1:26" ht="26.1">
      <c r="A63" s="9" t="s">
        <v>25</v>
      </c>
      <c r="B63" s="16" t="s">
        <v>14</v>
      </c>
      <c r="C63" s="16" t="s">
        <v>7</v>
      </c>
      <c r="D63" s="16" t="str" cm="1">
        <f t="array" ref="D63">IF(A63="", "", _xlfn._xlws.FILTER('Responsáveis pelas informações'!F:F, 'Responsáveis pelas informações'!A:A=A63))</f>
        <v>Juliana</v>
      </c>
      <c r="E63" s="16" t="s">
        <v>16</v>
      </c>
      <c r="F63" s="30" t="s">
        <v>886</v>
      </c>
      <c r="G63" s="30" t="s">
        <v>877</v>
      </c>
      <c r="H63" s="30"/>
      <c r="I63" s="16"/>
      <c r="J63" s="92"/>
      <c r="K63" s="92"/>
      <c r="L63" s="92"/>
      <c r="M63" s="93"/>
      <c r="N63" s="93"/>
      <c r="O63" s="93"/>
      <c r="P63" s="93"/>
      <c r="Q63" s="93"/>
      <c r="R63" s="93"/>
      <c r="S63" s="93">
        <v>21095183.399999999</v>
      </c>
      <c r="T63" s="92">
        <v>7279366.6500000004</v>
      </c>
      <c r="U63" s="93"/>
      <c r="V63" s="93"/>
      <c r="W63" s="93"/>
      <c r="X63" s="93"/>
      <c r="Y63" s="93"/>
      <c r="Z63" s="93"/>
    </row>
    <row r="64" spans="1:26" ht="39">
      <c r="A64" s="9" t="s">
        <v>25</v>
      </c>
      <c r="B64" s="16" t="s">
        <v>19</v>
      </c>
      <c r="C64" s="16" t="s">
        <v>7</v>
      </c>
      <c r="D64" s="16" t="str" cm="1">
        <f t="array" ref="D64">IF(A64="", "", _xlfn._xlws.FILTER('Responsáveis pelas informações'!F:F, 'Responsáveis pelas informações'!A:A=A64))</f>
        <v>Juliana</v>
      </c>
      <c r="E64" s="16" t="s">
        <v>16</v>
      </c>
      <c r="F64" s="30" t="s">
        <v>886</v>
      </c>
      <c r="G64" s="30" t="s">
        <v>877</v>
      </c>
      <c r="H64" s="30"/>
      <c r="I64" s="16"/>
      <c r="J64" s="93"/>
      <c r="K64" s="93"/>
      <c r="L64" s="93"/>
      <c r="M64" s="93"/>
      <c r="N64" s="93"/>
      <c r="O64" s="93"/>
      <c r="P64" s="93"/>
      <c r="Q64" s="93"/>
      <c r="R64" s="93"/>
      <c r="S64" s="93">
        <v>3249907.08</v>
      </c>
      <c r="T64" s="92">
        <v>1121453.4099999999</v>
      </c>
      <c r="U64" s="93"/>
      <c r="V64" s="93"/>
      <c r="W64" s="93"/>
      <c r="X64" s="93"/>
      <c r="Y64" s="93"/>
      <c r="Z64" s="93"/>
    </row>
    <row r="65" spans="1:26" ht="26.1">
      <c r="A65" s="9" t="s">
        <v>25</v>
      </c>
      <c r="B65" s="16" t="s">
        <v>24</v>
      </c>
      <c r="C65" s="16" t="s">
        <v>7</v>
      </c>
      <c r="D65" s="16" t="str" cm="1">
        <f t="array" ref="D65">IF(A65="", "", _xlfn._xlws.FILTER('Responsáveis pelas informações'!F:F, 'Responsáveis pelas informações'!A:A=A65))</f>
        <v>Juliana</v>
      </c>
      <c r="E65" s="16" t="s">
        <v>16</v>
      </c>
      <c r="F65" s="30" t="s">
        <v>886</v>
      </c>
      <c r="G65" s="30" t="s">
        <v>877</v>
      </c>
      <c r="H65" s="30"/>
      <c r="I65" s="16"/>
      <c r="J65" s="93"/>
      <c r="K65" s="93"/>
      <c r="L65" s="93"/>
      <c r="M65" s="93"/>
      <c r="N65" s="93"/>
      <c r="O65" s="93"/>
      <c r="P65" s="93"/>
      <c r="Q65" s="93"/>
      <c r="R65" s="93"/>
      <c r="S65" s="92">
        <v>36515809.93</v>
      </c>
      <c r="T65" s="92">
        <v>12600600.060000001</v>
      </c>
      <c r="U65" s="93"/>
      <c r="V65" s="93"/>
      <c r="W65" s="93"/>
      <c r="X65" s="93"/>
      <c r="Y65" s="93"/>
      <c r="Z65" s="93"/>
    </row>
    <row r="66" spans="1:26" ht="26.1">
      <c r="A66" s="9" t="s">
        <v>25</v>
      </c>
      <c r="B66" s="16" t="s">
        <v>9</v>
      </c>
      <c r="C66" s="16" t="s">
        <v>12</v>
      </c>
      <c r="D66" s="16" t="str" cm="1">
        <f t="array" ref="D66">IF(A66="", "", _xlfn._xlws.FILTER('Responsáveis pelas informações'!F:F, 'Responsáveis pelas informações'!A:A=A66))</f>
        <v>Juliana</v>
      </c>
      <c r="E66" s="16" t="s">
        <v>16</v>
      </c>
      <c r="F66" s="30" t="s">
        <v>886</v>
      </c>
      <c r="G66" s="30" t="s">
        <v>877</v>
      </c>
      <c r="H66" s="30"/>
      <c r="I66" s="16"/>
      <c r="J66" s="93"/>
      <c r="K66" s="93"/>
      <c r="L66" s="93"/>
      <c r="M66" s="93"/>
      <c r="N66" s="93"/>
      <c r="O66" s="93"/>
      <c r="P66" s="93"/>
      <c r="Q66" s="93"/>
      <c r="R66" s="93"/>
      <c r="S66" s="92">
        <v>1000000</v>
      </c>
      <c r="T66" s="92">
        <v>3000000</v>
      </c>
      <c r="U66" s="93"/>
      <c r="V66" s="93"/>
      <c r="W66" s="93"/>
      <c r="X66" s="93"/>
      <c r="Y66" s="93"/>
      <c r="Z66" s="93"/>
    </row>
    <row r="67" spans="1:26" ht="26.1">
      <c r="A67" s="9" t="s">
        <v>25</v>
      </c>
      <c r="B67" s="16" t="s">
        <v>14</v>
      </c>
      <c r="C67" s="16" t="s">
        <v>12</v>
      </c>
      <c r="D67" s="16" t="str" cm="1">
        <f t="array" ref="D67">IF(A67="", "", _xlfn._xlws.FILTER('Responsáveis pelas informações'!F:F, 'Responsáveis pelas informações'!A:A=A67))</f>
        <v>Juliana</v>
      </c>
      <c r="E67" s="16" t="s">
        <v>16</v>
      </c>
      <c r="F67" s="30" t="s">
        <v>886</v>
      </c>
      <c r="G67" s="30" t="s">
        <v>877</v>
      </c>
      <c r="H67" s="30"/>
      <c r="I67" s="16"/>
      <c r="J67" s="93"/>
      <c r="K67" s="93"/>
      <c r="L67" s="93"/>
      <c r="M67" s="93"/>
      <c r="N67" s="93"/>
      <c r="O67" s="93"/>
      <c r="P67" s="93"/>
      <c r="Q67" s="93"/>
      <c r="R67" s="93"/>
      <c r="S67" s="92">
        <v>1216545.01</v>
      </c>
      <c r="T67" s="92">
        <v>3649635.04</v>
      </c>
      <c r="U67" s="93"/>
      <c r="V67" s="93"/>
      <c r="W67" s="93"/>
      <c r="X67" s="93"/>
      <c r="Y67" s="93"/>
      <c r="Z67" s="93"/>
    </row>
    <row r="68" spans="1:26" ht="39">
      <c r="A68" s="9" t="s">
        <v>25</v>
      </c>
      <c r="B68" s="16" t="s">
        <v>19</v>
      </c>
      <c r="C68" s="16" t="s">
        <v>12</v>
      </c>
      <c r="D68" s="16" t="str" cm="1">
        <f t="array" ref="D68">IF(A68="", "", _xlfn._xlws.FILTER('Responsáveis pelas informações'!F:F, 'Responsáveis pelas informações'!A:A=A68))</f>
        <v>Juliana</v>
      </c>
      <c r="E68" s="16" t="s">
        <v>16</v>
      </c>
      <c r="F68" s="30" t="s">
        <v>886</v>
      </c>
      <c r="G68" s="30" t="s">
        <v>877</v>
      </c>
      <c r="H68" s="30"/>
      <c r="I68" s="16"/>
      <c r="J68" s="93"/>
      <c r="K68" s="93"/>
      <c r="L68" s="93"/>
      <c r="M68" s="93"/>
      <c r="N68" s="93"/>
      <c r="O68" s="93"/>
      <c r="P68" s="93"/>
      <c r="Q68" s="93"/>
      <c r="R68" s="93"/>
      <c r="S68" s="92">
        <v>216545.01</v>
      </c>
      <c r="T68" s="92">
        <v>649635.04</v>
      </c>
      <c r="U68" s="93"/>
      <c r="V68" s="93"/>
      <c r="W68" s="93"/>
      <c r="X68" s="93"/>
      <c r="Y68" s="93"/>
      <c r="Z68" s="93"/>
    </row>
    <row r="69" spans="1:26" ht="26.1">
      <c r="A69" s="9" t="s">
        <v>25</v>
      </c>
      <c r="B69" s="16" t="s">
        <v>24</v>
      </c>
      <c r="C69" s="16" t="s">
        <v>12</v>
      </c>
      <c r="D69" s="16" t="str" cm="1">
        <f t="array" ref="D69">IF(A69="", "", _xlfn._xlws.FILTER('Responsáveis pelas informações'!F:F, 'Responsáveis pelas informações'!A:A=A69))</f>
        <v>Juliana</v>
      </c>
      <c r="E69" s="16" t="s">
        <v>16</v>
      </c>
      <c r="F69" s="30" t="s">
        <v>886</v>
      </c>
      <c r="G69" s="30" t="s">
        <v>877</v>
      </c>
      <c r="H69" s="30"/>
      <c r="I69" s="16" t="s">
        <v>1084</v>
      </c>
      <c r="J69" s="93"/>
      <c r="K69" s="93"/>
      <c r="L69" s="93"/>
      <c r="M69" s="93"/>
      <c r="N69" s="93"/>
      <c r="O69" s="93"/>
      <c r="P69" s="93"/>
      <c r="Q69" s="93"/>
      <c r="R69" s="93"/>
      <c r="S69" s="92">
        <v>2433090.0199999996</v>
      </c>
      <c r="T69" s="92">
        <v>7299270.0700000003</v>
      </c>
      <c r="U69" s="93"/>
      <c r="V69" s="93"/>
      <c r="W69" s="93"/>
      <c r="X69" s="93"/>
      <c r="Y69" s="93"/>
      <c r="Z69" s="93"/>
    </row>
    <row r="70" spans="1:26" ht="26.1">
      <c r="A70" s="9" t="s">
        <v>25</v>
      </c>
      <c r="B70" s="16" t="s">
        <v>9</v>
      </c>
      <c r="C70" s="16" t="s">
        <v>17</v>
      </c>
      <c r="D70" s="16" t="str" cm="1">
        <f t="array" ref="D70">IF(A70="", "", _xlfn._xlws.FILTER('Responsáveis pelas informações'!F:F, 'Responsáveis pelas informações'!A:A=A70))</f>
        <v>Juliana</v>
      </c>
      <c r="E70" s="16" t="s">
        <v>16</v>
      </c>
      <c r="F70" s="30" t="s">
        <v>401</v>
      </c>
      <c r="G70" s="30" t="s">
        <v>877</v>
      </c>
      <c r="H70" s="30"/>
      <c r="I70" s="16"/>
      <c r="J70" s="93"/>
      <c r="K70" s="93"/>
      <c r="L70" s="93"/>
      <c r="M70" s="93"/>
      <c r="N70" s="93"/>
      <c r="O70" s="93"/>
      <c r="P70" s="93"/>
      <c r="Q70" s="93"/>
      <c r="R70" s="93"/>
      <c r="S70" s="93"/>
      <c r="T70" s="92">
        <v>15299780</v>
      </c>
      <c r="U70" s="93">
        <v>8400000</v>
      </c>
      <c r="V70" s="93">
        <v>8820000</v>
      </c>
      <c r="W70" s="93">
        <v>9300000</v>
      </c>
      <c r="X70" s="93"/>
      <c r="Y70" s="93"/>
      <c r="Z70" s="93"/>
    </row>
    <row r="71" spans="1:26" ht="26.1">
      <c r="A71" s="9" t="s">
        <v>25</v>
      </c>
      <c r="B71" s="16" t="s">
        <v>14</v>
      </c>
      <c r="C71" s="16" t="s">
        <v>17</v>
      </c>
      <c r="D71" s="16" t="str" cm="1">
        <f t="array" ref="D71">IF(A71="", "", _xlfn._xlws.FILTER('Responsáveis pelas informações'!F:F, 'Responsáveis pelas informações'!A:A=A71))</f>
        <v>Juliana</v>
      </c>
      <c r="E71" s="16" t="s">
        <v>16</v>
      </c>
      <c r="F71" s="30" t="s">
        <v>401</v>
      </c>
      <c r="G71" s="30" t="s">
        <v>877</v>
      </c>
      <c r="H71" s="30"/>
      <c r="I71" s="16"/>
      <c r="J71" s="92"/>
      <c r="K71" s="92"/>
      <c r="L71" s="92"/>
      <c r="M71" s="93"/>
      <c r="N71" s="93"/>
      <c r="O71" s="93"/>
      <c r="P71" s="93"/>
      <c r="Q71" s="93"/>
      <c r="R71" s="93"/>
      <c r="S71" s="93"/>
      <c r="T71" s="92">
        <v>26518399.920000002</v>
      </c>
      <c r="U71" s="93">
        <v>14557200</v>
      </c>
      <c r="V71" s="93">
        <v>15285060</v>
      </c>
      <c r="W71" s="93">
        <v>16116900</v>
      </c>
      <c r="X71" s="93"/>
      <c r="Y71" s="93"/>
      <c r="Z71" s="93"/>
    </row>
    <row r="72" spans="1:26" ht="39">
      <c r="A72" s="9" t="s">
        <v>25</v>
      </c>
      <c r="B72" s="16" t="s">
        <v>19</v>
      </c>
      <c r="C72" s="16" t="s">
        <v>17</v>
      </c>
      <c r="D72" s="16" t="str" cm="1">
        <f t="array" ref="D72">IF(A72="", "", _xlfn._xlws.FILTER('Responsáveis pelas informações'!F:F, 'Responsáveis pelas informações'!A:A=A72))</f>
        <v>Juliana</v>
      </c>
      <c r="E72" s="16" t="s">
        <v>16</v>
      </c>
      <c r="F72" s="30" t="s">
        <v>401</v>
      </c>
      <c r="G72" s="30" t="s">
        <v>877</v>
      </c>
      <c r="H72" s="30"/>
      <c r="I72" s="16"/>
      <c r="J72" s="93"/>
      <c r="K72" s="93"/>
      <c r="L72" s="93"/>
      <c r="M72" s="93"/>
      <c r="N72" s="93"/>
      <c r="O72" s="93"/>
      <c r="P72" s="93"/>
      <c r="Q72" s="93"/>
      <c r="R72" s="93"/>
      <c r="S72" s="93"/>
      <c r="T72" s="92">
        <v>4085420.44</v>
      </c>
      <c r="U72" s="93">
        <v>2242800</v>
      </c>
      <c r="V72" s="93">
        <v>2354940</v>
      </c>
      <c r="W72" s="93">
        <v>2483100</v>
      </c>
      <c r="X72" s="93"/>
      <c r="Y72" s="93"/>
      <c r="Z72" s="93"/>
    </row>
    <row r="73" spans="1:26" ht="26.1">
      <c r="A73" s="9" t="s">
        <v>25</v>
      </c>
      <c r="B73" s="16" t="s">
        <v>24</v>
      </c>
      <c r="C73" s="16" t="s">
        <v>17</v>
      </c>
      <c r="D73" s="16" t="str" cm="1">
        <f t="array" ref="D73">IF(A73="", "", _xlfn._xlws.FILTER('Responsáveis pelas informações'!F:F, 'Responsáveis pelas informações'!A:A=A73))</f>
        <v>Juliana</v>
      </c>
      <c r="E73" s="16" t="s">
        <v>16</v>
      </c>
      <c r="F73" s="30" t="s">
        <v>401</v>
      </c>
      <c r="G73" s="30" t="s">
        <v>877</v>
      </c>
      <c r="H73" s="30"/>
      <c r="I73" s="16"/>
      <c r="J73" s="93"/>
      <c r="K73" s="93"/>
      <c r="L73" s="93"/>
      <c r="M73" s="93"/>
      <c r="N73" s="93"/>
      <c r="O73" s="93"/>
      <c r="P73" s="93"/>
      <c r="Q73" s="93"/>
      <c r="R73" s="93"/>
      <c r="S73" s="92"/>
      <c r="T73" s="92">
        <v>45903600.359999999</v>
      </c>
      <c r="U73" s="93">
        <v>25200000</v>
      </c>
      <c r="V73" s="93">
        <v>26460000</v>
      </c>
      <c r="W73" s="93">
        <v>27900000</v>
      </c>
      <c r="X73" s="93"/>
      <c r="Y73" s="93"/>
      <c r="Z73" s="93"/>
    </row>
    <row r="74" spans="1:26" ht="26.1">
      <c r="A74" s="9" t="s">
        <v>25</v>
      </c>
      <c r="B74" s="16" t="s">
        <v>9</v>
      </c>
      <c r="C74" s="16" t="s">
        <v>7</v>
      </c>
      <c r="D74" s="16" t="str" cm="1">
        <f t="array" ref="D74">IF(A74="", "", _xlfn._xlws.FILTER('Responsáveis pelas informações'!F:F, 'Responsáveis pelas informações'!A:A=A74))</f>
        <v>Juliana</v>
      </c>
      <c r="E74" s="16" t="s">
        <v>16</v>
      </c>
      <c r="F74" s="30" t="s">
        <v>401</v>
      </c>
      <c r="G74" s="30" t="s">
        <v>877</v>
      </c>
      <c r="H74" s="30"/>
      <c r="I74" s="16"/>
      <c r="J74" s="93"/>
      <c r="K74" s="93"/>
      <c r="L74" s="93"/>
      <c r="M74" s="93"/>
      <c r="N74" s="93"/>
      <c r="O74" s="93"/>
      <c r="P74" s="93"/>
      <c r="Q74" s="93"/>
      <c r="R74" s="93"/>
      <c r="S74" s="93"/>
      <c r="T74" s="92">
        <v>4050000</v>
      </c>
      <c r="U74" s="93">
        <v>4200000</v>
      </c>
      <c r="V74" s="93">
        <v>4410000</v>
      </c>
      <c r="W74" s="93">
        <v>4650000</v>
      </c>
      <c r="X74" s="93"/>
      <c r="Y74" s="93"/>
      <c r="Z74" s="93"/>
    </row>
    <row r="75" spans="1:26" ht="26.1">
      <c r="A75" s="9" t="s">
        <v>25</v>
      </c>
      <c r="B75" s="16" t="s">
        <v>14</v>
      </c>
      <c r="C75" s="16" t="s">
        <v>7</v>
      </c>
      <c r="D75" s="16" t="str" cm="1">
        <f t="array" ref="D75">IF(A75="", "", _xlfn._xlws.FILTER('Responsáveis pelas informações'!F:F, 'Responsáveis pelas informações'!A:A=A75))</f>
        <v>Juliana</v>
      </c>
      <c r="E75" s="16" t="s">
        <v>16</v>
      </c>
      <c r="F75" s="30" t="s">
        <v>401</v>
      </c>
      <c r="G75" s="30" t="s">
        <v>877</v>
      </c>
      <c r="H75" s="30"/>
      <c r="I75" s="16"/>
      <c r="J75" s="92"/>
      <c r="K75" s="92"/>
      <c r="L75" s="92"/>
      <c r="M75" s="93"/>
      <c r="N75" s="93"/>
      <c r="O75" s="93"/>
      <c r="P75" s="93"/>
      <c r="Q75" s="93"/>
      <c r="R75" s="93"/>
      <c r="S75" s="93"/>
      <c r="T75" s="92">
        <v>5256219.88</v>
      </c>
      <c r="U75" s="93">
        <v>3452400</v>
      </c>
      <c r="V75" s="93">
        <v>3625020</v>
      </c>
      <c r="W75" s="93">
        <v>3822300</v>
      </c>
      <c r="X75" s="93"/>
      <c r="Y75" s="93"/>
      <c r="Z75" s="93"/>
    </row>
    <row r="76" spans="1:26" ht="39">
      <c r="A76" s="9" t="s">
        <v>25</v>
      </c>
      <c r="B76" s="16" t="s">
        <v>19</v>
      </c>
      <c r="C76" s="16" t="s">
        <v>7</v>
      </c>
      <c r="D76" s="16" t="str" cm="1">
        <f t="array" ref="D76">IF(A76="", "", _xlfn._xlws.FILTER('Responsáveis pelas informações'!F:F, 'Responsáveis pelas informações'!A:A=A76))</f>
        <v>Juliana</v>
      </c>
      <c r="E76" s="16" t="s">
        <v>16</v>
      </c>
      <c r="F76" s="30" t="s">
        <v>401</v>
      </c>
      <c r="G76" s="30" t="s">
        <v>877</v>
      </c>
      <c r="H76" s="30"/>
      <c r="I76" s="16"/>
      <c r="J76" s="93"/>
      <c r="K76" s="93"/>
      <c r="L76" s="93"/>
      <c r="M76" s="93"/>
      <c r="N76" s="93"/>
      <c r="O76" s="93"/>
      <c r="P76" s="93"/>
      <c r="Q76" s="93"/>
      <c r="R76" s="93"/>
      <c r="S76" s="93"/>
      <c r="T76" s="92">
        <v>909169.65</v>
      </c>
      <c r="U76" s="93">
        <v>747600</v>
      </c>
      <c r="V76" s="93">
        <v>784980</v>
      </c>
      <c r="W76" s="93">
        <v>827700</v>
      </c>
      <c r="X76" s="93"/>
      <c r="Y76" s="93"/>
      <c r="Z76" s="93"/>
    </row>
    <row r="77" spans="1:26" ht="26.1">
      <c r="A77" s="9" t="s">
        <v>25</v>
      </c>
      <c r="B77" s="16" t="s">
        <v>24</v>
      </c>
      <c r="C77" s="16" t="s">
        <v>7</v>
      </c>
      <c r="D77" s="16" t="str" cm="1">
        <f t="array" ref="D77">IF(A77="", "", _xlfn._xlws.FILTER('Responsáveis pelas informações'!F:F, 'Responsáveis pelas informações'!A:A=A77))</f>
        <v>Juliana</v>
      </c>
      <c r="E77" s="16" t="s">
        <v>16</v>
      </c>
      <c r="F77" s="30" t="s">
        <v>401</v>
      </c>
      <c r="G77" s="30" t="s">
        <v>877</v>
      </c>
      <c r="H77" s="30"/>
      <c r="I77" s="16"/>
      <c r="J77" s="93"/>
      <c r="K77" s="93"/>
      <c r="L77" s="93"/>
      <c r="M77" s="93"/>
      <c r="N77" s="93"/>
      <c r="O77" s="93"/>
      <c r="P77" s="93"/>
      <c r="Q77" s="93"/>
      <c r="R77" s="93"/>
      <c r="S77" s="92"/>
      <c r="T77" s="92">
        <v>10215389.529999999</v>
      </c>
      <c r="U77" s="93">
        <v>8400000</v>
      </c>
      <c r="V77" s="93">
        <v>8820000</v>
      </c>
      <c r="W77" s="93">
        <v>9300000</v>
      </c>
      <c r="X77" s="93"/>
      <c r="Y77" s="93"/>
      <c r="Z77" s="93"/>
    </row>
    <row r="78" spans="1:26" ht="26.1">
      <c r="A78" s="9" t="s">
        <v>25</v>
      </c>
      <c r="B78" s="16" t="s">
        <v>9</v>
      </c>
      <c r="C78" s="16" t="s">
        <v>12</v>
      </c>
      <c r="D78" s="16" t="str" cm="1">
        <f t="array" ref="D78">IF(A78="", "", _xlfn._xlws.FILTER('Responsáveis pelas informações'!F:F, 'Responsáveis pelas informações'!A:A=A78))</f>
        <v>Juliana</v>
      </c>
      <c r="E78" s="16" t="s">
        <v>16</v>
      </c>
      <c r="F78" s="30" t="s">
        <v>401</v>
      </c>
      <c r="G78" s="30" t="s">
        <v>877</v>
      </c>
      <c r="H78" s="30"/>
      <c r="I78" s="16"/>
      <c r="J78" s="93"/>
      <c r="K78" s="93"/>
      <c r="L78" s="93"/>
      <c r="M78" s="93"/>
      <c r="N78" s="93"/>
      <c r="O78" s="93"/>
      <c r="P78" s="93"/>
      <c r="Q78" s="93"/>
      <c r="R78" s="93"/>
      <c r="S78" s="92"/>
      <c r="T78" s="92">
        <v>1035000</v>
      </c>
      <c r="U78" s="93">
        <v>1400000</v>
      </c>
      <c r="V78" s="93">
        <v>1470000</v>
      </c>
      <c r="W78" s="93">
        <v>1550000</v>
      </c>
      <c r="X78" s="93"/>
      <c r="Y78" s="93"/>
      <c r="Z78" s="93"/>
    </row>
    <row r="79" spans="1:26" ht="26.1">
      <c r="A79" s="9" t="s">
        <v>25</v>
      </c>
      <c r="B79" s="16" t="s">
        <v>14</v>
      </c>
      <c r="C79" s="16" t="s">
        <v>12</v>
      </c>
      <c r="D79" s="16" t="str" cm="1">
        <f t="array" ref="D79">IF(A79="", "", _xlfn._xlws.FILTER('Responsáveis pelas informações'!F:F, 'Responsáveis pelas informações'!A:A=A79))</f>
        <v>Juliana</v>
      </c>
      <c r="E79" s="16" t="s">
        <v>16</v>
      </c>
      <c r="F79" s="30" t="s">
        <v>401</v>
      </c>
      <c r="G79" s="30" t="s">
        <v>877</v>
      </c>
      <c r="H79" s="30"/>
      <c r="I79" s="16"/>
      <c r="J79" s="93"/>
      <c r="K79" s="93"/>
      <c r="L79" s="93"/>
      <c r="M79" s="93"/>
      <c r="N79" s="93"/>
      <c r="O79" s="93"/>
      <c r="P79" s="93"/>
      <c r="Q79" s="93"/>
      <c r="R79" s="93"/>
      <c r="S79" s="92"/>
      <c r="T79" s="92">
        <v>2109700</v>
      </c>
      <c r="U79" s="93">
        <v>1150800</v>
      </c>
      <c r="V79" s="93">
        <v>1208340</v>
      </c>
      <c r="W79" s="93">
        <v>1274100</v>
      </c>
      <c r="X79" s="93"/>
      <c r="Y79" s="93"/>
      <c r="Z79" s="93"/>
    </row>
    <row r="80" spans="1:26" ht="39">
      <c r="A80" s="9" t="s">
        <v>25</v>
      </c>
      <c r="B80" s="16" t="s">
        <v>19</v>
      </c>
      <c r="C80" s="16" t="s">
        <v>12</v>
      </c>
      <c r="D80" s="16" t="str" cm="1">
        <f t="array" ref="D80">IF(A80="", "", _xlfn._xlws.FILTER('Responsáveis pelas informações'!F:F, 'Responsáveis pelas informações'!A:A=A80))</f>
        <v>Juliana</v>
      </c>
      <c r="E80" s="16" t="s">
        <v>16</v>
      </c>
      <c r="F80" s="30" t="s">
        <v>401</v>
      </c>
      <c r="G80" s="30" t="s">
        <v>877</v>
      </c>
      <c r="H80" s="30"/>
      <c r="I80" s="16"/>
      <c r="J80" s="93"/>
      <c r="K80" s="93"/>
      <c r="L80" s="93"/>
      <c r="M80" s="93"/>
      <c r="N80" s="93"/>
      <c r="O80" s="93"/>
      <c r="P80" s="93"/>
      <c r="Q80" s="93"/>
      <c r="R80" s="93"/>
      <c r="S80" s="92"/>
      <c r="T80" s="92">
        <v>240300</v>
      </c>
      <c r="U80" s="93">
        <v>249200</v>
      </c>
      <c r="V80" s="93">
        <v>261660</v>
      </c>
      <c r="W80" s="93">
        <v>275900</v>
      </c>
      <c r="X80" s="93"/>
      <c r="Y80" s="93"/>
      <c r="Z80" s="93"/>
    </row>
    <row r="81" spans="1:26" ht="26.1">
      <c r="A81" s="9" t="s">
        <v>25</v>
      </c>
      <c r="B81" s="16" t="s">
        <v>24</v>
      </c>
      <c r="C81" s="16" t="s">
        <v>12</v>
      </c>
      <c r="D81" s="16" t="str" cm="1">
        <f t="array" ref="D81">IF(A81="", "", _xlfn._xlws.FILTER('Responsáveis pelas informações'!F:F, 'Responsáveis pelas informações'!A:A=A81))</f>
        <v>Juliana</v>
      </c>
      <c r="E81" s="16" t="s">
        <v>16</v>
      </c>
      <c r="F81" s="30" t="s">
        <v>401</v>
      </c>
      <c r="G81" s="30" t="s">
        <v>877</v>
      </c>
      <c r="H81" s="30"/>
      <c r="I81" s="16"/>
      <c r="J81" s="93"/>
      <c r="K81" s="93"/>
      <c r="L81" s="93"/>
      <c r="M81" s="93"/>
      <c r="N81" s="93"/>
      <c r="O81" s="93"/>
      <c r="P81" s="93"/>
      <c r="Q81" s="93"/>
      <c r="R81" s="93"/>
      <c r="S81" s="92"/>
      <c r="T81" s="92">
        <v>12700000</v>
      </c>
      <c r="U81" s="93">
        <v>2800000</v>
      </c>
      <c r="V81" s="93">
        <v>2940000</v>
      </c>
      <c r="W81" s="93">
        <v>3100000</v>
      </c>
      <c r="X81" s="93"/>
      <c r="Y81" s="93"/>
      <c r="Z81" s="93"/>
    </row>
    <row r="82" spans="1:26" ht="26.1">
      <c r="A82" s="9" t="s">
        <v>25</v>
      </c>
      <c r="B82" s="16" t="s">
        <v>9</v>
      </c>
      <c r="C82" s="16" t="s">
        <v>17</v>
      </c>
      <c r="D82" s="16" t="str" cm="1">
        <f t="array" ref="D82">IF(A82="", "", _xlfn._xlws.FILTER('Responsáveis pelas informações'!F:F, 'Responsáveis pelas informações'!A:A=A82))</f>
        <v>Juliana</v>
      </c>
      <c r="E82" s="16" t="s">
        <v>16</v>
      </c>
      <c r="F82" s="30" t="s">
        <v>877</v>
      </c>
      <c r="G82" s="30" t="s">
        <v>389</v>
      </c>
      <c r="H82" s="30"/>
      <c r="I82" s="16"/>
      <c r="J82" s="93"/>
      <c r="K82" s="93"/>
      <c r="L82" s="93"/>
      <c r="M82" s="93"/>
      <c r="N82" s="93"/>
      <c r="O82" s="93"/>
      <c r="P82" s="93"/>
      <c r="Q82" s="93"/>
      <c r="R82" s="93"/>
      <c r="S82" s="93">
        <v>12170719.449999999</v>
      </c>
      <c r="T82" s="92">
        <v>14199780</v>
      </c>
      <c r="U82" s="93"/>
      <c r="V82" s="93"/>
      <c r="W82" s="93"/>
      <c r="X82" s="93"/>
      <c r="Y82" s="93"/>
      <c r="Z82" s="93"/>
    </row>
    <row r="83" spans="1:26" ht="26.1">
      <c r="A83" s="9" t="s">
        <v>25</v>
      </c>
      <c r="B83" s="16" t="s">
        <v>14</v>
      </c>
      <c r="C83" s="16" t="s">
        <v>17</v>
      </c>
      <c r="D83" s="16" t="str" cm="1">
        <f t="array" ref="D83">IF(A83="", "", _xlfn._xlws.FILTER('Responsáveis pelas informações'!F:F, 'Responsáveis pelas informações'!A:A=A83))</f>
        <v>Juliana</v>
      </c>
      <c r="E83" s="16" t="s">
        <v>16</v>
      </c>
      <c r="F83" s="30" t="s">
        <v>877</v>
      </c>
      <c r="G83" s="30" t="s">
        <v>389</v>
      </c>
      <c r="H83" s="30"/>
      <c r="I83" s="16"/>
      <c r="J83" s="92"/>
      <c r="K83" s="92"/>
      <c r="L83" s="92"/>
      <c r="M83" s="93"/>
      <c r="N83" s="93"/>
      <c r="O83" s="93"/>
      <c r="P83" s="93"/>
      <c r="Q83" s="93"/>
      <c r="R83" s="93"/>
      <c r="S83" s="93">
        <v>21095183.399999999</v>
      </c>
      <c r="T83" s="92">
        <v>24612099.920000002</v>
      </c>
      <c r="U83" s="93"/>
      <c r="V83" s="93"/>
      <c r="W83" s="93"/>
      <c r="X83" s="93"/>
      <c r="Y83" s="93"/>
      <c r="Z83" s="93"/>
    </row>
    <row r="84" spans="1:26" ht="39">
      <c r="A84" s="9" t="s">
        <v>25</v>
      </c>
      <c r="B84" s="16" t="s">
        <v>19</v>
      </c>
      <c r="C84" s="16" t="s">
        <v>17</v>
      </c>
      <c r="D84" s="16" t="str" cm="1">
        <f t="array" ref="D84">IF(A84="", "", _xlfn._xlws.FILTER('Responsáveis pelas informações'!F:F, 'Responsáveis pelas informações'!A:A=A84))</f>
        <v>Juliana</v>
      </c>
      <c r="E84" s="16" t="s">
        <v>16</v>
      </c>
      <c r="F84" s="30" t="s">
        <v>877</v>
      </c>
      <c r="G84" s="30" t="s">
        <v>389</v>
      </c>
      <c r="H84" s="30"/>
      <c r="I84" s="16"/>
      <c r="J84" s="93"/>
      <c r="K84" s="93"/>
      <c r="L84" s="93"/>
      <c r="M84" s="93"/>
      <c r="N84" s="93"/>
      <c r="O84" s="93"/>
      <c r="P84" s="93"/>
      <c r="Q84" s="93"/>
      <c r="R84" s="93"/>
      <c r="S84" s="93">
        <v>3249907.08</v>
      </c>
      <c r="T84" s="92">
        <v>3791720.44</v>
      </c>
      <c r="U84" s="93"/>
      <c r="V84" s="93"/>
      <c r="W84" s="93"/>
      <c r="X84" s="93"/>
      <c r="Y84" s="93"/>
      <c r="Z84" s="93"/>
    </row>
    <row r="85" spans="1:26" ht="26.1">
      <c r="A85" s="9" t="s">
        <v>25</v>
      </c>
      <c r="B85" s="16" t="s">
        <v>24</v>
      </c>
      <c r="C85" s="16" t="s">
        <v>17</v>
      </c>
      <c r="D85" s="16" t="str" cm="1">
        <f t="array" ref="D85">IF(A85="", "", _xlfn._xlws.FILTER('Responsáveis pelas informações'!F:F, 'Responsáveis pelas informações'!A:A=A85))</f>
        <v>Juliana</v>
      </c>
      <c r="E85" s="16" t="s">
        <v>16</v>
      </c>
      <c r="F85" s="30" t="s">
        <v>877</v>
      </c>
      <c r="G85" s="30" t="s">
        <v>389</v>
      </c>
      <c r="H85" s="30"/>
      <c r="I85" s="16"/>
      <c r="J85" s="93"/>
      <c r="K85" s="93"/>
      <c r="L85" s="93"/>
      <c r="M85" s="93"/>
      <c r="N85" s="93"/>
      <c r="O85" s="93"/>
      <c r="P85" s="93"/>
      <c r="Q85" s="93"/>
      <c r="R85" s="93"/>
      <c r="S85" s="92">
        <v>36515809.93</v>
      </c>
      <c r="T85" s="92">
        <v>42603600.359999999</v>
      </c>
      <c r="U85" s="93"/>
      <c r="V85" s="93"/>
      <c r="W85" s="93"/>
      <c r="X85" s="93"/>
      <c r="Y85" s="93"/>
      <c r="Z85" s="93"/>
    </row>
    <row r="86" spans="1:26" ht="26.1">
      <c r="A86" s="9" t="s">
        <v>25</v>
      </c>
      <c r="B86" s="16" t="s">
        <v>9</v>
      </c>
      <c r="C86" s="16" t="s">
        <v>7</v>
      </c>
      <c r="D86" s="16" t="str" cm="1">
        <f t="array" ref="D86">IF(A86="", "", _xlfn._xlws.FILTER('Responsáveis pelas informações'!F:F, 'Responsáveis pelas informações'!A:A=A86))</f>
        <v>Juliana</v>
      </c>
      <c r="E86" s="16" t="s">
        <v>16</v>
      </c>
      <c r="F86" s="30" t="s">
        <v>877</v>
      </c>
      <c r="G86" s="30" t="s">
        <v>389</v>
      </c>
      <c r="H86" s="30"/>
      <c r="I86" s="16"/>
      <c r="J86" s="93"/>
      <c r="K86" s="93"/>
      <c r="L86" s="93"/>
      <c r="M86" s="93"/>
      <c r="N86" s="93"/>
      <c r="O86" s="93"/>
      <c r="P86" s="93"/>
      <c r="Q86" s="93"/>
      <c r="R86" s="93"/>
      <c r="S86" s="93">
        <v>7500000</v>
      </c>
      <c r="T86" s="92">
        <v>3000000</v>
      </c>
      <c r="U86" s="93"/>
      <c r="V86" s="93"/>
      <c r="W86" s="93"/>
      <c r="X86" s="93"/>
      <c r="Y86" s="93"/>
      <c r="Z86" s="93"/>
    </row>
    <row r="87" spans="1:26" ht="26.1">
      <c r="A87" s="9" t="s">
        <v>25</v>
      </c>
      <c r="B87" s="16" t="s">
        <v>14</v>
      </c>
      <c r="C87" s="16" t="s">
        <v>7</v>
      </c>
      <c r="D87" s="16" t="str" cm="1">
        <f t="array" ref="D87">IF(A87="", "", _xlfn._xlws.FILTER('Responsáveis pelas informações'!F:F, 'Responsáveis pelas informações'!A:A=A87))</f>
        <v>Juliana</v>
      </c>
      <c r="E87" s="16" t="s">
        <v>16</v>
      </c>
      <c r="F87" s="30" t="s">
        <v>877</v>
      </c>
      <c r="G87" s="30" t="s">
        <v>389</v>
      </c>
      <c r="H87" s="30"/>
      <c r="I87" s="16"/>
      <c r="J87" s="92"/>
      <c r="K87" s="92"/>
      <c r="L87" s="92"/>
      <c r="M87" s="93"/>
      <c r="N87" s="93"/>
      <c r="O87" s="93"/>
      <c r="P87" s="93"/>
      <c r="Q87" s="93"/>
      <c r="R87" s="93"/>
      <c r="S87" s="93">
        <v>12192849.85</v>
      </c>
      <c r="T87" s="92">
        <v>4393119.88</v>
      </c>
      <c r="U87" s="93"/>
      <c r="V87" s="93"/>
      <c r="W87" s="93"/>
      <c r="X87" s="93"/>
      <c r="Y87" s="93"/>
      <c r="Z87" s="93"/>
    </row>
    <row r="88" spans="1:26" ht="39">
      <c r="A88" s="9" t="s">
        <v>25</v>
      </c>
      <c r="B88" s="16" t="s">
        <v>19</v>
      </c>
      <c r="C88" s="16" t="s">
        <v>7</v>
      </c>
      <c r="D88" s="16" t="str" cm="1">
        <f t="array" ref="D88">IF(A88="", "", _xlfn._xlws.FILTER('Responsáveis pelas informações'!F:F, 'Responsáveis pelas informações'!A:A=A88))</f>
        <v>Juliana</v>
      </c>
      <c r="E88" s="16" t="s">
        <v>16</v>
      </c>
      <c r="F88" s="30" t="s">
        <v>877</v>
      </c>
      <c r="G88" s="30" t="s">
        <v>389</v>
      </c>
      <c r="H88" s="30"/>
      <c r="I88" s="16"/>
      <c r="J88" s="93"/>
      <c r="K88" s="93"/>
      <c r="L88" s="93"/>
      <c r="M88" s="93"/>
      <c r="N88" s="93"/>
      <c r="O88" s="93"/>
      <c r="P88" s="93"/>
      <c r="Q88" s="93"/>
      <c r="R88" s="93"/>
      <c r="S88" s="93">
        <v>1923889.85</v>
      </c>
      <c r="T88" s="92">
        <v>722269.65</v>
      </c>
      <c r="U88" s="93"/>
      <c r="V88" s="93"/>
      <c r="W88" s="93"/>
      <c r="X88" s="93"/>
      <c r="Y88" s="93"/>
      <c r="Z88" s="93"/>
    </row>
    <row r="89" spans="1:26" ht="26.1">
      <c r="A89" s="9" t="s">
        <v>25</v>
      </c>
      <c r="B89" s="16" t="s">
        <v>24</v>
      </c>
      <c r="C89" s="16" t="s">
        <v>7</v>
      </c>
      <c r="D89" s="16" t="str" cm="1">
        <f t="array" ref="D89">IF(A89="", "", _xlfn._xlws.FILTER('Responsáveis pelas informações'!F:F, 'Responsáveis pelas informações'!A:A=A89))</f>
        <v>Juliana</v>
      </c>
      <c r="E89" s="16" t="s">
        <v>16</v>
      </c>
      <c r="F89" s="30" t="s">
        <v>877</v>
      </c>
      <c r="G89" s="30" t="s">
        <v>389</v>
      </c>
      <c r="H89" s="30"/>
      <c r="I89" s="16"/>
      <c r="J89" s="93"/>
      <c r="K89" s="93"/>
      <c r="L89" s="93"/>
      <c r="M89" s="93"/>
      <c r="N89" s="93"/>
      <c r="O89" s="93"/>
      <c r="P89" s="93"/>
      <c r="Q89" s="93"/>
      <c r="R89" s="93"/>
      <c r="S89" s="92">
        <v>21616739.700000003</v>
      </c>
      <c r="T89" s="92">
        <v>8115389.5300000003</v>
      </c>
      <c r="U89" s="93"/>
      <c r="V89" s="93"/>
      <c r="W89" s="93"/>
      <c r="X89" s="93"/>
      <c r="Y89" s="93"/>
      <c r="Z89" s="93"/>
    </row>
    <row r="90" spans="1:26" ht="26.1">
      <c r="A90" s="9" t="s">
        <v>25</v>
      </c>
      <c r="B90" s="16" t="s">
        <v>9</v>
      </c>
      <c r="C90" s="16" t="s">
        <v>12</v>
      </c>
      <c r="D90" s="16" t="str" cm="1">
        <f t="array" ref="D90">IF(A90="", "", _xlfn._xlws.FILTER('Responsáveis pelas informações'!F:F, 'Responsáveis pelas informações'!A:A=A90))</f>
        <v>Juliana</v>
      </c>
      <c r="E90" s="16" t="s">
        <v>16</v>
      </c>
      <c r="F90" s="30" t="s">
        <v>877</v>
      </c>
      <c r="G90" s="30" t="s">
        <v>389</v>
      </c>
      <c r="H90" s="30"/>
      <c r="I90" s="16"/>
      <c r="J90" s="93"/>
      <c r="K90" s="93"/>
      <c r="L90" s="93"/>
      <c r="M90" s="93"/>
      <c r="N90" s="93"/>
      <c r="O90" s="93"/>
      <c r="P90" s="93"/>
      <c r="Q90" s="93"/>
      <c r="R90" s="93"/>
      <c r="S90" s="92">
        <v>0</v>
      </c>
      <c r="T90" s="92">
        <v>0</v>
      </c>
      <c r="U90" s="93"/>
      <c r="V90" s="93"/>
      <c r="W90" s="93"/>
      <c r="X90" s="93"/>
      <c r="Y90" s="93"/>
      <c r="Z90" s="93"/>
    </row>
    <row r="91" spans="1:26" ht="26.1">
      <c r="A91" s="9" t="s">
        <v>25</v>
      </c>
      <c r="B91" s="16" t="s">
        <v>14</v>
      </c>
      <c r="C91" s="16" t="s">
        <v>12</v>
      </c>
      <c r="D91" s="16" t="str" cm="1">
        <f t="array" ref="D91">IF(A91="", "", _xlfn._xlws.FILTER('Responsáveis pelas informações'!F:F, 'Responsáveis pelas informações'!A:A=A91))</f>
        <v>Juliana</v>
      </c>
      <c r="E91" s="16" t="s">
        <v>16</v>
      </c>
      <c r="F91" s="30" t="s">
        <v>877</v>
      </c>
      <c r="G91" s="30" t="s">
        <v>389</v>
      </c>
      <c r="H91" s="30"/>
      <c r="I91" s="16"/>
      <c r="J91" s="93"/>
      <c r="K91" s="93"/>
      <c r="L91" s="93"/>
      <c r="M91" s="93"/>
      <c r="N91" s="93"/>
      <c r="O91" s="93"/>
      <c r="P91" s="93"/>
      <c r="Q91" s="93"/>
      <c r="R91" s="93"/>
      <c r="S91" s="92">
        <v>0</v>
      </c>
      <c r="T91" s="92">
        <v>0</v>
      </c>
      <c r="U91" s="93"/>
      <c r="V91" s="93"/>
      <c r="W91" s="93"/>
      <c r="X91" s="93"/>
      <c r="Y91" s="93"/>
      <c r="Z91" s="93"/>
    </row>
    <row r="92" spans="1:26" ht="39">
      <c r="A92" s="9" t="s">
        <v>25</v>
      </c>
      <c r="B92" s="16" t="s">
        <v>19</v>
      </c>
      <c r="C92" s="16" t="s">
        <v>12</v>
      </c>
      <c r="D92" s="16" t="str" cm="1">
        <f t="array" ref="D92">IF(A92="", "", _xlfn._xlws.FILTER('Responsáveis pelas informações'!F:F, 'Responsáveis pelas informações'!A:A=A92))</f>
        <v>Juliana</v>
      </c>
      <c r="E92" s="16" t="s">
        <v>16</v>
      </c>
      <c r="F92" s="30" t="s">
        <v>877</v>
      </c>
      <c r="G92" s="30" t="s">
        <v>389</v>
      </c>
      <c r="H92" s="30"/>
      <c r="I92" s="16"/>
      <c r="J92" s="93"/>
      <c r="K92" s="93"/>
      <c r="L92" s="93"/>
      <c r="M92" s="93"/>
      <c r="N92" s="93"/>
      <c r="O92" s="93"/>
      <c r="P92" s="93"/>
      <c r="Q92" s="93"/>
      <c r="R92" s="93"/>
      <c r="S92" s="92">
        <v>0</v>
      </c>
      <c r="T92" s="92">
        <v>0</v>
      </c>
      <c r="U92" s="93"/>
      <c r="V92" s="93"/>
      <c r="W92" s="93"/>
      <c r="X92" s="93"/>
      <c r="Y92" s="93"/>
      <c r="Z92" s="93"/>
    </row>
    <row r="93" spans="1:26" ht="26.1">
      <c r="A93" s="9" t="s">
        <v>25</v>
      </c>
      <c r="B93" s="16" t="s">
        <v>24</v>
      </c>
      <c r="C93" s="16" t="s">
        <v>12</v>
      </c>
      <c r="D93" s="16" t="str" cm="1">
        <f t="array" ref="D93">IF(A93="", "", _xlfn._xlws.FILTER('Responsáveis pelas informações'!F:F, 'Responsáveis pelas informações'!A:A=A93))</f>
        <v>Juliana</v>
      </c>
      <c r="E93" s="16" t="s">
        <v>16</v>
      </c>
      <c r="F93" s="30" t="s">
        <v>877</v>
      </c>
      <c r="G93" s="30" t="s">
        <v>389</v>
      </c>
      <c r="H93" s="30"/>
      <c r="I93" s="16"/>
      <c r="J93" s="93"/>
      <c r="K93" s="93"/>
      <c r="L93" s="93"/>
      <c r="M93" s="93"/>
      <c r="N93" s="93"/>
      <c r="O93" s="93"/>
      <c r="P93" s="93"/>
      <c r="Q93" s="93"/>
      <c r="R93" s="93"/>
      <c r="S93" s="92">
        <v>0</v>
      </c>
      <c r="T93" s="92">
        <v>0</v>
      </c>
      <c r="U93" s="93"/>
      <c r="V93" s="93"/>
      <c r="W93" s="93"/>
      <c r="X93" s="93"/>
      <c r="Y93" s="93"/>
      <c r="Z93" s="93"/>
    </row>
    <row r="94" spans="1:26" ht="26.1">
      <c r="A94" s="187" t="s">
        <v>28</v>
      </c>
      <c r="B94" s="150" t="s">
        <v>9</v>
      </c>
      <c r="C94" s="150" t="s">
        <v>17</v>
      </c>
      <c r="D94" s="150" t="str" cm="1">
        <f t="array" ref="D94">IF(A94="", "", _xlfn._xlws.FILTER('Responsáveis pelas informações'!F:F, 'Responsáveis pelas informações'!A:A=A94))</f>
        <v>Bianca</v>
      </c>
      <c r="E94" s="150" t="s">
        <v>16</v>
      </c>
      <c r="F94" s="191" t="s">
        <v>877</v>
      </c>
      <c r="G94" s="191" t="s">
        <v>877</v>
      </c>
      <c r="H94" s="191"/>
      <c r="I94" s="47" t="s">
        <v>1085</v>
      </c>
      <c r="J94" s="94"/>
      <c r="K94" s="94"/>
      <c r="L94" s="94"/>
      <c r="M94" s="94"/>
      <c r="N94" s="94"/>
      <c r="O94" s="94"/>
      <c r="P94" s="94">
        <v>500000</v>
      </c>
      <c r="Q94" s="94">
        <v>1000000</v>
      </c>
      <c r="R94" s="94">
        <v>1000000</v>
      </c>
      <c r="S94" s="99">
        <v>500000</v>
      </c>
      <c r="T94" s="99"/>
      <c r="U94" s="99"/>
      <c r="V94" s="99"/>
      <c r="W94" s="94"/>
      <c r="X94" s="94"/>
      <c r="Y94" s="94"/>
      <c r="Z94" s="94"/>
    </row>
    <row r="95" spans="1:26" ht="39">
      <c r="A95" s="187" t="s">
        <v>28</v>
      </c>
      <c r="B95" s="150" t="s">
        <v>19</v>
      </c>
      <c r="C95" s="150" t="s">
        <v>17</v>
      </c>
      <c r="D95" s="150" t="str" cm="1">
        <f t="array" ref="D95">IF(A95="", "", _xlfn._xlws.FILTER('Responsáveis pelas informações'!F:F, 'Responsáveis pelas informações'!A:A=A95))</f>
        <v>Bianca</v>
      </c>
      <c r="E95" s="150" t="s">
        <v>16</v>
      </c>
      <c r="F95" s="191" t="s">
        <v>877</v>
      </c>
      <c r="G95" s="191" t="s">
        <v>877</v>
      </c>
      <c r="H95" s="191"/>
      <c r="I95" s="47"/>
      <c r="J95" s="94"/>
      <c r="K95" s="94"/>
      <c r="L95" s="94"/>
      <c r="M95" s="94"/>
      <c r="N95" s="94"/>
      <c r="O95" s="94"/>
      <c r="P95" s="94">
        <v>200000</v>
      </c>
      <c r="Q95" s="94">
        <v>500000</v>
      </c>
      <c r="R95" s="94">
        <v>500000</v>
      </c>
      <c r="S95" s="99">
        <v>200000</v>
      </c>
      <c r="T95" s="99"/>
      <c r="U95" s="99"/>
      <c r="V95" s="99"/>
      <c r="W95" s="94"/>
      <c r="X95" s="94"/>
      <c r="Y95" s="94"/>
      <c r="Z95" s="94"/>
    </row>
    <row r="96" spans="1:26" ht="26.1">
      <c r="A96" s="187" t="s">
        <v>28</v>
      </c>
      <c r="B96" s="150" t="s">
        <v>14</v>
      </c>
      <c r="C96" s="150" t="s">
        <v>17</v>
      </c>
      <c r="D96" s="150" t="str" cm="1">
        <f t="array" ref="D96">IF(A96="", "", _xlfn._xlws.FILTER('Responsáveis pelas informações'!F:F, 'Responsáveis pelas informações'!A:A=A96))</f>
        <v>Bianca</v>
      </c>
      <c r="E96" s="150" t="s">
        <v>16</v>
      </c>
      <c r="F96" s="191" t="s">
        <v>877</v>
      </c>
      <c r="G96" s="191" t="s">
        <v>877</v>
      </c>
      <c r="H96" s="191"/>
      <c r="I96" s="47"/>
      <c r="J96" s="94"/>
      <c r="K96" s="94"/>
      <c r="L96" s="94"/>
      <c r="M96" s="94"/>
      <c r="N96" s="94"/>
      <c r="O96" s="94"/>
      <c r="P96" s="94">
        <v>800000</v>
      </c>
      <c r="Q96" s="94">
        <v>1500000</v>
      </c>
      <c r="R96" s="94">
        <v>1500000</v>
      </c>
      <c r="S96" s="99">
        <v>800000</v>
      </c>
      <c r="T96" s="99"/>
      <c r="U96" s="99"/>
      <c r="V96" s="99"/>
      <c r="W96" s="94"/>
      <c r="X96" s="94"/>
      <c r="Y96" s="94"/>
      <c r="Z96" s="94"/>
    </row>
    <row r="97" spans="1:26" ht="26.1">
      <c r="A97" s="187" t="s">
        <v>28</v>
      </c>
      <c r="B97" s="150" t="s">
        <v>24</v>
      </c>
      <c r="C97" s="150" t="s">
        <v>17</v>
      </c>
      <c r="D97" s="150" t="str" cm="1">
        <f t="array" ref="D97">IF(A97="", "", _xlfn._xlws.FILTER('Responsáveis pelas informações'!F:F, 'Responsáveis pelas informações'!A:A=A97))</f>
        <v>Bianca</v>
      </c>
      <c r="E97" s="150" t="s">
        <v>16</v>
      </c>
      <c r="F97" s="191" t="s">
        <v>877</v>
      </c>
      <c r="G97" s="191" t="s">
        <v>877</v>
      </c>
      <c r="H97" s="191"/>
      <c r="I97" s="47"/>
      <c r="J97" s="94"/>
      <c r="K97" s="94"/>
      <c r="L97" s="94"/>
      <c r="M97" s="94"/>
      <c r="N97" s="94"/>
      <c r="O97" s="94"/>
      <c r="P97" s="94">
        <v>1500000</v>
      </c>
      <c r="Q97" s="94">
        <v>3000000</v>
      </c>
      <c r="R97" s="94">
        <v>3000000</v>
      </c>
      <c r="S97" s="94">
        <v>1500000</v>
      </c>
      <c r="T97" s="99"/>
      <c r="U97" s="99"/>
      <c r="V97" s="99"/>
      <c r="W97" s="94"/>
      <c r="X97" s="94"/>
      <c r="Y97" s="94"/>
      <c r="Z97" s="94"/>
    </row>
    <row r="98" spans="1:26" ht="34.5" customHeight="1">
      <c r="A98" s="187" t="s">
        <v>28</v>
      </c>
      <c r="B98" s="150" t="s">
        <v>9</v>
      </c>
      <c r="C98" s="150" t="s">
        <v>17</v>
      </c>
      <c r="D98" s="150" t="str" cm="1">
        <f t="array" ref="D98">IF(A98="", "", _xlfn._xlws.FILTER('Responsáveis pelas informações'!F:F, 'Responsáveis pelas informações'!A:A=A98))</f>
        <v>Bianca</v>
      </c>
      <c r="E98" s="150" t="s">
        <v>16</v>
      </c>
      <c r="F98" s="191" t="s">
        <v>404</v>
      </c>
      <c r="G98" s="191" t="s">
        <v>877</v>
      </c>
      <c r="H98" s="191"/>
      <c r="I98" s="150"/>
      <c r="J98" s="193"/>
      <c r="K98" s="193"/>
      <c r="L98" s="193"/>
      <c r="M98" s="193"/>
      <c r="N98" s="193"/>
      <c r="O98" s="193"/>
      <c r="P98" s="193"/>
      <c r="Q98" s="193"/>
      <c r="R98" s="193">
        <v>2800000</v>
      </c>
      <c r="S98" s="193">
        <v>6900000</v>
      </c>
      <c r="T98" s="194">
        <v>8500000</v>
      </c>
      <c r="U98" s="99"/>
      <c r="V98" s="99"/>
      <c r="W98" s="94"/>
      <c r="X98" s="94"/>
      <c r="Y98" s="94"/>
      <c r="Z98" s="94"/>
    </row>
    <row r="99" spans="1:26" ht="26.1">
      <c r="A99" s="187" t="s">
        <v>28</v>
      </c>
      <c r="B99" s="150" t="s">
        <v>14</v>
      </c>
      <c r="C99" s="150" t="s">
        <v>17</v>
      </c>
      <c r="D99" s="150" t="str" cm="1">
        <f t="array" ref="D99">IF(A99="", "", _xlfn._xlws.FILTER('Responsáveis pelas informações'!F:F, 'Responsáveis pelas informações'!A:A=A99))</f>
        <v>Bianca</v>
      </c>
      <c r="E99" s="150" t="s">
        <v>16</v>
      </c>
      <c r="F99" s="191" t="s">
        <v>404</v>
      </c>
      <c r="G99" s="191" t="s">
        <v>877</v>
      </c>
      <c r="H99" s="191"/>
      <c r="I99" s="150"/>
      <c r="J99" s="193"/>
      <c r="K99" s="193"/>
      <c r="L99" s="193"/>
      <c r="M99" s="193"/>
      <c r="N99" s="193"/>
      <c r="O99" s="193"/>
      <c r="P99" s="193"/>
      <c r="Q99" s="193"/>
      <c r="R99" s="193">
        <v>3818181.82</v>
      </c>
      <c r="S99" s="193">
        <v>9409090.9100000001</v>
      </c>
      <c r="T99" s="194">
        <v>11590909.09</v>
      </c>
      <c r="U99" s="99"/>
      <c r="V99" s="99"/>
      <c r="W99" s="94"/>
      <c r="X99" s="94"/>
      <c r="Y99" s="94"/>
      <c r="Z99" s="94"/>
    </row>
    <row r="100" spans="1:26" ht="39">
      <c r="A100" s="187" t="s">
        <v>28</v>
      </c>
      <c r="B100" s="150" t="s">
        <v>19</v>
      </c>
      <c r="C100" s="150" t="s">
        <v>17</v>
      </c>
      <c r="D100" s="150" t="str" cm="1">
        <f t="array" ref="D100">IF(A100="", "", _xlfn._xlws.FILTER('Responsáveis pelas informações'!F:F, 'Responsáveis pelas informações'!A:A=A100))</f>
        <v>Bianca</v>
      </c>
      <c r="E100" s="150" t="s">
        <v>16</v>
      </c>
      <c r="F100" s="191" t="s">
        <v>404</v>
      </c>
      <c r="G100" s="191" t="s">
        <v>877</v>
      </c>
      <c r="H100" s="191"/>
      <c r="I100" s="150"/>
      <c r="J100" s="193"/>
      <c r="K100" s="193"/>
      <c r="L100" s="193"/>
      <c r="M100" s="193"/>
      <c r="N100" s="193"/>
      <c r="O100" s="193"/>
      <c r="P100" s="193"/>
      <c r="Q100" s="193"/>
      <c r="R100" s="193">
        <v>1866666.67</v>
      </c>
      <c r="S100" s="193">
        <v>4600000</v>
      </c>
      <c r="T100" s="194">
        <v>5666666.6699999999</v>
      </c>
      <c r="U100" s="99"/>
      <c r="V100" s="99"/>
      <c r="W100" s="94"/>
      <c r="X100" s="94"/>
      <c r="Y100" s="94"/>
      <c r="Z100" s="94"/>
    </row>
    <row r="101" spans="1:26" ht="26.1">
      <c r="A101" s="187" t="s">
        <v>28</v>
      </c>
      <c r="B101" s="150" t="s">
        <v>24</v>
      </c>
      <c r="C101" s="150" t="s">
        <v>17</v>
      </c>
      <c r="D101" s="150" t="str" cm="1">
        <f t="array" ref="D101">IF(A101="", "", _xlfn._xlws.FILTER('Responsáveis pelas informações'!F:F, 'Responsáveis pelas informações'!A:A=A101))</f>
        <v>Bianca</v>
      </c>
      <c r="E101" s="150" t="s">
        <v>16</v>
      </c>
      <c r="F101" s="191" t="s">
        <v>404</v>
      </c>
      <c r="G101" s="191" t="s">
        <v>877</v>
      </c>
      <c r="H101" s="191"/>
      <c r="I101" s="150"/>
      <c r="J101" s="193"/>
      <c r="K101" s="193"/>
      <c r="L101" s="193"/>
      <c r="M101" s="193"/>
      <c r="N101" s="193"/>
      <c r="O101" s="193"/>
      <c r="P101" s="193"/>
      <c r="Q101" s="193"/>
      <c r="R101" s="193">
        <v>8484848.4900000002</v>
      </c>
      <c r="S101" s="193">
        <v>20909090.91</v>
      </c>
      <c r="T101" s="193">
        <v>25757575.759999998</v>
      </c>
      <c r="U101" s="99"/>
      <c r="V101" s="99"/>
      <c r="W101" s="94"/>
      <c r="X101" s="94"/>
      <c r="Y101" s="94"/>
      <c r="Z101" s="94"/>
    </row>
    <row r="102" spans="1:26" ht="26.1">
      <c r="A102" s="187" t="s">
        <v>28</v>
      </c>
      <c r="B102" s="150" t="s">
        <v>9</v>
      </c>
      <c r="C102" s="150" t="s">
        <v>17</v>
      </c>
      <c r="D102" s="150" t="str" cm="1">
        <f t="array" ref="D102">IF(A102="", "", _xlfn._xlws.FILTER('Responsáveis pelas informações'!F:F, 'Responsáveis pelas informações'!A:A=A102))</f>
        <v>Bianca</v>
      </c>
      <c r="E102" s="150" t="s">
        <v>16</v>
      </c>
      <c r="F102" s="191" t="s">
        <v>885</v>
      </c>
      <c r="G102" s="191" t="s">
        <v>877</v>
      </c>
      <c r="H102" s="191"/>
      <c r="I102" s="189"/>
      <c r="J102" s="193"/>
      <c r="K102" s="193"/>
      <c r="L102" s="193"/>
      <c r="M102" s="193"/>
      <c r="N102" s="193"/>
      <c r="O102" s="193"/>
      <c r="P102" s="193"/>
      <c r="Q102" s="193"/>
      <c r="R102" s="193"/>
      <c r="S102" s="194">
        <v>9690000</v>
      </c>
      <c r="T102" s="194">
        <v>11980000</v>
      </c>
      <c r="U102" s="193">
        <v>3480000</v>
      </c>
      <c r="V102" s="193">
        <v>2790000</v>
      </c>
      <c r="W102" s="94"/>
      <c r="X102" s="94"/>
      <c r="Y102" s="94"/>
      <c r="Z102" s="94"/>
    </row>
    <row r="103" spans="1:26" ht="26.1">
      <c r="A103" s="187" t="s">
        <v>28</v>
      </c>
      <c r="B103" s="150" t="s">
        <v>14</v>
      </c>
      <c r="C103" s="150" t="s">
        <v>17</v>
      </c>
      <c r="D103" s="150" t="str" cm="1">
        <f t="array" ref="D103">IF(A103="", "", _xlfn._xlws.FILTER('Responsáveis pelas informações'!F:F, 'Responsáveis pelas informações'!A:A=A103))</f>
        <v>Bianca</v>
      </c>
      <c r="E103" s="150" t="s">
        <v>16</v>
      </c>
      <c r="F103" s="191" t="s">
        <v>885</v>
      </c>
      <c r="G103" s="191" t="s">
        <v>877</v>
      </c>
      <c r="H103" s="191"/>
      <c r="I103" s="189"/>
      <c r="J103" s="193"/>
      <c r="K103" s="193"/>
      <c r="L103" s="193"/>
      <c r="M103" s="193"/>
      <c r="N103" s="193"/>
      <c r="O103" s="193"/>
      <c r="P103" s="193"/>
      <c r="Q103" s="193"/>
      <c r="R103" s="193"/>
      <c r="S103" s="194">
        <v>13009090.91</v>
      </c>
      <c r="T103" s="194">
        <v>15940909.09</v>
      </c>
      <c r="U103" s="193">
        <v>4350000</v>
      </c>
      <c r="V103" s="193">
        <v>3600000</v>
      </c>
      <c r="W103" s="94"/>
      <c r="X103" s="94"/>
      <c r="Y103" s="94"/>
      <c r="Z103" s="94"/>
    </row>
    <row r="104" spans="1:26" ht="39">
      <c r="A104" s="187" t="s">
        <v>28</v>
      </c>
      <c r="B104" s="150" t="s">
        <v>19</v>
      </c>
      <c r="C104" s="150" t="s">
        <v>17</v>
      </c>
      <c r="D104" s="150" t="str" cm="1">
        <f t="array" ref="D104">IF(A104="", "", _xlfn._xlws.FILTER('Responsáveis pelas informações'!F:F, 'Responsáveis pelas informações'!A:A=A104))</f>
        <v>Bianca</v>
      </c>
      <c r="E104" s="150" t="s">
        <v>16</v>
      </c>
      <c r="F104" s="191" t="s">
        <v>885</v>
      </c>
      <c r="G104" s="191" t="s">
        <v>877</v>
      </c>
      <c r="H104" s="191"/>
      <c r="I104" s="189"/>
      <c r="J104" s="193"/>
      <c r="K104" s="193"/>
      <c r="L104" s="193"/>
      <c r="M104" s="193"/>
      <c r="N104" s="193"/>
      <c r="O104" s="193"/>
      <c r="P104" s="193"/>
      <c r="Q104" s="193"/>
      <c r="R104" s="193"/>
      <c r="S104" s="194">
        <v>6800000</v>
      </c>
      <c r="T104" s="194">
        <v>8516666.6699999999</v>
      </c>
      <c r="U104" s="193">
        <v>2850000</v>
      </c>
      <c r="V104" s="193">
        <v>2200000</v>
      </c>
      <c r="W104" s="94"/>
      <c r="X104" s="94"/>
      <c r="Y104" s="94"/>
      <c r="Z104" s="94"/>
    </row>
    <row r="105" spans="1:26" ht="26.1">
      <c r="A105" s="187" t="s">
        <v>28</v>
      </c>
      <c r="B105" s="150" t="s">
        <v>24</v>
      </c>
      <c r="C105" s="150" t="s">
        <v>17</v>
      </c>
      <c r="D105" s="150" t="str" cm="1">
        <f t="array" ref="D105">IF(A105="", "", _xlfn._xlws.FILTER('Responsáveis pelas informações'!F:F, 'Responsáveis pelas informações'!A:A=A105))</f>
        <v>Bianca</v>
      </c>
      <c r="E105" s="150" t="s">
        <v>16</v>
      </c>
      <c r="F105" s="191" t="s">
        <v>885</v>
      </c>
      <c r="G105" s="191" t="s">
        <v>877</v>
      </c>
      <c r="H105" s="191"/>
      <c r="I105" s="189"/>
      <c r="J105" s="193"/>
      <c r="K105" s="193"/>
      <c r="L105" s="193"/>
      <c r="M105" s="193"/>
      <c r="N105" s="193"/>
      <c r="O105" s="193"/>
      <c r="P105" s="193"/>
      <c r="Q105" s="193"/>
      <c r="R105" s="193"/>
      <c r="S105" s="194">
        <v>29499090.91</v>
      </c>
      <c r="T105" s="194">
        <v>36437575.759999998</v>
      </c>
      <c r="U105" s="194">
        <v>10680000</v>
      </c>
      <c r="V105" s="194">
        <v>8590000</v>
      </c>
      <c r="W105" s="94"/>
      <c r="X105" s="94"/>
      <c r="Y105" s="94"/>
      <c r="Z105" s="94"/>
    </row>
    <row r="106" spans="1:26" ht="26.1">
      <c r="A106" s="187" t="s">
        <v>28</v>
      </c>
      <c r="B106" s="150" t="s">
        <v>9</v>
      </c>
      <c r="C106" s="150" t="s">
        <v>7</v>
      </c>
      <c r="D106" s="150" t="str" cm="1">
        <f t="array" ref="D106">IF(A106="", "", _xlfn._xlws.FILTER('Responsáveis pelas informações'!F:F, 'Responsáveis pelas informações'!A:A=A106))</f>
        <v>Bianca</v>
      </c>
      <c r="E106" s="150" t="s">
        <v>16</v>
      </c>
      <c r="F106" s="191" t="s">
        <v>885</v>
      </c>
      <c r="G106" s="191" t="s">
        <v>877</v>
      </c>
      <c r="H106" s="191"/>
      <c r="I106" s="189"/>
      <c r="J106" s="193"/>
      <c r="K106" s="193"/>
      <c r="L106" s="193"/>
      <c r="M106" s="193"/>
      <c r="N106" s="193"/>
      <c r="O106" s="193"/>
      <c r="P106" s="193"/>
      <c r="Q106" s="193"/>
      <c r="R106" s="193"/>
      <c r="S106" s="194">
        <v>4650000</v>
      </c>
      <c r="T106" s="194">
        <v>5800000</v>
      </c>
      <c r="U106" s="194">
        <v>5800000</v>
      </c>
      <c r="V106" s="194">
        <v>4650000</v>
      </c>
      <c r="W106" s="94"/>
      <c r="X106" s="94"/>
      <c r="Y106" s="94"/>
      <c r="Z106" s="94"/>
    </row>
    <row r="107" spans="1:26" ht="26.1">
      <c r="A107" s="187" t="s">
        <v>28</v>
      </c>
      <c r="B107" s="150" t="s">
        <v>14</v>
      </c>
      <c r="C107" s="150" t="s">
        <v>7</v>
      </c>
      <c r="D107" s="150" t="str" cm="1">
        <f t="array" ref="D107">IF(A107="", "", _xlfn._xlws.FILTER('Responsáveis pelas informações'!F:F, 'Responsáveis pelas informações'!A:A=A107))</f>
        <v>Bianca</v>
      </c>
      <c r="E107" s="150" t="s">
        <v>16</v>
      </c>
      <c r="F107" s="191" t="s">
        <v>885</v>
      </c>
      <c r="G107" s="191" t="s">
        <v>877</v>
      </c>
      <c r="H107" s="191"/>
      <c r="I107" s="189"/>
      <c r="J107" s="193"/>
      <c r="K107" s="193"/>
      <c r="L107" s="193"/>
      <c r="M107" s="193"/>
      <c r="N107" s="193"/>
      <c r="O107" s="193"/>
      <c r="P107" s="193"/>
      <c r="Q107" s="193"/>
      <c r="R107" s="193"/>
      <c r="S107" s="194">
        <v>4500000</v>
      </c>
      <c r="T107" s="194">
        <v>5500000</v>
      </c>
      <c r="U107" s="194">
        <v>5500000</v>
      </c>
      <c r="V107" s="194">
        <v>4500000</v>
      </c>
      <c r="W107" s="94"/>
      <c r="X107" s="94"/>
      <c r="Y107" s="94"/>
      <c r="Z107" s="94"/>
    </row>
    <row r="108" spans="1:26" ht="39">
      <c r="A108" s="187" t="s">
        <v>28</v>
      </c>
      <c r="B108" s="150" t="s">
        <v>19</v>
      </c>
      <c r="C108" s="150" t="s">
        <v>7</v>
      </c>
      <c r="D108" s="150" t="str" cm="1">
        <f t="array" ref="D108">IF(A108="", "", _xlfn._xlws.FILTER('Responsáveis pelas informações'!F:F, 'Responsáveis pelas informações'!A:A=A108))</f>
        <v>Bianca</v>
      </c>
      <c r="E108" s="150" t="s">
        <v>16</v>
      </c>
      <c r="F108" s="191" t="s">
        <v>885</v>
      </c>
      <c r="G108" s="191" t="s">
        <v>877</v>
      </c>
      <c r="H108" s="191"/>
      <c r="I108" s="189"/>
      <c r="J108" s="193"/>
      <c r="K108" s="193"/>
      <c r="L108" s="193"/>
      <c r="M108" s="193"/>
      <c r="N108" s="193"/>
      <c r="O108" s="193"/>
      <c r="P108" s="193"/>
      <c r="Q108" s="193"/>
      <c r="R108" s="193"/>
      <c r="S108" s="194">
        <v>2500000</v>
      </c>
      <c r="T108" s="194">
        <v>3200000</v>
      </c>
      <c r="U108" s="194">
        <v>3200000</v>
      </c>
      <c r="V108" s="194">
        <v>2500000</v>
      </c>
      <c r="W108" s="94"/>
      <c r="X108" s="94"/>
      <c r="Y108" s="94"/>
      <c r="Z108" s="94"/>
    </row>
    <row r="109" spans="1:26" ht="26.1">
      <c r="A109" s="187" t="s">
        <v>28</v>
      </c>
      <c r="B109" s="150" t="s">
        <v>24</v>
      </c>
      <c r="C109" s="150" t="s">
        <v>7</v>
      </c>
      <c r="D109" s="150" t="str" cm="1">
        <f t="array" ref="D109">IF(A109="", "", _xlfn._xlws.FILTER('Responsáveis pelas informações'!F:F, 'Responsáveis pelas informações'!A:A=A109))</f>
        <v>Bianca</v>
      </c>
      <c r="E109" s="150" t="s">
        <v>16</v>
      </c>
      <c r="F109" s="191" t="s">
        <v>885</v>
      </c>
      <c r="G109" s="191" t="s">
        <v>877</v>
      </c>
      <c r="H109" s="191"/>
      <c r="I109" s="189"/>
      <c r="J109" s="193"/>
      <c r="K109" s="193"/>
      <c r="L109" s="193"/>
      <c r="M109" s="193"/>
      <c r="N109" s="193"/>
      <c r="O109" s="193"/>
      <c r="P109" s="193"/>
      <c r="Q109" s="193"/>
      <c r="R109" s="193"/>
      <c r="S109" s="194">
        <v>11650000</v>
      </c>
      <c r="T109" s="194">
        <v>14500000</v>
      </c>
      <c r="U109" s="194">
        <v>14500000</v>
      </c>
      <c r="V109" s="194">
        <v>11650000</v>
      </c>
      <c r="W109" s="94"/>
      <c r="X109" s="94"/>
      <c r="Y109" s="94"/>
      <c r="Z109" s="94"/>
    </row>
    <row r="110" spans="1:26" ht="26.1">
      <c r="A110" s="187" t="s">
        <v>28</v>
      </c>
      <c r="B110" s="150" t="s">
        <v>9</v>
      </c>
      <c r="C110" s="150" t="s">
        <v>12</v>
      </c>
      <c r="D110" s="150" t="str" cm="1">
        <f t="array" ref="D110">IF(A110="", "", _xlfn._xlws.FILTER('Responsáveis pelas informações'!F:F, 'Responsáveis pelas informações'!A:A=A110))</f>
        <v>Bianca</v>
      </c>
      <c r="E110" s="150" t="s">
        <v>16</v>
      </c>
      <c r="F110" s="191" t="s">
        <v>885</v>
      </c>
      <c r="G110" s="191" t="s">
        <v>877</v>
      </c>
      <c r="H110" s="191"/>
      <c r="I110" s="189"/>
      <c r="J110" s="193"/>
      <c r="K110" s="193"/>
      <c r="L110" s="193"/>
      <c r="M110" s="193"/>
      <c r="N110" s="193"/>
      <c r="O110" s="193"/>
      <c r="P110" s="193"/>
      <c r="Q110" s="193"/>
      <c r="R110" s="193"/>
      <c r="S110" s="194">
        <v>1860000</v>
      </c>
      <c r="T110" s="194">
        <v>2320000</v>
      </c>
      <c r="U110" s="194">
        <v>2320000</v>
      </c>
      <c r="V110" s="194">
        <v>1860000</v>
      </c>
      <c r="W110" s="94"/>
      <c r="X110" s="94"/>
      <c r="Y110" s="94"/>
      <c r="Z110" s="94"/>
    </row>
    <row r="111" spans="1:26" ht="26.1">
      <c r="A111" s="187" t="s">
        <v>28</v>
      </c>
      <c r="B111" s="150" t="s">
        <v>14</v>
      </c>
      <c r="C111" s="150" t="s">
        <v>12</v>
      </c>
      <c r="D111" s="150" t="str" cm="1">
        <f t="array" ref="D111">IF(A111="", "", _xlfn._xlws.FILTER('Responsáveis pelas informações'!F:F, 'Responsáveis pelas informações'!A:A=A111))</f>
        <v>Bianca</v>
      </c>
      <c r="E111" s="150" t="s">
        <v>16</v>
      </c>
      <c r="F111" s="191" t="s">
        <v>885</v>
      </c>
      <c r="G111" s="191" t="s">
        <v>877</v>
      </c>
      <c r="H111" s="191"/>
      <c r="I111" s="189"/>
      <c r="J111" s="193"/>
      <c r="K111" s="193"/>
      <c r="L111" s="193"/>
      <c r="M111" s="193"/>
      <c r="N111" s="193"/>
      <c r="O111" s="193"/>
      <c r="P111" s="193"/>
      <c r="Q111" s="193"/>
      <c r="R111" s="193"/>
      <c r="S111" s="194">
        <v>1400000</v>
      </c>
      <c r="T111" s="194">
        <v>1500000</v>
      </c>
      <c r="U111" s="194">
        <v>1500000</v>
      </c>
      <c r="V111" s="194">
        <v>1400000</v>
      </c>
      <c r="W111" s="94"/>
      <c r="X111" s="94"/>
      <c r="Y111" s="94"/>
      <c r="Z111" s="94"/>
    </row>
    <row r="112" spans="1:26" ht="39">
      <c r="A112" s="187" t="s">
        <v>28</v>
      </c>
      <c r="B112" s="150" t="s">
        <v>19</v>
      </c>
      <c r="C112" s="150" t="s">
        <v>12</v>
      </c>
      <c r="D112" s="150" t="str" cm="1">
        <f t="array" ref="D112">IF(A112="", "", _xlfn._xlws.FILTER('Responsáveis pelas informações'!F:F, 'Responsáveis pelas informações'!A:A=A112))</f>
        <v>Bianca</v>
      </c>
      <c r="E112" s="150" t="s">
        <v>16</v>
      </c>
      <c r="F112" s="191" t="s">
        <v>885</v>
      </c>
      <c r="G112" s="191" t="s">
        <v>877</v>
      </c>
      <c r="H112" s="191"/>
      <c r="I112" s="189"/>
      <c r="J112" s="193"/>
      <c r="K112" s="193"/>
      <c r="L112" s="193"/>
      <c r="M112" s="193"/>
      <c r="N112" s="193"/>
      <c r="O112" s="193"/>
      <c r="P112" s="193"/>
      <c r="Q112" s="193"/>
      <c r="R112" s="193"/>
      <c r="S112" s="194">
        <v>500000</v>
      </c>
      <c r="T112" s="194">
        <v>1000000</v>
      </c>
      <c r="U112" s="194">
        <v>1000000</v>
      </c>
      <c r="V112" s="194">
        <v>500000</v>
      </c>
      <c r="W112" s="94"/>
      <c r="X112" s="94"/>
      <c r="Y112" s="94"/>
      <c r="Z112" s="94"/>
    </row>
    <row r="113" spans="1:26" ht="26.1">
      <c r="A113" s="187" t="s">
        <v>28</v>
      </c>
      <c r="B113" s="150" t="s">
        <v>24</v>
      </c>
      <c r="C113" s="150" t="s">
        <v>12</v>
      </c>
      <c r="D113" s="150" t="str" cm="1">
        <f t="array" ref="D113">IF(A113="", "", _xlfn._xlws.FILTER('Responsáveis pelas informações'!F:F, 'Responsáveis pelas informações'!A:A=A113))</f>
        <v>Bianca</v>
      </c>
      <c r="E113" s="150" t="s">
        <v>16</v>
      </c>
      <c r="F113" s="191" t="s">
        <v>885</v>
      </c>
      <c r="G113" s="191" t="s">
        <v>877</v>
      </c>
      <c r="H113" s="191"/>
      <c r="I113" s="150"/>
      <c r="J113" s="193"/>
      <c r="K113" s="193"/>
      <c r="L113" s="193"/>
      <c r="M113" s="193"/>
      <c r="N113" s="193"/>
      <c r="O113" s="193"/>
      <c r="P113" s="193"/>
      <c r="Q113" s="193"/>
      <c r="R113" s="193"/>
      <c r="S113" s="194">
        <v>3760000</v>
      </c>
      <c r="T113" s="194">
        <v>4820000</v>
      </c>
      <c r="U113" s="194">
        <v>4820000</v>
      </c>
      <c r="V113" s="194">
        <v>3760000</v>
      </c>
      <c r="W113" s="94"/>
      <c r="X113" s="94"/>
      <c r="Y113" s="94"/>
      <c r="Z113" s="94"/>
    </row>
    <row r="114" spans="1:26" ht="26.1">
      <c r="A114" s="77" t="s">
        <v>31</v>
      </c>
      <c r="B114" s="47" t="s">
        <v>9</v>
      </c>
      <c r="C114" s="47" t="s">
        <v>17</v>
      </c>
      <c r="D114" s="47" t="str" cm="1">
        <f t="array" ref="D114">IF(A114="", "", _xlfn._xlws.FILTER('Responsáveis pelas informações'!F:F, 'Responsáveis pelas informações'!A:A=A114))</f>
        <v>Bianca</v>
      </c>
      <c r="E114" s="47" t="s">
        <v>35</v>
      </c>
      <c r="F114" s="61" t="s">
        <v>877</v>
      </c>
      <c r="G114" s="61" t="s">
        <v>877</v>
      </c>
      <c r="H114" s="61"/>
      <c r="I114" s="108"/>
      <c r="J114" s="94"/>
      <c r="K114" s="94"/>
      <c r="L114" s="94"/>
      <c r="M114" s="94"/>
      <c r="N114" s="94"/>
      <c r="O114" s="94"/>
      <c r="P114" s="94"/>
      <c r="Q114" s="94"/>
      <c r="R114" s="94">
        <v>666666.67000000004</v>
      </c>
      <c r="S114" s="94">
        <v>1500000</v>
      </c>
      <c r="T114" s="94">
        <v>1666666.67</v>
      </c>
      <c r="U114" s="94">
        <v>1000000</v>
      </c>
      <c r="V114" s="94">
        <v>166666.67000000001</v>
      </c>
      <c r="W114" s="94">
        <v>0</v>
      </c>
      <c r="X114" s="94"/>
      <c r="Y114" s="94"/>
      <c r="Z114" s="94"/>
    </row>
    <row r="115" spans="1:26" ht="39">
      <c r="A115" s="77" t="s">
        <v>31</v>
      </c>
      <c r="B115" s="47" t="s">
        <v>19</v>
      </c>
      <c r="C115" s="47" t="s">
        <v>17</v>
      </c>
      <c r="D115" s="47" t="str" cm="1">
        <f t="array" ref="D115">IF(A115="", "", _xlfn._xlws.FILTER('Responsáveis pelas informações'!F:F, 'Responsáveis pelas informações'!A:A=A115))</f>
        <v>Bianca</v>
      </c>
      <c r="E115" s="47" t="s">
        <v>35</v>
      </c>
      <c r="F115" s="61" t="s">
        <v>877</v>
      </c>
      <c r="G115" s="61" t="s">
        <v>877</v>
      </c>
      <c r="H115" s="61"/>
      <c r="I115" s="108"/>
      <c r="J115" s="94"/>
      <c r="K115" s="94"/>
      <c r="L115" s="94"/>
      <c r="M115" s="94"/>
      <c r="N115" s="94"/>
      <c r="O115" s="94"/>
      <c r="P115" s="94"/>
      <c r="Q115" s="94"/>
      <c r="R115" s="94">
        <v>420000</v>
      </c>
      <c r="S115" s="99">
        <v>945000</v>
      </c>
      <c r="T115" s="99">
        <v>1050000</v>
      </c>
      <c r="U115" s="94">
        <v>630000</v>
      </c>
      <c r="V115" s="94">
        <v>105000</v>
      </c>
      <c r="W115" s="94">
        <v>0</v>
      </c>
      <c r="X115" s="94"/>
      <c r="Y115" s="94"/>
      <c r="Z115" s="94"/>
    </row>
    <row r="116" spans="1:26" ht="26.1">
      <c r="A116" s="77" t="s">
        <v>31</v>
      </c>
      <c r="B116" s="47" t="s">
        <v>14</v>
      </c>
      <c r="C116" s="47" t="s">
        <v>17</v>
      </c>
      <c r="D116" s="47" t="str" cm="1">
        <f t="array" ref="D116">IF(A116="", "", _xlfn._xlws.FILTER('Responsáveis pelas informações'!F:F, 'Responsáveis pelas informações'!A:A=A116))</f>
        <v>Bianca</v>
      </c>
      <c r="E116" s="47" t="s">
        <v>35</v>
      </c>
      <c r="F116" s="61" t="s">
        <v>877</v>
      </c>
      <c r="G116" s="61" t="s">
        <v>877</v>
      </c>
      <c r="H116" s="61"/>
      <c r="I116" s="108"/>
      <c r="J116" s="94"/>
      <c r="K116" s="94"/>
      <c r="L116" s="94"/>
      <c r="M116" s="94"/>
      <c r="N116" s="94"/>
      <c r="O116" s="94"/>
      <c r="P116" s="94"/>
      <c r="Q116" s="94"/>
      <c r="R116" s="94">
        <v>913333.33</v>
      </c>
      <c r="S116" s="99">
        <v>2055000</v>
      </c>
      <c r="T116" s="99">
        <v>2283333.33</v>
      </c>
      <c r="U116" s="94">
        <v>1370000</v>
      </c>
      <c r="V116" s="94">
        <v>228333.33</v>
      </c>
      <c r="W116" s="94">
        <v>0</v>
      </c>
      <c r="X116" s="94"/>
      <c r="Y116" s="94"/>
      <c r="Z116" s="94"/>
    </row>
    <row r="117" spans="1:26" ht="26.1">
      <c r="A117" s="77" t="s">
        <v>31</v>
      </c>
      <c r="B117" s="47" t="s">
        <v>24</v>
      </c>
      <c r="C117" s="47" t="s">
        <v>17</v>
      </c>
      <c r="D117" s="47" t="str" cm="1">
        <f t="array" ref="D117">IF(A117="", "", _xlfn._xlws.FILTER('Responsáveis pelas informações'!F:F, 'Responsáveis pelas informações'!A:A=A117))</f>
        <v>Bianca</v>
      </c>
      <c r="E117" s="47" t="s">
        <v>35</v>
      </c>
      <c r="F117" s="61" t="s">
        <v>877</v>
      </c>
      <c r="G117" s="61" t="s">
        <v>877</v>
      </c>
      <c r="H117" s="61"/>
      <c r="I117" s="108"/>
      <c r="J117" s="94"/>
      <c r="K117" s="94"/>
      <c r="L117" s="94"/>
      <c r="M117" s="94"/>
      <c r="N117" s="94"/>
      <c r="O117" s="94"/>
      <c r="P117" s="94"/>
      <c r="Q117" s="94"/>
      <c r="R117" s="94">
        <v>2000000</v>
      </c>
      <c r="S117" s="99">
        <v>4500000</v>
      </c>
      <c r="T117" s="99">
        <v>5000000</v>
      </c>
      <c r="U117" s="94">
        <v>3000000</v>
      </c>
      <c r="V117" s="94">
        <v>500000</v>
      </c>
      <c r="W117" s="94">
        <v>0</v>
      </c>
      <c r="X117" s="94"/>
      <c r="Y117" s="94"/>
      <c r="Z117" s="94"/>
    </row>
    <row r="118" spans="1:26" ht="26.1">
      <c r="A118" s="9" t="s">
        <v>34</v>
      </c>
      <c r="B118" s="16" t="s">
        <v>9</v>
      </c>
      <c r="C118" s="16" t="s">
        <v>17</v>
      </c>
      <c r="D118" s="16" t="str" cm="1">
        <f t="array" ref="D118">IF(A118="", "", _xlfn._xlws.FILTER('Responsáveis pelas informações'!F:F, 'Responsáveis pelas informações'!A:A=A118))</f>
        <v>Juliana</v>
      </c>
      <c r="E118" s="16" t="s">
        <v>16</v>
      </c>
      <c r="F118" s="30" t="s">
        <v>877</v>
      </c>
      <c r="G118" s="30" t="s">
        <v>877</v>
      </c>
      <c r="H118" s="30"/>
      <c r="I118" s="16" t="s">
        <v>891</v>
      </c>
      <c r="J118" s="93">
        <v>0</v>
      </c>
      <c r="K118" s="93">
        <v>6270000</v>
      </c>
      <c r="L118" s="93">
        <v>6930000</v>
      </c>
      <c r="M118" s="93">
        <v>7590000</v>
      </c>
      <c r="N118" s="93">
        <v>7920000</v>
      </c>
      <c r="O118" s="93">
        <v>6600000</v>
      </c>
      <c r="P118" s="93">
        <v>1320000</v>
      </c>
      <c r="Q118" s="93"/>
      <c r="R118" s="93"/>
      <c r="S118" s="92"/>
      <c r="T118" s="92"/>
      <c r="U118" s="93"/>
      <c r="V118" s="93"/>
      <c r="W118" s="93"/>
      <c r="X118" s="93"/>
      <c r="Y118" s="93"/>
      <c r="Z118" s="93"/>
    </row>
    <row r="119" spans="1:26" ht="26.1">
      <c r="A119" s="9" t="s">
        <v>34</v>
      </c>
      <c r="B119" s="16" t="s">
        <v>14</v>
      </c>
      <c r="C119" s="16" t="s">
        <v>17</v>
      </c>
      <c r="D119" s="16" t="str" cm="1">
        <f t="array" ref="D119">IF(A119="", "", _xlfn._xlws.FILTER('Responsáveis pelas informações'!F:F, 'Responsáveis pelas informações'!A:A=A119))</f>
        <v>Juliana</v>
      </c>
      <c r="E119" s="16" t="s">
        <v>16</v>
      </c>
      <c r="F119" s="30" t="s">
        <v>877</v>
      </c>
      <c r="G119" s="30" t="s">
        <v>877</v>
      </c>
      <c r="H119" s="30"/>
      <c r="I119" s="16" t="s">
        <v>891</v>
      </c>
      <c r="J119" s="93">
        <v>0</v>
      </c>
      <c r="K119" s="93">
        <v>11310000</v>
      </c>
      <c r="L119" s="93">
        <v>12500000</v>
      </c>
      <c r="M119" s="93">
        <v>13690000</v>
      </c>
      <c r="N119" s="93">
        <v>14280000</v>
      </c>
      <c r="O119" s="93">
        <v>11900000</v>
      </c>
      <c r="P119" s="93">
        <v>2380000</v>
      </c>
      <c r="Q119" s="93"/>
      <c r="R119" s="93"/>
      <c r="S119" s="92"/>
      <c r="T119" s="92"/>
      <c r="U119" s="93"/>
      <c r="V119" s="93"/>
      <c r="W119" s="93"/>
      <c r="X119" s="93"/>
      <c r="Y119" s="93"/>
      <c r="Z119" s="93"/>
    </row>
    <row r="120" spans="1:26" ht="39">
      <c r="A120" s="9" t="s">
        <v>34</v>
      </c>
      <c r="B120" s="16" t="s">
        <v>19</v>
      </c>
      <c r="C120" s="16" t="s">
        <v>17</v>
      </c>
      <c r="D120" s="16" t="str" cm="1">
        <f t="array" ref="D120">IF(A120="", "", _xlfn._xlws.FILTER('Responsáveis pelas informações'!F:F, 'Responsáveis pelas informações'!A:A=A120))</f>
        <v>Juliana</v>
      </c>
      <c r="E120" s="16" t="s">
        <v>16</v>
      </c>
      <c r="F120" s="30" t="s">
        <v>877</v>
      </c>
      <c r="G120" s="30" t="s">
        <v>877</v>
      </c>
      <c r="H120" s="30"/>
      <c r="I120" s="16" t="s">
        <v>891</v>
      </c>
      <c r="J120" s="93">
        <v>0</v>
      </c>
      <c r="K120" s="93">
        <v>1430000</v>
      </c>
      <c r="L120" s="93">
        <v>1570000</v>
      </c>
      <c r="M120" s="93">
        <v>1710000</v>
      </c>
      <c r="N120" s="93">
        <v>1800000</v>
      </c>
      <c r="O120" s="93">
        <v>1500000</v>
      </c>
      <c r="P120" s="93">
        <v>300000</v>
      </c>
      <c r="Q120" s="93"/>
      <c r="R120" s="93"/>
      <c r="S120" s="92"/>
      <c r="T120" s="92"/>
      <c r="U120" s="93"/>
      <c r="V120" s="93"/>
      <c r="W120" s="93"/>
      <c r="X120" s="93"/>
      <c r="Y120" s="93"/>
      <c r="Z120" s="93"/>
    </row>
    <row r="121" spans="1:26" s="84" customFormat="1" ht="26.1">
      <c r="A121" s="140" t="s">
        <v>34</v>
      </c>
      <c r="B121" s="16" t="s">
        <v>24</v>
      </c>
      <c r="C121" s="16" t="s">
        <v>17</v>
      </c>
      <c r="D121" s="16" t="str" cm="1">
        <f t="array" ref="D121">IF(A121="", "", _xlfn._xlws.FILTER('Responsáveis pelas informações'!F:F, 'Responsáveis pelas informações'!A:A=A121))</f>
        <v>Juliana</v>
      </c>
      <c r="E121" s="16" t="s">
        <v>16</v>
      </c>
      <c r="F121" s="30" t="s">
        <v>877</v>
      </c>
      <c r="G121" s="30" t="s">
        <v>877</v>
      </c>
      <c r="H121" s="30"/>
      <c r="I121" s="16" t="s">
        <v>1086</v>
      </c>
      <c r="J121" s="93">
        <f>SUBTOTAL(9,J118:J120)</f>
        <v>0</v>
      </c>
      <c r="K121" s="93">
        <v>19000000</v>
      </c>
      <c r="L121" s="93">
        <v>21000000</v>
      </c>
      <c r="M121" s="93">
        <v>23000000</v>
      </c>
      <c r="N121" s="93">
        <v>24000000</v>
      </c>
      <c r="O121" s="93">
        <v>20000000</v>
      </c>
      <c r="P121" s="93">
        <v>4000000</v>
      </c>
      <c r="Q121" s="93"/>
      <c r="R121" s="93"/>
      <c r="S121" s="92"/>
      <c r="T121" s="92"/>
      <c r="U121" s="93"/>
      <c r="V121" s="93"/>
      <c r="W121" s="93"/>
      <c r="X121" s="93"/>
      <c r="Y121" s="93"/>
      <c r="Z121" s="93"/>
    </row>
    <row r="122" spans="1:26" ht="26.1">
      <c r="A122" s="9" t="s">
        <v>34</v>
      </c>
      <c r="B122" s="16" t="s">
        <v>9</v>
      </c>
      <c r="C122" s="16" t="s">
        <v>17</v>
      </c>
      <c r="D122" s="16" t="str" cm="1">
        <f t="array" ref="D122">IF(A122="", "", _xlfn._xlws.FILTER('Responsáveis pelas informações'!F:F, 'Responsáveis pelas informações'!A:A=A122))</f>
        <v>Juliana</v>
      </c>
      <c r="E122" s="16" t="s">
        <v>16</v>
      </c>
      <c r="F122" s="30" t="s">
        <v>408</v>
      </c>
      <c r="G122" s="30" t="s">
        <v>877</v>
      </c>
      <c r="H122" s="30"/>
      <c r="I122" s="16"/>
      <c r="J122" s="93"/>
      <c r="K122" s="93"/>
      <c r="L122" s="93"/>
      <c r="M122" s="93"/>
      <c r="N122" s="93"/>
      <c r="O122" s="93">
        <v>3353799.94</v>
      </c>
      <c r="P122" s="93">
        <v>7479252</v>
      </c>
      <c r="Q122" s="93">
        <v>7703629.5599999996</v>
      </c>
      <c r="R122" s="93">
        <v>8165847.3300000001</v>
      </c>
      <c r="S122" s="92">
        <v>8329164.2800000003</v>
      </c>
      <c r="T122" s="92">
        <v>7646172.8099999996</v>
      </c>
      <c r="U122" s="93"/>
      <c r="V122" s="93"/>
      <c r="W122" s="93"/>
      <c r="X122" s="93"/>
      <c r="Y122" s="93"/>
      <c r="Z122" s="93"/>
    </row>
    <row r="123" spans="1:26" ht="26.1">
      <c r="A123" s="9" t="s">
        <v>34</v>
      </c>
      <c r="B123" s="16" t="s">
        <v>14</v>
      </c>
      <c r="C123" s="16" t="s">
        <v>17</v>
      </c>
      <c r="D123" s="16" t="str" cm="1">
        <f t="array" ref="D123">IF(A123="", "", _xlfn._xlws.FILTER('Responsáveis pelas informações'!F:F, 'Responsáveis pelas informações'!A:A=A123))</f>
        <v>Juliana</v>
      </c>
      <c r="E123" s="16" t="s">
        <v>16</v>
      </c>
      <c r="F123" s="30" t="s">
        <v>408</v>
      </c>
      <c r="G123" s="30" t="s">
        <v>877</v>
      </c>
      <c r="H123" s="30"/>
      <c r="I123" s="16"/>
      <c r="J123" s="93"/>
      <c r="K123" s="93"/>
      <c r="L123" s="93"/>
      <c r="M123" s="93"/>
      <c r="N123" s="93"/>
      <c r="O123" s="93">
        <v>5953925.6600000001</v>
      </c>
      <c r="P123" s="93">
        <v>13277748</v>
      </c>
      <c r="Q123" s="93">
        <v>13676080.439999999</v>
      </c>
      <c r="R123" s="93">
        <v>14496645.27</v>
      </c>
      <c r="S123" s="92">
        <v>14786578.17</v>
      </c>
      <c r="T123" s="92">
        <v>13574078.76</v>
      </c>
      <c r="U123" s="93"/>
      <c r="V123" s="93"/>
      <c r="W123" s="93"/>
      <c r="X123" s="93"/>
      <c r="Y123" s="93"/>
      <c r="Z123" s="93"/>
    </row>
    <row r="124" spans="1:26" ht="39">
      <c r="A124" s="9" t="s">
        <v>34</v>
      </c>
      <c r="B124" s="16" t="s">
        <v>19</v>
      </c>
      <c r="C124" s="16" t="s">
        <v>17</v>
      </c>
      <c r="D124" s="16" t="str" cm="1">
        <f t="array" ref="D124">IF(A124="", "", _xlfn._xlws.FILTER('Responsáveis pelas informações'!F:F, 'Responsáveis pelas informações'!A:A=A124))</f>
        <v>Juliana</v>
      </c>
      <c r="E124" s="16" t="s">
        <v>16</v>
      </c>
      <c r="F124" s="30" t="s">
        <v>408</v>
      </c>
      <c r="G124" s="30" t="s">
        <v>877</v>
      </c>
      <c r="H124" s="30"/>
      <c r="I124" s="16"/>
      <c r="J124" s="93"/>
      <c r="K124" s="93"/>
      <c r="L124" s="93"/>
      <c r="M124" s="93"/>
      <c r="N124" s="93"/>
      <c r="O124" s="93">
        <v>754680.45</v>
      </c>
      <c r="P124" s="93">
        <v>1683000</v>
      </c>
      <c r="Q124" s="93">
        <v>1733490</v>
      </c>
      <c r="R124" s="93">
        <v>1837499.4</v>
      </c>
      <c r="S124" s="92">
        <v>1874249.39</v>
      </c>
      <c r="T124" s="92">
        <v>1720560.94</v>
      </c>
      <c r="U124" s="93"/>
      <c r="V124" s="93"/>
      <c r="W124" s="93"/>
      <c r="X124" s="93"/>
      <c r="Y124" s="93"/>
      <c r="Z124" s="93"/>
    </row>
    <row r="125" spans="1:26" ht="26.1">
      <c r="A125" s="9" t="s">
        <v>34</v>
      </c>
      <c r="B125" s="16" t="s">
        <v>24</v>
      </c>
      <c r="C125" s="16" t="s">
        <v>17</v>
      </c>
      <c r="D125" s="16" t="str" cm="1">
        <f t="array" ref="D125">IF(A125="", "", _xlfn._xlws.FILTER('Responsáveis pelas informações'!F:F, 'Responsáveis pelas informações'!A:A=A125))</f>
        <v>Juliana</v>
      </c>
      <c r="E125" s="16" t="s">
        <v>16</v>
      </c>
      <c r="F125" s="30" t="s">
        <v>408</v>
      </c>
      <c r="G125" s="30" t="s">
        <v>877</v>
      </c>
      <c r="H125" s="30"/>
      <c r="I125" s="16"/>
      <c r="J125" s="93"/>
      <c r="K125" s="93"/>
      <c r="L125" s="93"/>
      <c r="M125" s="93"/>
      <c r="N125" s="93"/>
      <c r="O125" s="93">
        <v>10062406.049999999</v>
      </c>
      <c r="P125" s="93">
        <v>22440000</v>
      </c>
      <c r="Q125" s="93">
        <v>23113200</v>
      </c>
      <c r="R125" s="93">
        <v>24499992</v>
      </c>
      <c r="S125" s="92">
        <v>24989991.84</v>
      </c>
      <c r="T125" s="92">
        <v>22940812.510000002</v>
      </c>
      <c r="U125" s="93"/>
      <c r="V125" s="93"/>
      <c r="W125" s="93"/>
      <c r="X125" s="93"/>
      <c r="Y125" s="93"/>
      <c r="Z125" s="93"/>
    </row>
    <row r="126" spans="1:26" ht="26.1">
      <c r="A126" s="9" t="s">
        <v>34</v>
      </c>
      <c r="B126" s="16" t="s">
        <v>9</v>
      </c>
      <c r="C126" s="16" t="s">
        <v>17</v>
      </c>
      <c r="D126" s="16" t="str" cm="1">
        <f t="array" ref="D126">IF(A126="", "", _xlfn._xlws.FILTER('Responsáveis pelas informações'!F:F, 'Responsáveis pelas informações'!A:A=A126))</f>
        <v>Juliana</v>
      </c>
      <c r="E126" s="16" t="s">
        <v>16</v>
      </c>
      <c r="F126" s="30" t="s">
        <v>414</v>
      </c>
      <c r="G126" s="30" t="s">
        <v>877</v>
      </c>
      <c r="H126" s="30"/>
      <c r="I126" s="16" t="s">
        <v>893</v>
      </c>
      <c r="J126" s="93"/>
      <c r="K126" s="93"/>
      <c r="L126" s="93"/>
      <c r="M126" s="93"/>
      <c r="N126" s="93"/>
      <c r="O126" s="93"/>
      <c r="P126" s="93"/>
      <c r="Q126" s="93"/>
      <c r="R126" s="93"/>
      <c r="S126" s="92"/>
      <c r="T126" s="92"/>
      <c r="U126" s="93"/>
      <c r="V126" s="93"/>
      <c r="W126" s="93"/>
      <c r="X126" s="93"/>
      <c r="Y126" s="93"/>
      <c r="Z126" s="93"/>
    </row>
    <row r="127" spans="1:26" ht="26.1">
      <c r="A127" s="9" t="s">
        <v>37</v>
      </c>
      <c r="B127" s="16" t="s">
        <v>9</v>
      </c>
      <c r="C127" s="16" t="s">
        <v>17</v>
      </c>
      <c r="D127" s="16" t="str" cm="1">
        <f t="array" ref="D127">IF(A127="", "", _xlfn._xlws.FILTER('Responsáveis pelas informações'!F:F, 'Responsáveis pelas informações'!A:A=A127))</f>
        <v>Juliana</v>
      </c>
      <c r="E127" s="16" t="s">
        <v>16</v>
      </c>
      <c r="F127" s="30" t="s">
        <v>877</v>
      </c>
      <c r="G127" s="30" t="s">
        <v>877</v>
      </c>
      <c r="H127" s="30"/>
      <c r="I127" s="16"/>
      <c r="J127" s="93"/>
      <c r="K127" s="93"/>
      <c r="L127" s="93">
        <v>333000</v>
      </c>
      <c r="M127" s="93">
        <v>932400</v>
      </c>
      <c r="N127" s="93">
        <v>1698300</v>
      </c>
      <c r="O127" s="93">
        <v>1265400</v>
      </c>
      <c r="P127" s="93">
        <v>1431900</v>
      </c>
      <c r="Q127" s="93">
        <v>166500</v>
      </c>
      <c r="R127" s="93"/>
      <c r="S127" s="92"/>
      <c r="T127" s="92"/>
      <c r="U127" s="93"/>
      <c r="V127" s="93"/>
      <c r="W127" s="93"/>
      <c r="X127" s="93"/>
      <c r="Y127" s="93"/>
      <c r="Z127" s="93"/>
    </row>
    <row r="128" spans="1:26" ht="26.1">
      <c r="A128" s="9" t="s">
        <v>37</v>
      </c>
      <c r="B128" s="16" t="s">
        <v>14</v>
      </c>
      <c r="C128" s="16" t="s">
        <v>17</v>
      </c>
      <c r="D128" s="16" t="str" cm="1">
        <f t="array" ref="D128">IF(A128="", "", _xlfn._xlws.FILTER('Responsáveis pelas informações'!F:F, 'Responsáveis pelas informações'!A:A=A128))</f>
        <v>Juliana</v>
      </c>
      <c r="E128" s="16" t="s">
        <v>16</v>
      </c>
      <c r="F128" s="30" t="s">
        <v>877</v>
      </c>
      <c r="G128" s="30" t="s">
        <v>877</v>
      </c>
      <c r="H128" s="30"/>
      <c r="I128" s="16"/>
      <c r="J128" s="93"/>
      <c r="K128" s="93"/>
      <c r="L128" s="93">
        <v>400000</v>
      </c>
      <c r="M128" s="93">
        <v>1567100</v>
      </c>
      <c r="N128" s="93">
        <v>2934200</v>
      </c>
      <c r="O128" s="93">
        <v>2067100</v>
      </c>
      <c r="P128" s="93">
        <v>2367100</v>
      </c>
      <c r="Q128" s="93">
        <v>200000</v>
      </c>
      <c r="R128" s="93"/>
      <c r="S128" s="93"/>
      <c r="T128" s="92"/>
      <c r="U128" s="93"/>
      <c r="V128" s="93"/>
      <c r="W128" s="93"/>
      <c r="X128" s="93"/>
      <c r="Y128" s="93"/>
      <c r="Z128" s="93"/>
    </row>
    <row r="129" spans="1:26" ht="39">
      <c r="A129" s="9" t="s">
        <v>37</v>
      </c>
      <c r="B129" s="16" t="s">
        <v>19</v>
      </c>
      <c r="C129" s="16" t="s">
        <v>17</v>
      </c>
      <c r="D129" s="16" t="str" cm="1">
        <f t="array" ref="D129">IF(A129="", "", _xlfn._xlws.FILTER('Responsáveis pelas informações'!F:F, 'Responsáveis pelas informações'!A:A=A129))</f>
        <v>Juliana</v>
      </c>
      <c r="E129" s="16" t="s">
        <v>16</v>
      </c>
      <c r="F129" s="30" t="s">
        <v>877</v>
      </c>
      <c r="G129" s="30" t="s">
        <v>877</v>
      </c>
      <c r="H129" s="30"/>
      <c r="I129" s="16"/>
      <c r="J129" s="93"/>
      <c r="K129" s="93"/>
      <c r="L129" s="93">
        <v>267000</v>
      </c>
      <c r="M129" s="93">
        <v>300500</v>
      </c>
      <c r="N129" s="93">
        <v>467500</v>
      </c>
      <c r="O129" s="93">
        <v>467500</v>
      </c>
      <c r="P129" s="93">
        <v>501000</v>
      </c>
      <c r="Q129" s="93">
        <v>133500</v>
      </c>
      <c r="R129" s="93"/>
      <c r="S129" s="93"/>
      <c r="T129" s="92"/>
      <c r="U129" s="93"/>
      <c r="V129" s="93"/>
      <c r="W129" s="93"/>
      <c r="X129" s="93"/>
      <c r="Y129" s="93"/>
      <c r="Z129" s="93"/>
    </row>
    <row r="130" spans="1:26" ht="26.1">
      <c r="A130" s="9" t="s">
        <v>37</v>
      </c>
      <c r="B130" s="16" t="s">
        <v>24</v>
      </c>
      <c r="C130" s="16" t="s">
        <v>17</v>
      </c>
      <c r="D130" s="16" t="str" cm="1">
        <f t="array" ref="D130">IF(A130="", "", _xlfn._xlws.FILTER('Responsáveis pelas informações'!F:F, 'Responsáveis pelas informações'!A:A=A130))</f>
        <v>Juliana</v>
      </c>
      <c r="E130" s="16" t="s">
        <v>16</v>
      </c>
      <c r="F130" s="30" t="s">
        <v>877</v>
      </c>
      <c r="G130" s="30" t="s">
        <v>877</v>
      </c>
      <c r="H130" s="30"/>
      <c r="I130" s="16"/>
      <c r="J130" s="93"/>
      <c r="K130" s="93"/>
      <c r="L130" s="93">
        <v>1000000</v>
      </c>
      <c r="M130" s="93">
        <v>2800000</v>
      </c>
      <c r="N130" s="93">
        <v>5100000</v>
      </c>
      <c r="O130" s="93">
        <v>3800000</v>
      </c>
      <c r="P130" s="93">
        <v>4300000</v>
      </c>
      <c r="Q130" s="93">
        <v>500000</v>
      </c>
      <c r="R130" s="93"/>
      <c r="S130" s="93"/>
      <c r="T130" s="92"/>
      <c r="U130" s="93"/>
      <c r="V130" s="93"/>
      <c r="W130" s="93"/>
      <c r="X130" s="93"/>
      <c r="Y130" s="93"/>
      <c r="Z130" s="93"/>
    </row>
    <row r="131" spans="1:26" ht="26.1">
      <c r="A131" s="9" t="s">
        <v>37</v>
      </c>
      <c r="B131" s="16" t="s">
        <v>9</v>
      </c>
      <c r="C131" s="16" t="s">
        <v>17</v>
      </c>
      <c r="D131" s="16" t="str" cm="1">
        <f t="array" ref="D131">IF(A131="", "", _xlfn._xlws.FILTER('Responsáveis pelas informações'!F:F, 'Responsáveis pelas informações'!A:A=A131))</f>
        <v>Juliana</v>
      </c>
      <c r="E131" s="16" t="s">
        <v>16</v>
      </c>
      <c r="F131" s="30" t="s">
        <v>389</v>
      </c>
      <c r="G131" s="30" t="s">
        <v>877</v>
      </c>
      <c r="H131" s="30"/>
      <c r="I131" s="16" t="s">
        <v>893</v>
      </c>
      <c r="J131" s="93"/>
      <c r="K131" s="93"/>
      <c r="L131" s="93"/>
      <c r="M131" s="93"/>
      <c r="N131" s="93"/>
      <c r="O131" s="93"/>
      <c r="P131" s="93"/>
      <c r="Q131" s="93"/>
      <c r="R131" s="93"/>
      <c r="S131" s="92"/>
      <c r="T131" s="92"/>
      <c r="U131" s="93"/>
      <c r="V131" s="93"/>
      <c r="W131" s="93"/>
      <c r="X131" s="93"/>
      <c r="Y131" s="93"/>
      <c r="Z131" s="93"/>
    </row>
    <row r="132" spans="1:26" ht="26.1">
      <c r="A132" s="9" t="s">
        <v>37</v>
      </c>
      <c r="B132" s="16" t="s">
        <v>9</v>
      </c>
      <c r="C132" s="16" t="s">
        <v>17</v>
      </c>
      <c r="D132" s="16" t="str" cm="1">
        <f t="array" ref="D132">IF(A132="", "", _xlfn._xlws.FILTER('Responsáveis pelas informações'!F:F, 'Responsáveis pelas informações'!A:A=A132))</f>
        <v>Juliana</v>
      </c>
      <c r="E132" s="16" t="s">
        <v>16</v>
      </c>
      <c r="F132" s="30" t="s">
        <v>408</v>
      </c>
      <c r="G132" s="30" t="s">
        <v>877</v>
      </c>
      <c r="H132" s="30"/>
      <c r="I132" s="16"/>
      <c r="J132" s="93"/>
      <c r="K132" s="93"/>
      <c r="L132" s="93"/>
      <c r="M132" s="93"/>
      <c r="N132" s="93"/>
      <c r="O132" s="93"/>
      <c r="P132" s="93">
        <v>1431900</v>
      </c>
      <c r="Q132" s="93">
        <v>166500</v>
      </c>
      <c r="R132" s="93">
        <v>560000</v>
      </c>
      <c r="S132" s="92">
        <v>755000</v>
      </c>
      <c r="T132" s="92">
        <v>900000</v>
      </c>
      <c r="U132" s="93">
        <v>615000</v>
      </c>
      <c r="V132" s="93">
        <v>200000</v>
      </c>
      <c r="W132" s="93"/>
      <c r="X132" s="93"/>
      <c r="Y132" s="93"/>
      <c r="Z132" s="93"/>
    </row>
    <row r="133" spans="1:26" ht="26.1">
      <c r="A133" s="9" t="s">
        <v>37</v>
      </c>
      <c r="B133" s="16" t="s">
        <v>14</v>
      </c>
      <c r="C133" s="16" t="s">
        <v>17</v>
      </c>
      <c r="D133" s="16" t="str" cm="1">
        <f t="array" ref="D133">IF(A133="", "", _xlfn._xlws.FILTER('Responsáveis pelas informações'!F:F, 'Responsáveis pelas informações'!A:A=A133))</f>
        <v>Juliana</v>
      </c>
      <c r="E133" s="16" t="s">
        <v>16</v>
      </c>
      <c r="F133" s="30" t="s">
        <v>408</v>
      </c>
      <c r="G133" s="30" t="s">
        <v>877</v>
      </c>
      <c r="H133" s="30"/>
      <c r="I133" s="16"/>
      <c r="J133" s="93"/>
      <c r="K133" s="93"/>
      <c r="L133" s="93"/>
      <c r="M133" s="93"/>
      <c r="N133" s="93"/>
      <c r="O133" s="93"/>
      <c r="P133" s="93">
        <v>2367100</v>
      </c>
      <c r="Q133" s="93">
        <v>200000</v>
      </c>
      <c r="R133" s="93">
        <v>1000000</v>
      </c>
      <c r="S133" s="92">
        <v>1210000</v>
      </c>
      <c r="T133" s="92">
        <v>1575000</v>
      </c>
      <c r="U133" s="93">
        <v>1000000</v>
      </c>
      <c r="V133" s="93">
        <v>300000</v>
      </c>
      <c r="W133" s="93"/>
      <c r="X133" s="93"/>
      <c r="Y133" s="93"/>
      <c r="Z133" s="93"/>
    </row>
    <row r="134" spans="1:26" ht="39">
      <c r="A134" s="9" t="s">
        <v>37</v>
      </c>
      <c r="B134" s="16" t="s">
        <v>19</v>
      </c>
      <c r="C134" s="16" t="s">
        <v>17</v>
      </c>
      <c r="D134" s="16" t="str" cm="1">
        <f t="array" ref="D134">IF(A134="", "", _xlfn._xlws.FILTER('Responsáveis pelas informações'!F:F, 'Responsáveis pelas informações'!A:A=A134))</f>
        <v>Juliana</v>
      </c>
      <c r="E134" s="16" t="s">
        <v>16</v>
      </c>
      <c r="F134" s="30" t="s">
        <v>408</v>
      </c>
      <c r="G134" s="30" t="s">
        <v>877</v>
      </c>
      <c r="H134" s="30"/>
      <c r="I134" s="16"/>
      <c r="J134" s="93"/>
      <c r="K134" s="93"/>
      <c r="L134" s="93"/>
      <c r="M134" s="93"/>
      <c r="N134" s="93"/>
      <c r="O134" s="93"/>
      <c r="P134" s="93">
        <v>501000</v>
      </c>
      <c r="Q134" s="93">
        <v>133500</v>
      </c>
      <c r="R134" s="93">
        <v>140000</v>
      </c>
      <c r="S134" s="92">
        <v>300000</v>
      </c>
      <c r="T134" s="92">
        <v>292000</v>
      </c>
      <c r="U134" s="93">
        <v>250000</v>
      </c>
      <c r="V134" s="93">
        <v>100000</v>
      </c>
      <c r="W134" s="93"/>
      <c r="X134" s="93"/>
      <c r="Y134" s="93"/>
      <c r="Z134" s="93"/>
    </row>
    <row r="135" spans="1:26" ht="26.1">
      <c r="A135" s="9" t="s">
        <v>37</v>
      </c>
      <c r="B135" s="16" t="s">
        <v>24</v>
      </c>
      <c r="C135" s="16" t="s">
        <v>17</v>
      </c>
      <c r="D135" s="16" t="str" cm="1">
        <f t="array" ref="D135">IF(A135="", "", _xlfn._xlws.FILTER('Responsáveis pelas informações'!F:F, 'Responsáveis pelas informações'!A:A=A135))</f>
        <v>Juliana</v>
      </c>
      <c r="E135" s="16" t="s">
        <v>16</v>
      </c>
      <c r="F135" s="30" t="s">
        <v>408</v>
      </c>
      <c r="G135" s="30" t="s">
        <v>877</v>
      </c>
      <c r="H135" s="30"/>
      <c r="I135" s="16"/>
      <c r="J135" s="93"/>
      <c r="K135" s="93"/>
      <c r="L135" s="93"/>
      <c r="M135" s="93"/>
      <c r="N135" s="93"/>
      <c r="O135" s="93"/>
      <c r="P135" s="93">
        <v>4300000</v>
      </c>
      <c r="Q135" s="93">
        <v>500000</v>
      </c>
      <c r="R135" s="93">
        <v>1700000</v>
      </c>
      <c r="S135" s="93">
        <v>2265000</v>
      </c>
      <c r="T135" s="93">
        <v>2767000</v>
      </c>
      <c r="U135" s="93">
        <v>1865000</v>
      </c>
      <c r="V135" s="93">
        <v>600000</v>
      </c>
      <c r="W135" s="93"/>
      <c r="X135" s="93"/>
      <c r="Y135" s="93"/>
      <c r="Z135" s="93"/>
    </row>
    <row r="136" spans="1:26" ht="26.1">
      <c r="A136" s="9" t="s">
        <v>37</v>
      </c>
      <c r="B136" s="16" t="s">
        <v>9</v>
      </c>
      <c r="C136" s="16" t="s">
        <v>17</v>
      </c>
      <c r="D136" s="16" t="str" cm="1">
        <f t="array" ref="D136">IF(A136="", "", _xlfn._xlws.FILTER('Responsáveis pelas informações'!F:F, 'Responsáveis pelas informações'!A:A=A136))</f>
        <v>Juliana</v>
      </c>
      <c r="E136" s="16" t="s">
        <v>16</v>
      </c>
      <c r="F136" s="30" t="s">
        <v>414</v>
      </c>
      <c r="G136" s="30" t="s">
        <v>877</v>
      </c>
      <c r="H136" s="30"/>
      <c r="I136" s="16"/>
      <c r="J136" s="93"/>
      <c r="K136" s="93"/>
      <c r="L136" s="93"/>
      <c r="M136" s="93"/>
      <c r="N136" s="93"/>
      <c r="O136" s="93"/>
      <c r="P136" s="93"/>
      <c r="Q136" s="93"/>
      <c r="R136" s="93"/>
      <c r="S136" s="92">
        <v>4098888.89</v>
      </c>
      <c r="T136" s="92">
        <v>3609629.63</v>
      </c>
      <c r="U136" s="93">
        <v>1174444.44</v>
      </c>
      <c r="V136" s="93">
        <v>1293333.33</v>
      </c>
      <c r="W136" s="93"/>
      <c r="X136" s="93"/>
      <c r="Y136" s="93"/>
      <c r="Z136" s="93"/>
    </row>
    <row r="137" spans="1:26" ht="26.1">
      <c r="A137" s="9" t="s">
        <v>37</v>
      </c>
      <c r="B137" s="16" t="s">
        <v>14</v>
      </c>
      <c r="C137" s="16" t="s">
        <v>17</v>
      </c>
      <c r="D137" s="16" t="str" cm="1">
        <f t="array" ref="D137">IF(A137="", "", _xlfn._xlws.FILTER('Responsáveis pelas informações'!F:F, 'Responsáveis pelas informações'!A:A=A137))</f>
        <v>Juliana</v>
      </c>
      <c r="E137" s="16" t="s">
        <v>16</v>
      </c>
      <c r="F137" s="30" t="s">
        <v>414</v>
      </c>
      <c r="G137" s="30" t="s">
        <v>877</v>
      </c>
      <c r="H137" s="30"/>
      <c r="I137" s="16"/>
      <c r="J137" s="93"/>
      <c r="K137" s="93"/>
      <c r="L137" s="93"/>
      <c r="M137" s="93"/>
      <c r="N137" s="93"/>
      <c r="O137" s="93"/>
      <c r="P137" s="93"/>
      <c r="Q137" s="93"/>
      <c r="R137" s="93"/>
      <c r="S137" s="92">
        <v>7763283.8300000001</v>
      </c>
      <c r="T137" s="92">
        <v>6896444.4199999999</v>
      </c>
      <c r="U137" s="93">
        <v>2121694.15</v>
      </c>
      <c r="V137" s="93">
        <v>2368219.85</v>
      </c>
      <c r="W137" s="93"/>
      <c r="X137" s="93"/>
      <c r="Y137" s="93"/>
      <c r="Z137" s="93"/>
    </row>
    <row r="138" spans="1:26" ht="39">
      <c r="A138" s="9" t="s">
        <v>37</v>
      </c>
      <c r="B138" s="16" t="s">
        <v>19</v>
      </c>
      <c r="C138" s="16" t="s">
        <v>17</v>
      </c>
      <c r="D138" s="16" t="str" cm="1">
        <f t="array" ref="D138">IF(A138="", "", _xlfn._xlws.FILTER('Responsáveis pelas informações'!F:F, 'Responsáveis pelas informações'!A:A=A138))</f>
        <v>Juliana</v>
      </c>
      <c r="E138" s="16" t="s">
        <v>16</v>
      </c>
      <c r="F138" s="30" t="s">
        <v>414</v>
      </c>
      <c r="G138" s="30" t="s">
        <v>877</v>
      </c>
      <c r="H138" s="30"/>
      <c r="I138" s="16"/>
      <c r="J138" s="93"/>
      <c r="K138" s="93"/>
      <c r="L138" s="93"/>
      <c r="M138" s="93"/>
      <c r="N138" s="93"/>
      <c r="O138" s="93"/>
      <c r="P138" s="93"/>
      <c r="Q138" s="93"/>
      <c r="R138" s="93"/>
      <c r="S138" s="92">
        <v>434493.95</v>
      </c>
      <c r="T138" s="92">
        <v>322814.84000000003</v>
      </c>
      <c r="U138" s="93">
        <v>227194.74</v>
      </c>
      <c r="V138" s="93">
        <v>218446.82</v>
      </c>
      <c r="W138" s="93"/>
      <c r="X138" s="93"/>
      <c r="Y138" s="93"/>
      <c r="Z138" s="93"/>
    </row>
    <row r="139" spans="1:26" ht="26.1">
      <c r="A139" s="9" t="s">
        <v>37</v>
      </c>
      <c r="B139" s="16" t="s">
        <v>24</v>
      </c>
      <c r="C139" s="16" t="s">
        <v>17</v>
      </c>
      <c r="D139" s="16" t="str" cm="1">
        <f t="array" ref="D139">IF(A139="", "", _xlfn._xlws.FILTER('Responsáveis pelas informações'!F:F, 'Responsáveis pelas informações'!A:A=A139))</f>
        <v>Juliana</v>
      </c>
      <c r="E139" s="16" t="s">
        <v>16</v>
      </c>
      <c r="F139" s="30" t="s">
        <v>414</v>
      </c>
      <c r="G139" s="30" t="s">
        <v>877</v>
      </c>
      <c r="H139" s="30"/>
      <c r="I139" s="16"/>
      <c r="J139" s="93"/>
      <c r="K139" s="93"/>
      <c r="L139" s="93"/>
      <c r="M139" s="93"/>
      <c r="N139" s="93"/>
      <c r="O139" s="93"/>
      <c r="P139" s="93"/>
      <c r="Q139" s="93"/>
      <c r="R139" s="93"/>
      <c r="S139" s="92">
        <v>12296666.67</v>
      </c>
      <c r="T139" s="92">
        <v>10828888.890000001</v>
      </c>
      <c r="U139" s="92">
        <v>3523333.33</v>
      </c>
      <c r="V139" s="92">
        <v>3880000</v>
      </c>
      <c r="W139" s="93"/>
      <c r="X139" s="93"/>
      <c r="Y139" s="93"/>
      <c r="Z139" s="93"/>
    </row>
    <row r="140" spans="1:26" ht="26.1">
      <c r="A140" s="9" t="s">
        <v>37</v>
      </c>
      <c r="B140" s="16" t="s">
        <v>9</v>
      </c>
      <c r="C140" s="16" t="s">
        <v>7</v>
      </c>
      <c r="D140" s="16" t="str" cm="1">
        <f t="array" ref="D140">IF(A140="", "", _xlfn._xlws.FILTER('Responsáveis pelas informações'!F:F, 'Responsáveis pelas informações'!A:A=A140))</f>
        <v>Juliana</v>
      </c>
      <c r="E140" s="16" t="s">
        <v>16</v>
      </c>
      <c r="F140" s="30" t="s">
        <v>414</v>
      </c>
      <c r="G140" s="30" t="s">
        <v>877</v>
      </c>
      <c r="H140" s="30"/>
      <c r="I140" s="16"/>
      <c r="J140" s="93"/>
      <c r="K140" s="93"/>
      <c r="L140" s="93"/>
      <c r="M140" s="93"/>
      <c r="N140" s="93"/>
      <c r="O140" s="93"/>
      <c r="P140" s="93"/>
      <c r="Q140" s="93"/>
      <c r="R140" s="93"/>
      <c r="S140" s="92">
        <v>4074074.07</v>
      </c>
      <c r="T140" s="92">
        <v>4074074.07</v>
      </c>
      <c r="U140" s="92">
        <v>4074074.07</v>
      </c>
      <c r="V140" s="92">
        <v>4074074.07</v>
      </c>
      <c r="W140" s="93"/>
      <c r="X140" s="93"/>
      <c r="Y140" s="93"/>
      <c r="Z140" s="93"/>
    </row>
    <row r="141" spans="1:26" ht="26.1">
      <c r="A141" s="9" t="s">
        <v>37</v>
      </c>
      <c r="B141" s="16" t="s">
        <v>14</v>
      </c>
      <c r="C141" s="16" t="s">
        <v>7</v>
      </c>
      <c r="D141" s="16" t="str" cm="1">
        <f t="array" ref="D141">IF(A141="", "", _xlfn._xlws.FILTER('Responsáveis pelas informações'!F:F, 'Responsáveis pelas informações'!A:A=A141))</f>
        <v>Juliana</v>
      </c>
      <c r="E141" s="16" t="s">
        <v>16</v>
      </c>
      <c r="F141" s="30" t="s">
        <v>414</v>
      </c>
      <c r="G141" s="30" t="s">
        <v>877</v>
      </c>
      <c r="H141" s="30"/>
      <c r="I141" s="16"/>
      <c r="J141" s="93"/>
      <c r="K141" s="93"/>
      <c r="L141" s="93"/>
      <c r="M141" s="93"/>
      <c r="N141" s="93"/>
      <c r="O141" s="93"/>
      <c r="P141" s="93"/>
      <c r="Q141" s="93"/>
      <c r="R141" s="93"/>
      <c r="S141" s="92">
        <v>7716284.6399999997</v>
      </c>
      <c r="T141" s="92">
        <v>7783797.3099999996</v>
      </c>
      <c r="U141" s="93">
        <v>7360023.8600000003</v>
      </c>
      <c r="V141" s="93">
        <v>7460028.1500000004</v>
      </c>
      <c r="W141" s="93"/>
      <c r="X141" s="93"/>
      <c r="Y141" s="93"/>
      <c r="Z141" s="93"/>
    </row>
    <row r="142" spans="1:26" ht="39">
      <c r="A142" s="9" t="s">
        <v>37</v>
      </c>
      <c r="B142" s="16" t="s">
        <v>19</v>
      </c>
      <c r="C142" s="16" t="s">
        <v>7</v>
      </c>
      <c r="D142" s="16" t="str" cm="1">
        <f t="array" ref="D142">IF(A142="", "", _xlfn._xlws.FILTER('Responsáveis pelas informações'!F:F, 'Responsáveis pelas informações'!A:A=A142))</f>
        <v>Juliana</v>
      </c>
      <c r="E142" s="16" t="s">
        <v>16</v>
      </c>
      <c r="F142" s="30" t="s">
        <v>414</v>
      </c>
      <c r="G142" s="30" t="s">
        <v>877</v>
      </c>
      <c r="H142" s="30"/>
      <c r="I142" s="16"/>
      <c r="J142" s="93"/>
      <c r="K142" s="93"/>
      <c r="L142" s="93"/>
      <c r="M142" s="93"/>
      <c r="N142" s="93"/>
      <c r="O142" s="93"/>
      <c r="P142" s="93"/>
      <c r="Q142" s="93"/>
      <c r="R142" s="93"/>
      <c r="S142" s="92">
        <v>431863.51</v>
      </c>
      <c r="T142" s="92">
        <v>364350.84</v>
      </c>
      <c r="U142" s="93">
        <v>788124.29</v>
      </c>
      <c r="V142" s="93">
        <v>688120</v>
      </c>
      <c r="W142" s="93"/>
      <c r="X142" s="93"/>
      <c r="Y142" s="93"/>
      <c r="Z142" s="93"/>
    </row>
    <row r="143" spans="1:26" ht="26.1">
      <c r="A143" s="9" t="s">
        <v>37</v>
      </c>
      <c r="B143" s="16" t="s">
        <v>24</v>
      </c>
      <c r="C143" s="16" t="s">
        <v>7</v>
      </c>
      <c r="D143" s="16" t="str" cm="1">
        <f t="array" ref="D143">IF(A143="", "", _xlfn._xlws.FILTER('Responsáveis pelas informações'!F:F, 'Responsáveis pelas informações'!A:A=A143))</f>
        <v>Juliana</v>
      </c>
      <c r="E143" s="16" t="s">
        <v>16</v>
      </c>
      <c r="F143" s="30" t="s">
        <v>414</v>
      </c>
      <c r="G143" s="30" t="s">
        <v>877</v>
      </c>
      <c r="H143" s="30"/>
      <c r="I143" s="16"/>
      <c r="J143" s="93"/>
      <c r="K143" s="93"/>
      <c r="L143" s="93"/>
      <c r="M143" s="93"/>
      <c r="N143" s="93"/>
      <c r="O143" s="93"/>
      <c r="P143" s="93"/>
      <c r="Q143" s="93"/>
      <c r="R143" s="93"/>
      <c r="S143" s="92">
        <v>12222222.219999999</v>
      </c>
      <c r="T143" s="92">
        <v>12222222.219999999</v>
      </c>
      <c r="U143" s="92">
        <v>12222222.219999999</v>
      </c>
      <c r="V143" s="92">
        <v>12222222.220000001</v>
      </c>
      <c r="W143" s="93"/>
      <c r="X143" s="93"/>
      <c r="Y143" s="93"/>
      <c r="Z143" s="93"/>
    </row>
    <row r="144" spans="1:26" ht="26.1">
      <c r="A144" s="9" t="s">
        <v>37</v>
      </c>
      <c r="B144" s="16" t="s">
        <v>9</v>
      </c>
      <c r="C144" s="16" t="s">
        <v>12</v>
      </c>
      <c r="D144" s="16" t="str" cm="1">
        <f t="array" ref="D144">IF(A144="", "", _xlfn._xlws.FILTER('Responsáveis pelas informações'!F:F, 'Responsáveis pelas informações'!A:A=A144))</f>
        <v>Juliana</v>
      </c>
      <c r="E144" s="16" t="s">
        <v>16</v>
      </c>
      <c r="F144" s="30" t="s">
        <v>414</v>
      </c>
      <c r="G144" s="30" t="s">
        <v>877</v>
      </c>
      <c r="H144" s="30"/>
      <c r="I144" s="16"/>
      <c r="J144" s="93"/>
      <c r="K144" s="93"/>
      <c r="L144" s="93"/>
      <c r="M144" s="93"/>
      <c r="N144" s="93"/>
      <c r="O144" s="93"/>
      <c r="P144" s="93">
        <v>15315000</v>
      </c>
      <c r="Q144" s="93"/>
      <c r="R144" s="93"/>
      <c r="S144" s="92">
        <v>2379629.63</v>
      </c>
      <c r="T144" s="92">
        <v>2222222.2200000002</v>
      </c>
      <c r="U144" s="92">
        <v>2222222.2200000002</v>
      </c>
      <c r="V144" s="92">
        <v>2222222.2200000002</v>
      </c>
      <c r="W144" s="93"/>
      <c r="X144" s="93"/>
      <c r="Y144" s="93"/>
      <c r="Z144" s="93"/>
    </row>
    <row r="145" spans="1:26" ht="26.1">
      <c r="A145" s="9" t="s">
        <v>37</v>
      </c>
      <c r="B145" s="16" t="s">
        <v>14</v>
      </c>
      <c r="C145" s="16" t="s">
        <v>12</v>
      </c>
      <c r="D145" s="16" t="str" cm="1">
        <f t="array" ref="D145">IF(A145="", "", _xlfn._xlws.FILTER('Responsáveis pelas informações'!F:F, 'Responsáveis pelas informações'!A:A=A145))</f>
        <v>Juliana</v>
      </c>
      <c r="E145" s="16" t="s">
        <v>16</v>
      </c>
      <c r="F145" s="30" t="s">
        <v>414</v>
      </c>
      <c r="G145" s="30" t="s">
        <v>877</v>
      </c>
      <c r="H145" s="30"/>
      <c r="I145" s="16"/>
      <c r="J145" s="93"/>
      <c r="K145" s="93"/>
      <c r="L145" s="93"/>
      <c r="M145" s="93"/>
      <c r="N145" s="93"/>
      <c r="O145" s="93"/>
      <c r="P145" s="93"/>
      <c r="Q145" s="93"/>
      <c r="R145" s="93"/>
      <c r="S145" s="92">
        <v>4507011.71</v>
      </c>
      <c r="T145" s="92">
        <v>4245707.62</v>
      </c>
      <c r="U145" s="93">
        <v>4014558.47</v>
      </c>
      <c r="V145" s="93">
        <v>4069106.26</v>
      </c>
      <c r="W145" s="93"/>
      <c r="X145" s="93"/>
      <c r="Y145" s="93"/>
      <c r="Z145" s="93"/>
    </row>
    <row r="146" spans="1:26" ht="39">
      <c r="A146" s="9" t="s">
        <v>37</v>
      </c>
      <c r="B146" s="16" t="s">
        <v>19</v>
      </c>
      <c r="C146" s="16" t="s">
        <v>12</v>
      </c>
      <c r="D146" s="16" t="str" cm="1">
        <f t="array" ref="D146">IF(A146="", "", _xlfn._xlws.FILTER('Responsáveis pelas informações'!F:F, 'Responsáveis pelas informações'!A:A=A146))</f>
        <v>Juliana</v>
      </c>
      <c r="E146" s="16" t="s">
        <v>16</v>
      </c>
      <c r="F146" s="30" t="s">
        <v>414</v>
      </c>
      <c r="G146" s="30" t="s">
        <v>877</v>
      </c>
      <c r="H146" s="30"/>
      <c r="I146" s="16"/>
      <c r="J146" s="93"/>
      <c r="K146" s="93"/>
      <c r="L146" s="93"/>
      <c r="M146" s="93"/>
      <c r="N146" s="93"/>
      <c r="O146" s="93"/>
      <c r="P146" s="93"/>
      <c r="Q146" s="93"/>
      <c r="R146" s="93"/>
      <c r="S146" s="92">
        <v>252247.55</v>
      </c>
      <c r="T146" s="92">
        <v>198736.82</v>
      </c>
      <c r="U146" s="92">
        <v>429885.97</v>
      </c>
      <c r="V146" s="93">
        <v>375338.18</v>
      </c>
      <c r="W146" s="93"/>
      <c r="X146" s="93"/>
      <c r="Y146" s="93"/>
      <c r="Z146" s="93"/>
    </row>
    <row r="147" spans="1:26" ht="26.1">
      <c r="A147" s="9" t="s">
        <v>37</v>
      </c>
      <c r="B147" s="16" t="s">
        <v>24</v>
      </c>
      <c r="C147" s="16" t="s">
        <v>12</v>
      </c>
      <c r="D147" s="16" t="str" cm="1">
        <f t="array" ref="D147">IF(A147="", "", _xlfn._xlws.FILTER('Responsáveis pelas informações'!F:F, 'Responsáveis pelas informações'!A:A=A147))</f>
        <v>Juliana</v>
      </c>
      <c r="E147" s="16" t="s">
        <v>16</v>
      </c>
      <c r="F147" s="30" t="s">
        <v>414</v>
      </c>
      <c r="G147" s="30" t="s">
        <v>877</v>
      </c>
      <c r="H147" s="30"/>
      <c r="I147" s="16"/>
      <c r="J147" s="93"/>
      <c r="K147" s="93"/>
      <c r="L147" s="93"/>
      <c r="M147" s="93"/>
      <c r="N147" s="93"/>
      <c r="O147" s="93"/>
      <c r="P147" s="93"/>
      <c r="Q147" s="93"/>
      <c r="R147" s="93"/>
      <c r="S147" s="92">
        <v>7138888.8899999997</v>
      </c>
      <c r="T147" s="92">
        <v>6666666.6600000001</v>
      </c>
      <c r="U147" s="92">
        <v>6666666.6600000001</v>
      </c>
      <c r="V147" s="92">
        <v>6666666.6600000001</v>
      </c>
      <c r="W147" s="93"/>
      <c r="X147" s="93"/>
      <c r="Y147" s="93"/>
      <c r="Z147" s="93"/>
    </row>
    <row r="148" spans="1:26" ht="51.95">
      <c r="A148" s="122" t="s">
        <v>40</v>
      </c>
      <c r="B148" s="16" t="s">
        <v>9</v>
      </c>
      <c r="C148" s="16" t="s">
        <v>17</v>
      </c>
      <c r="D148" s="16" t="str" cm="1">
        <f t="array" ref="D148">IF(A148="", "", _xlfn._xlws.FILTER('Responsáveis pelas informações'!F:F, 'Responsáveis pelas informações'!A:A=A148))</f>
        <v>Juliana</v>
      </c>
      <c r="E148" s="16" t="s">
        <v>35</v>
      </c>
      <c r="F148" s="30" t="s">
        <v>877</v>
      </c>
      <c r="G148" s="30" t="s">
        <v>877</v>
      </c>
      <c r="H148" s="30"/>
      <c r="I148" s="114" t="s">
        <v>1087</v>
      </c>
      <c r="J148" s="93"/>
      <c r="K148" s="93"/>
      <c r="L148" s="93"/>
      <c r="M148" s="93"/>
      <c r="N148" s="93"/>
      <c r="O148" s="93"/>
      <c r="P148" s="93">
        <v>1000000</v>
      </c>
      <c r="Q148" s="93">
        <v>0</v>
      </c>
      <c r="R148" s="84"/>
      <c r="S148" s="84"/>
      <c r="T148" s="84"/>
      <c r="U148" s="84"/>
      <c r="V148" s="84"/>
      <c r="W148" s="84"/>
      <c r="X148" s="84"/>
      <c r="Y148" s="93"/>
      <c r="Z148" s="93"/>
    </row>
    <row r="149" spans="1:26" ht="51.95">
      <c r="A149" s="122" t="s">
        <v>40</v>
      </c>
      <c r="B149" s="16" t="s">
        <v>14</v>
      </c>
      <c r="C149" s="16" t="s">
        <v>17</v>
      </c>
      <c r="D149" s="16" t="str" cm="1">
        <f t="array" ref="D149">IF(A149="", "", _xlfn._xlws.FILTER('Responsáveis pelas informações'!F:F, 'Responsáveis pelas informações'!A:A=A149))</f>
        <v>Juliana</v>
      </c>
      <c r="E149" s="16" t="s">
        <v>35</v>
      </c>
      <c r="F149" s="30" t="s">
        <v>877</v>
      </c>
      <c r="G149" s="30" t="s">
        <v>877</v>
      </c>
      <c r="H149" s="30"/>
      <c r="I149" s="114" t="s">
        <v>1087</v>
      </c>
      <c r="J149" s="93"/>
      <c r="K149" s="93"/>
      <c r="L149" s="93"/>
      <c r="M149" s="93"/>
      <c r="N149" s="93"/>
      <c r="O149" s="93"/>
      <c r="P149" s="93">
        <v>1000000</v>
      </c>
      <c r="Q149" s="93">
        <v>0</v>
      </c>
      <c r="R149" s="84"/>
      <c r="S149" s="84"/>
      <c r="T149" s="84"/>
      <c r="U149" s="84"/>
      <c r="V149" s="84"/>
      <c r="W149" s="84"/>
      <c r="X149" s="84"/>
      <c r="Y149" s="93"/>
      <c r="Z149" s="93"/>
    </row>
    <row r="150" spans="1:26" ht="51.95">
      <c r="A150" s="122" t="s">
        <v>40</v>
      </c>
      <c r="B150" s="16" t="s">
        <v>19</v>
      </c>
      <c r="C150" s="16" t="s">
        <v>17</v>
      </c>
      <c r="D150" s="16" t="str" cm="1">
        <f t="array" ref="D150">IF(A150="", "", _xlfn._xlws.FILTER('Responsáveis pelas informações'!F:F, 'Responsáveis pelas informações'!A:A=A150))</f>
        <v>Juliana</v>
      </c>
      <c r="E150" s="16" t="s">
        <v>35</v>
      </c>
      <c r="F150" s="30" t="s">
        <v>877</v>
      </c>
      <c r="G150" s="30" t="s">
        <v>877</v>
      </c>
      <c r="H150" s="30"/>
      <c r="I150" s="114" t="s">
        <v>1087</v>
      </c>
      <c r="J150" s="93"/>
      <c r="K150" s="93"/>
      <c r="L150" s="93"/>
      <c r="M150" s="93"/>
      <c r="N150" s="93"/>
      <c r="O150" s="93"/>
      <c r="P150" s="93">
        <v>1000000</v>
      </c>
      <c r="Q150" s="93">
        <v>0</v>
      </c>
      <c r="R150" s="84"/>
      <c r="S150" s="84"/>
      <c r="T150" s="84"/>
      <c r="U150" s="84"/>
      <c r="V150" s="84"/>
      <c r="W150" s="84"/>
      <c r="X150" s="84"/>
      <c r="Y150" s="93"/>
      <c r="Z150" s="93"/>
    </row>
    <row r="151" spans="1:26" ht="51.95">
      <c r="A151" s="122" t="s">
        <v>40</v>
      </c>
      <c r="B151" s="16" t="s">
        <v>24</v>
      </c>
      <c r="C151" s="16" t="s">
        <v>17</v>
      </c>
      <c r="D151" s="16" t="str" cm="1">
        <f t="array" ref="D151">IF(A151="", "", _xlfn._xlws.FILTER('Responsáveis pelas informações'!F:F, 'Responsáveis pelas informações'!A:A=A151))</f>
        <v>Juliana</v>
      </c>
      <c r="E151" s="16" t="s">
        <v>35</v>
      </c>
      <c r="F151" s="30" t="s">
        <v>877</v>
      </c>
      <c r="G151" s="30" t="s">
        <v>877</v>
      </c>
      <c r="H151" s="30"/>
      <c r="I151" s="114" t="s">
        <v>1087</v>
      </c>
      <c r="J151" s="93"/>
      <c r="K151" s="93"/>
      <c r="L151" s="93"/>
      <c r="M151" s="93"/>
      <c r="N151" s="93"/>
      <c r="O151" s="93"/>
      <c r="P151" s="93">
        <v>3000000</v>
      </c>
      <c r="Q151" s="93">
        <v>0</v>
      </c>
      <c r="R151" s="93"/>
      <c r="S151" s="93"/>
      <c r="T151" s="93"/>
      <c r="U151" s="93"/>
      <c r="V151" s="93"/>
      <c r="W151" s="93"/>
      <c r="X151" s="93"/>
      <c r="Y151" s="93"/>
      <c r="Z151" s="93"/>
    </row>
    <row r="152" spans="1:26" ht="26.1">
      <c r="A152" s="9" t="s">
        <v>40</v>
      </c>
      <c r="B152" s="16" t="s">
        <v>9</v>
      </c>
      <c r="C152" s="16" t="s">
        <v>17</v>
      </c>
      <c r="D152" s="16" t="str" cm="1">
        <f t="array" ref="D152">IF(A152="", "", _xlfn._xlws.FILTER('Responsáveis pelas informações'!F:F, 'Responsáveis pelas informações'!A:A=A152))</f>
        <v>Juliana</v>
      </c>
      <c r="E152" s="16" t="s">
        <v>35</v>
      </c>
      <c r="F152" s="30" t="s">
        <v>408</v>
      </c>
      <c r="G152" s="30" t="s">
        <v>877</v>
      </c>
      <c r="H152" s="30"/>
      <c r="I152" s="87"/>
      <c r="J152" s="93"/>
      <c r="K152" s="93"/>
      <c r="L152" s="93"/>
      <c r="M152" s="93"/>
      <c r="N152" s="93"/>
      <c r="O152" s="93"/>
      <c r="P152" s="93"/>
      <c r="Q152" s="93"/>
      <c r="R152" s="93">
        <v>0</v>
      </c>
      <c r="S152" s="93">
        <v>1000000</v>
      </c>
      <c r="T152" s="93">
        <v>1000000</v>
      </c>
      <c r="U152" s="93">
        <v>1000000</v>
      </c>
      <c r="V152" s="93">
        <v>1000000</v>
      </c>
      <c r="W152" s="93">
        <v>1000000</v>
      </c>
      <c r="X152" s="93">
        <v>1000000</v>
      </c>
      <c r="Y152" s="93"/>
      <c r="Z152" s="93"/>
    </row>
    <row r="153" spans="1:26" ht="26.1">
      <c r="A153" s="9" t="s">
        <v>40</v>
      </c>
      <c r="B153" s="16" t="s">
        <v>14</v>
      </c>
      <c r="C153" s="16" t="s">
        <v>17</v>
      </c>
      <c r="D153" s="16" t="str" cm="1">
        <f t="array" ref="D153">IF(A153="", "", _xlfn._xlws.FILTER('Responsáveis pelas informações'!F:F, 'Responsáveis pelas informações'!A:A=A153))</f>
        <v>Juliana</v>
      </c>
      <c r="E153" s="16" t="s">
        <v>35</v>
      </c>
      <c r="F153" s="30" t="s">
        <v>408</v>
      </c>
      <c r="G153" s="30" t="s">
        <v>877</v>
      </c>
      <c r="H153" s="30"/>
      <c r="I153" s="119"/>
      <c r="J153" s="93"/>
      <c r="K153" s="93"/>
      <c r="L153" s="93"/>
      <c r="M153" s="93"/>
      <c r="N153" s="93"/>
      <c r="O153" s="93"/>
      <c r="P153" s="93"/>
      <c r="Q153" s="93"/>
      <c r="R153" s="93">
        <v>0</v>
      </c>
      <c r="S153" s="93">
        <v>1000000</v>
      </c>
      <c r="T153" s="93">
        <v>1000000</v>
      </c>
      <c r="U153" s="93">
        <v>1000000</v>
      </c>
      <c r="V153" s="93">
        <v>1000000</v>
      </c>
      <c r="W153" s="93">
        <v>1000000</v>
      </c>
      <c r="X153" s="93">
        <v>1000000</v>
      </c>
      <c r="Y153" s="93"/>
      <c r="Z153" s="93"/>
    </row>
    <row r="154" spans="1:26" ht="39">
      <c r="A154" s="9" t="s">
        <v>40</v>
      </c>
      <c r="B154" s="16" t="s">
        <v>19</v>
      </c>
      <c r="C154" s="16" t="s">
        <v>17</v>
      </c>
      <c r="D154" s="16" t="str" cm="1">
        <f t="array" ref="D154">IF(A154="", "", _xlfn._xlws.FILTER('Responsáveis pelas informações'!F:F, 'Responsáveis pelas informações'!A:A=A154))</f>
        <v>Juliana</v>
      </c>
      <c r="E154" s="16" t="s">
        <v>35</v>
      </c>
      <c r="F154" s="30" t="s">
        <v>408</v>
      </c>
      <c r="G154" s="30" t="s">
        <v>877</v>
      </c>
      <c r="H154" s="30"/>
      <c r="I154" s="119"/>
      <c r="J154" s="93"/>
      <c r="K154" s="93"/>
      <c r="L154" s="93"/>
      <c r="M154" s="93"/>
      <c r="N154" s="93"/>
      <c r="O154" s="93"/>
      <c r="P154" s="93"/>
      <c r="Q154" s="93"/>
      <c r="R154" s="93">
        <v>0</v>
      </c>
      <c r="S154" s="93">
        <v>1000000</v>
      </c>
      <c r="T154" s="93">
        <v>1000000</v>
      </c>
      <c r="U154" s="93">
        <v>1000000</v>
      </c>
      <c r="V154" s="93">
        <v>1000000</v>
      </c>
      <c r="W154" s="93">
        <v>1000000</v>
      </c>
      <c r="X154" s="93">
        <v>1000000</v>
      </c>
      <c r="Y154" s="93"/>
      <c r="Z154" s="93"/>
    </row>
    <row r="155" spans="1:26" ht="26.1">
      <c r="A155" s="9" t="s">
        <v>40</v>
      </c>
      <c r="B155" s="16" t="s">
        <v>24</v>
      </c>
      <c r="C155" s="16" t="s">
        <v>17</v>
      </c>
      <c r="D155" s="16" t="str" cm="1">
        <f t="array" ref="D155">IF(A155="", "", _xlfn._xlws.FILTER('Responsáveis pelas informações'!F:F, 'Responsáveis pelas informações'!A:A=A155))</f>
        <v>Juliana</v>
      </c>
      <c r="E155" s="16" t="s">
        <v>35</v>
      </c>
      <c r="F155" s="30" t="s">
        <v>408</v>
      </c>
      <c r="G155" s="30" t="s">
        <v>877</v>
      </c>
      <c r="H155" s="30"/>
      <c r="I155" s="119"/>
      <c r="J155" s="93"/>
      <c r="K155" s="93"/>
      <c r="L155" s="93"/>
      <c r="M155" s="93"/>
      <c r="N155" s="93"/>
      <c r="O155" s="93"/>
      <c r="P155" s="93">
        <v>15315000</v>
      </c>
      <c r="Q155" s="93"/>
      <c r="R155" s="93"/>
      <c r="S155" s="93">
        <v>3000000</v>
      </c>
      <c r="T155" s="93">
        <v>3000000</v>
      </c>
      <c r="U155" s="93">
        <v>3000000</v>
      </c>
      <c r="V155" s="93">
        <v>3000000</v>
      </c>
      <c r="W155" s="93">
        <v>3000000</v>
      </c>
      <c r="X155" s="93">
        <v>3000000</v>
      </c>
      <c r="Y155" s="93"/>
      <c r="Z155" s="93"/>
    </row>
    <row r="156" spans="1:26" s="154" customFormat="1" ht="26.1">
      <c r="A156" s="122" t="s">
        <v>46</v>
      </c>
      <c r="B156" s="114" t="s">
        <v>14</v>
      </c>
      <c r="C156" s="114" t="s">
        <v>17</v>
      </c>
      <c r="D156" s="114" t="str" cm="1">
        <f t="array" ref="D156">IF(A156="", "", _xlfn._xlws.FILTER('Responsáveis pelas informações'!F:F, 'Responsáveis pelas informações'!A:A=A156))</f>
        <v>Juliana</v>
      </c>
      <c r="E156" s="114" t="s">
        <v>38</v>
      </c>
      <c r="F156" s="133" t="s">
        <v>414</v>
      </c>
      <c r="G156" s="133" t="s">
        <v>877</v>
      </c>
      <c r="H156" s="133"/>
      <c r="I156" s="114"/>
      <c r="J156" s="158"/>
      <c r="K156" s="158"/>
      <c r="L156" s="158"/>
      <c r="M156" s="158"/>
      <c r="N156" s="158">
        <v>58432500</v>
      </c>
      <c r="O156" s="158">
        <v>15525000</v>
      </c>
      <c r="P156" s="158">
        <v>15315000</v>
      </c>
      <c r="Q156" s="158">
        <v>14800000</v>
      </c>
      <c r="R156" s="158">
        <v>14275000</v>
      </c>
      <c r="S156" s="164">
        <v>2700000</v>
      </c>
      <c r="T156" s="164"/>
      <c r="U156" s="158"/>
      <c r="V156" s="158"/>
      <c r="W156" s="158"/>
      <c r="X156" s="158"/>
      <c r="Y156" s="158"/>
      <c r="Z156" s="158"/>
    </row>
    <row r="157" spans="1:26" ht="26.1">
      <c r="A157" s="122" t="s">
        <v>46</v>
      </c>
      <c r="B157" s="114" t="s">
        <v>9</v>
      </c>
      <c r="C157" s="114" t="s">
        <v>17</v>
      </c>
      <c r="D157" s="114" t="str" cm="1">
        <f t="array" ref="D157">IF(A157="", "", _xlfn._xlws.FILTER('Responsáveis pelas informações'!F:F, 'Responsáveis pelas informações'!A:A=A157))</f>
        <v>Juliana</v>
      </c>
      <c r="E157" s="114" t="s">
        <v>38</v>
      </c>
      <c r="F157" s="133" t="s">
        <v>414</v>
      </c>
      <c r="G157" s="133" t="s">
        <v>877</v>
      </c>
      <c r="H157" s="133"/>
      <c r="I157" s="114"/>
      <c r="J157" s="158"/>
      <c r="K157" s="158"/>
      <c r="L157" s="158"/>
      <c r="M157" s="158"/>
      <c r="N157" s="158">
        <v>34322500</v>
      </c>
      <c r="O157" s="158">
        <v>11555000</v>
      </c>
      <c r="P157" s="158">
        <v>11225000</v>
      </c>
      <c r="Q157" s="158">
        <v>10970000</v>
      </c>
      <c r="R157" s="158">
        <v>10565000</v>
      </c>
      <c r="S157" s="164">
        <v>2000000</v>
      </c>
      <c r="T157" s="164"/>
      <c r="U157" s="158"/>
      <c r="V157" s="158"/>
      <c r="W157" s="158"/>
      <c r="X157" s="158"/>
      <c r="Y157" s="158"/>
      <c r="Z157" s="158"/>
    </row>
    <row r="158" spans="1:26" ht="39">
      <c r="A158" s="122" t="s">
        <v>46</v>
      </c>
      <c r="B158" s="114" t="s">
        <v>19</v>
      </c>
      <c r="C158" s="114" t="s">
        <v>17</v>
      </c>
      <c r="D158" s="114" t="str" cm="1">
        <f t="array" ref="D158">IF(A158="", "", _xlfn._xlws.FILTER('Responsáveis pelas informações'!F:F, 'Responsáveis pelas informações'!A:A=A158))</f>
        <v>Juliana</v>
      </c>
      <c r="E158" s="114" t="s">
        <v>38</v>
      </c>
      <c r="F158" s="133" t="s">
        <v>414</v>
      </c>
      <c r="G158" s="133" t="s">
        <v>877</v>
      </c>
      <c r="H158" s="133"/>
      <c r="I158" s="114"/>
      <c r="J158" s="158"/>
      <c r="K158" s="158"/>
      <c r="L158" s="158"/>
      <c r="M158" s="158"/>
      <c r="N158" s="158">
        <v>10231560</v>
      </c>
      <c r="O158" s="158">
        <v>7590000</v>
      </c>
      <c r="P158" s="158">
        <v>7260000</v>
      </c>
      <c r="Q158" s="158">
        <v>7260000</v>
      </c>
      <c r="R158" s="158">
        <v>6890000</v>
      </c>
      <c r="S158" s="164">
        <v>1320000</v>
      </c>
      <c r="T158" s="164"/>
      <c r="U158" s="158"/>
      <c r="V158" s="158"/>
      <c r="W158" s="158"/>
      <c r="X158" s="158"/>
      <c r="Y158" s="158"/>
      <c r="Z158" s="158"/>
    </row>
    <row r="159" spans="1:26" ht="26.1">
      <c r="A159" s="122" t="s">
        <v>46</v>
      </c>
      <c r="B159" s="114" t="s">
        <v>24</v>
      </c>
      <c r="C159" s="114" t="s">
        <v>17</v>
      </c>
      <c r="D159" s="114" t="str" cm="1">
        <f t="array" ref="D159">IF(A159="", "", _xlfn._xlws.FILTER('Responsáveis pelas informações'!F:F, 'Responsáveis pelas informações'!A:A=A159))</f>
        <v>Juliana</v>
      </c>
      <c r="E159" s="114" t="s">
        <v>38</v>
      </c>
      <c r="F159" s="133" t="s">
        <v>414</v>
      </c>
      <c r="G159" s="133" t="s">
        <v>877</v>
      </c>
      <c r="H159" s="133"/>
      <c r="I159" s="114"/>
      <c r="J159" s="158"/>
      <c r="K159" s="158"/>
      <c r="L159" s="158"/>
      <c r="M159" s="158"/>
      <c r="N159" s="158">
        <v>102986560</v>
      </c>
      <c r="O159" s="158">
        <v>34670000</v>
      </c>
      <c r="P159" s="158">
        <v>33800000</v>
      </c>
      <c r="Q159" s="158">
        <v>33030000</v>
      </c>
      <c r="R159" s="158">
        <v>31730000</v>
      </c>
      <c r="S159" s="164">
        <v>6020000</v>
      </c>
      <c r="T159" s="164"/>
      <c r="U159" s="158"/>
      <c r="V159" s="158"/>
      <c r="W159" s="158"/>
      <c r="X159" s="158"/>
      <c r="Y159" s="158"/>
      <c r="Z159" s="158"/>
    </row>
    <row r="160" spans="1:26" ht="26.1">
      <c r="A160" s="9" t="s">
        <v>46</v>
      </c>
      <c r="B160" s="16" t="s">
        <v>9</v>
      </c>
      <c r="C160" s="16" t="s">
        <v>17</v>
      </c>
      <c r="D160" s="16" t="str" cm="1">
        <f t="array" ref="D160">IF(A160="", "", _xlfn._xlws.FILTER('Responsáveis pelas informações'!F:F, 'Responsáveis pelas informações'!A:A=A160))</f>
        <v>Juliana</v>
      </c>
      <c r="E160" s="16" t="s">
        <v>38</v>
      </c>
      <c r="F160" s="30" t="s">
        <v>398</v>
      </c>
      <c r="G160" s="30" t="s">
        <v>877</v>
      </c>
      <c r="H160" s="30"/>
      <c r="I160" s="16" t="s">
        <v>893</v>
      </c>
      <c r="J160" s="93"/>
      <c r="K160" s="93"/>
      <c r="L160" s="93"/>
      <c r="M160" s="93"/>
      <c r="N160" s="93"/>
      <c r="O160" s="93"/>
      <c r="P160" s="93"/>
      <c r="Q160" s="93"/>
      <c r="R160" s="93"/>
      <c r="S160" s="92"/>
      <c r="T160" s="92"/>
      <c r="U160" s="93"/>
      <c r="V160" s="93"/>
      <c r="W160" s="93"/>
      <c r="X160" s="93"/>
      <c r="Y160" s="93"/>
      <c r="Z160" s="93"/>
    </row>
    <row r="161" spans="1:26" ht="26.1">
      <c r="A161" s="9" t="s">
        <v>46</v>
      </c>
      <c r="B161" s="16" t="s">
        <v>14</v>
      </c>
      <c r="C161" s="16" t="s">
        <v>17</v>
      </c>
      <c r="D161" s="16" t="str" cm="1">
        <f t="array" ref="D161">IF(A161="", "", _xlfn._xlws.FILTER('Responsáveis pelas informações'!F:F, 'Responsáveis pelas informações'!A:A=A161))</f>
        <v>Juliana</v>
      </c>
      <c r="E161" s="16" t="s">
        <v>38</v>
      </c>
      <c r="F161" s="30" t="s">
        <v>885</v>
      </c>
      <c r="G161" s="30" t="s">
        <v>877</v>
      </c>
      <c r="H161" s="30"/>
      <c r="I161" s="16"/>
      <c r="J161" s="93"/>
      <c r="K161" s="93"/>
      <c r="L161" s="93"/>
      <c r="M161" s="93"/>
      <c r="N161" s="93"/>
      <c r="O161" s="93"/>
      <c r="P161" s="93"/>
      <c r="Q161" s="93"/>
      <c r="R161" s="93"/>
      <c r="S161" s="92">
        <v>42700000</v>
      </c>
      <c r="T161" s="92">
        <v>0</v>
      </c>
      <c r="U161" s="93"/>
      <c r="V161" s="93"/>
      <c r="W161" s="93"/>
      <c r="X161" s="93"/>
      <c r="Y161" s="93"/>
      <c r="Z161" s="93"/>
    </row>
    <row r="162" spans="1:26" ht="26.1">
      <c r="A162" s="9" t="s">
        <v>46</v>
      </c>
      <c r="B162" s="16" t="s">
        <v>9</v>
      </c>
      <c r="C162" s="16" t="s">
        <v>17</v>
      </c>
      <c r="D162" s="16" t="str" cm="1">
        <f t="array" ref="D162">IF(A162="", "", _xlfn._xlws.FILTER('Responsáveis pelas informações'!F:F, 'Responsáveis pelas informações'!A:A=A162))</f>
        <v>Juliana</v>
      </c>
      <c r="E162" s="16" t="s">
        <v>38</v>
      </c>
      <c r="F162" s="30" t="s">
        <v>885</v>
      </c>
      <c r="G162" s="30" t="s">
        <v>877</v>
      </c>
      <c r="H162" s="30"/>
      <c r="I162" s="16"/>
      <c r="J162" s="93"/>
      <c r="K162" s="93"/>
      <c r="L162" s="93"/>
      <c r="M162" s="93"/>
      <c r="N162" s="93"/>
      <c r="O162" s="93"/>
      <c r="P162" s="93"/>
      <c r="Q162" s="93"/>
      <c r="R162" s="93"/>
      <c r="S162" s="92">
        <v>32000000</v>
      </c>
      <c r="T162" s="92">
        <v>0</v>
      </c>
      <c r="U162" s="93"/>
      <c r="V162" s="93"/>
      <c r="W162" s="93"/>
      <c r="X162" s="93"/>
      <c r="Y162" s="93"/>
      <c r="Z162" s="93"/>
    </row>
    <row r="163" spans="1:26" ht="39">
      <c r="A163" s="9" t="s">
        <v>46</v>
      </c>
      <c r="B163" s="16" t="s">
        <v>19</v>
      </c>
      <c r="C163" s="16" t="s">
        <v>17</v>
      </c>
      <c r="D163" s="16" t="str" cm="1">
        <f t="array" ref="D163">IF(A163="", "", _xlfn._xlws.FILTER('Responsáveis pelas informações'!F:F, 'Responsáveis pelas informações'!A:A=A163))</f>
        <v>Juliana</v>
      </c>
      <c r="E163" s="16" t="s">
        <v>38</v>
      </c>
      <c r="F163" s="30" t="s">
        <v>885</v>
      </c>
      <c r="G163" s="30" t="s">
        <v>877</v>
      </c>
      <c r="H163" s="30"/>
      <c r="I163" s="16"/>
      <c r="J163" s="93"/>
      <c r="K163" s="93"/>
      <c r="L163" s="93"/>
      <c r="M163" s="93"/>
      <c r="N163" s="93"/>
      <c r="O163" s="93"/>
      <c r="P163" s="93"/>
      <c r="Q163" s="93"/>
      <c r="R163" s="93"/>
      <c r="S163" s="92">
        <v>11320000</v>
      </c>
      <c r="T163" s="92">
        <v>0</v>
      </c>
      <c r="U163" s="93"/>
      <c r="V163" s="93"/>
      <c r="W163" s="93"/>
      <c r="X163" s="93"/>
      <c r="Y163" s="93"/>
      <c r="Z163" s="93"/>
    </row>
    <row r="164" spans="1:26" ht="26.1">
      <c r="A164" s="9" t="s">
        <v>46</v>
      </c>
      <c r="B164" s="16" t="s">
        <v>24</v>
      </c>
      <c r="C164" s="16" t="s">
        <v>17</v>
      </c>
      <c r="D164" s="16" t="str" cm="1">
        <f t="array" ref="D164">IF(A164="", "", _xlfn._xlws.FILTER('Responsáveis pelas informações'!F:F, 'Responsáveis pelas informações'!A:A=A164))</f>
        <v>Juliana</v>
      </c>
      <c r="E164" s="16" t="s">
        <v>38</v>
      </c>
      <c r="F164" s="30" t="s">
        <v>885</v>
      </c>
      <c r="G164" s="30" t="s">
        <v>877</v>
      </c>
      <c r="H164" s="30"/>
      <c r="I164" s="16"/>
      <c r="J164" s="93"/>
      <c r="K164" s="93"/>
      <c r="L164" s="93"/>
      <c r="M164" s="93"/>
      <c r="N164" s="93"/>
      <c r="O164" s="93"/>
      <c r="P164" s="93"/>
      <c r="Q164" s="93"/>
      <c r="R164" s="93"/>
      <c r="S164" s="92">
        <v>86020000</v>
      </c>
      <c r="T164" s="92">
        <v>0</v>
      </c>
      <c r="U164" s="93"/>
      <c r="V164" s="93"/>
      <c r="W164" s="93"/>
      <c r="X164" s="93"/>
      <c r="Y164" s="93"/>
      <c r="Z164" s="93"/>
    </row>
    <row r="165" spans="1:26" ht="26.1">
      <c r="A165" s="122" t="s">
        <v>46</v>
      </c>
      <c r="B165" s="114" t="s">
        <v>9</v>
      </c>
      <c r="C165" s="114" t="s">
        <v>17</v>
      </c>
      <c r="D165" s="114" t="str" cm="1">
        <f t="array" ref="D165">IF(A165="", "", _xlfn._xlws.FILTER('Responsáveis pelas informações'!F:F, 'Responsáveis pelas informações'!A:A=A165))</f>
        <v>Juliana</v>
      </c>
      <c r="E165" s="114" t="s">
        <v>38</v>
      </c>
      <c r="F165" s="133" t="s">
        <v>401</v>
      </c>
      <c r="G165" s="133" t="s">
        <v>877</v>
      </c>
      <c r="H165" s="133"/>
      <c r="I165" s="114"/>
      <c r="J165" s="158"/>
      <c r="K165" s="158"/>
      <c r="L165" s="158"/>
      <c r="M165" s="158"/>
      <c r="N165" s="158"/>
      <c r="O165" s="158"/>
      <c r="P165" s="158"/>
      <c r="Q165" s="158"/>
      <c r="R165" s="158"/>
      <c r="S165" s="164"/>
      <c r="T165" s="164">
        <v>16104000</v>
      </c>
      <c r="U165" s="158"/>
      <c r="V165" s="158"/>
      <c r="W165" s="158"/>
      <c r="X165" s="158"/>
      <c r="Y165" s="158"/>
      <c r="Z165" s="158"/>
    </row>
    <row r="166" spans="1:26" ht="26.1">
      <c r="A166" s="122" t="s">
        <v>46</v>
      </c>
      <c r="B166" s="114" t="s">
        <v>14</v>
      </c>
      <c r="C166" s="114" t="s">
        <v>17</v>
      </c>
      <c r="D166" s="114" t="str" cm="1">
        <f t="array" ref="D166">IF(A166="", "", _xlfn._xlws.FILTER('Responsáveis pelas informações'!F:F, 'Responsáveis pelas informações'!A:A=A166))</f>
        <v>Juliana</v>
      </c>
      <c r="E166" s="114" t="s">
        <v>38</v>
      </c>
      <c r="F166" s="133" t="s">
        <v>401</v>
      </c>
      <c r="G166" s="133" t="s">
        <v>877</v>
      </c>
      <c r="H166" s="133"/>
      <c r="I166" s="114"/>
      <c r="J166" s="158"/>
      <c r="K166" s="158"/>
      <c r="L166" s="158"/>
      <c r="M166" s="158"/>
      <c r="N166" s="158"/>
      <c r="O166" s="158"/>
      <c r="P166" s="158"/>
      <c r="Q166" s="158"/>
      <c r="R166" s="158"/>
      <c r="S166" s="164"/>
      <c r="T166" s="164">
        <v>29162880</v>
      </c>
      <c r="U166" s="158"/>
      <c r="V166" s="158"/>
      <c r="W166" s="158"/>
      <c r="X166" s="158"/>
      <c r="Y166" s="158"/>
      <c r="Z166" s="158"/>
    </row>
    <row r="167" spans="1:26" ht="39">
      <c r="A167" s="122" t="s">
        <v>46</v>
      </c>
      <c r="B167" s="114" t="s">
        <v>19</v>
      </c>
      <c r="C167" s="114" t="s">
        <v>17</v>
      </c>
      <c r="D167" s="114" t="str" cm="1">
        <f t="array" ref="D167">IF(A167="", "", _xlfn._xlws.FILTER('Responsáveis pelas informações'!F:F, 'Responsáveis pelas informações'!A:A=A167))</f>
        <v>Juliana</v>
      </c>
      <c r="E167" s="114" t="s">
        <v>38</v>
      </c>
      <c r="F167" s="133" t="s">
        <v>401</v>
      </c>
      <c r="G167" s="133" t="s">
        <v>877</v>
      </c>
      <c r="H167" s="133"/>
      <c r="I167" s="114"/>
      <c r="J167" s="158"/>
      <c r="K167" s="158"/>
      <c r="L167" s="158"/>
      <c r="M167" s="158"/>
      <c r="N167" s="158"/>
      <c r="O167" s="158"/>
      <c r="P167" s="158"/>
      <c r="Q167" s="158"/>
      <c r="R167" s="158"/>
      <c r="S167" s="164"/>
      <c r="T167" s="164">
        <v>3407185</v>
      </c>
      <c r="U167" s="158"/>
      <c r="V167" s="158"/>
      <c r="W167" s="158"/>
      <c r="X167" s="158"/>
      <c r="Y167" s="158"/>
      <c r="Z167" s="158"/>
    </row>
    <row r="168" spans="1:26" ht="26.1">
      <c r="A168" s="122" t="s">
        <v>46</v>
      </c>
      <c r="B168" s="114" t="s">
        <v>24</v>
      </c>
      <c r="C168" s="114" t="s">
        <v>17</v>
      </c>
      <c r="D168" s="114" t="str" cm="1">
        <f t="array" ref="D168">IF(A168="", "", _xlfn._xlws.FILTER('Responsáveis pelas informações'!F:F, 'Responsáveis pelas informações'!A:A=A168))</f>
        <v>Juliana</v>
      </c>
      <c r="E168" s="114" t="s">
        <v>38</v>
      </c>
      <c r="F168" s="133" t="s">
        <v>401</v>
      </c>
      <c r="G168" s="133" t="s">
        <v>877</v>
      </c>
      <c r="H168" s="133"/>
      <c r="I168" s="114"/>
      <c r="J168" s="158"/>
      <c r="K168" s="158"/>
      <c r="L168" s="158"/>
      <c r="M168" s="158"/>
      <c r="N168" s="158"/>
      <c r="O168" s="158"/>
      <c r="P168" s="158"/>
      <c r="Q168" s="158"/>
      <c r="R168" s="158"/>
      <c r="S168" s="164"/>
      <c r="T168" s="164">
        <v>48674065</v>
      </c>
      <c r="U168" s="158"/>
      <c r="V168" s="158"/>
      <c r="W168" s="158"/>
      <c r="X168" s="158"/>
      <c r="Y168" s="158"/>
      <c r="Z168" s="158"/>
    </row>
    <row r="169" spans="1:26" ht="26.1">
      <c r="A169" s="122" t="s">
        <v>46</v>
      </c>
      <c r="B169" s="114" t="s">
        <v>9</v>
      </c>
      <c r="C169" s="114" t="s">
        <v>7</v>
      </c>
      <c r="D169" s="114" t="str" cm="1">
        <f t="array" ref="D169">IF(A169="", "", _xlfn._xlws.FILTER('Responsáveis pelas informações'!F:F, 'Responsáveis pelas informações'!A:A=A169))</f>
        <v>Juliana</v>
      </c>
      <c r="E169" s="114" t="s">
        <v>38</v>
      </c>
      <c r="F169" s="133" t="s">
        <v>401</v>
      </c>
      <c r="G169" s="133" t="s">
        <v>877</v>
      </c>
      <c r="H169" s="133"/>
      <c r="I169" s="114"/>
      <c r="J169" s="158"/>
      <c r="K169" s="158"/>
      <c r="L169" s="158"/>
      <c r="M169" s="158"/>
      <c r="N169" s="158"/>
      <c r="O169" s="158"/>
      <c r="P169" s="158"/>
      <c r="Q169" s="158"/>
      <c r="R169" s="158"/>
      <c r="S169" s="164"/>
      <c r="T169" s="164">
        <v>52338000</v>
      </c>
      <c r="U169" s="164"/>
      <c r="V169" s="164"/>
      <c r="W169" s="158"/>
      <c r="X169" s="158"/>
      <c r="Y169" s="158"/>
      <c r="Z169" s="158"/>
    </row>
    <row r="170" spans="1:26" ht="26.1">
      <c r="A170" s="122" t="s">
        <v>46</v>
      </c>
      <c r="B170" s="114" t="s">
        <v>14</v>
      </c>
      <c r="C170" s="114" t="s">
        <v>7</v>
      </c>
      <c r="D170" s="114" t="str" cm="1">
        <f t="array" ref="D170">IF(A170="", "", _xlfn._xlws.FILTER('Responsáveis pelas informações'!F:F, 'Responsáveis pelas informações'!A:A=A170))</f>
        <v>Juliana</v>
      </c>
      <c r="E170" s="114" t="s">
        <v>38</v>
      </c>
      <c r="F170" s="133" t="s">
        <v>401</v>
      </c>
      <c r="G170" s="133" t="s">
        <v>877</v>
      </c>
      <c r="H170" s="133"/>
      <c r="I170" s="114"/>
      <c r="J170" s="158"/>
      <c r="K170" s="158"/>
      <c r="L170" s="158"/>
      <c r="M170" s="158"/>
      <c r="N170" s="158"/>
      <c r="O170" s="158"/>
      <c r="P170" s="158"/>
      <c r="Q170" s="158"/>
      <c r="R170" s="158"/>
      <c r="S170" s="164"/>
      <c r="T170" s="164">
        <v>95255160</v>
      </c>
      <c r="U170" s="164"/>
      <c r="V170" s="158"/>
      <c r="W170" s="158"/>
      <c r="X170" s="158"/>
      <c r="Y170" s="158"/>
      <c r="Z170" s="158"/>
    </row>
    <row r="171" spans="1:26" ht="39">
      <c r="A171" s="122" t="s">
        <v>46</v>
      </c>
      <c r="B171" s="114" t="s">
        <v>19</v>
      </c>
      <c r="C171" s="114" t="s">
        <v>7</v>
      </c>
      <c r="D171" s="114" t="str" cm="1">
        <f t="array" ref="D171">IF(A171="", "", _xlfn._xlws.FILTER('Responsáveis pelas informações'!F:F, 'Responsáveis pelas informações'!A:A=A171))</f>
        <v>Juliana</v>
      </c>
      <c r="E171" s="114" t="s">
        <v>38</v>
      </c>
      <c r="F171" s="133" t="s">
        <v>401</v>
      </c>
      <c r="G171" s="133" t="s">
        <v>877</v>
      </c>
      <c r="H171" s="133"/>
      <c r="I171" s="114"/>
      <c r="J171" s="158"/>
      <c r="K171" s="158"/>
      <c r="L171" s="158"/>
      <c r="M171" s="158"/>
      <c r="N171" s="158"/>
      <c r="O171" s="158"/>
      <c r="P171" s="158"/>
      <c r="Q171" s="158"/>
      <c r="R171" s="158"/>
      <c r="S171" s="164"/>
      <c r="T171" s="164">
        <v>11109163</v>
      </c>
      <c r="U171" s="164"/>
      <c r="V171" s="158"/>
      <c r="W171" s="158"/>
      <c r="X171" s="158"/>
      <c r="Y171" s="158"/>
      <c r="Z171" s="158"/>
    </row>
    <row r="172" spans="1:26" ht="26.1">
      <c r="A172" s="122" t="s">
        <v>46</v>
      </c>
      <c r="B172" s="114" t="s">
        <v>24</v>
      </c>
      <c r="C172" s="114" t="s">
        <v>7</v>
      </c>
      <c r="D172" s="114" t="str" cm="1">
        <f t="array" ref="D172">IF(A172="", "", _xlfn._xlws.FILTER('Responsáveis pelas informações'!F:F, 'Responsáveis pelas informações'!A:A=A172))</f>
        <v>Juliana</v>
      </c>
      <c r="E172" s="114" t="s">
        <v>38</v>
      </c>
      <c r="F172" s="133" t="s">
        <v>401</v>
      </c>
      <c r="G172" s="133" t="s">
        <v>877</v>
      </c>
      <c r="H172" s="133"/>
      <c r="I172" s="114"/>
      <c r="J172" s="158"/>
      <c r="K172" s="158"/>
      <c r="L172" s="158"/>
      <c r="M172" s="158"/>
      <c r="N172" s="158"/>
      <c r="O172" s="158"/>
      <c r="P172" s="158"/>
      <c r="Q172" s="158"/>
      <c r="R172" s="158"/>
      <c r="S172" s="164"/>
      <c r="T172" s="164">
        <v>58702323</v>
      </c>
      <c r="U172" s="158"/>
      <c r="V172" s="158"/>
      <c r="W172" s="158"/>
      <c r="X172" s="158"/>
      <c r="Y172" s="158"/>
      <c r="Z172" s="158"/>
    </row>
    <row r="173" spans="1:26" ht="26.1">
      <c r="A173" s="122" t="s">
        <v>46</v>
      </c>
      <c r="B173" s="114" t="s">
        <v>9</v>
      </c>
      <c r="C173" s="114" t="s">
        <v>12</v>
      </c>
      <c r="D173" s="114" t="str" cm="1">
        <f t="array" ref="D173">IF(A173="", "", _xlfn._xlws.FILTER('Responsáveis pelas informações'!F:F, 'Responsáveis pelas informações'!A:A=A173))</f>
        <v>Juliana</v>
      </c>
      <c r="E173" s="114" t="s">
        <v>38</v>
      </c>
      <c r="F173" s="133" t="s">
        <v>401</v>
      </c>
      <c r="G173" s="133" t="s">
        <v>877</v>
      </c>
      <c r="H173" s="133"/>
      <c r="I173" s="114"/>
      <c r="J173" s="158"/>
      <c r="K173" s="158"/>
      <c r="L173" s="158"/>
      <c r="M173" s="158"/>
      <c r="N173" s="158"/>
      <c r="O173" s="158"/>
      <c r="P173" s="158"/>
      <c r="Q173" s="158"/>
      <c r="R173" s="158"/>
      <c r="S173" s="164"/>
      <c r="T173" s="164">
        <v>12078000</v>
      </c>
      <c r="U173" s="164"/>
      <c r="V173" s="164"/>
      <c r="W173" s="158"/>
      <c r="X173" s="158"/>
      <c r="Y173" s="158"/>
      <c r="Z173" s="158"/>
    </row>
    <row r="174" spans="1:26" ht="26.1">
      <c r="A174" s="122" t="s">
        <v>46</v>
      </c>
      <c r="B174" s="114" t="s">
        <v>14</v>
      </c>
      <c r="C174" s="114" t="s">
        <v>12</v>
      </c>
      <c r="D174" s="114" t="str" cm="1">
        <f t="array" ref="D174">IF(A174="", "", _xlfn._xlws.FILTER('Responsáveis pelas informações'!F:F, 'Responsáveis pelas informações'!A:A=A174))</f>
        <v>Juliana</v>
      </c>
      <c r="E174" s="114" t="s">
        <v>38</v>
      </c>
      <c r="F174" s="133" t="s">
        <v>401</v>
      </c>
      <c r="G174" s="133" t="s">
        <v>877</v>
      </c>
      <c r="H174" s="133"/>
      <c r="I174" s="114"/>
      <c r="J174" s="158"/>
      <c r="K174" s="158"/>
      <c r="L174" s="158"/>
      <c r="M174" s="158"/>
      <c r="N174" s="158"/>
      <c r="O174" s="158"/>
      <c r="P174" s="158"/>
      <c r="Q174" s="158"/>
      <c r="R174" s="158"/>
      <c r="S174" s="164"/>
      <c r="T174" s="164">
        <v>21981960</v>
      </c>
      <c r="U174" s="164"/>
      <c r="V174" s="164"/>
      <c r="W174" s="158"/>
      <c r="X174" s="158"/>
      <c r="Y174" s="158"/>
      <c r="Z174" s="158"/>
    </row>
    <row r="175" spans="1:26" ht="39">
      <c r="A175" s="122" t="s">
        <v>46</v>
      </c>
      <c r="B175" s="114" t="s">
        <v>19</v>
      </c>
      <c r="C175" s="114" t="s">
        <v>12</v>
      </c>
      <c r="D175" s="114" t="str" cm="1">
        <f t="array" ref="D175">IF(A175="", "", _xlfn._xlws.FILTER('Responsáveis pelas informações'!F:F, 'Responsáveis pelas informações'!A:A=A175))</f>
        <v>Juliana</v>
      </c>
      <c r="E175" s="114" t="s">
        <v>38</v>
      </c>
      <c r="F175" s="133" t="s">
        <v>401</v>
      </c>
      <c r="G175" s="133" t="s">
        <v>877</v>
      </c>
      <c r="H175" s="133"/>
      <c r="I175" s="114"/>
      <c r="J175" s="158"/>
      <c r="K175" s="158"/>
      <c r="L175" s="158"/>
      <c r="M175" s="158"/>
      <c r="N175" s="158"/>
      <c r="O175" s="158"/>
      <c r="P175" s="158"/>
      <c r="Q175" s="158"/>
      <c r="R175" s="158"/>
      <c r="S175" s="164"/>
      <c r="T175" s="164">
        <v>2563653</v>
      </c>
      <c r="U175" s="164"/>
      <c r="V175" s="164"/>
      <c r="W175" s="158"/>
      <c r="X175" s="158"/>
      <c r="Y175" s="158"/>
      <c r="Z175" s="158"/>
    </row>
    <row r="176" spans="1:26" ht="26.1">
      <c r="A176" s="122" t="s">
        <v>46</v>
      </c>
      <c r="B176" s="114" t="s">
        <v>24</v>
      </c>
      <c r="C176" s="114" t="s">
        <v>12</v>
      </c>
      <c r="D176" s="114" t="str" cm="1">
        <f t="array" ref="D176">IF(A176="", "", _xlfn._xlws.FILTER('Responsáveis pelas informações'!F:F, 'Responsáveis pelas informações'!A:A=A176))</f>
        <v>Juliana</v>
      </c>
      <c r="E176" s="114" t="s">
        <v>38</v>
      </c>
      <c r="F176" s="133" t="s">
        <v>401</v>
      </c>
      <c r="G176" s="133" t="s">
        <v>877</v>
      </c>
      <c r="H176" s="133"/>
      <c r="I176" s="114"/>
      <c r="J176" s="158"/>
      <c r="K176" s="158"/>
      <c r="L176" s="158"/>
      <c r="M176" s="158"/>
      <c r="N176" s="158"/>
      <c r="O176" s="158"/>
      <c r="P176" s="158"/>
      <c r="Q176" s="158"/>
      <c r="R176" s="158"/>
      <c r="S176" s="164"/>
      <c r="T176" s="164">
        <v>36623613</v>
      </c>
      <c r="U176" s="158"/>
      <c r="V176" s="158"/>
      <c r="W176" s="158"/>
      <c r="X176" s="158"/>
      <c r="Y176" s="158"/>
      <c r="Z176" s="158"/>
    </row>
    <row r="177" spans="1:26" ht="26.1">
      <c r="A177" s="9" t="s">
        <v>43</v>
      </c>
      <c r="B177" s="16" t="s">
        <v>9</v>
      </c>
      <c r="C177" s="16" t="s">
        <v>17</v>
      </c>
      <c r="D177" s="16" t="str" cm="1">
        <f t="array" ref="D177">IF(A177="", "", _xlfn._xlws.FILTER('Responsáveis pelas informações'!F:F, 'Responsáveis pelas informações'!A:A=A177))</f>
        <v>Juliana</v>
      </c>
      <c r="E177" s="16" t="s">
        <v>41</v>
      </c>
      <c r="F177" s="30" t="s">
        <v>414</v>
      </c>
      <c r="G177" s="30" t="s">
        <v>877</v>
      </c>
      <c r="H177" s="30"/>
      <c r="I177" s="16"/>
      <c r="J177" s="93"/>
      <c r="K177" s="93"/>
      <c r="L177" s="93"/>
      <c r="M177" s="93"/>
      <c r="N177" s="93"/>
      <c r="O177" s="93"/>
      <c r="P177" s="93"/>
      <c r="Q177" s="93"/>
      <c r="R177" s="93"/>
      <c r="S177" s="92">
        <v>835249.26</v>
      </c>
      <c r="T177" s="92">
        <v>720000</v>
      </c>
      <c r="U177" s="93">
        <v>720000</v>
      </c>
      <c r="V177" s="93">
        <v>350000</v>
      </c>
      <c r="W177" s="93"/>
      <c r="X177" s="93"/>
      <c r="Y177" s="93"/>
      <c r="Z177" s="93"/>
    </row>
    <row r="178" spans="1:26" ht="26.1">
      <c r="A178" s="9" t="s">
        <v>43</v>
      </c>
      <c r="B178" s="16" t="s">
        <v>14</v>
      </c>
      <c r="C178" s="16" t="s">
        <v>17</v>
      </c>
      <c r="D178" s="16" t="str" cm="1">
        <f t="array" ref="D178">IF(A178="", "", _xlfn._xlws.FILTER('Responsáveis pelas informações'!F:F, 'Responsáveis pelas informações'!A:A=A178))</f>
        <v>Juliana</v>
      </c>
      <c r="E178" s="16" t="s">
        <v>41</v>
      </c>
      <c r="F178" s="30" t="s">
        <v>414</v>
      </c>
      <c r="G178" s="30" t="s">
        <v>877</v>
      </c>
      <c r="H178" s="30"/>
      <c r="I178" s="16"/>
      <c r="J178" s="93"/>
      <c r="K178" s="93"/>
      <c r="L178" s="93"/>
      <c r="M178" s="93"/>
      <c r="N178" s="93"/>
      <c r="O178" s="93"/>
      <c r="P178" s="93"/>
      <c r="Q178" s="93"/>
      <c r="R178" s="93"/>
      <c r="S178" s="92">
        <v>950000</v>
      </c>
      <c r="T178" s="92">
        <v>960000</v>
      </c>
      <c r="U178" s="93">
        <v>950000</v>
      </c>
      <c r="V178" s="93">
        <v>460000</v>
      </c>
      <c r="W178" s="93"/>
      <c r="X178" s="93"/>
      <c r="Y178" s="93"/>
      <c r="Z178" s="93"/>
    </row>
    <row r="179" spans="1:26" ht="39">
      <c r="A179" s="9" t="s">
        <v>43</v>
      </c>
      <c r="B179" s="16" t="s">
        <v>19</v>
      </c>
      <c r="C179" s="16" t="s">
        <v>17</v>
      </c>
      <c r="D179" s="16" t="str" cm="1">
        <f t="array" ref="D179">IF(A179="", "", _xlfn._xlws.FILTER('Responsáveis pelas informações'!F:F, 'Responsáveis pelas informações'!A:A=A179))</f>
        <v>Juliana</v>
      </c>
      <c r="E179" s="16" t="s">
        <v>41</v>
      </c>
      <c r="F179" s="30" t="s">
        <v>414</v>
      </c>
      <c r="G179" s="30" t="s">
        <v>877</v>
      </c>
      <c r="H179" s="30"/>
      <c r="I179" s="16"/>
      <c r="J179" s="93"/>
      <c r="K179" s="93"/>
      <c r="L179" s="93"/>
      <c r="M179" s="93"/>
      <c r="N179" s="93"/>
      <c r="O179" s="93"/>
      <c r="P179" s="93"/>
      <c r="Q179" s="93"/>
      <c r="R179" s="93"/>
      <c r="S179" s="92">
        <v>722000</v>
      </c>
      <c r="T179" s="92">
        <v>500000</v>
      </c>
      <c r="U179" s="93">
        <v>500000</v>
      </c>
      <c r="V179" s="93">
        <v>250000</v>
      </c>
      <c r="W179" s="93"/>
      <c r="X179" s="93"/>
      <c r="Y179" s="93"/>
      <c r="Z179" s="93"/>
    </row>
    <row r="180" spans="1:26" ht="26.1">
      <c r="A180" s="9" t="s">
        <v>43</v>
      </c>
      <c r="B180" s="16" t="s">
        <v>24</v>
      </c>
      <c r="C180" s="16" t="s">
        <v>17</v>
      </c>
      <c r="D180" s="16" t="str" cm="1">
        <f t="array" ref="D180">IF(A180="", "", _xlfn._xlws.FILTER('Responsáveis pelas informações'!F:F, 'Responsáveis pelas informações'!A:A=A180))</f>
        <v>Juliana</v>
      </c>
      <c r="E180" s="16" t="s">
        <v>41</v>
      </c>
      <c r="F180" s="30" t="s">
        <v>414</v>
      </c>
      <c r="G180" s="30" t="s">
        <v>877</v>
      </c>
      <c r="H180" s="30"/>
      <c r="I180" s="16"/>
      <c r="J180" s="93"/>
      <c r="K180" s="93"/>
      <c r="L180" s="93"/>
      <c r="M180" s="93"/>
      <c r="N180" s="93"/>
      <c r="O180" s="93"/>
      <c r="P180" s="93"/>
      <c r="Q180" s="93"/>
      <c r="R180" s="93"/>
      <c r="S180" s="92">
        <f>SUBTOTAL(9,S177:S179)</f>
        <v>2507249.2599999998</v>
      </c>
      <c r="T180" s="92">
        <f>SUBTOTAL(9,T177:T179)</f>
        <v>2180000</v>
      </c>
      <c r="U180" s="93">
        <f>SUBTOTAL(9,U177:U179)</f>
        <v>2170000</v>
      </c>
      <c r="V180" s="93">
        <f>SUBTOTAL(9,V177:V179)</f>
        <v>1060000</v>
      </c>
      <c r="W180" s="93"/>
      <c r="X180" s="93"/>
      <c r="Y180" s="93"/>
      <c r="Z180" s="93"/>
    </row>
    <row r="181" spans="1:26" ht="26.1">
      <c r="A181" s="9" t="s">
        <v>43</v>
      </c>
      <c r="B181" s="16" t="s">
        <v>9</v>
      </c>
      <c r="C181" s="16" t="s">
        <v>7</v>
      </c>
      <c r="D181" s="16" t="str" cm="1">
        <f t="array" ref="D181">IF(A181="", "", _xlfn._xlws.FILTER('Responsáveis pelas informações'!F:F, 'Responsáveis pelas informações'!A:A=A181))</f>
        <v>Juliana</v>
      </c>
      <c r="E181" s="16" t="s">
        <v>41</v>
      </c>
      <c r="F181" s="30" t="s">
        <v>414</v>
      </c>
      <c r="G181" s="30" t="s">
        <v>877</v>
      </c>
      <c r="H181" s="30"/>
      <c r="I181" s="16"/>
      <c r="J181" s="93"/>
      <c r="K181" s="93"/>
      <c r="L181" s="93"/>
      <c r="M181" s="93"/>
      <c r="N181" s="93"/>
      <c r="O181" s="93"/>
      <c r="P181" s="93"/>
      <c r="Q181" s="93"/>
      <c r="R181" s="93"/>
      <c r="S181" s="92">
        <v>0</v>
      </c>
      <c r="T181" s="92">
        <v>520000</v>
      </c>
      <c r="U181" s="92">
        <v>520000</v>
      </c>
      <c r="V181" s="92">
        <v>360000</v>
      </c>
      <c r="W181" s="93"/>
      <c r="X181" s="93"/>
      <c r="Y181" s="93"/>
      <c r="Z181" s="93"/>
    </row>
    <row r="182" spans="1:26" ht="26.1">
      <c r="A182" s="9" t="s">
        <v>43</v>
      </c>
      <c r="B182" s="16" t="s">
        <v>14</v>
      </c>
      <c r="C182" s="16" t="s">
        <v>7</v>
      </c>
      <c r="D182" s="16" t="str" cm="1">
        <f t="array" ref="D182">IF(A182="", "", _xlfn._xlws.FILTER('Responsáveis pelas informações'!F:F, 'Responsáveis pelas informações'!A:A=A182))</f>
        <v>Juliana</v>
      </c>
      <c r="E182" s="16" t="s">
        <v>41</v>
      </c>
      <c r="F182" s="30" t="s">
        <v>414</v>
      </c>
      <c r="G182" s="30" t="s">
        <v>877</v>
      </c>
      <c r="H182" s="30"/>
      <c r="I182" s="16"/>
      <c r="J182" s="93"/>
      <c r="K182" s="93"/>
      <c r="L182" s="93"/>
      <c r="M182" s="93"/>
      <c r="N182" s="93"/>
      <c r="O182" s="93"/>
      <c r="P182" s="93"/>
      <c r="Q182" s="93"/>
      <c r="R182" s="93"/>
      <c r="S182" s="92">
        <v>0</v>
      </c>
      <c r="T182" s="92">
        <v>350000</v>
      </c>
      <c r="U182" s="92">
        <v>350000</v>
      </c>
      <c r="V182" s="93">
        <v>180000</v>
      </c>
      <c r="W182" s="93"/>
      <c r="X182" s="93"/>
      <c r="Y182" s="93"/>
      <c r="Z182" s="93"/>
    </row>
    <row r="183" spans="1:26" ht="39">
      <c r="A183" s="9" t="s">
        <v>43</v>
      </c>
      <c r="B183" s="16" t="s">
        <v>19</v>
      </c>
      <c r="C183" s="16" t="s">
        <v>7</v>
      </c>
      <c r="D183" s="16" t="str" cm="1">
        <f t="array" ref="D183">IF(A183="", "", _xlfn._xlws.FILTER('Responsáveis pelas informações'!F:F, 'Responsáveis pelas informações'!A:A=A183))</f>
        <v>Juliana</v>
      </c>
      <c r="E183" s="16" t="s">
        <v>41</v>
      </c>
      <c r="F183" s="30" t="s">
        <v>414</v>
      </c>
      <c r="G183" s="30" t="s">
        <v>877</v>
      </c>
      <c r="H183" s="30"/>
      <c r="I183" s="16"/>
      <c r="J183" s="93"/>
      <c r="K183" s="93"/>
      <c r="L183" s="93"/>
      <c r="M183" s="93"/>
      <c r="N183" s="93"/>
      <c r="O183" s="93"/>
      <c r="P183" s="93"/>
      <c r="Q183" s="93"/>
      <c r="R183" s="93"/>
      <c r="S183" s="92">
        <v>0</v>
      </c>
      <c r="T183" s="92">
        <v>200000</v>
      </c>
      <c r="U183" s="92">
        <v>200000</v>
      </c>
      <c r="V183" s="93">
        <v>180000</v>
      </c>
      <c r="W183" s="93"/>
      <c r="X183" s="93"/>
      <c r="Y183" s="93"/>
      <c r="Z183" s="93"/>
    </row>
    <row r="184" spans="1:26" ht="26.1">
      <c r="A184" s="9" t="s">
        <v>43</v>
      </c>
      <c r="B184" s="16" t="s">
        <v>24</v>
      </c>
      <c r="C184" s="16" t="s">
        <v>7</v>
      </c>
      <c r="D184" s="16" t="str" cm="1">
        <f t="array" ref="D184">IF(A184="", "", _xlfn._xlws.FILTER('Responsáveis pelas informações'!F:F, 'Responsáveis pelas informações'!A:A=A184))</f>
        <v>Juliana</v>
      </c>
      <c r="E184" s="16" t="s">
        <v>41</v>
      </c>
      <c r="F184" s="30" t="s">
        <v>414</v>
      </c>
      <c r="G184" s="30" t="s">
        <v>877</v>
      </c>
      <c r="H184" s="30"/>
      <c r="I184" s="16"/>
      <c r="J184" s="93"/>
      <c r="K184" s="93"/>
      <c r="L184" s="93"/>
      <c r="M184" s="93"/>
      <c r="N184" s="93"/>
      <c r="O184" s="93"/>
      <c r="P184" s="93"/>
      <c r="Q184" s="93"/>
      <c r="R184" s="93"/>
      <c r="S184" s="92">
        <v>0</v>
      </c>
      <c r="T184" s="92">
        <v>1070000</v>
      </c>
      <c r="U184" s="93">
        <v>1070000</v>
      </c>
      <c r="V184" s="93">
        <v>720000</v>
      </c>
      <c r="W184" s="93"/>
      <c r="X184" s="93"/>
      <c r="Y184" s="93"/>
      <c r="Z184" s="93"/>
    </row>
    <row r="185" spans="1:26" ht="26.1">
      <c r="A185" s="9" t="s">
        <v>43</v>
      </c>
      <c r="B185" s="16" t="s">
        <v>9</v>
      </c>
      <c r="C185" s="16" t="s">
        <v>12</v>
      </c>
      <c r="D185" s="16" t="str" cm="1">
        <f t="array" ref="D185">IF(A185="", "", _xlfn._xlws.FILTER('Responsáveis pelas informações'!F:F, 'Responsáveis pelas informações'!A:A=A185))</f>
        <v>Juliana</v>
      </c>
      <c r="E185" s="16" t="s">
        <v>41</v>
      </c>
      <c r="F185" s="30" t="s">
        <v>414</v>
      </c>
      <c r="G185" s="30" t="s">
        <v>877</v>
      </c>
      <c r="H185" s="30"/>
      <c r="I185" s="16"/>
      <c r="J185" s="93"/>
      <c r="K185" s="93"/>
      <c r="L185" s="93"/>
      <c r="M185" s="93"/>
      <c r="N185" s="93"/>
      <c r="O185" s="93"/>
      <c r="P185" s="93"/>
      <c r="Q185" s="93"/>
      <c r="R185" s="93"/>
      <c r="S185" s="92">
        <v>200000</v>
      </c>
      <c r="T185" s="92">
        <v>200000</v>
      </c>
      <c r="U185" s="92">
        <v>200000</v>
      </c>
      <c r="V185" s="92">
        <v>200000</v>
      </c>
      <c r="W185" s="93"/>
      <c r="X185" s="93"/>
      <c r="Y185" s="93"/>
      <c r="Z185" s="93"/>
    </row>
    <row r="186" spans="1:26" ht="26.1">
      <c r="A186" s="9" t="s">
        <v>43</v>
      </c>
      <c r="B186" s="16" t="s">
        <v>14</v>
      </c>
      <c r="C186" s="16" t="s">
        <v>12</v>
      </c>
      <c r="D186" s="16" t="str" cm="1">
        <f t="array" ref="D186">IF(A186="", "", _xlfn._xlws.FILTER('Responsáveis pelas informações'!F:F, 'Responsáveis pelas informações'!A:A=A186))</f>
        <v>Juliana</v>
      </c>
      <c r="E186" s="16" t="s">
        <v>41</v>
      </c>
      <c r="F186" s="30" t="s">
        <v>414</v>
      </c>
      <c r="G186" s="30" t="s">
        <v>877</v>
      </c>
      <c r="H186" s="30"/>
      <c r="I186" s="16"/>
      <c r="J186" s="93"/>
      <c r="K186" s="93"/>
      <c r="L186" s="93"/>
      <c r="M186" s="93"/>
      <c r="N186" s="93"/>
      <c r="O186" s="93"/>
      <c r="P186" s="93"/>
      <c r="Q186" s="93"/>
      <c r="R186" s="93"/>
      <c r="S186" s="92">
        <v>120000</v>
      </c>
      <c r="T186" s="92">
        <v>120000</v>
      </c>
      <c r="U186" s="92">
        <v>120000</v>
      </c>
      <c r="V186" s="92">
        <v>120000</v>
      </c>
      <c r="W186" s="93"/>
      <c r="X186" s="93"/>
      <c r="Y186" s="93"/>
      <c r="Z186" s="93"/>
    </row>
    <row r="187" spans="1:26" ht="39">
      <c r="A187" s="9" t="s">
        <v>43</v>
      </c>
      <c r="B187" s="16" t="s">
        <v>19</v>
      </c>
      <c r="C187" s="16" t="s">
        <v>12</v>
      </c>
      <c r="D187" s="16" t="str" cm="1">
        <f t="array" ref="D187">IF(A187="", "", _xlfn._xlws.FILTER('Responsáveis pelas informações'!F:F, 'Responsáveis pelas informações'!A:A=A187))</f>
        <v>Juliana</v>
      </c>
      <c r="E187" s="16" t="s">
        <v>41</v>
      </c>
      <c r="F187" s="30" t="s">
        <v>414</v>
      </c>
      <c r="G187" s="30" t="s">
        <v>877</v>
      </c>
      <c r="H187" s="30"/>
      <c r="I187" s="16"/>
      <c r="J187" s="93"/>
      <c r="K187" s="93"/>
      <c r="L187" s="93"/>
      <c r="M187" s="93"/>
      <c r="N187" s="93"/>
      <c r="O187" s="93"/>
      <c r="P187" s="93"/>
      <c r="Q187" s="93"/>
      <c r="R187" s="93"/>
      <c r="S187" s="92">
        <v>100000</v>
      </c>
      <c r="T187" s="92">
        <v>100000</v>
      </c>
      <c r="U187" s="92">
        <v>100000</v>
      </c>
      <c r="V187" s="92">
        <v>100000</v>
      </c>
      <c r="W187" s="93"/>
      <c r="X187" s="93"/>
      <c r="Y187" s="93"/>
      <c r="Z187" s="93"/>
    </row>
    <row r="188" spans="1:26" ht="26.1">
      <c r="A188" s="9" t="s">
        <v>43</v>
      </c>
      <c r="B188" s="16" t="s">
        <v>24</v>
      </c>
      <c r="C188" s="16" t="s">
        <v>12</v>
      </c>
      <c r="D188" s="16" t="str" cm="1">
        <f t="array" ref="D188">IF(A188="", "", _xlfn._xlws.FILTER('Responsáveis pelas informações'!F:F, 'Responsáveis pelas informações'!A:A=A188))</f>
        <v>Juliana</v>
      </c>
      <c r="E188" s="16" t="s">
        <v>41</v>
      </c>
      <c r="F188" s="30" t="s">
        <v>414</v>
      </c>
      <c r="G188" s="30" t="s">
        <v>877</v>
      </c>
      <c r="H188" s="30"/>
      <c r="I188" s="16"/>
      <c r="J188" s="93"/>
      <c r="K188" s="93"/>
      <c r="L188" s="93"/>
      <c r="M188" s="93"/>
      <c r="N188" s="93"/>
      <c r="O188" s="93"/>
      <c r="P188" s="93"/>
      <c r="Q188" s="93"/>
      <c r="R188" s="93"/>
      <c r="S188" s="92">
        <v>420000</v>
      </c>
      <c r="T188" s="92">
        <v>420000</v>
      </c>
      <c r="U188" s="93">
        <v>420000</v>
      </c>
      <c r="V188" s="93">
        <v>420000</v>
      </c>
      <c r="W188" s="93"/>
      <c r="X188" s="93"/>
      <c r="Y188" s="93"/>
      <c r="Z188" s="93"/>
    </row>
    <row r="189" spans="1:26" ht="26.1">
      <c r="A189" s="9" t="s">
        <v>43</v>
      </c>
      <c r="B189" s="16" t="s">
        <v>9</v>
      </c>
      <c r="C189" s="16" t="s">
        <v>17</v>
      </c>
      <c r="D189" s="16" t="str" cm="1">
        <f t="array" ref="D189">IF(A189="", "", _xlfn._xlws.FILTER('Responsáveis pelas informações'!F:F, 'Responsáveis pelas informações'!A:A=A189))</f>
        <v>Juliana</v>
      </c>
      <c r="E189" s="16" t="s">
        <v>41</v>
      </c>
      <c r="F189" s="30" t="s">
        <v>877</v>
      </c>
      <c r="G189" s="30" t="s">
        <v>389</v>
      </c>
      <c r="H189" s="30"/>
      <c r="I189" s="16"/>
      <c r="J189" s="93"/>
      <c r="K189" s="93"/>
      <c r="L189" s="93"/>
      <c r="M189" s="93"/>
      <c r="N189" s="93"/>
      <c r="O189" s="93"/>
      <c r="P189" s="93"/>
      <c r="Q189" s="93"/>
      <c r="R189" s="93"/>
      <c r="S189" s="92">
        <v>814722</v>
      </c>
      <c r="T189" s="92">
        <v>2610527.2599999998</v>
      </c>
      <c r="U189" s="93">
        <v>0</v>
      </c>
      <c r="V189" s="93">
        <v>0</v>
      </c>
      <c r="W189" s="93"/>
      <c r="X189" s="93"/>
      <c r="Y189" s="93"/>
      <c r="Z189" s="93"/>
    </row>
    <row r="190" spans="1:26" ht="26.1">
      <c r="A190" s="9" t="s">
        <v>43</v>
      </c>
      <c r="B190" s="16" t="s">
        <v>14</v>
      </c>
      <c r="C190" s="16" t="s">
        <v>17</v>
      </c>
      <c r="D190" s="16" t="str" cm="1">
        <f t="array" ref="D190">IF(A190="", "", _xlfn._xlws.FILTER('Responsáveis pelas informações'!F:F, 'Responsáveis pelas informações'!A:A=A190))</f>
        <v>Juliana</v>
      </c>
      <c r="E190" s="16" t="s">
        <v>41</v>
      </c>
      <c r="F190" s="30" t="s">
        <v>877</v>
      </c>
      <c r="G190" s="30" t="s">
        <v>389</v>
      </c>
      <c r="H190" s="30"/>
      <c r="I190" s="16"/>
      <c r="J190" s="93"/>
      <c r="K190" s="93"/>
      <c r="L190" s="93"/>
      <c r="M190" s="93"/>
      <c r="N190" s="93"/>
      <c r="O190" s="93"/>
      <c r="P190" s="93"/>
      <c r="Q190" s="93"/>
      <c r="R190" s="93"/>
      <c r="S190" s="92">
        <v>727686.54</v>
      </c>
      <c r="T190" s="92">
        <v>2910000</v>
      </c>
      <c r="U190" s="93">
        <v>0</v>
      </c>
      <c r="V190" s="93">
        <v>0</v>
      </c>
      <c r="W190" s="93"/>
      <c r="X190" s="93"/>
      <c r="Y190" s="93"/>
      <c r="Z190" s="93"/>
    </row>
    <row r="191" spans="1:26" ht="39">
      <c r="A191" s="9" t="s">
        <v>43</v>
      </c>
      <c r="B191" s="16" t="s">
        <v>19</v>
      </c>
      <c r="C191" s="16" t="s">
        <v>17</v>
      </c>
      <c r="D191" s="16" t="str" cm="1">
        <f t="array" ref="D191">IF(A191="", "", _xlfn._xlws.FILTER('Responsáveis pelas informações'!F:F, 'Responsáveis pelas informações'!A:A=A191))</f>
        <v>Juliana</v>
      </c>
      <c r="E191" s="16" t="s">
        <v>41</v>
      </c>
      <c r="F191" s="30" t="s">
        <v>877</v>
      </c>
      <c r="G191" s="30" t="s">
        <v>389</v>
      </c>
      <c r="H191" s="30"/>
      <c r="I191" s="16"/>
      <c r="J191" s="93"/>
      <c r="K191" s="93"/>
      <c r="L191" s="93"/>
      <c r="M191" s="93"/>
      <c r="N191" s="93"/>
      <c r="O191" s="93"/>
      <c r="P191" s="93"/>
      <c r="Q191" s="93"/>
      <c r="R191" s="93"/>
      <c r="S191" s="92">
        <v>763132.32</v>
      </c>
      <c r="T191" s="92">
        <v>2450000</v>
      </c>
      <c r="U191" s="93">
        <v>0</v>
      </c>
      <c r="V191" s="93">
        <v>0</v>
      </c>
      <c r="W191" s="93"/>
      <c r="X191" s="93"/>
      <c r="Y191" s="93"/>
      <c r="Z191" s="93"/>
    </row>
    <row r="192" spans="1:26" ht="26.1">
      <c r="A192" s="9" t="s">
        <v>43</v>
      </c>
      <c r="B192" s="16" t="s">
        <v>24</v>
      </c>
      <c r="C192" s="16" t="s">
        <v>17</v>
      </c>
      <c r="D192" s="16" t="str" cm="1">
        <f t="array" ref="D192">IF(A192="", "", _xlfn._xlws.FILTER('Responsáveis pelas informações'!F:F, 'Responsáveis pelas informações'!A:A=A192))</f>
        <v>Juliana</v>
      </c>
      <c r="E192" s="16" t="s">
        <v>41</v>
      </c>
      <c r="F192" s="30" t="s">
        <v>877</v>
      </c>
      <c r="G192" s="30" t="s">
        <v>389</v>
      </c>
      <c r="H192" s="30"/>
      <c r="I192" s="16"/>
      <c r="J192" s="93"/>
      <c r="K192" s="93"/>
      <c r="L192" s="93"/>
      <c r="M192" s="93"/>
      <c r="N192" s="93"/>
      <c r="O192" s="93"/>
      <c r="P192" s="93"/>
      <c r="Q192" s="93"/>
      <c r="R192" s="93"/>
      <c r="S192" s="92">
        <v>2305540.86</v>
      </c>
      <c r="T192" s="92">
        <v>7970527.2599999998</v>
      </c>
      <c r="U192" s="93">
        <v>0</v>
      </c>
      <c r="V192" s="93">
        <v>0</v>
      </c>
      <c r="W192" s="93"/>
      <c r="X192" s="93"/>
      <c r="Y192" s="93"/>
      <c r="Z192" s="93"/>
    </row>
    <row r="193" spans="1:26" ht="26.1">
      <c r="A193" s="9" t="s">
        <v>43</v>
      </c>
      <c r="B193" s="16" t="s">
        <v>9</v>
      </c>
      <c r="C193" s="16" t="s">
        <v>7</v>
      </c>
      <c r="D193" s="16" t="str" cm="1">
        <f t="array" ref="D193">IF(A193="", "", _xlfn._xlws.FILTER('Responsáveis pelas informações'!F:F, 'Responsáveis pelas informações'!A:A=A193))</f>
        <v>Juliana</v>
      </c>
      <c r="E193" s="16" t="s">
        <v>41</v>
      </c>
      <c r="F193" s="30" t="s">
        <v>877</v>
      </c>
      <c r="G193" s="30" t="s">
        <v>389</v>
      </c>
      <c r="H193" s="30"/>
      <c r="I193" s="16"/>
      <c r="J193" s="93"/>
      <c r="K193" s="93"/>
      <c r="L193" s="93"/>
      <c r="M193" s="93"/>
      <c r="N193" s="93"/>
      <c r="O193" s="93"/>
      <c r="P193" s="93"/>
      <c r="Q193" s="93"/>
      <c r="R193" s="93"/>
      <c r="S193" s="92">
        <v>0</v>
      </c>
      <c r="T193" s="92">
        <v>520000</v>
      </c>
      <c r="U193" s="92">
        <v>520000</v>
      </c>
      <c r="V193" s="92">
        <v>360000</v>
      </c>
      <c r="W193" s="93"/>
      <c r="X193" s="93"/>
      <c r="Y193" s="93"/>
      <c r="Z193" s="93"/>
    </row>
    <row r="194" spans="1:26" ht="26.1">
      <c r="A194" s="9" t="s">
        <v>43</v>
      </c>
      <c r="B194" s="16" t="s">
        <v>14</v>
      </c>
      <c r="C194" s="16" t="s">
        <v>7</v>
      </c>
      <c r="D194" s="16" t="str" cm="1">
        <f t="array" ref="D194">IF(A194="", "", _xlfn._xlws.FILTER('Responsáveis pelas informações'!F:F, 'Responsáveis pelas informações'!A:A=A194))</f>
        <v>Juliana</v>
      </c>
      <c r="E194" s="16" t="s">
        <v>41</v>
      </c>
      <c r="F194" s="30" t="s">
        <v>877</v>
      </c>
      <c r="G194" s="30" t="s">
        <v>389</v>
      </c>
      <c r="H194" s="30"/>
      <c r="I194" s="16"/>
      <c r="J194" s="93"/>
      <c r="K194" s="93"/>
      <c r="L194" s="93"/>
      <c r="M194" s="93"/>
      <c r="N194" s="93"/>
      <c r="O194" s="93"/>
      <c r="P194" s="93"/>
      <c r="Q194" s="93"/>
      <c r="R194" s="93"/>
      <c r="S194" s="92">
        <v>0</v>
      </c>
      <c r="T194" s="92">
        <v>350000</v>
      </c>
      <c r="U194" s="92">
        <v>350000</v>
      </c>
      <c r="V194" s="93">
        <v>180000</v>
      </c>
      <c r="W194" s="93"/>
      <c r="X194" s="93"/>
      <c r="Y194" s="93"/>
      <c r="Z194" s="93"/>
    </row>
    <row r="195" spans="1:26" ht="39">
      <c r="A195" s="9" t="s">
        <v>43</v>
      </c>
      <c r="B195" s="16" t="s">
        <v>19</v>
      </c>
      <c r="C195" s="16" t="s">
        <v>7</v>
      </c>
      <c r="D195" s="16" t="str" cm="1">
        <f t="array" ref="D195">IF(A195="", "", _xlfn._xlws.FILTER('Responsáveis pelas informações'!F:F, 'Responsáveis pelas informações'!A:A=A195))</f>
        <v>Juliana</v>
      </c>
      <c r="E195" s="16" t="s">
        <v>41</v>
      </c>
      <c r="F195" s="30" t="s">
        <v>877</v>
      </c>
      <c r="G195" s="30" t="s">
        <v>389</v>
      </c>
      <c r="H195" s="30"/>
      <c r="I195" s="16"/>
      <c r="J195" s="93"/>
      <c r="K195" s="93"/>
      <c r="L195" s="93"/>
      <c r="M195" s="93"/>
      <c r="N195" s="93"/>
      <c r="O195" s="93"/>
      <c r="P195" s="93"/>
      <c r="Q195" s="93"/>
      <c r="R195" s="93"/>
      <c r="S195" s="92">
        <v>0</v>
      </c>
      <c r="T195" s="92">
        <v>200000</v>
      </c>
      <c r="U195" s="121">
        <v>200000</v>
      </c>
      <c r="V195" s="121">
        <v>180000</v>
      </c>
      <c r="W195" s="93"/>
      <c r="X195" s="93"/>
      <c r="Y195" s="93"/>
      <c r="Z195" s="93"/>
    </row>
    <row r="196" spans="1:26" ht="26.1">
      <c r="A196" s="9" t="s">
        <v>43</v>
      </c>
      <c r="B196" s="16" t="s">
        <v>24</v>
      </c>
      <c r="C196" s="16" t="s">
        <v>7</v>
      </c>
      <c r="D196" s="16" t="str" cm="1">
        <f t="array" ref="D196">IF(A196="", "", _xlfn._xlws.FILTER('Responsáveis pelas informações'!F:F, 'Responsáveis pelas informações'!A:A=A196))</f>
        <v>Juliana</v>
      </c>
      <c r="E196" s="16" t="s">
        <v>41</v>
      </c>
      <c r="F196" s="30" t="s">
        <v>877</v>
      </c>
      <c r="G196" s="30" t="s">
        <v>389</v>
      </c>
      <c r="H196" s="30"/>
      <c r="I196" s="16"/>
      <c r="J196" s="93"/>
      <c r="K196" s="93"/>
      <c r="L196" s="93"/>
      <c r="M196" s="93"/>
      <c r="N196" s="93"/>
      <c r="O196" s="93"/>
      <c r="P196" s="93"/>
      <c r="Q196" s="93"/>
      <c r="R196" s="93"/>
      <c r="S196" s="92">
        <f>SUBTOTAL(9,S193:S195)</f>
        <v>0</v>
      </c>
      <c r="T196" s="92">
        <f>SUBTOTAL(9,T193:T195)</f>
        <v>1070000</v>
      </c>
      <c r="U196" s="93">
        <f>SUBTOTAL(9,U193:U195)</f>
        <v>1070000</v>
      </c>
      <c r="V196" s="93">
        <f>SUBTOTAL(9,V193:V195)</f>
        <v>720000</v>
      </c>
      <c r="W196" s="93"/>
      <c r="X196" s="93"/>
      <c r="Y196" s="93"/>
      <c r="Z196" s="93"/>
    </row>
    <row r="197" spans="1:26" ht="26.1">
      <c r="A197" s="9" t="s">
        <v>43</v>
      </c>
      <c r="B197" s="16" t="s">
        <v>9</v>
      </c>
      <c r="C197" s="16" t="s">
        <v>12</v>
      </c>
      <c r="D197" s="16" t="str" cm="1">
        <f t="array" ref="D197">IF(A197="", "", _xlfn._xlws.FILTER('Responsáveis pelas informações'!F:F, 'Responsáveis pelas informações'!A:A=A197))</f>
        <v>Juliana</v>
      </c>
      <c r="E197" s="16" t="s">
        <v>41</v>
      </c>
      <c r="F197" s="30" t="s">
        <v>877</v>
      </c>
      <c r="G197" s="30" t="s">
        <v>389</v>
      </c>
      <c r="H197" s="30"/>
      <c r="I197" s="16"/>
      <c r="J197" s="93"/>
      <c r="K197" s="93"/>
      <c r="L197" s="93"/>
      <c r="M197" s="93"/>
      <c r="N197" s="93"/>
      <c r="O197" s="93"/>
      <c r="P197" s="93"/>
      <c r="Q197" s="93"/>
      <c r="R197" s="93"/>
      <c r="S197" s="92">
        <v>0</v>
      </c>
      <c r="T197" s="92">
        <v>0</v>
      </c>
      <c r="U197" s="92">
        <v>0</v>
      </c>
      <c r="V197" s="92">
        <v>0</v>
      </c>
      <c r="W197" s="93"/>
      <c r="X197" s="93"/>
      <c r="Y197" s="93"/>
      <c r="Z197" s="93"/>
    </row>
    <row r="198" spans="1:26" ht="26.1">
      <c r="A198" s="9" t="s">
        <v>43</v>
      </c>
      <c r="B198" s="16" t="s">
        <v>14</v>
      </c>
      <c r="C198" s="16" t="s">
        <v>12</v>
      </c>
      <c r="D198" s="16" t="str" cm="1">
        <f t="array" ref="D198">IF(A198="", "", _xlfn._xlws.FILTER('Responsáveis pelas informações'!F:F, 'Responsáveis pelas informações'!A:A=A198))</f>
        <v>Juliana</v>
      </c>
      <c r="E198" s="16" t="s">
        <v>41</v>
      </c>
      <c r="F198" s="30" t="s">
        <v>877</v>
      </c>
      <c r="G198" s="30" t="s">
        <v>389</v>
      </c>
      <c r="H198" s="30"/>
      <c r="I198" s="16"/>
      <c r="J198" s="93"/>
      <c r="K198" s="93"/>
      <c r="L198" s="93"/>
      <c r="M198" s="93"/>
      <c r="N198" s="93"/>
      <c r="O198" s="93"/>
      <c r="P198" s="93"/>
      <c r="Q198" s="93"/>
      <c r="R198" s="93"/>
      <c r="S198" s="92">
        <v>0</v>
      </c>
      <c r="T198" s="92">
        <v>0</v>
      </c>
      <c r="U198" s="92">
        <v>0</v>
      </c>
      <c r="V198" s="92">
        <v>0</v>
      </c>
      <c r="W198" s="93"/>
      <c r="X198" s="93"/>
      <c r="Y198" s="93"/>
      <c r="Z198" s="93"/>
    </row>
    <row r="199" spans="1:26" ht="39">
      <c r="A199" s="9" t="s">
        <v>43</v>
      </c>
      <c r="B199" s="16" t="s">
        <v>19</v>
      </c>
      <c r="C199" s="16" t="s">
        <v>12</v>
      </c>
      <c r="D199" s="16" t="str" cm="1">
        <f t="array" ref="D199">IF(A199="", "", _xlfn._xlws.FILTER('Responsáveis pelas informações'!F:F, 'Responsáveis pelas informações'!A:A=A199))</f>
        <v>Juliana</v>
      </c>
      <c r="E199" s="16" t="s">
        <v>41</v>
      </c>
      <c r="F199" s="30" t="s">
        <v>877</v>
      </c>
      <c r="G199" s="30" t="s">
        <v>389</v>
      </c>
      <c r="H199" s="30"/>
      <c r="I199" s="16"/>
      <c r="J199" s="93"/>
      <c r="K199" s="93"/>
      <c r="L199" s="93"/>
      <c r="M199" s="93"/>
      <c r="N199" s="93"/>
      <c r="O199" s="93"/>
      <c r="P199" s="93"/>
      <c r="Q199" s="93"/>
      <c r="R199" s="93"/>
      <c r="S199" s="92">
        <v>0</v>
      </c>
      <c r="T199" s="92">
        <v>0</v>
      </c>
      <c r="U199" s="92">
        <v>0</v>
      </c>
      <c r="V199" s="92">
        <v>0</v>
      </c>
      <c r="W199" s="93"/>
      <c r="X199" s="93"/>
      <c r="Y199" s="93"/>
      <c r="Z199" s="93"/>
    </row>
    <row r="200" spans="1:26" ht="26.1">
      <c r="A200" s="9" t="s">
        <v>43</v>
      </c>
      <c r="B200" s="16" t="s">
        <v>24</v>
      </c>
      <c r="C200" s="16" t="s">
        <v>12</v>
      </c>
      <c r="D200" s="16" t="str" cm="1">
        <f t="array" ref="D200">IF(A200="", "", _xlfn._xlws.FILTER('Responsáveis pelas informações'!F:F, 'Responsáveis pelas informações'!A:A=A200))</f>
        <v>Juliana</v>
      </c>
      <c r="E200" s="16" t="s">
        <v>41</v>
      </c>
      <c r="F200" s="30" t="s">
        <v>877</v>
      </c>
      <c r="G200" s="30" t="s">
        <v>389</v>
      </c>
      <c r="H200" s="30"/>
      <c r="I200" s="16"/>
      <c r="J200" s="93"/>
      <c r="K200" s="93"/>
      <c r="L200" s="93"/>
      <c r="M200" s="93"/>
      <c r="N200" s="93"/>
      <c r="O200" s="93"/>
      <c r="P200" s="93"/>
      <c r="Q200" s="93"/>
      <c r="R200" s="93"/>
      <c r="S200" s="92">
        <v>0</v>
      </c>
      <c r="T200" s="92">
        <v>0</v>
      </c>
      <c r="U200" s="92">
        <v>0</v>
      </c>
      <c r="V200" s="92">
        <v>0</v>
      </c>
      <c r="W200" s="93"/>
      <c r="X200" s="93"/>
      <c r="Y200" s="93"/>
      <c r="Z200" s="93"/>
    </row>
    <row r="201" spans="1:26" ht="26.1">
      <c r="A201" s="9" t="s">
        <v>43</v>
      </c>
      <c r="B201" s="16" t="s">
        <v>9</v>
      </c>
      <c r="C201" s="16" t="s">
        <v>17</v>
      </c>
      <c r="D201" s="16"/>
      <c r="E201" s="16"/>
      <c r="F201" s="30"/>
      <c r="G201" s="30"/>
      <c r="H201" s="30"/>
      <c r="I201" s="16"/>
      <c r="J201" s="93"/>
      <c r="K201" s="93"/>
      <c r="L201" s="93"/>
      <c r="M201" s="93"/>
      <c r="N201" s="93"/>
      <c r="O201" s="93"/>
      <c r="P201" s="93"/>
      <c r="Q201" s="93"/>
      <c r="R201" s="93"/>
      <c r="S201" s="92"/>
      <c r="T201" s="92">
        <v>4010527.26</v>
      </c>
      <c r="U201" s="92"/>
      <c r="V201" s="92"/>
      <c r="W201" s="93"/>
      <c r="X201" s="93"/>
      <c r="Y201" s="93"/>
      <c r="Z201" s="93"/>
    </row>
    <row r="202" spans="1:26" ht="26.1">
      <c r="A202" s="9" t="s">
        <v>43</v>
      </c>
      <c r="B202" s="16" t="s">
        <v>14</v>
      </c>
      <c r="C202" s="16" t="s">
        <v>17</v>
      </c>
      <c r="D202" s="16"/>
      <c r="E202" s="16"/>
      <c r="F202" s="30"/>
      <c r="G202" s="30"/>
      <c r="H202" s="30"/>
      <c r="I202" s="16"/>
      <c r="J202" s="93"/>
      <c r="K202" s="93"/>
      <c r="L202" s="93"/>
      <c r="M202" s="93"/>
      <c r="N202" s="93"/>
      <c r="O202" s="93"/>
      <c r="P202" s="93"/>
      <c r="Q202" s="93"/>
      <c r="R202" s="93"/>
      <c r="S202" s="92"/>
      <c r="T202" s="92">
        <v>3790000</v>
      </c>
      <c r="U202" s="92"/>
      <c r="V202" s="92"/>
      <c r="W202" s="93"/>
      <c r="X202" s="93"/>
      <c r="Y202" s="93"/>
      <c r="Z202" s="93"/>
    </row>
    <row r="203" spans="1:26" ht="39">
      <c r="A203" s="9" t="s">
        <v>43</v>
      </c>
      <c r="B203" s="16" t="s">
        <v>19</v>
      </c>
      <c r="C203" s="16" t="s">
        <v>17</v>
      </c>
      <c r="D203" s="16"/>
      <c r="E203" s="16"/>
      <c r="F203" s="30"/>
      <c r="G203" s="30"/>
      <c r="H203" s="30"/>
      <c r="I203" s="16"/>
      <c r="J203" s="93"/>
      <c r="K203" s="93"/>
      <c r="L203" s="93"/>
      <c r="M203" s="93"/>
      <c r="N203" s="93"/>
      <c r="O203" s="93"/>
      <c r="P203" s="93"/>
      <c r="Q203" s="93"/>
      <c r="R203" s="93"/>
      <c r="S203" s="92"/>
      <c r="T203" s="92">
        <v>3030000</v>
      </c>
      <c r="U203" s="92"/>
      <c r="V203" s="92"/>
      <c r="W203" s="93"/>
      <c r="X203" s="93"/>
      <c r="Y203" s="93"/>
      <c r="Z203" s="93"/>
    </row>
    <row r="204" spans="1:26" ht="26.1">
      <c r="A204" s="9" t="s">
        <v>43</v>
      </c>
      <c r="B204" s="16" t="s">
        <v>24</v>
      </c>
      <c r="C204" s="16" t="s">
        <v>17</v>
      </c>
      <c r="D204" s="16"/>
      <c r="E204" s="16"/>
      <c r="F204" s="30"/>
      <c r="G204" s="30"/>
      <c r="H204" s="30"/>
      <c r="I204" s="16"/>
      <c r="J204" s="93"/>
      <c r="K204" s="93"/>
      <c r="L204" s="93"/>
      <c r="M204" s="93"/>
      <c r="N204" s="93"/>
      <c r="O204" s="93"/>
      <c r="P204" s="93"/>
      <c r="Q204" s="93"/>
      <c r="R204" s="93"/>
      <c r="S204" s="92"/>
      <c r="T204" s="92">
        <v>10830527.26</v>
      </c>
      <c r="U204" s="92"/>
      <c r="V204" s="92"/>
      <c r="W204" s="93"/>
      <c r="X204" s="93"/>
      <c r="Y204" s="93"/>
      <c r="Z204" s="93"/>
    </row>
    <row r="205" spans="1:26" ht="26.1">
      <c r="A205" s="9" t="s">
        <v>48</v>
      </c>
      <c r="B205" s="16" t="s">
        <v>9</v>
      </c>
      <c r="C205" s="16" t="s">
        <v>17</v>
      </c>
      <c r="D205" s="16" t="str" cm="1">
        <f t="array" ref="D205">IF(A205="", "", _xlfn._xlws.FILTER('Responsáveis pelas informações'!F:F, 'Responsáveis pelas informações'!A:A=A205))</f>
        <v>Juliana</v>
      </c>
      <c r="E205" s="16" t="s">
        <v>11</v>
      </c>
      <c r="F205" s="30" t="s">
        <v>877</v>
      </c>
      <c r="G205" s="30" t="s">
        <v>877</v>
      </c>
      <c r="H205" s="30"/>
      <c r="I205" s="16"/>
      <c r="J205" s="93"/>
      <c r="K205" s="93"/>
      <c r="L205" s="93"/>
      <c r="M205" s="93"/>
      <c r="N205" s="93"/>
      <c r="O205" s="93"/>
      <c r="P205" s="93">
        <v>191985.26</v>
      </c>
      <c r="Q205" s="93">
        <v>383970.52</v>
      </c>
      <c r="R205" s="93">
        <v>1151911.55</v>
      </c>
      <c r="S205" s="92">
        <v>575955.77</v>
      </c>
      <c r="T205" s="92"/>
      <c r="U205" s="93"/>
      <c r="V205" s="93"/>
      <c r="W205" s="93"/>
      <c r="X205" s="93"/>
      <c r="Y205" s="93"/>
      <c r="Z205" s="93"/>
    </row>
    <row r="206" spans="1:26" ht="26.1">
      <c r="A206" s="9" t="s">
        <v>48</v>
      </c>
      <c r="B206" s="16" t="s">
        <v>14</v>
      </c>
      <c r="C206" s="16" t="s">
        <v>17</v>
      </c>
      <c r="D206" s="16" t="str" cm="1">
        <f t="array" ref="D206">IF(A206="", "", _xlfn._xlws.FILTER('Responsáveis pelas informações'!F:F, 'Responsáveis pelas informações'!A:A=A206))</f>
        <v>Juliana</v>
      </c>
      <c r="E206" s="16" t="s">
        <v>11</v>
      </c>
      <c r="F206" s="30" t="s">
        <v>877</v>
      </c>
      <c r="G206" s="30" t="s">
        <v>877</v>
      </c>
      <c r="H206" s="30"/>
      <c r="I206" s="16"/>
      <c r="J206" s="93"/>
      <c r="K206" s="93"/>
      <c r="L206" s="93"/>
      <c r="M206" s="93"/>
      <c r="N206" s="93"/>
      <c r="O206" s="93"/>
      <c r="P206" s="93">
        <v>295132.62</v>
      </c>
      <c r="Q206" s="93">
        <v>590265.23</v>
      </c>
      <c r="R206" s="93">
        <v>1770795.7</v>
      </c>
      <c r="S206" s="92">
        <v>885397.85</v>
      </c>
      <c r="T206" s="92"/>
      <c r="U206" s="93"/>
      <c r="V206" s="93"/>
      <c r="W206" s="93"/>
      <c r="X206" s="93"/>
      <c r="Y206" s="93"/>
      <c r="Z206" s="93"/>
    </row>
    <row r="207" spans="1:26" ht="39">
      <c r="A207" s="9" t="s">
        <v>48</v>
      </c>
      <c r="B207" s="16" t="s">
        <v>19</v>
      </c>
      <c r="C207" s="16" t="s">
        <v>17</v>
      </c>
      <c r="D207" s="16" t="str" cm="1">
        <f t="array" ref="D207">IF(A207="", "", _xlfn._xlws.FILTER('Responsáveis pelas informações'!F:F, 'Responsáveis pelas informações'!A:A=A207))</f>
        <v>Juliana</v>
      </c>
      <c r="E207" s="16" t="s">
        <v>11</v>
      </c>
      <c r="F207" s="30" t="s">
        <v>877</v>
      </c>
      <c r="G207" s="30" t="s">
        <v>877</v>
      </c>
      <c r="H207" s="30"/>
      <c r="I207" s="16"/>
      <c r="J207" s="93"/>
      <c r="K207" s="93"/>
      <c r="L207" s="93"/>
      <c r="M207" s="93"/>
      <c r="N207" s="93"/>
      <c r="O207" s="93"/>
      <c r="P207" s="93">
        <v>109109.63</v>
      </c>
      <c r="Q207" s="93">
        <v>218219.27</v>
      </c>
      <c r="R207" s="93">
        <v>654657.81000000006</v>
      </c>
      <c r="S207" s="92">
        <v>327328.90000000002</v>
      </c>
      <c r="T207" s="92"/>
      <c r="U207" s="93"/>
      <c r="V207" s="93"/>
      <c r="W207" s="93"/>
      <c r="X207" s="93"/>
      <c r="Y207" s="93"/>
      <c r="Z207" s="93"/>
    </row>
    <row r="208" spans="1:26" ht="26.1">
      <c r="A208" s="9" t="s">
        <v>48</v>
      </c>
      <c r="B208" s="16" t="s">
        <v>24</v>
      </c>
      <c r="C208" s="16" t="s">
        <v>17</v>
      </c>
      <c r="D208" s="16" t="str" cm="1">
        <f t="array" ref="D208">IF(A208="", "", _xlfn._xlws.FILTER('Responsáveis pelas informações'!F:F, 'Responsáveis pelas informações'!A:A=A208))</f>
        <v>Juliana</v>
      </c>
      <c r="E208" s="16" t="s">
        <v>11</v>
      </c>
      <c r="F208" s="30" t="s">
        <v>877</v>
      </c>
      <c r="G208" s="30" t="s">
        <v>877</v>
      </c>
      <c r="H208" s="30"/>
      <c r="I208" s="16"/>
      <c r="J208" s="93"/>
      <c r="K208" s="93"/>
      <c r="L208" s="93"/>
      <c r="M208" s="93"/>
      <c r="N208" s="93"/>
      <c r="O208" s="93"/>
      <c r="P208" s="93">
        <v>596227.51</v>
      </c>
      <c r="Q208" s="93">
        <v>1192455.02</v>
      </c>
      <c r="R208" s="93">
        <v>3577365.06</v>
      </c>
      <c r="S208" s="92">
        <v>1788682.52</v>
      </c>
      <c r="T208" s="92"/>
      <c r="U208" s="93"/>
      <c r="V208" s="93"/>
      <c r="W208" s="93"/>
      <c r="X208" s="93"/>
      <c r="Y208" s="93"/>
      <c r="Z208" s="93"/>
    </row>
    <row r="209" spans="1:26" ht="26.1">
      <c r="A209" s="9" t="s">
        <v>48</v>
      </c>
      <c r="B209" s="16" t="s">
        <v>9</v>
      </c>
      <c r="C209" s="16" t="s">
        <v>17</v>
      </c>
      <c r="D209" s="16" t="str" cm="1">
        <f t="array" ref="D209">IF(A209="", "", _xlfn._xlws.FILTER('Responsáveis pelas informações'!F:F, 'Responsáveis pelas informações'!A:A=A209))</f>
        <v>Juliana</v>
      </c>
      <c r="E209" s="16" t="s">
        <v>11</v>
      </c>
      <c r="F209" s="30" t="s">
        <v>414</v>
      </c>
      <c r="G209" s="30" t="s">
        <v>877</v>
      </c>
      <c r="H209" s="30"/>
      <c r="I209" s="16"/>
      <c r="J209" s="93"/>
      <c r="K209" s="93"/>
      <c r="L209" s="93"/>
      <c r="M209" s="93"/>
      <c r="N209" s="93"/>
      <c r="O209" s="93"/>
      <c r="P209" s="93"/>
      <c r="Q209" s="93"/>
      <c r="R209" s="93"/>
      <c r="S209" s="92">
        <v>0</v>
      </c>
      <c r="T209" s="92">
        <v>198000</v>
      </c>
      <c r="U209" s="92">
        <v>198000</v>
      </c>
      <c r="V209" s="93">
        <v>396000</v>
      </c>
      <c r="W209" s="93"/>
      <c r="X209" s="93"/>
      <c r="Y209" s="93"/>
      <c r="Z209" s="93"/>
    </row>
    <row r="210" spans="1:26" ht="26.1">
      <c r="A210" s="9" t="s">
        <v>48</v>
      </c>
      <c r="B210" s="16" t="s">
        <v>14</v>
      </c>
      <c r="C210" s="16" t="s">
        <v>17</v>
      </c>
      <c r="D210" s="16" t="str" cm="1">
        <f t="array" ref="D210">IF(A210="", "", _xlfn._xlws.FILTER('Responsáveis pelas informações'!F:F, 'Responsáveis pelas informações'!A:A=A210))</f>
        <v>Juliana</v>
      </c>
      <c r="E210" s="16" t="s">
        <v>11</v>
      </c>
      <c r="F210" s="30" t="s">
        <v>414</v>
      </c>
      <c r="G210" s="30" t="s">
        <v>877</v>
      </c>
      <c r="H210" s="30"/>
      <c r="I210" s="16"/>
      <c r="J210" s="93"/>
      <c r="K210" s="93"/>
      <c r="L210" s="93"/>
      <c r="M210" s="93"/>
      <c r="N210" s="93"/>
      <c r="O210" s="93"/>
      <c r="P210" s="93"/>
      <c r="Q210" s="93"/>
      <c r="R210" s="93"/>
      <c r="S210" s="92">
        <v>0</v>
      </c>
      <c r="T210" s="92">
        <v>300000</v>
      </c>
      <c r="U210" s="92">
        <v>300000</v>
      </c>
      <c r="V210" s="93">
        <v>600000</v>
      </c>
      <c r="W210" s="93"/>
      <c r="X210" s="93"/>
      <c r="Y210" s="93"/>
      <c r="Z210" s="93"/>
    </row>
    <row r="211" spans="1:26" ht="39">
      <c r="A211" s="9" t="s">
        <v>48</v>
      </c>
      <c r="B211" s="16" t="s">
        <v>19</v>
      </c>
      <c r="C211" s="16" t="s">
        <v>17</v>
      </c>
      <c r="D211" s="16" t="str" cm="1">
        <f t="array" ref="D211">IF(A211="", "", _xlfn._xlws.FILTER('Responsáveis pelas informações'!F:F, 'Responsáveis pelas informações'!A:A=A211))</f>
        <v>Juliana</v>
      </c>
      <c r="E211" s="16" t="s">
        <v>11</v>
      </c>
      <c r="F211" s="30" t="s">
        <v>414</v>
      </c>
      <c r="G211" s="30" t="s">
        <v>877</v>
      </c>
      <c r="H211" s="30"/>
      <c r="I211" s="16"/>
      <c r="J211" s="93"/>
      <c r="K211" s="93"/>
      <c r="L211" s="93"/>
      <c r="M211" s="93"/>
      <c r="N211" s="93"/>
      <c r="O211" s="93"/>
      <c r="P211" s="93"/>
      <c r="Q211" s="93"/>
      <c r="R211" s="93"/>
      <c r="S211" s="92">
        <v>0</v>
      </c>
      <c r="T211" s="92">
        <v>102000</v>
      </c>
      <c r="U211" s="93">
        <v>102000</v>
      </c>
      <c r="V211" s="93">
        <v>204000</v>
      </c>
      <c r="W211" s="93"/>
      <c r="X211" s="93"/>
      <c r="Y211" s="93"/>
      <c r="Z211" s="93"/>
    </row>
    <row r="212" spans="1:26" ht="26.1">
      <c r="A212" s="9" t="s">
        <v>48</v>
      </c>
      <c r="B212" s="16" t="s">
        <v>24</v>
      </c>
      <c r="C212" s="16" t="s">
        <v>17</v>
      </c>
      <c r="D212" s="16" t="str" cm="1">
        <f t="array" ref="D212">IF(A212="", "", _xlfn._xlws.FILTER('Responsáveis pelas informações'!F:F, 'Responsáveis pelas informações'!A:A=A212))</f>
        <v>Juliana</v>
      </c>
      <c r="E212" s="16" t="s">
        <v>11</v>
      </c>
      <c r="F212" s="30" t="s">
        <v>414</v>
      </c>
      <c r="G212" s="30" t="s">
        <v>877</v>
      </c>
      <c r="H212" s="30"/>
      <c r="I212" s="16"/>
      <c r="J212" s="93"/>
      <c r="K212" s="93"/>
      <c r="L212" s="93"/>
      <c r="M212" s="93"/>
      <c r="N212" s="93"/>
      <c r="O212" s="93"/>
      <c r="P212" s="93"/>
      <c r="Q212" s="93"/>
      <c r="R212" s="93"/>
      <c r="S212" s="92">
        <v>0</v>
      </c>
      <c r="T212" s="92">
        <v>600000</v>
      </c>
      <c r="U212" s="93">
        <v>600000</v>
      </c>
      <c r="V212" s="93">
        <v>1200000</v>
      </c>
      <c r="W212" s="93"/>
      <c r="X212" s="93"/>
      <c r="Y212" s="93"/>
      <c r="Z212" s="93"/>
    </row>
    <row r="213" spans="1:26" ht="26.1">
      <c r="A213" s="9" t="s">
        <v>48</v>
      </c>
      <c r="B213" s="16" t="s">
        <v>9</v>
      </c>
      <c r="C213" s="16" t="s">
        <v>7</v>
      </c>
      <c r="D213" s="16" t="str" cm="1">
        <f t="array" ref="D213">IF(A213="", "", _xlfn._xlws.FILTER('Responsáveis pelas informações'!F:F, 'Responsáveis pelas informações'!A:A=A213))</f>
        <v>Juliana</v>
      </c>
      <c r="E213" s="16" t="s">
        <v>11</v>
      </c>
      <c r="F213" s="30" t="s">
        <v>414</v>
      </c>
      <c r="G213" s="30" t="s">
        <v>877</v>
      </c>
      <c r="H213" s="30"/>
      <c r="I213" s="16"/>
      <c r="J213" s="93"/>
      <c r="K213" s="93"/>
      <c r="L213" s="93"/>
      <c r="M213" s="93"/>
      <c r="N213" s="93"/>
      <c r="O213" s="93"/>
      <c r="P213" s="93"/>
      <c r="Q213" s="93"/>
      <c r="R213" s="93"/>
      <c r="S213" s="92">
        <v>0</v>
      </c>
      <c r="T213" s="92">
        <v>300000</v>
      </c>
      <c r="U213" s="92">
        <v>300000</v>
      </c>
      <c r="V213" s="92">
        <v>300000</v>
      </c>
      <c r="W213" s="93"/>
      <c r="X213" s="93"/>
      <c r="Y213" s="93"/>
      <c r="Z213" s="93"/>
    </row>
    <row r="214" spans="1:26" ht="26.1">
      <c r="A214" s="9" t="s">
        <v>48</v>
      </c>
      <c r="B214" s="16" t="s">
        <v>14</v>
      </c>
      <c r="C214" s="16" t="s">
        <v>7</v>
      </c>
      <c r="D214" s="16" t="str" cm="1">
        <f t="array" ref="D214">IF(A214="", "", _xlfn._xlws.FILTER('Responsáveis pelas informações'!F:F, 'Responsáveis pelas informações'!A:A=A214))</f>
        <v>Juliana</v>
      </c>
      <c r="E214" s="16" t="s">
        <v>11</v>
      </c>
      <c r="F214" s="30" t="s">
        <v>414</v>
      </c>
      <c r="G214" s="30" t="s">
        <v>877</v>
      </c>
      <c r="H214" s="30"/>
      <c r="I214" s="16"/>
      <c r="J214" s="93"/>
      <c r="K214" s="93"/>
      <c r="L214" s="93"/>
      <c r="M214" s="93"/>
      <c r="N214" s="93"/>
      <c r="O214" s="93"/>
      <c r="P214" s="93"/>
      <c r="Q214" s="93"/>
      <c r="R214" s="93"/>
      <c r="S214" s="92">
        <v>0</v>
      </c>
      <c r="T214" s="92">
        <v>198000</v>
      </c>
      <c r="U214" s="92">
        <v>198000</v>
      </c>
      <c r="V214" s="92">
        <v>198000</v>
      </c>
      <c r="W214" s="93"/>
      <c r="X214" s="93"/>
      <c r="Y214" s="93"/>
      <c r="Z214" s="93"/>
    </row>
    <row r="215" spans="1:26" ht="39">
      <c r="A215" s="9" t="s">
        <v>48</v>
      </c>
      <c r="B215" s="16" t="s">
        <v>19</v>
      </c>
      <c r="C215" s="16" t="s">
        <v>7</v>
      </c>
      <c r="D215" s="16" t="str" cm="1">
        <f t="array" ref="D215">IF(A215="", "", _xlfn._xlws.FILTER('Responsáveis pelas informações'!F:F, 'Responsáveis pelas informações'!A:A=A215))</f>
        <v>Juliana</v>
      </c>
      <c r="E215" s="16" t="s">
        <v>11</v>
      </c>
      <c r="F215" s="30" t="s">
        <v>414</v>
      </c>
      <c r="G215" s="30" t="s">
        <v>877</v>
      </c>
      <c r="H215" s="30"/>
      <c r="I215" s="16"/>
      <c r="J215" s="93"/>
      <c r="K215" s="93"/>
      <c r="L215" s="93"/>
      <c r="M215" s="93"/>
      <c r="N215" s="93"/>
      <c r="O215" s="93"/>
      <c r="P215" s="93"/>
      <c r="Q215" s="93"/>
      <c r="R215" s="93"/>
      <c r="S215" s="92">
        <v>0</v>
      </c>
      <c r="T215" s="92">
        <v>102000</v>
      </c>
      <c r="U215" s="92">
        <v>102000</v>
      </c>
      <c r="V215" s="92">
        <v>102000</v>
      </c>
      <c r="W215" s="93"/>
      <c r="X215" s="93"/>
      <c r="Y215" s="93"/>
      <c r="Z215" s="93"/>
    </row>
    <row r="216" spans="1:26" ht="26.1">
      <c r="A216" s="9" t="s">
        <v>48</v>
      </c>
      <c r="B216" s="16" t="s">
        <v>24</v>
      </c>
      <c r="C216" s="16" t="s">
        <v>7</v>
      </c>
      <c r="D216" s="16" t="str" cm="1">
        <f t="array" ref="D216">IF(A216="", "", _xlfn._xlws.FILTER('Responsáveis pelas informações'!F:F, 'Responsáveis pelas informações'!A:A=A216))</f>
        <v>Juliana</v>
      </c>
      <c r="E216" s="16" t="s">
        <v>11</v>
      </c>
      <c r="F216" s="30" t="s">
        <v>414</v>
      </c>
      <c r="G216" s="30" t="s">
        <v>877</v>
      </c>
      <c r="H216" s="30"/>
      <c r="I216" s="16"/>
      <c r="J216" s="93"/>
      <c r="K216" s="93"/>
      <c r="L216" s="93"/>
      <c r="M216" s="93"/>
      <c r="N216" s="93"/>
      <c r="O216" s="93"/>
      <c r="P216" s="93"/>
      <c r="Q216" s="93"/>
      <c r="R216" s="93"/>
      <c r="S216" s="92">
        <v>0</v>
      </c>
      <c r="T216" s="92">
        <v>600000</v>
      </c>
      <c r="U216" s="93">
        <v>600000</v>
      </c>
      <c r="V216" s="93">
        <v>600000</v>
      </c>
      <c r="W216" s="93"/>
      <c r="X216" s="93"/>
      <c r="Y216" s="93"/>
      <c r="Z216" s="93"/>
    </row>
    <row r="217" spans="1:26" ht="26.1">
      <c r="A217" s="9" t="s">
        <v>48</v>
      </c>
      <c r="B217" s="16" t="s">
        <v>9</v>
      </c>
      <c r="C217" s="16" t="s">
        <v>12</v>
      </c>
      <c r="D217" s="16" t="str" cm="1">
        <f t="array" ref="D217">IF(A217="", "", _xlfn._xlws.FILTER('Responsáveis pelas informações'!F:F, 'Responsáveis pelas informações'!A:A=A217))</f>
        <v>Juliana</v>
      </c>
      <c r="E217" s="16" t="s">
        <v>11</v>
      </c>
      <c r="F217" s="30" t="s">
        <v>414</v>
      </c>
      <c r="G217" s="30" t="s">
        <v>877</v>
      </c>
      <c r="H217" s="30"/>
      <c r="I217" s="16"/>
      <c r="J217" s="93"/>
      <c r="K217" s="93"/>
      <c r="L217" s="93"/>
      <c r="M217" s="93"/>
      <c r="N217" s="93"/>
      <c r="O217" s="93"/>
      <c r="P217" s="93"/>
      <c r="Q217" s="93"/>
      <c r="R217" s="93"/>
      <c r="S217" s="92">
        <v>0</v>
      </c>
      <c r="T217" s="92">
        <v>1800000</v>
      </c>
      <c r="U217" s="93">
        <v>600000</v>
      </c>
      <c r="V217" s="93">
        <v>600000</v>
      </c>
      <c r="W217" s="93"/>
      <c r="X217" s="93"/>
      <c r="Y217" s="93"/>
      <c r="Z217" s="93"/>
    </row>
    <row r="218" spans="1:26" ht="26.1">
      <c r="A218" s="9" t="s">
        <v>48</v>
      </c>
      <c r="B218" s="16" t="s">
        <v>14</v>
      </c>
      <c r="C218" s="16" t="s">
        <v>12</v>
      </c>
      <c r="D218" s="16" t="str" cm="1">
        <f t="array" ref="D218">IF(A218="", "", _xlfn._xlws.FILTER('Responsáveis pelas informações'!F:F, 'Responsáveis pelas informações'!A:A=A218))</f>
        <v>Juliana</v>
      </c>
      <c r="E218" s="16" t="s">
        <v>11</v>
      </c>
      <c r="F218" s="30" t="s">
        <v>414</v>
      </c>
      <c r="G218" s="30" t="s">
        <v>877</v>
      </c>
      <c r="H218" s="30"/>
      <c r="I218" s="16"/>
      <c r="J218" s="93"/>
      <c r="K218" s="93"/>
      <c r="L218" s="93"/>
      <c r="M218" s="93"/>
      <c r="N218" s="93"/>
      <c r="O218" s="93"/>
      <c r="P218" s="93"/>
      <c r="Q218" s="93"/>
      <c r="R218" s="93"/>
      <c r="S218" s="92">
        <v>0</v>
      </c>
      <c r="T218" s="92">
        <v>198000</v>
      </c>
      <c r="U218" s="93">
        <v>396000</v>
      </c>
      <c r="V218" s="93">
        <v>396000</v>
      </c>
      <c r="W218" s="93"/>
      <c r="X218" s="93"/>
      <c r="Y218" s="93"/>
      <c r="Z218" s="93"/>
    </row>
    <row r="219" spans="1:26" ht="39">
      <c r="A219" s="9" t="s">
        <v>48</v>
      </c>
      <c r="B219" s="16" t="s">
        <v>19</v>
      </c>
      <c r="C219" s="16" t="s">
        <v>12</v>
      </c>
      <c r="D219" s="16" t="str" cm="1">
        <f t="array" ref="D219">IF(A219="", "", _xlfn._xlws.FILTER('Responsáveis pelas informações'!F:F, 'Responsáveis pelas informações'!A:A=A219))</f>
        <v>Juliana</v>
      </c>
      <c r="E219" s="16" t="s">
        <v>11</v>
      </c>
      <c r="F219" s="30" t="s">
        <v>414</v>
      </c>
      <c r="G219" s="30" t="s">
        <v>877</v>
      </c>
      <c r="H219" s="30"/>
      <c r="I219" s="16"/>
      <c r="J219" s="93"/>
      <c r="K219" s="93"/>
      <c r="L219" s="93"/>
      <c r="M219" s="93"/>
      <c r="N219" s="93"/>
      <c r="O219" s="93"/>
      <c r="P219" s="93"/>
      <c r="Q219" s="93"/>
      <c r="R219" s="93"/>
      <c r="S219" s="92">
        <v>0</v>
      </c>
      <c r="T219" s="92">
        <v>102000</v>
      </c>
      <c r="U219" s="93">
        <v>204000</v>
      </c>
      <c r="V219" s="93">
        <v>204000</v>
      </c>
      <c r="W219" s="93"/>
      <c r="X219" s="93"/>
      <c r="Y219" s="93"/>
      <c r="Z219" s="93"/>
    </row>
    <row r="220" spans="1:26" ht="26.1">
      <c r="A220" s="9" t="s">
        <v>48</v>
      </c>
      <c r="B220" s="16" t="s">
        <v>24</v>
      </c>
      <c r="C220" s="16" t="s">
        <v>12</v>
      </c>
      <c r="D220" s="16" t="str" cm="1">
        <f t="array" ref="D220">IF(A220="", "", _xlfn._xlws.FILTER('Responsáveis pelas informações'!F:F, 'Responsáveis pelas informações'!A:A=A220))</f>
        <v>Juliana</v>
      </c>
      <c r="E220" s="16" t="s">
        <v>11</v>
      </c>
      <c r="F220" s="30" t="s">
        <v>414</v>
      </c>
      <c r="G220" s="30" t="s">
        <v>877</v>
      </c>
      <c r="H220" s="30"/>
      <c r="I220" s="16"/>
      <c r="J220" s="93"/>
      <c r="K220" s="93"/>
      <c r="L220" s="93"/>
      <c r="M220" s="93"/>
      <c r="N220" s="93"/>
      <c r="O220" s="93"/>
      <c r="P220" s="93"/>
      <c r="Q220" s="93"/>
      <c r="R220" s="93"/>
      <c r="S220" s="92">
        <v>0</v>
      </c>
      <c r="T220" s="92">
        <v>2100000</v>
      </c>
      <c r="U220" s="93">
        <v>1200000</v>
      </c>
      <c r="V220" s="93">
        <v>1200000</v>
      </c>
      <c r="W220" s="93"/>
      <c r="X220" s="93"/>
      <c r="Y220" s="93"/>
      <c r="Z220" s="93"/>
    </row>
    <row r="221" spans="1:26" ht="26.1">
      <c r="A221" s="9" t="s">
        <v>48</v>
      </c>
      <c r="B221" s="16" t="s">
        <v>9</v>
      </c>
      <c r="C221" s="16" t="s">
        <v>17</v>
      </c>
      <c r="D221" s="16" t="str" cm="1">
        <f t="array" ref="D221">IF(A221="", "", _xlfn._xlws.FILTER('Responsáveis pelas informações'!F:F, 'Responsáveis pelas informações'!A:A=A221))</f>
        <v>Juliana</v>
      </c>
      <c r="E221" s="16" t="s">
        <v>11</v>
      </c>
      <c r="F221" s="30" t="s">
        <v>398</v>
      </c>
      <c r="G221" s="30" t="s">
        <v>877</v>
      </c>
      <c r="H221" s="30"/>
      <c r="I221" s="16"/>
      <c r="J221" s="93"/>
      <c r="K221" s="93"/>
      <c r="L221" s="93"/>
      <c r="M221" s="93"/>
      <c r="N221" s="93"/>
      <c r="O221" s="93"/>
      <c r="P221" s="93"/>
      <c r="Q221" s="93"/>
      <c r="R221" s="93"/>
      <c r="S221" s="92"/>
      <c r="T221" s="92">
        <v>5026000</v>
      </c>
      <c r="U221" s="93">
        <v>5098000</v>
      </c>
      <c r="V221" s="93">
        <v>5296000</v>
      </c>
      <c r="W221" s="93"/>
      <c r="X221" s="93"/>
      <c r="Y221" s="93"/>
      <c r="Z221" s="93"/>
    </row>
    <row r="222" spans="1:26" ht="26.1">
      <c r="A222" s="9" t="s">
        <v>48</v>
      </c>
      <c r="B222" s="16" t="s">
        <v>14</v>
      </c>
      <c r="C222" s="16" t="s">
        <v>17</v>
      </c>
      <c r="D222" s="16" t="str" cm="1">
        <f t="array" ref="D222">IF(A222="", "", _xlfn._xlws.FILTER('Responsáveis pelas informações'!F:F, 'Responsáveis pelas informações'!A:A=A222))</f>
        <v>Juliana</v>
      </c>
      <c r="E222" s="16" t="s">
        <v>11</v>
      </c>
      <c r="F222" s="30" t="s">
        <v>398</v>
      </c>
      <c r="G222" s="30" t="s">
        <v>877</v>
      </c>
      <c r="H222" s="30"/>
      <c r="I222" s="16"/>
      <c r="J222" s="93"/>
      <c r="K222" s="93"/>
      <c r="L222" s="93"/>
      <c r="M222" s="93"/>
      <c r="N222" s="93"/>
      <c r="O222" s="93"/>
      <c r="P222" s="93"/>
      <c r="Q222" s="93"/>
      <c r="R222" s="93"/>
      <c r="S222" s="92"/>
      <c r="T222" s="92">
        <v>7889575.75</v>
      </c>
      <c r="U222" s="93">
        <v>8003030.2999999998</v>
      </c>
      <c r="V222" s="93">
        <v>8303030.2999999998</v>
      </c>
      <c r="W222" s="93"/>
      <c r="X222" s="93"/>
      <c r="Y222" s="93"/>
      <c r="Z222" s="93"/>
    </row>
    <row r="223" spans="1:26" ht="39">
      <c r="A223" s="9" t="s">
        <v>48</v>
      </c>
      <c r="B223" s="16" t="s">
        <v>19</v>
      </c>
      <c r="C223" s="16" t="s">
        <v>17</v>
      </c>
      <c r="D223" s="16" t="str" cm="1">
        <f t="array" ref="D223">IF(A223="", "", _xlfn._xlws.FILTER('Responsáveis pelas informações'!F:F, 'Responsáveis pelas informações'!A:A=A223))</f>
        <v>Juliana</v>
      </c>
      <c r="E223" s="16" t="s">
        <v>11</v>
      </c>
      <c r="F223" s="30" t="s">
        <v>398</v>
      </c>
      <c r="G223" s="30" t="s">
        <v>877</v>
      </c>
      <c r="H223" s="30"/>
      <c r="I223" s="16"/>
      <c r="J223" s="93"/>
      <c r="K223" s="93"/>
      <c r="L223" s="93"/>
      <c r="M223" s="93"/>
      <c r="N223" s="93"/>
      <c r="O223" s="93"/>
      <c r="P223" s="93"/>
      <c r="Q223" s="93"/>
      <c r="R223" s="93"/>
      <c r="S223" s="92"/>
      <c r="T223" s="92">
        <v>2314727.27</v>
      </c>
      <c r="U223" s="93">
        <v>2347454.54</v>
      </c>
      <c r="V223" s="93">
        <v>2449454.54</v>
      </c>
      <c r="W223" s="93"/>
      <c r="X223" s="93"/>
      <c r="Y223" s="93"/>
      <c r="Z223" s="93"/>
    </row>
    <row r="224" spans="1:26" ht="26.1">
      <c r="A224" s="9" t="s">
        <v>48</v>
      </c>
      <c r="B224" s="16" t="s">
        <v>24</v>
      </c>
      <c r="C224" s="16" t="s">
        <v>17</v>
      </c>
      <c r="D224" s="16" t="str" cm="1">
        <f t="array" ref="D224">IF(A224="", "", _xlfn._xlws.FILTER('Responsáveis pelas informações'!F:F, 'Responsáveis pelas informações'!A:A=A224))</f>
        <v>Juliana</v>
      </c>
      <c r="E224" s="16" t="s">
        <v>11</v>
      </c>
      <c r="F224" s="30" t="s">
        <v>398</v>
      </c>
      <c r="G224" s="30" t="s">
        <v>877</v>
      </c>
      <c r="H224" s="30"/>
      <c r="I224" s="16"/>
      <c r="J224" s="93"/>
      <c r="K224" s="93"/>
      <c r="L224" s="93"/>
      <c r="M224" s="93"/>
      <c r="N224" s="93"/>
      <c r="O224" s="93"/>
      <c r="P224" s="93"/>
      <c r="Q224" s="93"/>
      <c r="R224" s="93"/>
      <c r="S224" s="92"/>
      <c r="T224" s="92">
        <v>15230303.02</v>
      </c>
      <c r="U224" s="93">
        <v>15448484.84</v>
      </c>
      <c r="V224" s="93">
        <v>16048484.85</v>
      </c>
      <c r="W224" s="93"/>
      <c r="X224" s="93"/>
      <c r="Y224" s="93"/>
      <c r="Z224" s="93"/>
    </row>
    <row r="225" spans="1:26" ht="26.1">
      <c r="A225" s="9" t="s">
        <v>48</v>
      </c>
      <c r="B225" s="16" t="s">
        <v>9</v>
      </c>
      <c r="C225" s="16" t="s">
        <v>7</v>
      </c>
      <c r="D225" s="16" t="str" cm="1">
        <f t="array" ref="D225">IF(A225="", "", _xlfn._xlws.FILTER('Responsáveis pelas informações'!F:F, 'Responsáveis pelas informações'!A:A=A225))</f>
        <v>Juliana</v>
      </c>
      <c r="E225" s="16" t="s">
        <v>11</v>
      </c>
      <c r="F225" s="30" t="s">
        <v>398</v>
      </c>
      <c r="G225" s="30" t="s">
        <v>877</v>
      </c>
      <c r="H225" s="30"/>
      <c r="I225" s="16"/>
      <c r="J225" s="93"/>
      <c r="K225" s="93"/>
      <c r="L225" s="93"/>
      <c r="M225" s="93"/>
      <c r="N225" s="93"/>
      <c r="O225" s="93"/>
      <c r="P225" s="93"/>
      <c r="Q225" s="93"/>
      <c r="R225" s="93"/>
      <c r="S225" s="92">
        <v>0</v>
      </c>
      <c r="T225" s="92"/>
      <c r="U225" s="92"/>
      <c r="V225" s="92"/>
      <c r="W225" s="93"/>
      <c r="X225" s="93"/>
      <c r="Y225" s="93"/>
      <c r="Z225" s="93"/>
    </row>
    <row r="226" spans="1:26" ht="26.1">
      <c r="A226" s="9" t="s">
        <v>48</v>
      </c>
      <c r="B226" s="16" t="s">
        <v>14</v>
      </c>
      <c r="C226" s="16" t="s">
        <v>7</v>
      </c>
      <c r="D226" s="16" t="str" cm="1">
        <f t="array" ref="D226">IF(A226="", "", _xlfn._xlws.FILTER('Responsáveis pelas informações'!F:F, 'Responsáveis pelas informações'!A:A=A226))</f>
        <v>Juliana</v>
      </c>
      <c r="E226" s="16" t="s">
        <v>11</v>
      </c>
      <c r="F226" s="30" t="s">
        <v>398</v>
      </c>
      <c r="G226" s="30" t="s">
        <v>877</v>
      </c>
      <c r="H226" s="30"/>
      <c r="I226" s="16"/>
      <c r="J226" s="93"/>
      <c r="K226" s="93"/>
      <c r="L226" s="93"/>
      <c r="M226" s="93"/>
      <c r="N226" s="93"/>
      <c r="O226" s="93"/>
      <c r="P226" s="93"/>
      <c r="Q226" s="93"/>
      <c r="R226" s="93"/>
      <c r="S226" s="92">
        <v>0</v>
      </c>
      <c r="T226" s="92"/>
      <c r="U226" s="92"/>
      <c r="V226" s="92"/>
      <c r="W226" s="93"/>
      <c r="X226" s="93"/>
      <c r="Y226" s="93"/>
      <c r="Z226" s="93"/>
    </row>
    <row r="227" spans="1:26" ht="39">
      <c r="A227" s="9" t="s">
        <v>48</v>
      </c>
      <c r="B227" s="16" t="s">
        <v>19</v>
      </c>
      <c r="C227" s="16" t="s">
        <v>7</v>
      </c>
      <c r="D227" s="16" t="str" cm="1">
        <f t="array" ref="D227">IF(A227="", "", _xlfn._xlws.FILTER('Responsáveis pelas informações'!F:F, 'Responsáveis pelas informações'!A:A=A227))</f>
        <v>Juliana</v>
      </c>
      <c r="E227" s="16" t="s">
        <v>11</v>
      </c>
      <c r="F227" s="30" t="s">
        <v>398</v>
      </c>
      <c r="G227" s="30" t="s">
        <v>877</v>
      </c>
      <c r="H227" s="30"/>
      <c r="I227" s="16"/>
      <c r="J227" s="93"/>
      <c r="K227" s="93"/>
      <c r="L227" s="93"/>
      <c r="M227" s="93"/>
      <c r="N227" s="93"/>
      <c r="O227" s="93"/>
      <c r="P227" s="93"/>
      <c r="Q227" s="93"/>
      <c r="R227" s="93"/>
      <c r="S227" s="92">
        <v>0</v>
      </c>
      <c r="T227" s="92"/>
      <c r="U227" s="92"/>
      <c r="V227" s="92"/>
      <c r="W227" s="93"/>
      <c r="X227" s="93"/>
      <c r="Y227" s="93"/>
      <c r="Z227" s="93"/>
    </row>
    <row r="228" spans="1:26" ht="26.1">
      <c r="A228" s="9" t="s">
        <v>48</v>
      </c>
      <c r="B228" s="16" t="s">
        <v>24</v>
      </c>
      <c r="C228" s="16" t="s">
        <v>7</v>
      </c>
      <c r="D228" s="16" t="str" cm="1">
        <f t="array" ref="D228">IF(A228="", "", _xlfn._xlws.FILTER('Responsáveis pelas informações'!F:F, 'Responsáveis pelas informações'!A:A=A228))</f>
        <v>Juliana</v>
      </c>
      <c r="E228" s="16" t="s">
        <v>11</v>
      </c>
      <c r="F228" s="30" t="s">
        <v>398</v>
      </c>
      <c r="G228" s="30" t="s">
        <v>877</v>
      </c>
      <c r="H228" s="30"/>
      <c r="I228" s="16"/>
      <c r="J228" s="93"/>
      <c r="K228" s="93"/>
      <c r="L228" s="93"/>
      <c r="M228" s="93"/>
      <c r="N228" s="93"/>
      <c r="O228" s="93"/>
      <c r="P228" s="93"/>
      <c r="Q228" s="93"/>
      <c r="R228" s="93"/>
      <c r="S228" s="92">
        <v>0</v>
      </c>
      <c r="T228" s="92"/>
      <c r="U228" s="93"/>
      <c r="V228" s="93"/>
      <c r="W228" s="93"/>
      <c r="X228" s="93"/>
      <c r="Y228" s="93"/>
      <c r="Z228" s="93"/>
    </row>
    <row r="229" spans="1:26" ht="26.1">
      <c r="A229" s="9" t="s">
        <v>48</v>
      </c>
      <c r="B229" s="16" t="s">
        <v>9</v>
      </c>
      <c r="C229" s="16" t="s">
        <v>12</v>
      </c>
      <c r="D229" s="16" t="str" cm="1">
        <f t="array" ref="D229">IF(A229="", "", _xlfn._xlws.FILTER('Responsáveis pelas informações'!F:F, 'Responsáveis pelas informações'!A:A=A229))</f>
        <v>Juliana</v>
      </c>
      <c r="E229" s="16" t="s">
        <v>11</v>
      </c>
      <c r="F229" s="30" t="s">
        <v>398</v>
      </c>
      <c r="G229" s="30" t="s">
        <v>877</v>
      </c>
      <c r="H229" s="30"/>
      <c r="I229" s="16"/>
      <c r="J229" s="93"/>
      <c r="K229" s="93"/>
      <c r="L229" s="93"/>
      <c r="M229" s="93"/>
      <c r="N229" s="93"/>
      <c r="O229" s="93"/>
      <c r="P229" s="93"/>
      <c r="Q229" s="93"/>
      <c r="R229" s="93"/>
      <c r="S229" s="92">
        <v>0</v>
      </c>
      <c r="T229" s="92">
        <v>1800000</v>
      </c>
      <c r="U229" s="93">
        <v>600000</v>
      </c>
      <c r="V229" s="93">
        <v>600000</v>
      </c>
      <c r="W229" s="93"/>
      <c r="X229" s="93"/>
      <c r="Y229" s="93"/>
      <c r="Z229" s="93"/>
    </row>
    <row r="230" spans="1:26" ht="26.1">
      <c r="A230" s="9" t="s">
        <v>48</v>
      </c>
      <c r="B230" s="16" t="s">
        <v>14</v>
      </c>
      <c r="C230" s="16" t="s">
        <v>12</v>
      </c>
      <c r="D230" s="16" t="str" cm="1">
        <f t="array" ref="D230">IF(A230="", "", _xlfn._xlws.FILTER('Responsáveis pelas informações'!F:F, 'Responsáveis pelas informações'!A:A=A230))</f>
        <v>Juliana</v>
      </c>
      <c r="E230" s="16" t="s">
        <v>11</v>
      </c>
      <c r="F230" s="30" t="s">
        <v>398</v>
      </c>
      <c r="G230" s="30" t="s">
        <v>877</v>
      </c>
      <c r="H230" s="30"/>
      <c r="I230" s="16"/>
      <c r="J230" s="93"/>
      <c r="K230" s="93"/>
      <c r="L230" s="93"/>
      <c r="M230" s="93"/>
      <c r="N230" s="93"/>
      <c r="O230" s="93"/>
      <c r="P230" s="93"/>
      <c r="Q230" s="93"/>
      <c r="R230" s="93"/>
      <c r="S230" s="92">
        <v>0</v>
      </c>
      <c r="T230" s="92">
        <v>198000</v>
      </c>
      <c r="U230" s="93">
        <v>396000</v>
      </c>
      <c r="V230" s="93">
        <v>396000</v>
      </c>
      <c r="W230" s="93"/>
      <c r="X230" s="93"/>
      <c r="Y230" s="93"/>
      <c r="Z230" s="93"/>
    </row>
    <row r="231" spans="1:26" ht="39">
      <c r="A231" s="9" t="s">
        <v>48</v>
      </c>
      <c r="B231" s="16" t="s">
        <v>19</v>
      </c>
      <c r="C231" s="16" t="s">
        <v>12</v>
      </c>
      <c r="D231" s="16" t="str" cm="1">
        <f t="array" ref="D231">IF(A231="", "", _xlfn._xlws.FILTER('Responsáveis pelas informações'!F:F, 'Responsáveis pelas informações'!A:A=A231))</f>
        <v>Juliana</v>
      </c>
      <c r="E231" s="16" t="s">
        <v>11</v>
      </c>
      <c r="F231" s="30" t="s">
        <v>398</v>
      </c>
      <c r="G231" s="30" t="s">
        <v>877</v>
      </c>
      <c r="H231" s="30"/>
      <c r="I231" s="16"/>
      <c r="J231" s="93"/>
      <c r="K231" s="93"/>
      <c r="L231" s="93"/>
      <c r="M231" s="93"/>
      <c r="N231" s="93"/>
      <c r="O231" s="93"/>
      <c r="P231" s="93"/>
      <c r="Q231" s="93"/>
      <c r="R231" s="93"/>
      <c r="S231" s="92">
        <v>0</v>
      </c>
      <c r="T231" s="92">
        <v>102000</v>
      </c>
      <c r="U231" s="93">
        <v>204000</v>
      </c>
      <c r="V231" s="93">
        <v>204000</v>
      </c>
      <c r="W231" s="93"/>
      <c r="X231" s="93"/>
      <c r="Y231" s="93"/>
      <c r="Z231" s="93"/>
    </row>
    <row r="232" spans="1:26" ht="26.1">
      <c r="A232" s="9" t="s">
        <v>48</v>
      </c>
      <c r="B232" s="16" t="s">
        <v>24</v>
      </c>
      <c r="C232" s="16" t="s">
        <v>12</v>
      </c>
      <c r="D232" s="16" t="str" cm="1">
        <f t="array" ref="D232">IF(A232="", "", _xlfn._xlws.FILTER('Responsáveis pelas informações'!F:F, 'Responsáveis pelas informações'!A:A=A232))</f>
        <v>Juliana</v>
      </c>
      <c r="E232" s="16" t="s">
        <v>11</v>
      </c>
      <c r="F232" s="30" t="s">
        <v>398</v>
      </c>
      <c r="G232" s="30" t="s">
        <v>877</v>
      </c>
      <c r="H232" s="30"/>
      <c r="I232" s="16"/>
      <c r="J232" s="93"/>
      <c r="K232" s="93"/>
      <c r="L232" s="93"/>
      <c r="M232" s="93"/>
      <c r="N232" s="93"/>
      <c r="O232" s="93"/>
      <c r="P232" s="93"/>
      <c r="Q232" s="93"/>
      <c r="R232" s="93"/>
      <c r="S232" s="92">
        <v>0</v>
      </c>
      <c r="T232" s="92">
        <v>2100000</v>
      </c>
      <c r="U232" s="93">
        <v>1200000</v>
      </c>
      <c r="V232" s="93">
        <v>1200000</v>
      </c>
      <c r="W232" s="93"/>
      <c r="X232" s="93"/>
      <c r="Y232" s="93"/>
      <c r="Z232" s="93"/>
    </row>
    <row r="233" spans="1:26" ht="26.1">
      <c r="A233" s="77" t="s">
        <v>50</v>
      </c>
      <c r="B233" s="16" t="s">
        <v>9</v>
      </c>
      <c r="C233" s="16" t="s">
        <v>17</v>
      </c>
      <c r="D233" s="16" t="str" cm="1">
        <f t="array" ref="D233">IF(A233="", "", _xlfn._xlws.FILTER('Responsáveis pelas informações'!F:F, 'Responsáveis pelas informações'!A:A=A233))</f>
        <v>Juliana</v>
      </c>
      <c r="E233" s="16" t="s">
        <v>35</v>
      </c>
      <c r="F233" s="30" t="s">
        <v>877</v>
      </c>
      <c r="G233" s="30" t="s">
        <v>877</v>
      </c>
      <c r="H233" s="30"/>
      <c r="I233" s="16"/>
      <c r="J233" s="93">
        <v>1720000</v>
      </c>
      <c r="K233" s="93">
        <v>4550328</v>
      </c>
      <c r="L233" s="93">
        <v>4093090</v>
      </c>
      <c r="M233" s="93">
        <v>3566667</v>
      </c>
      <c r="N233" s="93">
        <v>4266667</v>
      </c>
      <c r="O233" s="93">
        <v>0</v>
      </c>
      <c r="P233" s="93">
        <v>0</v>
      </c>
      <c r="Q233" s="93"/>
      <c r="R233" s="93"/>
      <c r="S233" s="92"/>
      <c r="T233" s="92"/>
      <c r="U233" s="93"/>
      <c r="V233" s="93"/>
      <c r="W233" s="93"/>
      <c r="X233" s="93"/>
      <c r="Y233" s="93"/>
      <c r="Z233" s="93"/>
    </row>
    <row r="234" spans="1:26" ht="26.1">
      <c r="A234" s="77" t="s">
        <v>50</v>
      </c>
      <c r="B234" s="16" t="s">
        <v>14</v>
      </c>
      <c r="C234" s="16" t="s">
        <v>17</v>
      </c>
      <c r="D234" s="16" t="str" cm="1">
        <f t="array" ref="D234">IF(A234="", "", _xlfn._xlws.FILTER('Responsáveis pelas informações'!F:F, 'Responsáveis pelas informações'!A:A=A234))</f>
        <v>Juliana</v>
      </c>
      <c r="E234" s="16" t="s">
        <v>35</v>
      </c>
      <c r="F234" s="30" t="s">
        <v>877</v>
      </c>
      <c r="G234" s="30" t="s">
        <v>877</v>
      </c>
      <c r="H234" s="30"/>
      <c r="I234" s="16"/>
      <c r="J234" s="93">
        <v>1720000</v>
      </c>
      <c r="K234" s="93">
        <v>4550328</v>
      </c>
      <c r="L234" s="93">
        <v>4093090</v>
      </c>
      <c r="M234" s="93">
        <v>3566667</v>
      </c>
      <c r="N234" s="93">
        <v>4266667</v>
      </c>
      <c r="O234" s="93">
        <v>0</v>
      </c>
      <c r="P234" s="93">
        <v>0</v>
      </c>
      <c r="Q234" s="93"/>
      <c r="R234" s="93"/>
      <c r="S234" s="92"/>
      <c r="T234" s="92"/>
      <c r="U234" s="93"/>
      <c r="V234" s="93"/>
      <c r="W234" s="93"/>
      <c r="X234" s="93"/>
      <c r="Y234" s="93"/>
      <c r="Z234" s="93"/>
    </row>
    <row r="235" spans="1:26" ht="39">
      <c r="A235" s="77" t="s">
        <v>50</v>
      </c>
      <c r="B235" s="16" t="s">
        <v>19</v>
      </c>
      <c r="C235" s="16" t="s">
        <v>17</v>
      </c>
      <c r="D235" s="16" t="str" cm="1">
        <f t="array" ref="D235">IF(A235="", "", _xlfn._xlws.FILTER('Responsáveis pelas informações'!F:F, 'Responsáveis pelas informações'!A:A=A235))</f>
        <v>Juliana</v>
      </c>
      <c r="E235" s="16" t="s">
        <v>35</v>
      </c>
      <c r="F235" s="30" t="s">
        <v>877</v>
      </c>
      <c r="G235" s="30" t="s">
        <v>877</v>
      </c>
      <c r="H235" s="30"/>
      <c r="I235" s="16"/>
      <c r="J235" s="93">
        <v>1720000</v>
      </c>
      <c r="K235" s="93">
        <v>4550328</v>
      </c>
      <c r="L235" s="93">
        <v>4093090</v>
      </c>
      <c r="M235" s="93">
        <v>3566667</v>
      </c>
      <c r="N235" s="93">
        <v>4266667</v>
      </c>
      <c r="O235" s="93">
        <v>0</v>
      </c>
      <c r="P235" s="93">
        <v>0</v>
      </c>
      <c r="Q235" s="93"/>
      <c r="R235" s="93"/>
      <c r="S235" s="92"/>
      <c r="T235" s="92"/>
      <c r="U235" s="93"/>
      <c r="V235" s="93"/>
      <c r="W235" s="93"/>
      <c r="X235" s="93"/>
      <c r="Y235" s="93"/>
      <c r="Z235" s="93"/>
    </row>
    <row r="236" spans="1:26" ht="26.1">
      <c r="A236" s="77" t="s">
        <v>50</v>
      </c>
      <c r="B236" s="16" t="s">
        <v>24</v>
      </c>
      <c r="C236" s="16" t="s">
        <v>17</v>
      </c>
      <c r="D236" s="16" t="str" cm="1">
        <f t="array" ref="D236">IF(A236="", "", _xlfn._xlws.FILTER('Responsáveis pelas informações'!F:F, 'Responsáveis pelas informações'!A:A=A236))</f>
        <v>Juliana</v>
      </c>
      <c r="E236" s="16" t="s">
        <v>35</v>
      </c>
      <c r="F236" s="30" t="s">
        <v>877</v>
      </c>
      <c r="G236" s="30" t="s">
        <v>877</v>
      </c>
      <c r="H236" s="30"/>
      <c r="I236" s="16"/>
      <c r="J236" s="93">
        <v>5160000</v>
      </c>
      <c r="K236" s="93">
        <v>13650984</v>
      </c>
      <c r="L236" s="93">
        <v>12279270</v>
      </c>
      <c r="M236" s="93">
        <v>10700000</v>
      </c>
      <c r="N236" s="93">
        <v>12800000</v>
      </c>
      <c r="O236" s="93">
        <v>0</v>
      </c>
      <c r="P236" s="93">
        <v>0</v>
      </c>
      <c r="Q236" s="93"/>
      <c r="R236" s="93"/>
      <c r="S236" s="92"/>
      <c r="T236" s="92"/>
      <c r="U236" s="93"/>
      <c r="V236" s="93"/>
      <c r="W236" s="93"/>
      <c r="X236" s="93"/>
      <c r="Y236" s="93"/>
      <c r="Z236" s="93"/>
    </row>
    <row r="237" spans="1:26" ht="26.1">
      <c r="A237" s="9" t="s">
        <v>50</v>
      </c>
      <c r="B237" s="16" t="s">
        <v>9</v>
      </c>
      <c r="C237" s="16" t="s">
        <v>17</v>
      </c>
      <c r="D237" s="16" t="str" cm="1">
        <f t="array" ref="D237">IF(A237="", "", _xlfn._xlws.FILTER('Responsáveis pelas informações'!F:F, 'Responsáveis pelas informações'!A:A=A237))</f>
        <v>Juliana</v>
      </c>
      <c r="E237" s="16" t="s">
        <v>35</v>
      </c>
      <c r="F237" s="30" t="s">
        <v>408</v>
      </c>
      <c r="G237" s="30" t="s">
        <v>877</v>
      </c>
      <c r="H237" s="30"/>
      <c r="I237" s="16"/>
      <c r="J237" s="93"/>
      <c r="K237" s="93"/>
      <c r="L237" s="93"/>
      <c r="M237" s="93"/>
      <c r="N237" s="93"/>
      <c r="O237" s="93">
        <v>660000</v>
      </c>
      <c r="P237" s="93">
        <v>1485000</v>
      </c>
      <c r="Q237" s="93">
        <v>2145000</v>
      </c>
      <c r="R237" s="93">
        <v>2640000</v>
      </c>
      <c r="S237" s="92">
        <v>2970000</v>
      </c>
      <c r="T237" s="92">
        <v>0</v>
      </c>
      <c r="U237" s="93">
        <v>0</v>
      </c>
      <c r="V237" s="93"/>
      <c r="W237" s="93"/>
      <c r="X237" s="93"/>
      <c r="Y237" s="93"/>
      <c r="Z237" s="93"/>
    </row>
    <row r="238" spans="1:26" ht="26.1">
      <c r="A238" s="9" t="s">
        <v>50</v>
      </c>
      <c r="B238" s="16" t="s">
        <v>14</v>
      </c>
      <c r="C238" s="16" t="s">
        <v>17</v>
      </c>
      <c r="D238" s="16" t="str" cm="1">
        <f t="array" ref="D238">IF(A238="", "", _xlfn._xlws.FILTER('Responsáveis pelas informações'!F:F, 'Responsáveis pelas informações'!A:A=A238))</f>
        <v>Juliana</v>
      </c>
      <c r="E238" s="16" t="s">
        <v>35</v>
      </c>
      <c r="F238" s="30" t="s">
        <v>408</v>
      </c>
      <c r="G238" s="30" t="s">
        <v>877</v>
      </c>
      <c r="H238" s="30"/>
      <c r="I238" s="16"/>
      <c r="J238" s="93"/>
      <c r="K238" s="93"/>
      <c r="L238" s="93"/>
      <c r="M238" s="93"/>
      <c r="N238" s="93"/>
      <c r="O238" s="93">
        <v>900000</v>
      </c>
      <c r="P238" s="93">
        <v>2025000</v>
      </c>
      <c r="Q238" s="93">
        <v>2925000</v>
      </c>
      <c r="R238" s="93">
        <v>4000000</v>
      </c>
      <c r="S238" s="92">
        <v>4500000</v>
      </c>
      <c r="T238" s="92">
        <v>0</v>
      </c>
      <c r="U238" s="93">
        <v>0</v>
      </c>
      <c r="V238" s="93"/>
      <c r="W238" s="93"/>
      <c r="X238" s="93"/>
      <c r="Y238" s="93"/>
      <c r="Z238" s="93"/>
    </row>
    <row r="239" spans="1:26" ht="39">
      <c r="A239" s="9" t="s">
        <v>50</v>
      </c>
      <c r="B239" s="16" t="s">
        <v>19</v>
      </c>
      <c r="C239" s="16" t="s">
        <v>17</v>
      </c>
      <c r="D239" s="16" t="str" cm="1">
        <f t="array" ref="D239">IF(A239="", "", _xlfn._xlws.FILTER('Responsáveis pelas informações'!F:F, 'Responsáveis pelas informações'!A:A=A239))</f>
        <v>Juliana</v>
      </c>
      <c r="E239" s="16" t="s">
        <v>35</v>
      </c>
      <c r="F239" s="30" t="s">
        <v>408</v>
      </c>
      <c r="G239" s="30" t="s">
        <v>877</v>
      </c>
      <c r="H239" s="30"/>
      <c r="I239" s="16"/>
      <c r="J239" s="93"/>
      <c r="K239" s="93"/>
      <c r="L239" s="93"/>
      <c r="M239" s="93"/>
      <c r="N239" s="93"/>
      <c r="O239" s="93">
        <v>440000</v>
      </c>
      <c r="P239" s="93">
        <v>990000</v>
      </c>
      <c r="Q239" s="93">
        <v>1430000</v>
      </c>
      <c r="R239" s="93">
        <v>1360000</v>
      </c>
      <c r="S239" s="92">
        <v>1530000</v>
      </c>
      <c r="T239" s="92">
        <v>0</v>
      </c>
      <c r="U239" s="93">
        <v>0</v>
      </c>
      <c r="V239" s="93"/>
      <c r="W239" s="93"/>
      <c r="X239" s="93"/>
      <c r="Y239" s="93"/>
      <c r="Z239" s="93"/>
    </row>
    <row r="240" spans="1:26" ht="26.1">
      <c r="A240" s="9" t="s">
        <v>50</v>
      </c>
      <c r="B240" s="16" t="s">
        <v>24</v>
      </c>
      <c r="C240" s="16" t="s">
        <v>17</v>
      </c>
      <c r="D240" s="16" t="str" cm="1">
        <f t="array" ref="D240">IF(A240="", "", _xlfn._xlws.FILTER('Responsáveis pelas informações'!F:F, 'Responsáveis pelas informações'!A:A=A240))</f>
        <v>Juliana</v>
      </c>
      <c r="E240" s="16" t="s">
        <v>35</v>
      </c>
      <c r="F240" s="30" t="s">
        <v>408</v>
      </c>
      <c r="G240" s="30" t="s">
        <v>877</v>
      </c>
      <c r="H240" s="30"/>
      <c r="I240" s="16"/>
      <c r="J240" s="93"/>
      <c r="K240" s="93"/>
      <c r="L240" s="93"/>
      <c r="M240" s="93"/>
      <c r="N240" s="93"/>
      <c r="O240" s="93">
        <v>2000000</v>
      </c>
      <c r="P240" s="93">
        <v>4500000</v>
      </c>
      <c r="Q240" s="93">
        <v>6500000</v>
      </c>
      <c r="R240" s="93">
        <v>8000000</v>
      </c>
      <c r="S240" s="92">
        <v>9000000</v>
      </c>
      <c r="T240" s="92">
        <v>0</v>
      </c>
      <c r="U240" s="93">
        <v>0</v>
      </c>
      <c r="V240" s="93"/>
      <c r="W240" s="93"/>
      <c r="X240" s="93"/>
      <c r="Y240" s="93"/>
      <c r="Z240" s="93"/>
    </row>
    <row r="241" spans="1:26" ht="26.1">
      <c r="A241" s="9" t="s">
        <v>52</v>
      </c>
      <c r="B241" s="16" t="s">
        <v>9</v>
      </c>
      <c r="C241" s="16" t="s">
        <v>17</v>
      </c>
      <c r="D241" s="16" t="str" cm="1">
        <f t="array" ref="D241">IF(A241="", "", _xlfn._xlws.FILTER('Responsáveis pelas informações'!F:F, 'Responsáveis pelas informações'!A:A=A241))</f>
        <v>Juliana</v>
      </c>
      <c r="E241" s="16" t="s">
        <v>29</v>
      </c>
      <c r="F241" s="30" t="s">
        <v>408</v>
      </c>
      <c r="G241" s="30" t="s">
        <v>877</v>
      </c>
      <c r="H241" s="30"/>
      <c r="I241" s="16"/>
      <c r="J241" s="93"/>
      <c r="K241" s="93"/>
      <c r="L241" s="93"/>
      <c r="M241" s="93"/>
      <c r="N241" s="93"/>
      <c r="O241" s="93"/>
      <c r="P241" s="93">
        <v>15554491.92</v>
      </c>
      <c r="Q241" s="93">
        <v>11200000</v>
      </c>
      <c r="R241" s="93">
        <v>14700000</v>
      </c>
      <c r="S241" s="92">
        <v>7500000</v>
      </c>
      <c r="T241" s="92">
        <v>0</v>
      </c>
      <c r="U241" s="93"/>
      <c r="V241" s="93"/>
      <c r="W241" s="93"/>
      <c r="X241" s="93"/>
      <c r="Y241" s="93"/>
      <c r="Z241" s="93"/>
    </row>
    <row r="242" spans="1:26" ht="26.1">
      <c r="A242" s="9" t="s">
        <v>52</v>
      </c>
      <c r="B242" s="16" t="s">
        <v>14</v>
      </c>
      <c r="C242" s="16" t="s">
        <v>17</v>
      </c>
      <c r="D242" s="16" t="str" cm="1">
        <f t="array" ref="D242">IF(A242="", "", _xlfn._xlws.FILTER('Responsáveis pelas informações'!F:F, 'Responsáveis pelas informações'!A:A=A242))</f>
        <v>Juliana</v>
      </c>
      <c r="E242" s="16" t="s">
        <v>29</v>
      </c>
      <c r="F242" s="30" t="s">
        <v>408</v>
      </c>
      <c r="G242" s="30" t="s">
        <v>877</v>
      </c>
      <c r="H242" s="30"/>
      <c r="I242" s="16"/>
      <c r="J242" s="93"/>
      <c r="K242" s="93"/>
      <c r="L242" s="93"/>
      <c r="M242" s="93"/>
      <c r="N242" s="93"/>
      <c r="O242" s="93"/>
      <c r="P242" s="93">
        <v>51220434.619999997</v>
      </c>
      <c r="Q242" s="93">
        <v>31300000</v>
      </c>
      <c r="R242" s="93">
        <v>41800000</v>
      </c>
      <c r="S242" s="93">
        <v>26300000</v>
      </c>
      <c r="T242" s="92">
        <v>0</v>
      </c>
      <c r="U242" s="93"/>
      <c r="V242" s="93"/>
      <c r="W242" s="93"/>
      <c r="X242" s="93"/>
      <c r="Y242" s="93"/>
      <c r="Z242" s="93"/>
    </row>
    <row r="243" spans="1:26" ht="39">
      <c r="A243" s="9" t="s">
        <v>52</v>
      </c>
      <c r="B243" s="16" t="s">
        <v>19</v>
      </c>
      <c r="C243" s="16" t="s">
        <v>17</v>
      </c>
      <c r="D243" s="16" t="str" cm="1">
        <f t="array" ref="D243">IF(A243="", "", _xlfn._xlws.FILTER('Responsáveis pelas informações'!F:F, 'Responsáveis pelas informações'!A:A=A243))</f>
        <v>Juliana</v>
      </c>
      <c r="E243" s="16" t="s">
        <v>29</v>
      </c>
      <c r="F243" s="30" t="s">
        <v>408</v>
      </c>
      <c r="G243" s="30" t="s">
        <v>877</v>
      </c>
      <c r="H243" s="30"/>
      <c r="I243" s="16"/>
      <c r="J243" s="93"/>
      <c r="K243" s="93"/>
      <c r="L243" s="93"/>
      <c r="M243" s="93"/>
      <c r="N243" s="93"/>
      <c r="O243" s="93"/>
      <c r="P243" s="93">
        <v>8269547.1799999997</v>
      </c>
      <c r="Q243" s="93">
        <v>5300000</v>
      </c>
      <c r="R243" s="93">
        <v>7000000</v>
      </c>
      <c r="S243" s="92">
        <v>3300000</v>
      </c>
      <c r="T243" s="92">
        <v>0</v>
      </c>
      <c r="U243" s="93"/>
      <c r="V243" s="93"/>
      <c r="W243" s="93"/>
      <c r="X243" s="93"/>
      <c r="Y243" s="93"/>
      <c r="Z243" s="93"/>
    </row>
    <row r="244" spans="1:26" ht="26.1">
      <c r="A244" s="9" t="s">
        <v>52</v>
      </c>
      <c r="B244" s="16" t="s">
        <v>24</v>
      </c>
      <c r="C244" s="16" t="s">
        <v>17</v>
      </c>
      <c r="D244" s="16" t="str" cm="1">
        <f t="array" ref="D244">IF(A244="", "", _xlfn._xlws.FILTER('Responsáveis pelas informações'!F:F, 'Responsáveis pelas informações'!A:A=A244))</f>
        <v>Juliana</v>
      </c>
      <c r="E244" s="16" t="s">
        <v>29</v>
      </c>
      <c r="F244" s="30" t="s">
        <v>408</v>
      </c>
      <c r="G244" s="30" t="s">
        <v>877</v>
      </c>
      <c r="H244" s="30"/>
      <c r="I244" s="16"/>
      <c r="J244" s="93"/>
      <c r="K244" s="93"/>
      <c r="L244" s="93"/>
      <c r="M244" s="93"/>
      <c r="N244" s="93"/>
      <c r="O244" s="93"/>
      <c r="P244" s="93">
        <v>75044473.719999999</v>
      </c>
      <c r="Q244" s="93">
        <v>47800000</v>
      </c>
      <c r="R244" s="93">
        <v>63500000</v>
      </c>
      <c r="S244" s="92">
        <v>37100000</v>
      </c>
      <c r="T244" s="92">
        <v>0</v>
      </c>
      <c r="U244" s="93"/>
      <c r="V244" s="93"/>
      <c r="W244" s="93"/>
      <c r="X244" s="93"/>
      <c r="Y244" s="93"/>
      <c r="Z244" s="93"/>
    </row>
    <row r="245" spans="1:26" ht="12.95">
      <c r="A245" s="9" t="s">
        <v>52</v>
      </c>
      <c r="B245" s="16"/>
      <c r="C245" s="16"/>
      <c r="D245" s="16" t="str" cm="1">
        <f t="array" ref="D245">IF(A245="", "", _xlfn._xlws.FILTER('Responsáveis pelas informações'!F:F, 'Responsáveis pelas informações'!A:A=A245))</f>
        <v>Juliana</v>
      </c>
      <c r="E245" s="16" t="s">
        <v>29</v>
      </c>
      <c r="F245" s="30" t="s">
        <v>414</v>
      </c>
      <c r="G245" s="30" t="s">
        <v>877</v>
      </c>
      <c r="H245" s="30"/>
      <c r="I245" s="16" t="s">
        <v>1085</v>
      </c>
      <c r="J245" s="93"/>
      <c r="K245" s="93"/>
      <c r="L245" s="93"/>
      <c r="M245" s="93"/>
      <c r="N245" s="93"/>
      <c r="O245" s="93"/>
      <c r="P245" s="93"/>
      <c r="Q245" s="93"/>
      <c r="R245" s="93"/>
      <c r="S245" s="92"/>
      <c r="T245" s="92"/>
      <c r="U245" s="93"/>
      <c r="V245" s="93"/>
      <c r="W245" s="93"/>
      <c r="X245" s="93"/>
      <c r="Y245" s="93"/>
      <c r="Z245" s="93"/>
    </row>
    <row r="246" spans="1:26" ht="26.1">
      <c r="A246" s="9" t="s">
        <v>52</v>
      </c>
      <c r="B246" s="16" t="s">
        <v>9</v>
      </c>
      <c r="C246" s="16" t="s">
        <v>17</v>
      </c>
      <c r="D246" s="16" t="str" cm="1">
        <f t="array" ref="D246">IF(A246="", "", _xlfn._xlws.FILTER('Responsáveis pelas informações'!F:F, 'Responsáveis pelas informações'!A:A=A246))</f>
        <v>Juliana</v>
      </c>
      <c r="E246" s="16" t="s">
        <v>29</v>
      </c>
      <c r="F246" s="30" t="s">
        <v>404</v>
      </c>
      <c r="G246" s="30" t="s">
        <v>877</v>
      </c>
      <c r="H246" s="30"/>
      <c r="I246" s="16"/>
      <c r="J246" s="93"/>
      <c r="K246" s="93"/>
      <c r="L246" s="93"/>
      <c r="M246" s="93"/>
      <c r="N246" s="93"/>
      <c r="O246" s="93"/>
      <c r="P246" s="93">
        <v>6013664.1699999999</v>
      </c>
      <c r="Q246" s="93">
        <v>10419883.49</v>
      </c>
      <c r="R246" s="93">
        <v>11660741.529999999</v>
      </c>
      <c r="S246" s="92">
        <v>8639376</v>
      </c>
      <c r="T246" s="92">
        <v>29036678.920000002</v>
      </c>
      <c r="U246" s="93"/>
      <c r="V246" s="93"/>
      <c r="W246" s="93"/>
      <c r="X246" s="93"/>
      <c r="Y246" s="93"/>
      <c r="Z246" s="93"/>
    </row>
    <row r="247" spans="1:26" ht="26.1">
      <c r="A247" s="9" t="s">
        <v>52</v>
      </c>
      <c r="B247" s="16" t="s">
        <v>14</v>
      </c>
      <c r="C247" s="16" t="s">
        <v>17</v>
      </c>
      <c r="D247" s="16" t="str" cm="1">
        <f t="array" ref="D247">IF(A247="", "", _xlfn._xlws.FILTER('Responsáveis pelas informações'!F:F, 'Responsáveis pelas informações'!A:A=A247))</f>
        <v>Juliana</v>
      </c>
      <c r="E247" s="16" t="s">
        <v>29</v>
      </c>
      <c r="F247" s="30" t="s">
        <v>404</v>
      </c>
      <c r="G247" s="30" t="s">
        <v>877</v>
      </c>
      <c r="H247" s="30"/>
      <c r="I247" s="16"/>
      <c r="J247" s="93"/>
      <c r="K247" s="93"/>
      <c r="L247" s="93"/>
      <c r="M247" s="93"/>
      <c r="N247" s="93"/>
      <c r="O247" s="93"/>
      <c r="P247" s="93">
        <v>21700378.120000001</v>
      </c>
      <c r="Q247" s="93">
        <v>22544222.66</v>
      </c>
      <c r="R247" s="93">
        <v>34054317.490000002</v>
      </c>
      <c r="S247" s="92">
        <v>10119073.51</v>
      </c>
      <c r="T247" s="92">
        <v>95963014.349999994</v>
      </c>
      <c r="U247" s="93"/>
      <c r="V247" s="93"/>
      <c r="W247" s="93"/>
      <c r="X247" s="93"/>
      <c r="Y247" s="93"/>
      <c r="Z247" s="93"/>
    </row>
    <row r="248" spans="1:26" ht="39">
      <c r="A248" s="9" t="s">
        <v>52</v>
      </c>
      <c r="B248" s="16" t="s">
        <v>19</v>
      </c>
      <c r="C248" s="16" t="s">
        <v>17</v>
      </c>
      <c r="D248" s="16" t="str" cm="1">
        <f t="array" ref="D248">IF(A248="", "", _xlfn._xlws.FILTER('Responsáveis pelas informações'!F:F, 'Responsáveis pelas informações'!A:A=A248))</f>
        <v>Juliana</v>
      </c>
      <c r="E248" s="16" t="s">
        <v>29</v>
      </c>
      <c r="F248" s="30" t="s">
        <v>404</v>
      </c>
      <c r="G248" s="30" t="s">
        <v>877</v>
      </c>
      <c r="H248" s="30"/>
      <c r="I248" s="16"/>
      <c r="J248" s="93"/>
      <c r="K248" s="93"/>
      <c r="L248" s="93"/>
      <c r="M248" s="93"/>
      <c r="N248" s="93"/>
      <c r="O248" s="93"/>
      <c r="P248" s="93">
        <v>3840749.61</v>
      </c>
      <c r="Q248" s="93">
        <v>3229511.21</v>
      </c>
      <c r="R248" s="93">
        <v>6030302.5499999998</v>
      </c>
      <c r="S248" s="92">
        <v>2967507.61</v>
      </c>
      <c r="T248" s="92">
        <v>14165908.050000001</v>
      </c>
      <c r="U248" s="93"/>
      <c r="V248" s="93"/>
      <c r="W248" s="93"/>
      <c r="X248" s="93"/>
      <c r="Y248" s="93"/>
      <c r="Z248" s="93"/>
    </row>
    <row r="249" spans="1:26" ht="26.1">
      <c r="A249" s="9" t="s">
        <v>52</v>
      </c>
      <c r="B249" s="16" t="s">
        <v>24</v>
      </c>
      <c r="C249" s="16" t="s">
        <v>17</v>
      </c>
      <c r="D249" s="16" t="str" cm="1">
        <f t="array" ref="D249">IF(A249="", "", _xlfn._xlws.FILTER('Responsáveis pelas informações'!F:F, 'Responsáveis pelas informações'!A:A=A249))</f>
        <v>Juliana</v>
      </c>
      <c r="E249" s="16" t="s">
        <v>29</v>
      </c>
      <c r="F249" s="30" t="s">
        <v>404</v>
      </c>
      <c r="G249" s="30" t="s">
        <v>877</v>
      </c>
      <c r="H249" s="30"/>
      <c r="I249" s="16" t="s">
        <v>1088</v>
      </c>
      <c r="J249" s="93"/>
      <c r="K249" s="93"/>
      <c r="L249" s="93"/>
      <c r="M249" s="93"/>
      <c r="N249" s="93"/>
      <c r="O249" s="93"/>
      <c r="P249" s="93">
        <v>31554791.899999999</v>
      </c>
      <c r="Q249" s="93">
        <v>36193617.359999999</v>
      </c>
      <c r="R249" s="93">
        <v>51745361.57</v>
      </c>
      <c r="S249" s="92">
        <v>21725957.119999997</v>
      </c>
      <c r="T249" s="92">
        <v>139165601.36000001</v>
      </c>
      <c r="U249" s="93"/>
      <c r="V249" s="93"/>
      <c r="W249" s="93"/>
      <c r="X249" s="93"/>
      <c r="Y249" s="93"/>
      <c r="Z249" s="93"/>
    </row>
    <row r="250" spans="1:26" ht="26.1">
      <c r="A250" s="9" t="s">
        <v>52</v>
      </c>
      <c r="B250" s="16" t="s">
        <v>9</v>
      </c>
      <c r="C250" s="16" t="s">
        <v>7</v>
      </c>
      <c r="D250" s="16" t="str" cm="1">
        <f t="array" ref="D250">IF(A250="", "", _xlfn._xlws.FILTER('Responsáveis pelas informações'!F:F, 'Responsáveis pelas informações'!A:A=A250))</f>
        <v>Juliana</v>
      </c>
      <c r="E250" s="16" t="s">
        <v>29</v>
      </c>
      <c r="F250" s="30" t="s">
        <v>404</v>
      </c>
      <c r="G250" s="30" t="s">
        <v>877</v>
      </c>
      <c r="H250" s="30"/>
      <c r="I250" s="16"/>
      <c r="J250" s="93"/>
      <c r="K250" s="93"/>
      <c r="L250" s="93"/>
      <c r="M250" s="93"/>
      <c r="N250" s="93"/>
      <c r="O250" s="93"/>
      <c r="P250" s="93">
        <v>0</v>
      </c>
      <c r="Q250" s="93">
        <v>0</v>
      </c>
      <c r="R250" s="93">
        <v>0</v>
      </c>
      <c r="S250" s="93">
        <v>0</v>
      </c>
      <c r="T250" s="92">
        <v>5000000</v>
      </c>
      <c r="U250" s="93"/>
      <c r="V250" s="93"/>
      <c r="W250" s="93"/>
      <c r="X250" s="93"/>
      <c r="Y250" s="93"/>
      <c r="Z250" s="93"/>
    </row>
    <row r="251" spans="1:26" ht="26.1">
      <c r="A251" s="9" t="s">
        <v>52</v>
      </c>
      <c r="B251" s="16" t="s">
        <v>14</v>
      </c>
      <c r="C251" s="16" t="s">
        <v>7</v>
      </c>
      <c r="D251" s="16" t="str" cm="1">
        <f t="array" ref="D251">IF(A251="", "", _xlfn._xlws.FILTER('Responsáveis pelas informações'!F:F, 'Responsáveis pelas informações'!A:A=A251))</f>
        <v>Juliana</v>
      </c>
      <c r="E251" s="16" t="s">
        <v>29</v>
      </c>
      <c r="F251" s="30" t="s">
        <v>404</v>
      </c>
      <c r="G251" s="30" t="s">
        <v>877</v>
      </c>
      <c r="H251" s="30"/>
      <c r="I251" s="16"/>
      <c r="J251" s="93"/>
      <c r="K251" s="93"/>
      <c r="L251" s="93"/>
      <c r="M251" s="93"/>
      <c r="N251" s="93"/>
      <c r="O251" s="93"/>
      <c r="P251" s="93">
        <v>0</v>
      </c>
      <c r="Q251" s="93">
        <v>0</v>
      </c>
      <c r="R251" s="93">
        <v>0</v>
      </c>
      <c r="S251" s="93">
        <v>0</v>
      </c>
      <c r="T251" s="92">
        <v>9650000</v>
      </c>
      <c r="U251" s="93"/>
      <c r="V251" s="93"/>
      <c r="W251" s="93"/>
      <c r="X251" s="93"/>
      <c r="Y251" s="93"/>
      <c r="Z251" s="93"/>
    </row>
    <row r="252" spans="1:26" ht="39">
      <c r="A252" s="9" t="s">
        <v>52</v>
      </c>
      <c r="B252" s="16" t="s">
        <v>19</v>
      </c>
      <c r="C252" s="16" t="s">
        <v>7</v>
      </c>
      <c r="D252" s="16" t="str" cm="1">
        <f t="array" ref="D252">IF(A252="", "", _xlfn._xlws.FILTER('Responsáveis pelas informações'!F:F, 'Responsáveis pelas informações'!A:A=A252))</f>
        <v>Juliana</v>
      </c>
      <c r="E252" s="16" t="s">
        <v>29</v>
      </c>
      <c r="F252" s="30" t="s">
        <v>404</v>
      </c>
      <c r="G252" s="30" t="s">
        <v>877</v>
      </c>
      <c r="H252" s="30"/>
      <c r="I252" s="16"/>
      <c r="J252" s="93"/>
      <c r="K252" s="93"/>
      <c r="L252" s="93"/>
      <c r="M252" s="93"/>
      <c r="N252" s="93"/>
      <c r="O252" s="93"/>
      <c r="P252" s="93">
        <v>0</v>
      </c>
      <c r="Q252" s="93">
        <v>0</v>
      </c>
      <c r="R252" s="93">
        <v>0</v>
      </c>
      <c r="S252" s="93">
        <v>0</v>
      </c>
      <c r="T252" s="92">
        <v>1838298.78</v>
      </c>
      <c r="U252" s="93"/>
      <c r="V252" s="93"/>
      <c r="W252" s="93"/>
      <c r="X252" s="93"/>
      <c r="Y252" s="93"/>
      <c r="Z252" s="93"/>
    </row>
    <row r="253" spans="1:26" ht="26.1">
      <c r="A253" s="9" t="s">
        <v>52</v>
      </c>
      <c r="B253" s="16" t="s">
        <v>24</v>
      </c>
      <c r="C253" s="16" t="s">
        <v>7</v>
      </c>
      <c r="D253" s="16" t="str" cm="1">
        <f t="array" ref="D253">IF(A253="", "", _xlfn._xlws.FILTER('Responsáveis pelas informações'!F:F, 'Responsáveis pelas informações'!A:A=A253))</f>
        <v>Juliana</v>
      </c>
      <c r="E253" s="16" t="s">
        <v>29</v>
      </c>
      <c r="F253" s="30" t="s">
        <v>404</v>
      </c>
      <c r="G253" s="30" t="s">
        <v>877</v>
      </c>
      <c r="H253" s="30"/>
      <c r="I253" s="16"/>
      <c r="J253" s="93"/>
      <c r="K253" s="93"/>
      <c r="L253" s="93"/>
      <c r="M253" s="93"/>
      <c r="N253" s="93"/>
      <c r="O253" s="93"/>
      <c r="P253" s="93">
        <v>0</v>
      </c>
      <c r="Q253" s="93">
        <v>0</v>
      </c>
      <c r="R253" s="93">
        <v>0</v>
      </c>
      <c r="S253" s="93">
        <v>0</v>
      </c>
      <c r="T253" s="92">
        <v>16488298.779999999</v>
      </c>
      <c r="U253" s="93"/>
      <c r="V253" s="93"/>
      <c r="W253" s="93"/>
      <c r="X253" s="93"/>
      <c r="Y253" s="93"/>
      <c r="Z253" s="93"/>
    </row>
    <row r="254" spans="1:26" ht="26.1">
      <c r="A254" s="9" t="s">
        <v>52</v>
      </c>
      <c r="B254" s="16" t="s">
        <v>9</v>
      </c>
      <c r="C254" s="16" t="s">
        <v>12</v>
      </c>
      <c r="D254" s="16" t="str" cm="1">
        <f t="array" ref="D254">IF(A254="", "", _xlfn._xlws.FILTER('Responsáveis pelas informações'!F:F, 'Responsáveis pelas informações'!A:A=A254))</f>
        <v>Juliana</v>
      </c>
      <c r="E254" s="16" t="s">
        <v>29</v>
      </c>
      <c r="F254" s="30" t="s">
        <v>404</v>
      </c>
      <c r="G254" s="30" t="s">
        <v>877</v>
      </c>
      <c r="H254" s="30"/>
      <c r="I254" s="16"/>
      <c r="J254" s="93"/>
      <c r="K254" s="93"/>
      <c r="L254" s="93"/>
      <c r="M254" s="93"/>
      <c r="N254" s="93"/>
      <c r="O254" s="93"/>
      <c r="P254" s="93">
        <v>0</v>
      </c>
      <c r="Q254" s="93">
        <v>0</v>
      </c>
      <c r="R254" s="93">
        <v>0</v>
      </c>
      <c r="S254" s="93">
        <v>0</v>
      </c>
      <c r="T254" s="93">
        <v>0</v>
      </c>
      <c r="U254" s="93"/>
      <c r="V254" s="93"/>
      <c r="W254" s="93"/>
      <c r="X254" s="93"/>
      <c r="Y254" s="93"/>
      <c r="Z254" s="93"/>
    </row>
    <row r="255" spans="1:26" ht="26.1">
      <c r="A255" s="9" t="s">
        <v>52</v>
      </c>
      <c r="B255" s="16" t="s">
        <v>14</v>
      </c>
      <c r="C255" s="16" t="s">
        <v>12</v>
      </c>
      <c r="D255" s="16" t="str" cm="1">
        <f t="array" ref="D255">IF(A255="", "", _xlfn._xlws.FILTER('Responsáveis pelas informações'!F:F, 'Responsáveis pelas informações'!A:A=A255))</f>
        <v>Juliana</v>
      </c>
      <c r="E255" s="16" t="s">
        <v>29</v>
      </c>
      <c r="F255" s="30" t="s">
        <v>404</v>
      </c>
      <c r="G255" s="30" t="s">
        <v>877</v>
      </c>
      <c r="H255" s="30"/>
      <c r="I255" s="16"/>
      <c r="J255" s="93"/>
      <c r="K255" s="93"/>
      <c r="L255" s="93"/>
      <c r="M255" s="93"/>
      <c r="N255" s="93"/>
      <c r="O255" s="93"/>
      <c r="P255" s="93">
        <v>0</v>
      </c>
      <c r="Q255" s="93">
        <v>0</v>
      </c>
      <c r="R255" s="93">
        <v>0</v>
      </c>
      <c r="S255" s="93">
        <v>0</v>
      </c>
      <c r="T255" s="93">
        <v>0</v>
      </c>
      <c r="U255" s="93"/>
      <c r="V255" s="93"/>
      <c r="W255" s="93"/>
      <c r="X255" s="93"/>
      <c r="Y255" s="93"/>
      <c r="Z255" s="93"/>
    </row>
    <row r="256" spans="1:26" ht="39">
      <c r="A256" s="9" t="s">
        <v>52</v>
      </c>
      <c r="B256" s="16" t="s">
        <v>19</v>
      </c>
      <c r="C256" s="16" t="s">
        <v>12</v>
      </c>
      <c r="D256" s="16" t="str" cm="1">
        <f t="array" ref="D256">IF(A256="", "", _xlfn._xlws.FILTER('Responsáveis pelas informações'!F:F, 'Responsáveis pelas informações'!A:A=A256))</f>
        <v>Juliana</v>
      </c>
      <c r="E256" s="16" t="s">
        <v>29</v>
      </c>
      <c r="F256" s="30" t="s">
        <v>404</v>
      </c>
      <c r="G256" s="30" t="s">
        <v>877</v>
      </c>
      <c r="H256" s="30"/>
      <c r="I256" s="16"/>
      <c r="J256" s="93"/>
      <c r="K256" s="93"/>
      <c r="L256" s="93"/>
      <c r="M256" s="93"/>
      <c r="N256" s="93"/>
      <c r="O256" s="93"/>
      <c r="P256" s="93">
        <v>0</v>
      </c>
      <c r="Q256" s="93">
        <v>0</v>
      </c>
      <c r="R256" s="93">
        <v>0</v>
      </c>
      <c r="S256" s="93">
        <v>0</v>
      </c>
      <c r="T256" s="93">
        <v>0</v>
      </c>
      <c r="U256" s="93"/>
      <c r="V256" s="93"/>
      <c r="W256" s="93"/>
      <c r="X256" s="93"/>
      <c r="Y256" s="93"/>
      <c r="Z256" s="93"/>
    </row>
    <row r="257" spans="1:26" ht="26.1">
      <c r="A257" s="9" t="s">
        <v>52</v>
      </c>
      <c r="B257" s="16" t="s">
        <v>24</v>
      </c>
      <c r="C257" s="16" t="s">
        <v>12</v>
      </c>
      <c r="D257" s="16" t="str" cm="1">
        <f t="array" ref="D257">IF(A257="", "", _xlfn._xlws.FILTER('Responsáveis pelas informações'!F:F, 'Responsáveis pelas informações'!A:A=A257))</f>
        <v>Juliana</v>
      </c>
      <c r="E257" s="16" t="s">
        <v>29</v>
      </c>
      <c r="F257" s="30" t="s">
        <v>404</v>
      </c>
      <c r="G257" s="30" t="s">
        <v>877</v>
      </c>
      <c r="H257" s="30"/>
      <c r="I257" s="16"/>
      <c r="J257" s="93"/>
      <c r="K257" s="93"/>
      <c r="L257" s="93"/>
      <c r="M257" s="93"/>
      <c r="N257" s="93"/>
      <c r="O257" s="93"/>
      <c r="P257" s="93">
        <v>0</v>
      </c>
      <c r="Q257" s="93">
        <v>0</v>
      </c>
      <c r="R257" s="93">
        <v>0</v>
      </c>
      <c r="S257" s="93">
        <v>0</v>
      </c>
      <c r="T257" s="93">
        <v>0</v>
      </c>
      <c r="U257" s="93"/>
      <c r="V257" s="93"/>
      <c r="W257" s="93"/>
      <c r="X257" s="93"/>
      <c r="Y257" s="93"/>
      <c r="Z257" s="93"/>
    </row>
    <row r="258" spans="1:26" ht="26.1">
      <c r="A258" s="9" t="s">
        <v>54</v>
      </c>
      <c r="B258" s="16" t="s">
        <v>9</v>
      </c>
      <c r="C258" s="16" t="s">
        <v>17</v>
      </c>
      <c r="D258" s="16" t="str" cm="1">
        <f t="array" ref="D258">IF(A258="", "", _xlfn._xlws.FILTER('Responsáveis pelas informações'!F:F, 'Responsáveis pelas informações'!A:A=A258))</f>
        <v>Juliana</v>
      </c>
      <c r="E258" s="16" t="s">
        <v>16</v>
      </c>
      <c r="F258" s="30" t="s">
        <v>877</v>
      </c>
      <c r="G258" s="30" t="s">
        <v>877</v>
      </c>
      <c r="H258" s="30"/>
      <c r="I258" s="16"/>
      <c r="J258" s="93">
        <v>2000000</v>
      </c>
      <c r="K258" s="93">
        <v>11000000</v>
      </c>
      <c r="L258" s="93">
        <v>11000000</v>
      </c>
      <c r="M258" s="93">
        <v>11000000</v>
      </c>
      <c r="N258" s="93">
        <v>11000000</v>
      </c>
      <c r="O258" s="93">
        <v>9000000</v>
      </c>
      <c r="P258" s="93">
        <v>0</v>
      </c>
      <c r="Q258" s="93"/>
      <c r="R258" s="93"/>
      <c r="S258" s="93"/>
      <c r="T258" s="93"/>
      <c r="U258" s="93"/>
      <c r="V258" s="93"/>
      <c r="W258" s="93"/>
      <c r="X258" s="93"/>
      <c r="Y258" s="93"/>
      <c r="Z258" s="93"/>
    </row>
    <row r="259" spans="1:26" ht="26.1">
      <c r="A259" s="9" t="s">
        <v>54</v>
      </c>
      <c r="B259" s="16" t="s">
        <v>14</v>
      </c>
      <c r="C259" s="16" t="s">
        <v>17</v>
      </c>
      <c r="D259" s="16" t="str" cm="1">
        <f t="array" ref="D259">IF(A259="", "", _xlfn._xlws.FILTER('Responsáveis pelas informações'!F:F, 'Responsáveis pelas informações'!A:A=A259))</f>
        <v>Juliana</v>
      </c>
      <c r="E259" s="16" t="s">
        <v>16</v>
      </c>
      <c r="F259" s="30" t="s">
        <v>877</v>
      </c>
      <c r="G259" s="30" t="s">
        <v>877</v>
      </c>
      <c r="H259" s="30"/>
      <c r="I259" s="16"/>
      <c r="J259" s="93">
        <v>2000000</v>
      </c>
      <c r="K259" s="93">
        <v>11000000</v>
      </c>
      <c r="L259" s="93">
        <v>11000000</v>
      </c>
      <c r="M259" s="93">
        <v>11000000</v>
      </c>
      <c r="N259" s="93">
        <v>11000000</v>
      </c>
      <c r="O259" s="93">
        <v>9000000</v>
      </c>
      <c r="P259" s="93">
        <v>0</v>
      </c>
      <c r="Q259" s="93"/>
      <c r="R259" s="93"/>
      <c r="S259" s="93"/>
      <c r="T259" s="93"/>
      <c r="U259" s="93"/>
      <c r="V259" s="93"/>
      <c r="W259" s="93"/>
      <c r="X259" s="93"/>
      <c r="Y259" s="93"/>
      <c r="Z259" s="93"/>
    </row>
    <row r="260" spans="1:26" ht="39">
      <c r="A260" s="9" t="s">
        <v>54</v>
      </c>
      <c r="B260" s="16" t="s">
        <v>19</v>
      </c>
      <c r="C260" s="16" t="s">
        <v>17</v>
      </c>
      <c r="D260" s="16" t="str" cm="1">
        <f t="array" ref="D260">IF(A260="", "", _xlfn._xlws.FILTER('Responsáveis pelas informações'!F:F, 'Responsáveis pelas informações'!A:A=A260))</f>
        <v>Juliana</v>
      </c>
      <c r="E260" s="16" t="s">
        <v>16</v>
      </c>
      <c r="F260" s="30" t="s">
        <v>877</v>
      </c>
      <c r="G260" s="30" t="s">
        <v>877</v>
      </c>
      <c r="H260" s="30"/>
      <c r="I260" s="16"/>
      <c r="J260" s="93">
        <v>2000000</v>
      </c>
      <c r="K260" s="93">
        <v>11000000</v>
      </c>
      <c r="L260" s="93">
        <v>11000000</v>
      </c>
      <c r="M260" s="93">
        <v>11000000</v>
      </c>
      <c r="N260" s="93">
        <v>11000000</v>
      </c>
      <c r="O260" s="93">
        <v>9000000</v>
      </c>
      <c r="P260" s="93">
        <v>0</v>
      </c>
      <c r="Q260" s="93"/>
      <c r="R260" s="93"/>
      <c r="S260" s="93"/>
      <c r="T260" s="93"/>
      <c r="U260" s="93"/>
      <c r="V260" s="93"/>
      <c r="W260" s="93"/>
      <c r="X260" s="93"/>
      <c r="Y260" s="93"/>
      <c r="Z260" s="93"/>
    </row>
    <row r="261" spans="1:26" ht="26.1">
      <c r="A261" s="9" t="s">
        <v>54</v>
      </c>
      <c r="B261" s="16" t="s">
        <v>24</v>
      </c>
      <c r="C261" s="16" t="s">
        <v>17</v>
      </c>
      <c r="D261" s="16" t="str" cm="1">
        <f t="array" ref="D261">IF(A261="", "", _xlfn._xlws.FILTER('Responsáveis pelas informações'!F:F, 'Responsáveis pelas informações'!A:A=A261))</f>
        <v>Juliana</v>
      </c>
      <c r="E261" s="16" t="s">
        <v>16</v>
      </c>
      <c r="F261" s="30" t="s">
        <v>877</v>
      </c>
      <c r="G261" s="30" t="s">
        <v>877</v>
      </c>
      <c r="H261" s="30"/>
      <c r="I261" s="16"/>
      <c r="J261" s="93">
        <v>6000000</v>
      </c>
      <c r="K261" s="93">
        <v>33000000</v>
      </c>
      <c r="L261" s="93">
        <v>33000000</v>
      </c>
      <c r="M261" s="93">
        <v>33000000</v>
      </c>
      <c r="N261" s="93">
        <v>33000000</v>
      </c>
      <c r="O261" s="93">
        <v>27000000</v>
      </c>
      <c r="P261" s="93">
        <v>0</v>
      </c>
      <c r="Q261" s="93"/>
      <c r="R261" s="93"/>
      <c r="S261" s="93"/>
      <c r="T261" s="93"/>
      <c r="U261" s="93"/>
      <c r="V261" s="93"/>
      <c r="W261" s="93"/>
      <c r="X261" s="93"/>
      <c r="Y261" s="93"/>
      <c r="Z261" s="93"/>
    </row>
    <row r="262" spans="1:26" ht="26.1">
      <c r="A262" s="9" t="s">
        <v>54</v>
      </c>
      <c r="B262" s="16" t="s">
        <v>9</v>
      </c>
      <c r="C262" s="16" t="s">
        <v>17</v>
      </c>
      <c r="D262" s="16" t="str" cm="1">
        <f t="array" ref="D262">IF(A262="", "", _xlfn._xlws.FILTER('Responsáveis pelas informações'!F:F, 'Responsáveis pelas informações'!A:A=A262))</f>
        <v>Juliana</v>
      </c>
      <c r="E262" s="16" t="s">
        <v>16</v>
      </c>
      <c r="F262" s="30" t="s">
        <v>408</v>
      </c>
      <c r="G262" s="30" t="s">
        <v>877</v>
      </c>
      <c r="H262" s="30"/>
      <c r="I262" s="16"/>
      <c r="J262" s="93"/>
      <c r="K262" s="93"/>
      <c r="L262" s="93"/>
      <c r="M262" s="93"/>
      <c r="N262" s="93"/>
      <c r="O262" s="93">
        <v>6376695.5999999996</v>
      </c>
      <c r="P262" s="93">
        <v>7014365.1600000001</v>
      </c>
      <c r="Q262" s="93">
        <v>7715801.6799999997</v>
      </c>
      <c r="R262" s="93">
        <v>8487381.8399999999</v>
      </c>
      <c r="S262" s="92">
        <v>8487381.8399999999</v>
      </c>
      <c r="T262" s="92">
        <v>1914373.88</v>
      </c>
      <c r="U262" s="93"/>
      <c r="V262" s="93"/>
      <c r="W262" s="93"/>
      <c r="X262" s="93"/>
      <c r="Y262" s="93"/>
      <c r="Z262" s="93"/>
    </row>
    <row r="263" spans="1:26" ht="26.1">
      <c r="A263" s="9" t="s">
        <v>54</v>
      </c>
      <c r="B263" s="16" t="s">
        <v>14</v>
      </c>
      <c r="C263" s="16" t="s">
        <v>17</v>
      </c>
      <c r="D263" s="16" t="str" cm="1">
        <f t="array" ref="D263">IF(A263="", "", _xlfn._xlws.FILTER('Responsáveis pelas informações'!F:F, 'Responsáveis pelas informações'!A:A=A263))</f>
        <v>Juliana</v>
      </c>
      <c r="E263" s="16" t="s">
        <v>16</v>
      </c>
      <c r="F263" s="30" t="s">
        <v>408</v>
      </c>
      <c r="G263" s="30" t="s">
        <v>877</v>
      </c>
      <c r="H263" s="30"/>
      <c r="I263" s="16"/>
      <c r="J263" s="93"/>
      <c r="K263" s="93"/>
      <c r="L263" s="93"/>
      <c r="M263" s="93"/>
      <c r="N263" s="93"/>
      <c r="O263" s="93">
        <v>8418080</v>
      </c>
      <c r="P263" s="93">
        <v>9259888</v>
      </c>
      <c r="Q263" s="93">
        <v>10185876.800000001</v>
      </c>
      <c r="R263" s="93">
        <v>11204464.48</v>
      </c>
      <c r="S263" s="92">
        <v>11204464.48</v>
      </c>
      <c r="T263" s="92">
        <v>2527226.2400000002</v>
      </c>
      <c r="U263" s="93"/>
      <c r="V263" s="93"/>
      <c r="W263" s="93"/>
      <c r="X263" s="93"/>
      <c r="Y263" s="93"/>
      <c r="Z263" s="93"/>
    </row>
    <row r="264" spans="1:26" ht="39">
      <c r="A264" s="9" t="s">
        <v>54</v>
      </c>
      <c r="B264" s="16" t="s">
        <v>19</v>
      </c>
      <c r="C264" s="16" t="s">
        <v>17</v>
      </c>
      <c r="D264" s="16" t="str" cm="1">
        <f t="array" ref="D264">IF(A264="", "", _xlfn._xlws.FILTER('Responsáveis pelas informações'!F:F, 'Responsáveis pelas informações'!A:A=A264))</f>
        <v>Juliana</v>
      </c>
      <c r="E264" s="16" t="s">
        <v>16</v>
      </c>
      <c r="F264" s="30" t="s">
        <v>408</v>
      </c>
      <c r="G264" s="30" t="s">
        <v>877</v>
      </c>
      <c r="H264" s="30"/>
      <c r="I264" s="16"/>
      <c r="J264" s="93"/>
      <c r="K264" s="93"/>
      <c r="L264" s="93"/>
      <c r="M264" s="93"/>
      <c r="N264" s="93"/>
      <c r="O264" s="93">
        <v>4337224.4000000004</v>
      </c>
      <c r="P264" s="93">
        <v>4770946.84</v>
      </c>
      <c r="Q264" s="93">
        <v>5248041.5199999996</v>
      </c>
      <c r="R264" s="93">
        <v>5772845.6799999997</v>
      </c>
      <c r="S264" s="92">
        <v>5772845.6799999997</v>
      </c>
      <c r="T264" s="92">
        <v>1302095.8799999999</v>
      </c>
      <c r="U264" s="93"/>
      <c r="V264" s="93"/>
      <c r="W264" s="93"/>
      <c r="X264" s="93"/>
      <c r="Y264" s="93"/>
      <c r="Z264" s="93"/>
    </row>
    <row r="265" spans="1:26" ht="26.1">
      <c r="A265" s="9" t="s">
        <v>54</v>
      </c>
      <c r="B265" s="16" t="s">
        <v>24</v>
      </c>
      <c r="C265" s="16" t="s">
        <v>17</v>
      </c>
      <c r="D265" s="16" t="str" cm="1">
        <f t="array" ref="D265">IF(A265="", "", _xlfn._xlws.FILTER('Responsáveis pelas informações'!F:F, 'Responsáveis pelas informações'!A:A=A265))</f>
        <v>Juliana</v>
      </c>
      <c r="E265" s="16" t="s">
        <v>16</v>
      </c>
      <c r="F265" s="30" t="s">
        <v>408</v>
      </c>
      <c r="G265" s="30" t="s">
        <v>877</v>
      </c>
      <c r="H265" s="30"/>
      <c r="I265" s="16"/>
      <c r="J265" s="93"/>
      <c r="K265" s="93"/>
      <c r="L265" s="93"/>
      <c r="M265" s="93"/>
      <c r="N265" s="93"/>
      <c r="O265" s="93">
        <v>19132000</v>
      </c>
      <c r="P265" s="93">
        <v>21045200</v>
      </c>
      <c r="Q265" s="93">
        <v>23149720</v>
      </c>
      <c r="R265" s="93">
        <v>25464692</v>
      </c>
      <c r="S265" s="92">
        <v>25464692</v>
      </c>
      <c r="T265" s="92">
        <v>5743696</v>
      </c>
      <c r="U265" s="93"/>
      <c r="V265" s="93"/>
      <c r="W265" s="93"/>
      <c r="X265" s="93"/>
      <c r="Y265" s="93"/>
      <c r="Z265" s="93"/>
    </row>
    <row r="266" spans="1:26" ht="26.1">
      <c r="A266" s="9" t="s">
        <v>54</v>
      </c>
      <c r="B266" s="16" t="s">
        <v>14</v>
      </c>
      <c r="C266" s="16" t="s">
        <v>17</v>
      </c>
      <c r="D266" s="16" t="str" cm="1">
        <f t="array" ref="D266">IF(A266="", "", _xlfn._xlws.FILTER('Responsáveis pelas informações'!F:F, 'Responsáveis pelas informações'!A:A=A266))</f>
        <v>Juliana</v>
      </c>
      <c r="E266" s="16" t="s">
        <v>16</v>
      </c>
      <c r="F266" s="30" t="s">
        <v>414</v>
      </c>
      <c r="G266" s="30" t="s">
        <v>877</v>
      </c>
      <c r="H266" s="30"/>
      <c r="I266" s="16" t="s">
        <v>893</v>
      </c>
      <c r="J266" s="93"/>
      <c r="K266" s="93"/>
      <c r="L266" s="93"/>
      <c r="M266" s="93"/>
      <c r="N266" s="93"/>
      <c r="O266" s="93"/>
      <c r="P266" s="93"/>
      <c r="Q266" s="93"/>
      <c r="R266" s="93"/>
      <c r="S266" s="92"/>
      <c r="T266" s="92"/>
      <c r="U266" s="93"/>
      <c r="V266" s="93"/>
      <c r="W266" s="93"/>
      <c r="X266" s="93"/>
      <c r="Y266" s="93"/>
      <c r="Z266" s="93"/>
    </row>
    <row r="267" spans="1:26" ht="26.1">
      <c r="A267" s="9" t="s">
        <v>54</v>
      </c>
      <c r="B267" s="16" t="s">
        <v>24</v>
      </c>
      <c r="C267" s="16" t="s">
        <v>17</v>
      </c>
      <c r="D267" s="16" t="str" cm="1">
        <f t="array" ref="D267">IF(A267="", "", _xlfn._xlws.FILTER('Responsáveis pelas informações'!F:F, 'Responsáveis pelas informações'!A:A=A267))</f>
        <v>Juliana</v>
      </c>
      <c r="E267" s="16" t="s">
        <v>16</v>
      </c>
      <c r="F267" s="30" t="s">
        <v>414</v>
      </c>
      <c r="G267" s="30" t="s">
        <v>877</v>
      </c>
      <c r="H267" s="30"/>
      <c r="I267" s="16" t="s">
        <v>893</v>
      </c>
      <c r="J267" s="93"/>
      <c r="K267" s="93"/>
      <c r="L267" s="93"/>
      <c r="M267" s="93"/>
      <c r="N267" s="93"/>
      <c r="O267" s="93"/>
      <c r="P267" s="93"/>
      <c r="Q267" s="93"/>
      <c r="R267" s="93"/>
      <c r="S267" s="92"/>
      <c r="T267" s="92"/>
      <c r="U267" s="93"/>
      <c r="V267" s="93"/>
      <c r="W267" s="93"/>
      <c r="X267" s="93"/>
      <c r="Y267" s="93"/>
      <c r="Z267" s="93"/>
    </row>
    <row r="268" spans="1:26" ht="26.1">
      <c r="A268" s="9" t="s">
        <v>54</v>
      </c>
      <c r="B268" s="16" t="s">
        <v>14</v>
      </c>
      <c r="C268" s="16" t="s">
        <v>17</v>
      </c>
      <c r="D268" s="16" t="str" cm="1">
        <f t="array" ref="D268">IF(A268="", "", _xlfn._xlws.FILTER('Responsáveis pelas informações'!F:F, 'Responsáveis pelas informações'!A:A=A268))</f>
        <v>Juliana</v>
      </c>
      <c r="E268" s="16" t="s">
        <v>16</v>
      </c>
      <c r="F268" s="30" t="s">
        <v>398</v>
      </c>
      <c r="G268" s="30" t="s">
        <v>877</v>
      </c>
      <c r="H268" s="30"/>
      <c r="I268" s="16" t="s">
        <v>893</v>
      </c>
      <c r="J268" s="93"/>
      <c r="K268" s="93"/>
      <c r="L268" s="93"/>
      <c r="M268" s="93"/>
      <c r="N268" s="93"/>
      <c r="O268" s="93"/>
      <c r="P268" s="93"/>
      <c r="Q268" s="93"/>
      <c r="R268" s="93"/>
      <c r="S268" s="92"/>
      <c r="T268" s="92"/>
      <c r="U268" s="93"/>
      <c r="V268" s="93"/>
      <c r="W268" s="93"/>
      <c r="X268" s="93"/>
      <c r="Y268" s="93"/>
      <c r="Z268" s="93"/>
    </row>
    <row r="269" spans="1:26" ht="26.1">
      <c r="A269" s="9" t="s">
        <v>54</v>
      </c>
      <c r="B269" s="16" t="s">
        <v>24</v>
      </c>
      <c r="C269" s="16" t="s">
        <v>17</v>
      </c>
      <c r="D269" s="16" t="str" cm="1">
        <f t="array" ref="D269">IF(A269="", "", _xlfn._xlws.FILTER('Responsáveis pelas informações'!F:F, 'Responsáveis pelas informações'!A:A=A269))</f>
        <v>Juliana</v>
      </c>
      <c r="E269" s="16" t="s">
        <v>16</v>
      </c>
      <c r="F269" s="30" t="s">
        <v>398</v>
      </c>
      <c r="G269" s="30" t="s">
        <v>877</v>
      </c>
      <c r="H269" s="30"/>
      <c r="I269" s="16" t="s">
        <v>893</v>
      </c>
      <c r="J269" s="93"/>
      <c r="K269" s="93"/>
      <c r="L269" s="93"/>
      <c r="M269" s="93"/>
      <c r="N269" s="93"/>
      <c r="O269" s="93"/>
      <c r="P269" s="93"/>
      <c r="Q269" s="93"/>
      <c r="R269" s="93"/>
      <c r="S269" s="92"/>
      <c r="T269" s="92"/>
      <c r="U269" s="93"/>
      <c r="V269" s="93"/>
      <c r="W269" s="93"/>
      <c r="X269" s="93"/>
      <c r="Y269" s="93"/>
      <c r="Z269" s="93"/>
    </row>
    <row r="270" spans="1:26" ht="39">
      <c r="A270" s="9" t="s">
        <v>54</v>
      </c>
      <c r="B270" s="16" t="s">
        <v>19</v>
      </c>
      <c r="C270" s="16" t="s">
        <v>17</v>
      </c>
      <c r="D270" s="16" t="str" cm="1">
        <f t="array" ref="D270">IF(A270="", "", _xlfn._xlws.FILTER('Responsáveis pelas informações'!F:F, 'Responsáveis pelas informações'!A:A=A270))</f>
        <v>Juliana</v>
      </c>
      <c r="E270" s="16" t="s">
        <v>16</v>
      </c>
      <c r="F270" s="30" t="s">
        <v>401</v>
      </c>
      <c r="G270" s="30" t="s">
        <v>877</v>
      </c>
      <c r="H270" s="30"/>
      <c r="I270" s="16"/>
      <c r="J270" s="93"/>
      <c r="K270" s="93"/>
      <c r="L270" s="93"/>
      <c r="M270" s="93"/>
      <c r="N270" s="93"/>
      <c r="O270" s="93"/>
      <c r="P270" s="93"/>
      <c r="Q270" s="93"/>
      <c r="R270" s="93"/>
      <c r="S270" s="92">
        <v>9462741.8399999999</v>
      </c>
      <c r="T270" s="92">
        <v>8721253.8800000008</v>
      </c>
      <c r="U270" s="93"/>
      <c r="V270" s="93"/>
      <c r="W270" s="93"/>
      <c r="X270" s="93"/>
      <c r="Y270" s="93"/>
      <c r="Z270" s="93"/>
    </row>
    <row r="271" spans="1:26" ht="26.1">
      <c r="A271" s="9" t="s">
        <v>54</v>
      </c>
      <c r="B271" s="16" t="s">
        <v>14</v>
      </c>
      <c r="C271" s="16" t="s">
        <v>17</v>
      </c>
      <c r="D271" s="16" t="str" cm="1">
        <f t="array" ref="D271">IF(A271="", "", _xlfn._xlws.FILTER('Responsáveis pelas informações'!F:F, 'Responsáveis pelas informações'!A:A=A271))</f>
        <v>Juliana</v>
      </c>
      <c r="E271" s="16" t="s">
        <v>16</v>
      </c>
      <c r="F271" s="30" t="s">
        <v>401</v>
      </c>
      <c r="G271" s="30" t="s">
        <v>877</v>
      </c>
      <c r="H271" s="30"/>
      <c r="I271" s="16"/>
      <c r="J271" s="93"/>
      <c r="K271" s="93"/>
      <c r="L271" s="93"/>
      <c r="M271" s="93"/>
      <c r="N271" s="93"/>
      <c r="O271" s="93"/>
      <c r="P271" s="93"/>
      <c r="Q271" s="93"/>
      <c r="R271" s="93"/>
      <c r="S271" s="92">
        <v>12813808.48</v>
      </c>
      <c r="T271" s="92">
        <v>13758578.24</v>
      </c>
      <c r="U271" s="93"/>
      <c r="V271" s="93"/>
      <c r="W271" s="93"/>
      <c r="X271" s="93"/>
      <c r="Y271" s="93"/>
      <c r="Z271" s="93"/>
    </row>
    <row r="272" spans="1:26" ht="39">
      <c r="A272" s="9" t="s">
        <v>54</v>
      </c>
      <c r="B272" s="16" t="s">
        <v>19</v>
      </c>
      <c r="C272" s="16" t="s">
        <v>17</v>
      </c>
      <c r="D272" s="16" t="str" cm="1">
        <f t="array" ref="D272">IF(A272="", "", _xlfn._xlws.FILTER('Responsáveis pelas informações'!F:F, 'Responsáveis pelas informações'!A:A=A272))</f>
        <v>Juliana</v>
      </c>
      <c r="E272" s="16" t="s">
        <v>16</v>
      </c>
      <c r="F272" s="30" t="s">
        <v>401</v>
      </c>
      <c r="G272" s="30" t="s">
        <v>877</v>
      </c>
      <c r="H272" s="30"/>
      <c r="I272" s="16"/>
      <c r="J272" s="93"/>
      <c r="K272" s="93"/>
      <c r="L272" s="93"/>
      <c r="M272" s="93"/>
      <c r="N272" s="93"/>
      <c r="O272" s="93"/>
      <c r="P272" s="93"/>
      <c r="Q272" s="93"/>
      <c r="R272" s="93"/>
      <c r="S272" s="92">
        <v>6114221.6799999997</v>
      </c>
      <c r="T272" s="92">
        <v>3684503.88</v>
      </c>
      <c r="U272" s="93"/>
      <c r="V272" s="93"/>
      <c r="W272" s="93"/>
      <c r="X272" s="93"/>
      <c r="Y272" s="93"/>
      <c r="Z272" s="93"/>
    </row>
    <row r="273" spans="1:26" ht="26.1">
      <c r="A273" s="9" t="s">
        <v>54</v>
      </c>
      <c r="B273" s="16" t="s">
        <v>24</v>
      </c>
      <c r="C273" s="16" t="s">
        <v>17</v>
      </c>
      <c r="D273" s="16" t="str" cm="1">
        <f t="array" ref="D273">IF(A273="", "", _xlfn._xlws.FILTER('Responsáveis pelas informações'!F:F, 'Responsáveis pelas informações'!A:A=A273))</f>
        <v>Juliana</v>
      </c>
      <c r="E273" s="16" t="s">
        <v>16</v>
      </c>
      <c r="F273" s="30" t="s">
        <v>401</v>
      </c>
      <c r="G273" s="30" t="s">
        <v>877</v>
      </c>
      <c r="H273" s="30"/>
      <c r="I273" s="16"/>
      <c r="J273" s="93"/>
      <c r="K273" s="93"/>
      <c r="L273" s="93"/>
      <c r="M273" s="93"/>
      <c r="N273" s="93"/>
      <c r="O273" s="93"/>
      <c r="P273" s="93"/>
      <c r="Q273" s="93"/>
      <c r="R273" s="93"/>
      <c r="S273" s="92">
        <v>28390772</v>
      </c>
      <c r="T273" s="92">
        <v>26164336</v>
      </c>
      <c r="U273" s="93"/>
      <c r="V273" s="93"/>
      <c r="W273" s="93"/>
      <c r="X273" s="93"/>
      <c r="Y273" s="93"/>
      <c r="Z273" s="93"/>
    </row>
    <row r="274" spans="1:26" ht="26.1">
      <c r="A274" s="9" t="s">
        <v>54</v>
      </c>
      <c r="B274" s="16" t="s">
        <v>9</v>
      </c>
      <c r="C274" s="16" t="s">
        <v>7</v>
      </c>
      <c r="D274" s="16" t="str" cm="1">
        <f t="array" ref="D274">IF(A274="", "", _xlfn._xlws.FILTER('Responsáveis pelas informações'!F:F, 'Responsáveis pelas informações'!A:A=A274))</f>
        <v>Juliana</v>
      </c>
      <c r="E274" s="16" t="s">
        <v>16</v>
      </c>
      <c r="F274" s="30" t="s">
        <v>401</v>
      </c>
      <c r="G274" s="30" t="s">
        <v>877</v>
      </c>
      <c r="H274" s="30"/>
      <c r="I274" s="16"/>
      <c r="J274" s="93"/>
      <c r="K274" s="93"/>
      <c r="L274" s="93"/>
      <c r="M274" s="93"/>
      <c r="N274" s="93"/>
      <c r="O274" s="93"/>
      <c r="P274" s="93"/>
      <c r="Q274" s="93"/>
      <c r="R274" s="93"/>
      <c r="S274" s="92">
        <v>6765290</v>
      </c>
      <c r="T274" s="92">
        <v>11736990</v>
      </c>
      <c r="U274" s="93"/>
      <c r="V274" s="93"/>
      <c r="W274" s="93"/>
      <c r="X274" s="93"/>
      <c r="Y274" s="93"/>
      <c r="Z274" s="93"/>
    </row>
    <row r="275" spans="1:26" ht="26.1">
      <c r="A275" s="9" t="s">
        <v>54</v>
      </c>
      <c r="B275" s="16" t="s">
        <v>14</v>
      </c>
      <c r="C275" s="16" t="s">
        <v>7</v>
      </c>
      <c r="D275" s="16" t="str" cm="1">
        <f t="array" ref="D275">IF(A275="", "", _xlfn._xlws.FILTER('Responsáveis pelas informações'!F:F, 'Responsáveis pelas informações'!A:A=A275))</f>
        <v>Juliana</v>
      </c>
      <c r="E275" s="16" t="s">
        <v>16</v>
      </c>
      <c r="F275" s="30" t="s">
        <v>401</v>
      </c>
      <c r="G275" s="30" t="s">
        <v>877</v>
      </c>
      <c r="H275" s="30"/>
      <c r="I275" s="16"/>
      <c r="J275" s="93"/>
      <c r="K275" s="93"/>
      <c r="L275" s="93"/>
      <c r="M275" s="93"/>
      <c r="N275" s="93"/>
      <c r="O275" s="93"/>
      <c r="P275" s="93"/>
      <c r="Q275" s="93"/>
      <c r="R275" s="93"/>
      <c r="S275" s="92">
        <v>8174725.4199999999</v>
      </c>
      <c r="T275" s="92">
        <v>14182196.25</v>
      </c>
      <c r="U275" s="93"/>
      <c r="V275" s="93"/>
      <c r="W275" s="93"/>
      <c r="X275" s="93"/>
      <c r="Y275" s="93"/>
      <c r="Z275" s="93"/>
    </row>
    <row r="276" spans="1:26" ht="39">
      <c r="A276" s="9" t="s">
        <v>54</v>
      </c>
      <c r="B276" s="16" t="s">
        <v>19</v>
      </c>
      <c r="C276" s="16" t="s">
        <v>7</v>
      </c>
      <c r="D276" s="16" t="str" cm="1">
        <f t="array" ref="D276">IF(A276="", "", _xlfn._xlws.FILTER('Responsáveis pelas informações'!F:F, 'Responsáveis pelas informações'!A:A=A276))</f>
        <v>Juliana</v>
      </c>
      <c r="E276" s="16" t="s">
        <v>16</v>
      </c>
      <c r="F276" s="30" t="s">
        <v>401</v>
      </c>
      <c r="G276" s="30" t="s">
        <v>877</v>
      </c>
      <c r="H276" s="30"/>
      <c r="I276" s="16"/>
      <c r="J276" s="93"/>
      <c r="K276" s="93"/>
      <c r="L276" s="93"/>
      <c r="M276" s="93"/>
      <c r="N276" s="93"/>
      <c r="O276" s="93"/>
      <c r="P276" s="93"/>
      <c r="Q276" s="93"/>
      <c r="R276" s="93"/>
      <c r="S276" s="92">
        <v>1973209.58</v>
      </c>
      <c r="T276" s="92">
        <v>3423288.75</v>
      </c>
      <c r="U276" s="93"/>
      <c r="V276" s="93"/>
      <c r="W276" s="93"/>
      <c r="X276" s="93"/>
      <c r="Y276" s="93"/>
      <c r="Z276" s="93"/>
    </row>
    <row r="277" spans="1:26" ht="26.1">
      <c r="A277" s="9" t="s">
        <v>54</v>
      </c>
      <c r="B277" s="16" t="s">
        <v>24</v>
      </c>
      <c r="C277" s="16" t="s">
        <v>7</v>
      </c>
      <c r="D277" s="16" t="str" cm="1">
        <f t="array" ref="D277">IF(A277="", "", _xlfn._xlws.FILTER('Responsáveis pelas informações'!F:F, 'Responsáveis pelas informações'!A:A=A277))</f>
        <v>Juliana</v>
      </c>
      <c r="E277" s="16" t="s">
        <v>16</v>
      </c>
      <c r="F277" s="30" t="s">
        <v>401</v>
      </c>
      <c r="G277" s="30" t="s">
        <v>877</v>
      </c>
      <c r="H277" s="30"/>
      <c r="I277" s="16"/>
      <c r="J277" s="93"/>
      <c r="K277" s="93"/>
      <c r="L277" s="93"/>
      <c r="M277" s="93"/>
      <c r="N277" s="93"/>
      <c r="O277" s="93"/>
      <c r="P277" s="93"/>
      <c r="Q277" s="93"/>
      <c r="R277" s="93"/>
      <c r="S277" s="92">
        <f>SUBTOTAL(9,S274:S276)</f>
        <v>16913225</v>
      </c>
      <c r="T277" s="92">
        <f>SUBTOTAL(9,T274:T276)</f>
        <v>29342475</v>
      </c>
      <c r="U277" s="93"/>
      <c r="V277" s="93"/>
      <c r="W277" s="93"/>
      <c r="X277" s="93"/>
      <c r="Y277" s="93"/>
      <c r="Z277" s="93"/>
    </row>
    <row r="278" spans="1:26" ht="26.1">
      <c r="A278" s="9" t="s">
        <v>54</v>
      </c>
      <c r="B278" s="16" t="s">
        <v>9</v>
      </c>
      <c r="C278" s="16" t="s">
        <v>12</v>
      </c>
      <c r="D278" s="16" t="str" cm="1">
        <f t="array" ref="D278">IF(A278="", "", _xlfn._xlws.FILTER('Responsáveis pelas informações'!F:F, 'Responsáveis pelas informações'!A:A=A278))</f>
        <v>Juliana</v>
      </c>
      <c r="E278" s="16" t="s">
        <v>16</v>
      </c>
      <c r="F278" s="30" t="s">
        <v>401</v>
      </c>
      <c r="G278" s="30" t="s">
        <v>877</v>
      </c>
      <c r="H278" s="30"/>
      <c r="I278" s="16"/>
      <c r="J278" s="93"/>
      <c r="K278" s="93"/>
      <c r="L278" s="93"/>
      <c r="M278" s="93"/>
      <c r="N278" s="93"/>
      <c r="O278" s="93"/>
      <c r="P278" s="93"/>
      <c r="Q278" s="93"/>
      <c r="R278" s="93"/>
      <c r="S278" s="92">
        <v>0</v>
      </c>
      <c r="T278" s="92">
        <v>0</v>
      </c>
      <c r="U278" s="93"/>
      <c r="V278" s="93"/>
      <c r="W278" s="93"/>
      <c r="X278" s="93"/>
      <c r="Y278" s="93"/>
      <c r="Z278" s="93"/>
    </row>
    <row r="279" spans="1:26" ht="26.1">
      <c r="A279" s="9" t="s">
        <v>54</v>
      </c>
      <c r="B279" s="16" t="s">
        <v>14</v>
      </c>
      <c r="C279" s="16" t="s">
        <v>12</v>
      </c>
      <c r="D279" s="16" t="str" cm="1">
        <f t="array" ref="D279">IF(A279="", "", _xlfn._xlws.FILTER('Responsáveis pelas informações'!F:F, 'Responsáveis pelas informações'!A:A=A279))</f>
        <v>Juliana</v>
      </c>
      <c r="E279" s="16" t="s">
        <v>16</v>
      </c>
      <c r="F279" s="30" t="s">
        <v>401</v>
      </c>
      <c r="G279" s="30" t="s">
        <v>877</v>
      </c>
      <c r="H279" s="30"/>
      <c r="I279" s="16"/>
      <c r="J279" s="93"/>
      <c r="K279" s="93"/>
      <c r="L279" s="93"/>
      <c r="M279" s="93"/>
      <c r="N279" s="93"/>
      <c r="O279" s="93"/>
      <c r="P279" s="93"/>
      <c r="Q279" s="93"/>
      <c r="R279" s="93"/>
      <c r="S279" s="92">
        <v>0</v>
      </c>
      <c r="T279" s="92">
        <v>0</v>
      </c>
      <c r="U279" s="93"/>
      <c r="V279" s="93"/>
      <c r="W279" s="93"/>
      <c r="X279" s="93"/>
      <c r="Y279" s="93"/>
      <c r="Z279" s="93"/>
    </row>
    <row r="280" spans="1:26" ht="39">
      <c r="A280" s="9" t="s">
        <v>54</v>
      </c>
      <c r="B280" s="16" t="s">
        <v>19</v>
      </c>
      <c r="C280" s="16" t="s">
        <v>12</v>
      </c>
      <c r="D280" s="16" t="str" cm="1">
        <f t="array" ref="D280">IF(A280="", "", _xlfn._xlws.FILTER('Responsáveis pelas informações'!F:F, 'Responsáveis pelas informações'!A:A=A280))</f>
        <v>Juliana</v>
      </c>
      <c r="E280" s="16" t="s">
        <v>16</v>
      </c>
      <c r="F280" s="30" t="s">
        <v>401</v>
      </c>
      <c r="G280" s="30" t="s">
        <v>877</v>
      </c>
      <c r="H280" s="30"/>
      <c r="I280" s="16"/>
      <c r="J280" s="93"/>
      <c r="K280" s="93"/>
      <c r="L280" s="93"/>
      <c r="M280" s="93"/>
      <c r="N280" s="93"/>
      <c r="O280" s="93"/>
      <c r="P280" s="93"/>
      <c r="Q280" s="93"/>
      <c r="R280" s="93"/>
      <c r="S280" s="92">
        <v>0</v>
      </c>
      <c r="T280" s="92">
        <v>0</v>
      </c>
      <c r="U280" s="93"/>
      <c r="V280" s="93"/>
      <c r="W280" s="93"/>
      <c r="X280" s="93"/>
      <c r="Y280" s="93"/>
      <c r="Z280" s="93"/>
    </row>
    <row r="281" spans="1:26" ht="26.1">
      <c r="A281" s="9" t="s">
        <v>54</v>
      </c>
      <c r="B281" s="16" t="s">
        <v>24</v>
      </c>
      <c r="C281" s="16" t="s">
        <v>12</v>
      </c>
      <c r="D281" s="16" t="str" cm="1">
        <f t="array" ref="D281">IF(A281="", "", _xlfn._xlws.FILTER('Responsáveis pelas informações'!F:F, 'Responsáveis pelas informações'!A:A=A281))</f>
        <v>Juliana</v>
      </c>
      <c r="E281" s="16" t="s">
        <v>16</v>
      </c>
      <c r="F281" s="30" t="s">
        <v>401</v>
      </c>
      <c r="G281" s="30" t="s">
        <v>877</v>
      </c>
      <c r="H281" s="30"/>
      <c r="I281" s="16"/>
      <c r="J281" s="93"/>
      <c r="K281" s="93"/>
      <c r="L281" s="93"/>
      <c r="M281" s="93"/>
      <c r="N281" s="93"/>
      <c r="O281" s="93"/>
      <c r="P281" s="93"/>
      <c r="Q281" s="93"/>
      <c r="R281" s="93"/>
      <c r="S281" s="92">
        <v>0</v>
      </c>
      <c r="T281" s="92">
        <v>0</v>
      </c>
      <c r="U281" s="93"/>
      <c r="V281" s="93"/>
      <c r="W281" s="93"/>
      <c r="X281" s="93"/>
      <c r="Y281" s="93"/>
      <c r="Z281" s="93"/>
    </row>
    <row r="282" spans="1:26" ht="26.1">
      <c r="A282" s="9" t="s">
        <v>56</v>
      </c>
      <c r="B282" s="16" t="s">
        <v>9</v>
      </c>
      <c r="C282" s="16" t="s">
        <v>17</v>
      </c>
      <c r="D282" s="16" t="str" cm="1">
        <f t="array" ref="D282">IF(A282="", "", _xlfn._xlws.FILTER('Responsáveis pelas informações'!F:F, 'Responsáveis pelas informações'!A:A=A282))</f>
        <v>Juliana</v>
      </c>
      <c r="E282" s="16" t="s">
        <v>35</v>
      </c>
      <c r="F282" s="30" t="s">
        <v>389</v>
      </c>
      <c r="G282" s="30" t="s">
        <v>877</v>
      </c>
      <c r="H282" s="30"/>
      <c r="I282" s="16"/>
      <c r="J282" s="93"/>
      <c r="K282" s="93"/>
      <c r="L282" s="93"/>
      <c r="M282" s="93"/>
      <c r="N282" s="93"/>
      <c r="O282" s="93"/>
      <c r="P282" s="93"/>
      <c r="Q282" s="93"/>
      <c r="R282" s="93"/>
      <c r="S282" s="92">
        <v>288750</v>
      </c>
      <c r="T282" s="92">
        <v>577500</v>
      </c>
      <c r="U282" s="92">
        <v>288750</v>
      </c>
      <c r="V282" s="92">
        <v>577500</v>
      </c>
      <c r="W282" s="92">
        <v>288750</v>
      </c>
      <c r="X282" s="93"/>
      <c r="Y282" s="93"/>
      <c r="Z282" s="93"/>
    </row>
    <row r="283" spans="1:26" ht="26.1">
      <c r="A283" s="9" t="s">
        <v>56</v>
      </c>
      <c r="B283" s="16" t="s">
        <v>14</v>
      </c>
      <c r="C283" s="16" t="s">
        <v>17</v>
      </c>
      <c r="D283" s="16" t="str" cm="1">
        <f t="array" ref="D283">IF(A283="", "", _xlfn._xlws.FILTER('Responsáveis pelas informações'!F:F, 'Responsáveis pelas informações'!A:A=A283))</f>
        <v>Juliana</v>
      </c>
      <c r="E283" s="16" t="s">
        <v>35</v>
      </c>
      <c r="F283" s="30" t="s">
        <v>389</v>
      </c>
      <c r="G283" s="30" t="s">
        <v>877</v>
      </c>
      <c r="H283" s="30"/>
      <c r="I283" s="16"/>
      <c r="J283" s="93"/>
      <c r="K283" s="93"/>
      <c r="L283" s="93"/>
      <c r="M283" s="93"/>
      <c r="N283" s="93"/>
      <c r="O283" s="93"/>
      <c r="P283" s="93"/>
      <c r="Q283" s="93"/>
      <c r="R283" s="93"/>
      <c r="S283" s="92">
        <v>376250</v>
      </c>
      <c r="T283" s="92">
        <v>752500</v>
      </c>
      <c r="U283" s="92">
        <v>376250</v>
      </c>
      <c r="V283" s="92">
        <v>752500</v>
      </c>
      <c r="W283" s="92">
        <v>376250</v>
      </c>
      <c r="X283" s="93"/>
      <c r="Y283" s="93"/>
      <c r="Z283" s="93"/>
    </row>
    <row r="284" spans="1:26" ht="39">
      <c r="A284" s="9" t="s">
        <v>56</v>
      </c>
      <c r="B284" s="16" t="s">
        <v>19</v>
      </c>
      <c r="C284" s="16" t="s">
        <v>17</v>
      </c>
      <c r="D284" s="16" t="str" cm="1">
        <f t="array" ref="D284">IF(A284="", "", _xlfn._xlws.FILTER('Responsáveis pelas informações'!F:F, 'Responsáveis pelas informações'!A:A=A284))</f>
        <v>Juliana</v>
      </c>
      <c r="E284" s="16" t="s">
        <v>35</v>
      </c>
      <c r="F284" s="30" t="s">
        <v>389</v>
      </c>
      <c r="G284" s="30" t="s">
        <v>877</v>
      </c>
      <c r="H284" s="30"/>
      <c r="I284" s="16"/>
      <c r="J284" s="93"/>
      <c r="K284" s="93"/>
      <c r="L284" s="93"/>
      <c r="M284" s="93"/>
      <c r="N284" s="93"/>
      <c r="O284" s="93"/>
      <c r="P284" s="93"/>
      <c r="Q284" s="93"/>
      <c r="R284" s="93"/>
      <c r="S284" s="92">
        <v>210000</v>
      </c>
      <c r="T284" s="92">
        <v>420000</v>
      </c>
      <c r="U284" s="92">
        <v>210000</v>
      </c>
      <c r="V284" s="92">
        <v>420000</v>
      </c>
      <c r="W284" s="92">
        <v>210000</v>
      </c>
      <c r="X284" s="93"/>
      <c r="Y284" s="93"/>
      <c r="Z284" s="93"/>
    </row>
    <row r="285" spans="1:26" ht="26.1">
      <c r="A285" s="9" t="s">
        <v>56</v>
      </c>
      <c r="B285" s="16" t="s">
        <v>24</v>
      </c>
      <c r="C285" s="16" t="s">
        <v>17</v>
      </c>
      <c r="D285" s="16" t="str" cm="1">
        <f t="array" ref="D285">IF(A285="", "", _xlfn._xlws.FILTER('Responsáveis pelas informações'!F:F, 'Responsáveis pelas informações'!A:A=A285))</f>
        <v>Juliana</v>
      </c>
      <c r="E285" s="16" t="s">
        <v>35</v>
      </c>
      <c r="F285" s="30" t="s">
        <v>389</v>
      </c>
      <c r="G285" s="30" t="s">
        <v>877</v>
      </c>
      <c r="H285" s="30"/>
      <c r="I285" s="16"/>
      <c r="J285" s="93"/>
      <c r="K285" s="93"/>
      <c r="L285" s="93"/>
      <c r="M285" s="93"/>
      <c r="N285" s="93"/>
      <c r="O285" s="93"/>
      <c r="P285" s="93"/>
      <c r="Q285" s="93"/>
      <c r="R285" s="93"/>
      <c r="S285" s="92">
        <v>875000</v>
      </c>
      <c r="T285" s="92">
        <v>1750000</v>
      </c>
      <c r="U285" s="92">
        <v>875000</v>
      </c>
      <c r="V285" s="92">
        <v>1750000</v>
      </c>
      <c r="W285" s="92">
        <v>875000</v>
      </c>
      <c r="X285" s="93"/>
      <c r="Y285" s="93"/>
      <c r="Z285" s="93"/>
    </row>
    <row r="286" spans="1:26" ht="26.1">
      <c r="A286" s="9" t="s">
        <v>56</v>
      </c>
      <c r="B286" s="16" t="s">
        <v>9</v>
      </c>
      <c r="C286" s="16" t="s">
        <v>7</v>
      </c>
      <c r="D286" s="16" t="str" cm="1">
        <f t="array" ref="D286">IF(A286="", "", _xlfn._xlws.FILTER('Responsáveis pelas informações'!F:F, 'Responsáveis pelas informações'!A:A=A286))</f>
        <v>Juliana</v>
      </c>
      <c r="E286" s="16" t="s">
        <v>35</v>
      </c>
      <c r="F286" s="30" t="s">
        <v>389</v>
      </c>
      <c r="G286" s="30" t="s">
        <v>877</v>
      </c>
      <c r="H286" s="30"/>
      <c r="I286" s="16"/>
      <c r="J286" s="93"/>
      <c r="K286" s="93"/>
      <c r="L286" s="93"/>
      <c r="M286" s="93"/>
      <c r="N286" s="93"/>
      <c r="O286" s="93"/>
      <c r="P286" s="93"/>
      <c r="Q286" s="93"/>
      <c r="R286" s="93"/>
      <c r="S286" s="92">
        <v>161250</v>
      </c>
      <c r="T286" s="92">
        <v>322500</v>
      </c>
      <c r="U286" s="92">
        <v>161250</v>
      </c>
      <c r="V286" s="92">
        <v>322500</v>
      </c>
      <c r="W286" s="92">
        <v>161250</v>
      </c>
      <c r="X286" s="93"/>
      <c r="Y286" s="93"/>
      <c r="Z286" s="93"/>
    </row>
    <row r="287" spans="1:26" ht="26.1">
      <c r="A287" s="9" t="s">
        <v>56</v>
      </c>
      <c r="B287" s="16" t="s">
        <v>14</v>
      </c>
      <c r="C287" s="16" t="s">
        <v>7</v>
      </c>
      <c r="D287" s="16" t="str" cm="1">
        <f t="array" ref="D287">IF(A287="", "", _xlfn._xlws.FILTER('Responsáveis pelas informações'!F:F, 'Responsáveis pelas informações'!A:A=A287))</f>
        <v>Juliana</v>
      </c>
      <c r="E287" s="16" t="s">
        <v>35</v>
      </c>
      <c r="F287" s="30" t="s">
        <v>389</v>
      </c>
      <c r="G287" s="30" t="s">
        <v>877</v>
      </c>
      <c r="H287" s="30"/>
      <c r="I287" s="16"/>
      <c r="J287" s="93"/>
      <c r="K287" s="93"/>
      <c r="L287" s="93"/>
      <c r="M287" s="93"/>
      <c r="N287" s="93"/>
      <c r="O287" s="93"/>
      <c r="P287" s="93"/>
      <c r="Q287" s="93"/>
      <c r="R287" s="93"/>
      <c r="S287" s="92">
        <v>123750</v>
      </c>
      <c r="T287" s="92">
        <v>247500</v>
      </c>
      <c r="U287" s="92">
        <v>123750</v>
      </c>
      <c r="V287" s="92">
        <v>247500</v>
      </c>
      <c r="W287" s="92">
        <v>123750</v>
      </c>
      <c r="X287" s="93"/>
      <c r="Y287" s="93"/>
      <c r="Z287" s="93"/>
    </row>
    <row r="288" spans="1:26" ht="39">
      <c r="A288" s="9" t="s">
        <v>56</v>
      </c>
      <c r="B288" s="16" t="s">
        <v>19</v>
      </c>
      <c r="C288" s="16" t="s">
        <v>7</v>
      </c>
      <c r="D288" s="16" t="str" cm="1">
        <f t="array" ref="D288">IF(A288="", "", _xlfn._xlws.FILTER('Responsáveis pelas informações'!F:F, 'Responsáveis pelas informações'!A:A=A288))</f>
        <v>Juliana</v>
      </c>
      <c r="E288" s="16" t="s">
        <v>35</v>
      </c>
      <c r="F288" s="30" t="s">
        <v>389</v>
      </c>
      <c r="G288" s="30" t="s">
        <v>877</v>
      </c>
      <c r="H288" s="30"/>
      <c r="I288" s="16"/>
      <c r="J288" s="93"/>
      <c r="K288" s="93"/>
      <c r="L288" s="93"/>
      <c r="M288" s="93"/>
      <c r="N288" s="93"/>
      <c r="O288" s="93"/>
      <c r="P288" s="93"/>
      <c r="Q288" s="93"/>
      <c r="R288" s="93"/>
      <c r="S288" s="92">
        <v>90000</v>
      </c>
      <c r="T288" s="92">
        <v>180000</v>
      </c>
      <c r="U288" s="92">
        <v>90000</v>
      </c>
      <c r="V288" s="92">
        <v>180000</v>
      </c>
      <c r="W288" s="92">
        <v>90000</v>
      </c>
      <c r="X288" s="93"/>
      <c r="Y288" s="93"/>
      <c r="Z288" s="93"/>
    </row>
    <row r="289" spans="1:26" ht="26.1">
      <c r="A289" s="9" t="s">
        <v>56</v>
      </c>
      <c r="B289" s="16" t="s">
        <v>24</v>
      </c>
      <c r="C289" s="16" t="s">
        <v>7</v>
      </c>
      <c r="D289" s="16" t="str" cm="1">
        <f t="array" ref="D289">IF(A289="", "", _xlfn._xlws.FILTER('Responsáveis pelas informações'!F:F, 'Responsáveis pelas informações'!A:A=A289))</f>
        <v>Juliana</v>
      </c>
      <c r="E289" s="16" t="s">
        <v>35</v>
      </c>
      <c r="F289" s="30" t="s">
        <v>389</v>
      </c>
      <c r="G289" s="30" t="s">
        <v>877</v>
      </c>
      <c r="H289" s="30"/>
      <c r="I289" s="16"/>
      <c r="J289" s="93"/>
      <c r="K289" s="93"/>
      <c r="L289" s="93"/>
      <c r="M289" s="93"/>
      <c r="N289" s="93"/>
      <c r="O289" s="93"/>
      <c r="P289" s="93"/>
      <c r="Q289" s="93"/>
      <c r="R289" s="93"/>
      <c r="S289" s="92">
        <v>375000</v>
      </c>
      <c r="T289" s="92">
        <v>750000</v>
      </c>
      <c r="U289" s="93">
        <v>375000</v>
      </c>
      <c r="V289" s="93">
        <v>750000</v>
      </c>
      <c r="W289" s="93">
        <v>375000</v>
      </c>
      <c r="X289" s="93"/>
      <c r="Y289" s="93"/>
      <c r="Z289" s="93"/>
    </row>
    <row r="290" spans="1:26" ht="26.1">
      <c r="A290" s="9" t="s">
        <v>58</v>
      </c>
      <c r="B290" s="16" t="s">
        <v>9</v>
      </c>
      <c r="C290" s="16" t="s">
        <v>17</v>
      </c>
      <c r="D290" s="16" t="str" cm="1">
        <f t="array" ref="D290">IF(A290="", "", _xlfn._xlws.FILTER('Responsáveis pelas informações'!F:F, 'Responsáveis pelas informações'!A:A=A290))</f>
        <v>Juliana</v>
      </c>
      <c r="E290" s="16" t="s">
        <v>16</v>
      </c>
      <c r="F290" s="30" t="s">
        <v>877</v>
      </c>
      <c r="G290" s="30" t="s">
        <v>877</v>
      </c>
      <c r="H290" s="30"/>
      <c r="I290" s="16"/>
      <c r="J290" s="93"/>
      <c r="K290" s="93"/>
      <c r="L290" s="93"/>
      <c r="M290" s="93">
        <v>594000</v>
      </c>
      <c r="N290" s="93">
        <v>1188000</v>
      </c>
      <c r="O290" s="93">
        <v>1782000</v>
      </c>
      <c r="P290" s="93">
        <v>1782000</v>
      </c>
      <c r="Q290" s="93">
        <v>1782000</v>
      </c>
      <c r="R290" s="93">
        <v>0</v>
      </c>
      <c r="S290" s="92"/>
      <c r="T290" s="92"/>
      <c r="U290" s="93"/>
      <c r="V290" s="93"/>
      <c r="W290" s="93"/>
      <c r="X290" s="93"/>
      <c r="Y290" s="93"/>
      <c r="Z290" s="93"/>
    </row>
    <row r="291" spans="1:26" ht="39">
      <c r="A291" s="9" t="s">
        <v>58</v>
      </c>
      <c r="B291" s="16" t="s">
        <v>19</v>
      </c>
      <c r="C291" s="16" t="s">
        <v>17</v>
      </c>
      <c r="D291" s="16" t="str" cm="1">
        <f t="array" ref="D291">IF(A291="", "", _xlfn._xlws.FILTER('Responsáveis pelas informações'!F:F, 'Responsáveis pelas informações'!A:A=A291))</f>
        <v>Juliana</v>
      </c>
      <c r="E291" s="16" t="s">
        <v>16</v>
      </c>
      <c r="F291" s="30" t="s">
        <v>877</v>
      </c>
      <c r="G291" s="30" t="s">
        <v>877</v>
      </c>
      <c r="H291" s="30"/>
      <c r="I291" s="16"/>
      <c r="J291" s="93"/>
      <c r="K291" s="93"/>
      <c r="L291" s="93"/>
      <c r="M291" s="93">
        <v>270000</v>
      </c>
      <c r="N291" s="93">
        <v>540000</v>
      </c>
      <c r="O291" s="93">
        <v>810000</v>
      </c>
      <c r="P291" s="93">
        <v>810000</v>
      </c>
      <c r="Q291" s="93">
        <v>810000</v>
      </c>
      <c r="R291" s="93">
        <v>0</v>
      </c>
      <c r="S291" s="92"/>
      <c r="T291" s="92"/>
      <c r="U291" s="93"/>
      <c r="V291" s="93"/>
      <c r="W291" s="93"/>
      <c r="X291" s="93"/>
      <c r="Y291" s="93"/>
      <c r="Z291" s="93"/>
    </row>
    <row r="292" spans="1:26" ht="26.1">
      <c r="A292" s="9" t="s">
        <v>58</v>
      </c>
      <c r="B292" s="16" t="s">
        <v>14</v>
      </c>
      <c r="C292" s="16" t="s">
        <v>17</v>
      </c>
      <c r="D292" s="16" t="str" cm="1">
        <f t="array" ref="D292">IF(A292="", "", _xlfn._xlws.FILTER('Responsáveis pelas informações'!F:F, 'Responsáveis pelas informações'!A:A=A292))</f>
        <v>Juliana</v>
      </c>
      <c r="E292" s="16" t="s">
        <v>16</v>
      </c>
      <c r="F292" s="30" t="s">
        <v>877</v>
      </c>
      <c r="G292" s="30" t="s">
        <v>877</v>
      </c>
      <c r="H292" s="30"/>
      <c r="I292" s="16"/>
      <c r="J292" s="93"/>
      <c r="K292" s="93"/>
      <c r="L292" s="93"/>
      <c r="M292" s="93">
        <v>936000</v>
      </c>
      <c r="N292" s="93">
        <v>1872000</v>
      </c>
      <c r="O292" s="93">
        <v>2808000</v>
      </c>
      <c r="P292" s="93">
        <v>2808000</v>
      </c>
      <c r="Q292" s="93">
        <v>2808000</v>
      </c>
      <c r="R292" s="93">
        <v>0</v>
      </c>
      <c r="S292" s="92"/>
      <c r="T292" s="92"/>
      <c r="U292" s="93"/>
      <c r="V292" s="93"/>
      <c r="W292" s="93"/>
      <c r="X292" s="93"/>
      <c r="Y292" s="93"/>
      <c r="Z292" s="93"/>
    </row>
    <row r="293" spans="1:26" ht="26.1">
      <c r="A293" s="9" t="s">
        <v>58</v>
      </c>
      <c r="B293" s="16" t="s">
        <v>24</v>
      </c>
      <c r="C293" s="16" t="s">
        <v>17</v>
      </c>
      <c r="D293" s="16" t="str" cm="1">
        <f t="array" ref="D293">IF(A293="", "", _xlfn._xlws.FILTER('Responsáveis pelas informações'!F:F, 'Responsáveis pelas informações'!A:A=A293))</f>
        <v>Juliana</v>
      </c>
      <c r="E293" s="16" t="s">
        <v>16</v>
      </c>
      <c r="F293" s="30" t="s">
        <v>877</v>
      </c>
      <c r="G293" s="30" t="s">
        <v>877</v>
      </c>
      <c r="H293" s="30"/>
      <c r="I293" s="16"/>
      <c r="J293" s="93"/>
      <c r="K293" s="93"/>
      <c r="L293" s="93"/>
      <c r="M293" s="93">
        <v>1800000</v>
      </c>
      <c r="N293" s="93">
        <v>3600000</v>
      </c>
      <c r="O293" s="93">
        <v>5400000</v>
      </c>
      <c r="P293" s="93">
        <v>5400000</v>
      </c>
      <c r="Q293" s="93">
        <v>5400000</v>
      </c>
      <c r="R293" s="93">
        <v>0</v>
      </c>
      <c r="S293" s="92"/>
      <c r="T293" s="92"/>
      <c r="U293" s="93"/>
      <c r="V293" s="93"/>
      <c r="W293" s="93"/>
      <c r="X293" s="93"/>
      <c r="Y293" s="93"/>
      <c r="Z293" s="93"/>
    </row>
    <row r="294" spans="1:26" ht="26.1">
      <c r="A294" s="9" t="s">
        <v>59</v>
      </c>
      <c r="B294" s="16" t="s">
        <v>9</v>
      </c>
      <c r="C294" s="16" t="s">
        <v>17</v>
      </c>
      <c r="D294" s="16" t="str" cm="1">
        <f t="array" ref="D294">IF(A294="", "", _xlfn._xlws.FILTER('Responsáveis pelas informações'!F:F, 'Responsáveis pelas informações'!A:A=A294))</f>
        <v>Juliana</v>
      </c>
      <c r="E294" s="16" t="s">
        <v>32</v>
      </c>
      <c r="F294" s="30" t="s">
        <v>414</v>
      </c>
      <c r="G294" s="30" t="s">
        <v>877</v>
      </c>
      <c r="H294" s="30"/>
      <c r="I294" s="16"/>
      <c r="J294" s="93"/>
      <c r="K294" s="93"/>
      <c r="L294" s="93"/>
      <c r="M294" s="93"/>
      <c r="N294" s="93"/>
      <c r="O294" s="93"/>
      <c r="P294" s="93"/>
      <c r="Q294" s="93"/>
      <c r="R294" s="93"/>
      <c r="S294" s="92">
        <v>580000</v>
      </c>
      <c r="T294" s="92">
        <v>300000</v>
      </c>
      <c r="U294" s="93">
        <v>300000</v>
      </c>
      <c r="V294" s="93">
        <v>0</v>
      </c>
      <c r="W294" s="93"/>
      <c r="X294" s="93"/>
      <c r="Y294" s="93"/>
      <c r="Z294" s="93"/>
    </row>
    <row r="295" spans="1:26" ht="26.1">
      <c r="A295" s="9" t="s">
        <v>59</v>
      </c>
      <c r="B295" s="16" t="s">
        <v>14</v>
      </c>
      <c r="C295" s="16" t="s">
        <v>17</v>
      </c>
      <c r="D295" s="16" t="str" cm="1">
        <f t="array" ref="D295">IF(A295="", "", _xlfn._xlws.FILTER('Responsáveis pelas informações'!F:F, 'Responsáveis pelas informações'!A:A=A295))</f>
        <v>Juliana</v>
      </c>
      <c r="E295" s="16" t="s">
        <v>32</v>
      </c>
      <c r="F295" s="30" t="s">
        <v>414</v>
      </c>
      <c r="G295" s="30" t="s">
        <v>877</v>
      </c>
      <c r="H295" s="30"/>
      <c r="I295" s="16"/>
      <c r="J295" s="93"/>
      <c r="K295" s="93"/>
      <c r="L295" s="93"/>
      <c r="M295" s="93"/>
      <c r="N295" s="93"/>
      <c r="O295" s="93"/>
      <c r="P295" s="93"/>
      <c r="Q295" s="93"/>
      <c r="R295" s="93"/>
      <c r="S295" s="92">
        <v>827000</v>
      </c>
      <c r="T295" s="92">
        <v>427000</v>
      </c>
      <c r="U295" s="93">
        <v>427000</v>
      </c>
      <c r="V295" s="93">
        <v>0</v>
      </c>
      <c r="W295" s="93"/>
      <c r="X295" s="93"/>
      <c r="Y295" s="93"/>
      <c r="Z295" s="93"/>
    </row>
    <row r="296" spans="1:26" ht="39">
      <c r="A296" s="9" t="s">
        <v>59</v>
      </c>
      <c r="B296" s="16" t="s">
        <v>19</v>
      </c>
      <c r="C296" s="16" t="s">
        <v>17</v>
      </c>
      <c r="D296" s="16" t="str" cm="1">
        <f t="array" ref="D296">IF(A296="", "", _xlfn._xlws.FILTER('Responsáveis pelas informações'!F:F, 'Responsáveis pelas informações'!A:A=A296))</f>
        <v>Juliana</v>
      </c>
      <c r="E296" s="16" t="s">
        <v>32</v>
      </c>
      <c r="F296" s="30" t="s">
        <v>414</v>
      </c>
      <c r="G296" s="30" t="s">
        <v>877</v>
      </c>
      <c r="H296" s="30"/>
      <c r="I296" s="16"/>
      <c r="J296" s="93"/>
      <c r="K296" s="93"/>
      <c r="L296" s="93"/>
      <c r="M296" s="93"/>
      <c r="N296" s="93"/>
      <c r="O296" s="93"/>
      <c r="P296" s="93"/>
      <c r="Q296" s="93"/>
      <c r="R296" s="93"/>
      <c r="S296" s="92">
        <v>351000</v>
      </c>
      <c r="T296" s="92">
        <v>183000</v>
      </c>
      <c r="U296" s="93">
        <v>183000</v>
      </c>
      <c r="V296" s="93">
        <v>0</v>
      </c>
      <c r="W296" s="93"/>
      <c r="X296" s="93"/>
      <c r="Y296" s="93"/>
      <c r="Z296" s="93"/>
    </row>
    <row r="297" spans="1:26" ht="26.1">
      <c r="A297" s="9" t="s">
        <v>59</v>
      </c>
      <c r="B297" s="16" t="s">
        <v>24</v>
      </c>
      <c r="C297" s="16" t="s">
        <v>17</v>
      </c>
      <c r="D297" s="16" t="str" cm="1">
        <f t="array" ref="D297">IF(A297="", "", _xlfn._xlws.FILTER('Responsáveis pelas informações'!F:F, 'Responsáveis pelas informações'!A:A=A297))</f>
        <v>Juliana</v>
      </c>
      <c r="E297" s="16" t="s">
        <v>32</v>
      </c>
      <c r="F297" s="30" t="s">
        <v>414</v>
      </c>
      <c r="G297" s="30" t="s">
        <v>877</v>
      </c>
      <c r="H297" s="30"/>
      <c r="I297" s="16"/>
      <c r="J297" s="93"/>
      <c r="K297" s="93"/>
      <c r="L297" s="93"/>
      <c r="M297" s="93"/>
      <c r="N297" s="93"/>
      <c r="O297" s="93"/>
      <c r="P297" s="93"/>
      <c r="Q297" s="93"/>
      <c r="R297" s="93"/>
      <c r="S297" s="92">
        <v>1758000</v>
      </c>
      <c r="T297" s="92">
        <v>910000</v>
      </c>
      <c r="U297" s="93">
        <v>910000</v>
      </c>
      <c r="V297" s="93">
        <v>0</v>
      </c>
      <c r="W297" s="93"/>
      <c r="X297" s="93"/>
      <c r="Y297" s="93"/>
      <c r="Z297" s="93"/>
    </row>
    <row r="298" spans="1:26" ht="26.1">
      <c r="A298" s="9" t="s">
        <v>59</v>
      </c>
      <c r="B298" s="16" t="s">
        <v>9</v>
      </c>
      <c r="C298" s="16" t="s">
        <v>7</v>
      </c>
      <c r="D298" s="16" t="str" cm="1">
        <f t="array" ref="D298">IF(A298="", "", _xlfn._xlws.FILTER('Responsáveis pelas informações'!F:F, 'Responsáveis pelas informações'!A:A=A298))</f>
        <v>Juliana</v>
      </c>
      <c r="E298" s="16" t="s">
        <v>32</v>
      </c>
      <c r="F298" s="30" t="s">
        <v>414</v>
      </c>
      <c r="G298" s="30" t="s">
        <v>877</v>
      </c>
      <c r="H298" s="30"/>
      <c r="I298" s="16"/>
      <c r="J298" s="93"/>
      <c r="K298" s="93"/>
      <c r="L298" s="93"/>
      <c r="M298" s="93"/>
      <c r="N298" s="93"/>
      <c r="O298" s="93"/>
      <c r="P298" s="93"/>
      <c r="Q298" s="93"/>
      <c r="R298" s="93"/>
      <c r="S298" s="92">
        <v>0</v>
      </c>
      <c r="T298" s="92">
        <v>300000</v>
      </c>
      <c r="U298" s="92">
        <v>300000</v>
      </c>
      <c r="V298" s="92">
        <v>300000</v>
      </c>
      <c r="W298" s="93"/>
      <c r="X298" s="93"/>
      <c r="Y298" s="93"/>
      <c r="Z298" s="93"/>
    </row>
    <row r="299" spans="1:26" ht="26.1">
      <c r="A299" s="9" t="s">
        <v>59</v>
      </c>
      <c r="B299" s="16" t="s">
        <v>14</v>
      </c>
      <c r="C299" s="16" t="s">
        <v>7</v>
      </c>
      <c r="D299" s="16" t="str" cm="1">
        <f t="array" ref="D299">IF(A299="", "", _xlfn._xlws.FILTER('Responsáveis pelas informações'!F:F, 'Responsáveis pelas informações'!A:A=A299))</f>
        <v>Juliana</v>
      </c>
      <c r="E299" s="16" t="s">
        <v>32</v>
      </c>
      <c r="F299" s="30" t="s">
        <v>414</v>
      </c>
      <c r="G299" s="30" t="s">
        <v>877</v>
      </c>
      <c r="H299" s="30"/>
      <c r="I299" s="16"/>
      <c r="J299" s="93"/>
      <c r="K299" s="93"/>
      <c r="L299" s="93"/>
      <c r="M299" s="93"/>
      <c r="N299" s="93"/>
      <c r="O299" s="93"/>
      <c r="P299" s="93"/>
      <c r="Q299" s="93"/>
      <c r="R299" s="93"/>
      <c r="S299" s="92">
        <v>0</v>
      </c>
      <c r="T299" s="92">
        <v>427000</v>
      </c>
      <c r="U299" s="92">
        <v>427000</v>
      </c>
      <c r="V299" s="92">
        <v>427000</v>
      </c>
      <c r="W299" s="93"/>
      <c r="X299" s="93"/>
      <c r="Y299" s="93"/>
      <c r="Z299" s="93"/>
    </row>
    <row r="300" spans="1:26" ht="39">
      <c r="A300" s="9" t="s">
        <v>59</v>
      </c>
      <c r="B300" s="16" t="s">
        <v>19</v>
      </c>
      <c r="C300" s="16" t="s">
        <v>7</v>
      </c>
      <c r="D300" s="16" t="str" cm="1">
        <f t="array" ref="D300">IF(A300="", "", _xlfn._xlws.FILTER('Responsáveis pelas informações'!F:F, 'Responsáveis pelas informações'!A:A=A300))</f>
        <v>Juliana</v>
      </c>
      <c r="E300" s="16" t="s">
        <v>32</v>
      </c>
      <c r="F300" s="30" t="s">
        <v>414</v>
      </c>
      <c r="G300" s="30" t="s">
        <v>877</v>
      </c>
      <c r="H300" s="30"/>
      <c r="I300" s="16"/>
      <c r="J300" s="93"/>
      <c r="K300" s="93"/>
      <c r="L300" s="93"/>
      <c r="M300" s="93"/>
      <c r="N300" s="93"/>
      <c r="O300" s="93"/>
      <c r="P300" s="93"/>
      <c r="Q300" s="93"/>
      <c r="R300" s="93"/>
      <c r="S300" s="92">
        <v>0</v>
      </c>
      <c r="T300" s="92">
        <v>183000</v>
      </c>
      <c r="U300" s="92">
        <v>183000</v>
      </c>
      <c r="V300" s="92">
        <v>183000</v>
      </c>
      <c r="W300" s="93"/>
      <c r="X300" s="93"/>
      <c r="Y300" s="93"/>
      <c r="Z300" s="93"/>
    </row>
    <row r="301" spans="1:26" ht="26.1">
      <c r="A301" s="9" t="s">
        <v>59</v>
      </c>
      <c r="B301" s="16" t="s">
        <v>24</v>
      </c>
      <c r="C301" s="16" t="s">
        <v>7</v>
      </c>
      <c r="D301" s="16" t="str" cm="1">
        <f t="array" ref="D301">IF(A301="", "", _xlfn._xlws.FILTER('Responsáveis pelas informações'!F:F, 'Responsáveis pelas informações'!A:A=A301))</f>
        <v>Juliana</v>
      </c>
      <c r="E301" s="16" t="s">
        <v>32</v>
      </c>
      <c r="F301" s="30" t="s">
        <v>414</v>
      </c>
      <c r="G301" s="30" t="s">
        <v>877</v>
      </c>
      <c r="H301" s="30"/>
      <c r="I301" s="16"/>
      <c r="J301" s="93"/>
      <c r="K301" s="93"/>
      <c r="L301" s="93"/>
      <c r="M301" s="93"/>
      <c r="N301" s="93"/>
      <c r="O301" s="93"/>
      <c r="P301" s="93"/>
      <c r="Q301" s="93"/>
      <c r="R301" s="93"/>
      <c r="S301" s="92">
        <v>0</v>
      </c>
      <c r="T301" s="92">
        <v>910000</v>
      </c>
      <c r="U301" s="92">
        <v>910000</v>
      </c>
      <c r="V301" s="92">
        <v>910000</v>
      </c>
      <c r="W301" s="93"/>
      <c r="X301" s="93"/>
      <c r="Y301" s="93"/>
      <c r="Z301" s="93"/>
    </row>
    <row r="302" spans="1:26" ht="26.1">
      <c r="A302" s="9" t="s">
        <v>59</v>
      </c>
      <c r="B302" s="16" t="s">
        <v>9</v>
      </c>
      <c r="C302" s="16" t="s">
        <v>12</v>
      </c>
      <c r="D302" s="16" t="str" cm="1">
        <f t="array" ref="D302">IF(A302="", "", _xlfn._xlws.FILTER('Responsáveis pelas informações'!F:F, 'Responsáveis pelas informações'!A:A=A302))</f>
        <v>Juliana</v>
      </c>
      <c r="E302" s="16" t="s">
        <v>32</v>
      </c>
      <c r="F302" s="30" t="s">
        <v>414</v>
      </c>
      <c r="G302" s="30" t="s">
        <v>877</v>
      </c>
      <c r="H302" s="30"/>
      <c r="I302" s="16"/>
      <c r="J302" s="93"/>
      <c r="K302" s="93"/>
      <c r="L302" s="93"/>
      <c r="M302" s="93"/>
      <c r="N302" s="93"/>
      <c r="O302" s="93"/>
      <c r="P302" s="93"/>
      <c r="Q302" s="93"/>
      <c r="R302" s="93"/>
      <c r="S302" s="92">
        <v>500000</v>
      </c>
      <c r="T302" s="93">
        <v>500000</v>
      </c>
      <c r="U302" s="93">
        <v>0</v>
      </c>
      <c r="V302" s="93">
        <v>500000</v>
      </c>
      <c r="W302" s="93"/>
      <c r="X302" s="93"/>
      <c r="Y302" s="93"/>
      <c r="Z302" s="93"/>
    </row>
    <row r="303" spans="1:26" ht="26.1">
      <c r="A303" s="9" t="s">
        <v>59</v>
      </c>
      <c r="B303" s="16" t="s">
        <v>14</v>
      </c>
      <c r="C303" s="16" t="s">
        <v>12</v>
      </c>
      <c r="D303" s="16" t="str" cm="1">
        <f t="array" ref="D303">IF(A303="", "", _xlfn._xlws.FILTER('Responsáveis pelas informações'!F:F, 'Responsáveis pelas informações'!A:A=A303))</f>
        <v>Juliana</v>
      </c>
      <c r="E303" s="16" t="s">
        <v>32</v>
      </c>
      <c r="F303" s="30" t="s">
        <v>414</v>
      </c>
      <c r="G303" s="30" t="s">
        <v>877</v>
      </c>
      <c r="H303" s="30"/>
      <c r="I303" s="16"/>
      <c r="J303" s="93"/>
      <c r="K303" s="93"/>
      <c r="L303" s="93"/>
      <c r="M303" s="93"/>
      <c r="N303" s="93"/>
      <c r="O303" s="93"/>
      <c r="P303" s="93"/>
      <c r="Q303" s="93"/>
      <c r="R303" s="93"/>
      <c r="S303" s="92">
        <v>400000</v>
      </c>
      <c r="T303" s="93">
        <v>400000</v>
      </c>
      <c r="U303" s="93">
        <v>0</v>
      </c>
      <c r="V303" s="93">
        <v>400000</v>
      </c>
      <c r="W303" s="93"/>
      <c r="X303" s="93"/>
      <c r="Y303" s="93"/>
      <c r="Z303" s="93"/>
    </row>
    <row r="304" spans="1:26" ht="39">
      <c r="A304" s="9" t="s">
        <v>59</v>
      </c>
      <c r="B304" s="16" t="s">
        <v>19</v>
      </c>
      <c r="C304" s="16" t="s">
        <v>12</v>
      </c>
      <c r="D304" s="16" t="str" cm="1">
        <f t="array" ref="D304">IF(A304="", "", _xlfn._xlws.FILTER('Responsáveis pelas informações'!F:F, 'Responsáveis pelas informações'!A:A=A304))</f>
        <v>Juliana</v>
      </c>
      <c r="E304" s="16" t="s">
        <v>32</v>
      </c>
      <c r="F304" s="30" t="s">
        <v>414</v>
      </c>
      <c r="G304" s="30" t="s">
        <v>877</v>
      </c>
      <c r="H304" s="30"/>
      <c r="I304" s="16"/>
      <c r="J304" s="93"/>
      <c r="K304" s="93"/>
      <c r="L304" s="93"/>
      <c r="M304" s="93"/>
      <c r="N304" s="93"/>
      <c r="O304" s="93"/>
      <c r="P304" s="93"/>
      <c r="Q304" s="93"/>
      <c r="R304" s="93"/>
      <c r="S304" s="92">
        <v>100000</v>
      </c>
      <c r="T304" s="93">
        <v>100000</v>
      </c>
      <c r="U304" s="93">
        <v>0</v>
      </c>
      <c r="V304" s="93">
        <v>100000</v>
      </c>
      <c r="W304" s="93"/>
      <c r="X304" s="93"/>
      <c r="Y304" s="93"/>
      <c r="Z304" s="93"/>
    </row>
    <row r="305" spans="1:26" ht="26.1">
      <c r="A305" s="9" t="s">
        <v>59</v>
      </c>
      <c r="B305" s="16" t="s">
        <v>24</v>
      </c>
      <c r="C305" s="16" t="s">
        <v>12</v>
      </c>
      <c r="D305" s="16" t="str" cm="1">
        <f t="array" ref="D305">IF(A305="", "", _xlfn._xlws.FILTER('Responsáveis pelas informações'!F:F, 'Responsáveis pelas informações'!A:A=A305))</f>
        <v>Juliana</v>
      </c>
      <c r="E305" s="16" t="s">
        <v>32</v>
      </c>
      <c r="F305" s="30" t="s">
        <v>414</v>
      </c>
      <c r="G305" s="30" t="s">
        <v>877</v>
      </c>
      <c r="H305" s="30"/>
      <c r="I305" s="16"/>
      <c r="J305" s="93"/>
      <c r="K305" s="93"/>
      <c r="L305" s="93"/>
      <c r="M305" s="93"/>
      <c r="N305" s="93"/>
      <c r="O305" s="93"/>
      <c r="P305" s="93"/>
      <c r="Q305" s="93"/>
      <c r="R305" s="93"/>
      <c r="S305" s="92">
        <f>SUBTOTAL(9,S302:S304)</f>
        <v>1000000</v>
      </c>
      <c r="T305" s="93">
        <f>SUBTOTAL(9,T302:T304)</f>
        <v>1000000</v>
      </c>
      <c r="U305" s="93">
        <f>SUBTOTAL(9,U302:U304)</f>
        <v>0</v>
      </c>
      <c r="V305" s="93">
        <f>SUBTOTAL(9,V302:V304)</f>
        <v>1000000</v>
      </c>
      <c r="W305" s="93"/>
      <c r="X305" s="93"/>
      <c r="Y305" s="93"/>
      <c r="Z305" s="93"/>
    </row>
    <row r="306" spans="1:26" ht="26.1">
      <c r="A306" s="9" t="s">
        <v>59</v>
      </c>
      <c r="B306" s="16" t="s">
        <v>9</v>
      </c>
      <c r="C306" s="16" t="s">
        <v>17</v>
      </c>
      <c r="D306" s="16" t="str" cm="1">
        <f t="array" ref="D306">IF(A306="", "", _xlfn._xlws.FILTER('Responsáveis pelas informações'!F:F, 'Responsáveis pelas informações'!A:A=A306))</f>
        <v>Juliana</v>
      </c>
      <c r="E306" s="16" t="s">
        <v>32</v>
      </c>
      <c r="F306" s="30" t="s">
        <v>877</v>
      </c>
      <c r="G306" s="30" t="s">
        <v>389</v>
      </c>
      <c r="H306" s="30"/>
      <c r="I306" s="16"/>
      <c r="J306" s="93"/>
      <c r="K306" s="93"/>
      <c r="L306" s="93"/>
      <c r="M306" s="93"/>
      <c r="N306" s="93"/>
      <c r="O306" s="93"/>
      <c r="P306" s="93"/>
      <c r="Q306" s="93"/>
      <c r="R306" s="93"/>
      <c r="S306" s="92">
        <v>656405.01</v>
      </c>
      <c r="T306" s="92">
        <v>1523584.99</v>
      </c>
      <c r="U306" s="93">
        <v>0</v>
      </c>
      <c r="V306" s="93">
        <v>0</v>
      </c>
      <c r="W306" s="93"/>
      <c r="X306" s="93"/>
      <c r="Y306" s="93"/>
      <c r="Z306" s="93"/>
    </row>
    <row r="307" spans="1:26" ht="26.1">
      <c r="A307" s="9" t="s">
        <v>59</v>
      </c>
      <c r="B307" s="16" t="s">
        <v>14</v>
      </c>
      <c r="C307" s="16" t="s">
        <v>17</v>
      </c>
      <c r="D307" s="16" t="str" cm="1">
        <f t="array" ref="D307">IF(A307="", "", _xlfn._xlws.FILTER('Responsáveis pelas informações'!F:F, 'Responsáveis pelas informações'!A:A=A307))</f>
        <v>Juliana</v>
      </c>
      <c r="E307" s="16" t="s">
        <v>32</v>
      </c>
      <c r="F307" s="30" t="s">
        <v>877</v>
      </c>
      <c r="G307" s="30" t="s">
        <v>389</v>
      </c>
      <c r="H307" s="30"/>
      <c r="I307" s="16"/>
      <c r="J307" s="93"/>
      <c r="K307" s="93"/>
      <c r="L307" s="93"/>
      <c r="M307" s="93"/>
      <c r="N307" s="93"/>
      <c r="O307" s="93"/>
      <c r="P307" s="93"/>
      <c r="Q307" s="93"/>
      <c r="R307" s="93"/>
      <c r="S307" s="92">
        <v>934879.85</v>
      </c>
      <c r="T307" s="92">
        <v>2277317.11</v>
      </c>
      <c r="U307" s="93">
        <v>0</v>
      </c>
      <c r="V307" s="93">
        <v>0</v>
      </c>
      <c r="W307" s="93"/>
      <c r="X307" s="93"/>
      <c r="Y307" s="93"/>
      <c r="Z307" s="93"/>
    </row>
    <row r="308" spans="1:26" ht="39">
      <c r="A308" s="9" t="s">
        <v>59</v>
      </c>
      <c r="B308" s="16" t="s">
        <v>19</v>
      </c>
      <c r="C308" s="16" t="s">
        <v>17</v>
      </c>
      <c r="D308" s="16" t="str" cm="1">
        <f t="array" ref="D308">IF(A308="", "", _xlfn._xlws.FILTER('Responsáveis pelas informações'!F:F, 'Responsáveis pelas informações'!A:A=A308))</f>
        <v>Juliana</v>
      </c>
      <c r="E308" s="16" t="s">
        <v>32</v>
      </c>
      <c r="F308" s="30" t="s">
        <v>877</v>
      </c>
      <c r="G308" s="30" t="s">
        <v>389</v>
      </c>
      <c r="H308" s="30"/>
      <c r="I308" s="16"/>
      <c r="J308" s="93"/>
      <c r="K308" s="93"/>
      <c r="L308" s="93"/>
      <c r="M308" s="93"/>
      <c r="N308" s="93"/>
      <c r="O308" s="93"/>
      <c r="P308" s="93"/>
      <c r="Q308" s="93"/>
      <c r="R308" s="93"/>
      <c r="S308" s="92">
        <v>397821.22</v>
      </c>
      <c r="T308" s="92">
        <v>897103.02</v>
      </c>
      <c r="U308" s="93">
        <v>0</v>
      </c>
      <c r="V308" s="93">
        <v>0</v>
      </c>
      <c r="W308" s="93"/>
      <c r="X308" s="93"/>
      <c r="Y308" s="93"/>
      <c r="Z308" s="93"/>
    </row>
    <row r="309" spans="1:26" ht="26.1">
      <c r="A309" s="127" t="s">
        <v>59</v>
      </c>
      <c r="B309" s="116" t="s">
        <v>24</v>
      </c>
      <c r="C309" s="116" t="s">
        <v>17</v>
      </c>
      <c r="D309" s="117" t="str" cm="1">
        <f t="array" ref="D309">IF(A309="", "", _xlfn._xlws.FILTER('Responsáveis pelas informações'!F:F, 'Responsáveis pelas informações'!A:A=A309))</f>
        <v>Juliana</v>
      </c>
      <c r="E309" s="117" t="s">
        <v>32</v>
      </c>
      <c r="F309" s="128" t="s">
        <v>877</v>
      </c>
      <c r="G309" s="128" t="s">
        <v>389</v>
      </c>
      <c r="H309" s="128"/>
      <c r="I309" s="116" t="s">
        <v>1089</v>
      </c>
      <c r="J309" s="129"/>
      <c r="K309" s="129"/>
      <c r="L309" s="129"/>
      <c r="M309" s="129"/>
      <c r="N309" s="129"/>
      <c r="O309" s="129"/>
      <c r="P309" s="129"/>
      <c r="Q309" s="129"/>
      <c r="R309" s="129"/>
      <c r="S309" s="196">
        <v>1989106.0799999998</v>
      </c>
      <c r="T309" s="130">
        <v>4774420.13</v>
      </c>
      <c r="U309" s="129">
        <v>0</v>
      </c>
      <c r="V309" s="129">
        <v>0</v>
      </c>
      <c r="W309" s="129"/>
      <c r="X309" s="129"/>
      <c r="Y309" s="129"/>
      <c r="Z309" s="129"/>
    </row>
    <row r="310" spans="1:26" ht="26.1">
      <c r="A310" s="9" t="s">
        <v>59</v>
      </c>
      <c r="B310" s="16" t="s">
        <v>9</v>
      </c>
      <c r="C310" s="16" t="s">
        <v>7</v>
      </c>
      <c r="D310" s="16" t="str" cm="1">
        <f t="array" ref="D310">IF(A310="", "", _xlfn._xlws.FILTER('Responsáveis pelas informações'!F:F, 'Responsáveis pelas informações'!A:A=A310))</f>
        <v>Juliana</v>
      </c>
      <c r="E310" s="16" t="s">
        <v>32</v>
      </c>
      <c r="F310" s="30" t="s">
        <v>877</v>
      </c>
      <c r="G310" s="30" t="s">
        <v>389</v>
      </c>
      <c r="H310" s="30"/>
      <c r="I310" s="16"/>
      <c r="J310" s="93"/>
      <c r="K310" s="93"/>
      <c r="L310" s="93"/>
      <c r="M310" s="93"/>
      <c r="N310" s="93"/>
      <c r="O310" s="93"/>
      <c r="P310" s="93"/>
      <c r="Q310" s="93"/>
      <c r="R310" s="93"/>
      <c r="S310" s="92">
        <v>0</v>
      </c>
      <c r="T310" s="92">
        <v>300000</v>
      </c>
      <c r="U310" s="92">
        <v>300000</v>
      </c>
      <c r="V310" s="92">
        <v>300000</v>
      </c>
      <c r="W310" s="93"/>
      <c r="X310" s="93"/>
      <c r="Y310" s="93"/>
      <c r="Z310" s="93"/>
    </row>
    <row r="311" spans="1:26" ht="26.1">
      <c r="A311" s="9" t="s">
        <v>59</v>
      </c>
      <c r="B311" s="16" t="s">
        <v>14</v>
      </c>
      <c r="C311" s="16" t="s">
        <v>7</v>
      </c>
      <c r="D311" s="16" t="str" cm="1">
        <f t="array" ref="D311">IF(A311="", "", _xlfn._xlws.FILTER('Responsáveis pelas informações'!F:F, 'Responsáveis pelas informações'!A:A=A311))</f>
        <v>Juliana</v>
      </c>
      <c r="E311" s="16" t="s">
        <v>32</v>
      </c>
      <c r="F311" s="30" t="s">
        <v>877</v>
      </c>
      <c r="G311" s="30" t="s">
        <v>389</v>
      </c>
      <c r="H311" s="30"/>
      <c r="I311" s="16"/>
      <c r="J311" s="93"/>
      <c r="K311" s="93"/>
      <c r="L311" s="93"/>
      <c r="M311" s="93"/>
      <c r="N311" s="93"/>
      <c r="O311" s="93"/>
      <c r="P311" s="93"/>
      <c r="Q311" s="93"/>
      <c r="R311" s="93"/>
      <c r="S311" s="92">
        <v>0</v>
      </c>
      <c r="T311" s="92">
        <v>427000</v>
      </c>
      <c r="U311" s="92">
        <v>427000</v>
      </c>
      <c r="V311" s="92">
        <v>427000</v>
      </c>
      <c r="W311" s="93"/>
      <c r="X311" s="93"/>
      <c r="Y311" s="93"/>
      <c r="Z311" s="93"/>
    </row>
    <row r="312" spans="1:26" ht="39">
      <c r="A312" s="9" t="s">
        <v>59</v>
      </c>
      <c r="B312" s="16" t="s">
        <v>19</v>
      </c>
      <c r="C312" s="16" t="s">
        <v>7</v>
      </c>
      <c r="D312" s="16" t="str" cm="1">
        <f t="array" ref="D312">IF(A312="", "", _xlfn._xlws.FILTER('Responsáveis pelas informações'!F:F, 'Responsáveis pelas informações'!A:A=A312))</f>
        <v>Juliana</v>
      </c>
      <c r="E312" s="16" t="s">
        <v>32</v>
      </c>
      <c r="F312" s="30" t="s">
        <v>877</v>
      </c>
      <c r="G312" s="30" t="s">
        <v>389</v>
      </c>
      <c r="H312" s="30"/>
      <c r="I312" s="16"/>
      <c r="J312" s="93"/>
      <c r="K312" s="93"/>
      <c r="L312" s="93"/>
      <c r="M312" s="93"/>
      <c r="N312" s="93"/>
      <c r="O312" s="93"/>
      <c r="P312" s="93"/>
      <c r="Q312" s="93"/>
      <c r="R312" s="93"/>
      <c r="S312" s="92">
        <v>0</v>
      </c>
      <c r="T312" s="92">
        <v>183000</v>
      </c>
      <c r="U312" s="92">
        <v>183000</v>
      </c>
      <c r="V312" s="92">
        <v>183000</v>
      </c>
      <c r="W312" s="93"/>
      <c r="X312" s="93"/>
      <c r="Y312" s="93"/>
      <c r="Z312" s="93"/>
    </row>
    <row r="313" spans="1:26" ht="26.1">
      <c r="A313" s="9" t="s">
        <v>59</v>
      </c>
      <c r="B313" s="16" t="s">
        <v>24</v>
      </c>
      <c r="C313" s="16" t="s">
        <v>7</v>
      </c>
      <c r="D313" s="16" t="str" cm="1">
        <f t="array" ref="D313">IF(A313="", "", _xlfn._xlws.FILTER('Responsáveis pelas informações'!F:F, 'Responsáveis pelas informações'!A:A=A313))</f>
        <v>Juliana</v>
      </c>
      <c r="E313" s="16" t="s">
        <v>32</v>
      </c>
      <c r="F313" s="30" t="s">
        <v>877</v>
      </c>
      <c r="G313" s="30" t="s">
        <v>389</v>
      </c>
      <c r="H313" s="30"/>
      <c r="I313" s="16"/>
      <c r="J313" s="93"/>
      <c r="K313" s="93"/>
      <c r="L313" s="93"/>
      <c r="M313" s="93"/>
      <c r="N313" s="93"/>
      <c r="O313" s="93"/>
      <c r="P313" s="93"/>
      <c r="Q313" s="93"/>
      <c r="R313" s="93"/>
      <c r="S313" s="92">
        <f>SUBTOTAL(9,S310:S312)</f>
        <v>0</v>
      </c>
      <c r="T313" s="92">
        <f>SUBTOTAL(9,T310:T312)</f>
        <v>910000</v>
      </c>
      <c r="U313" s="92">
        <f>SUBTOTAL(9,U310:U312)</f>
        <v>910000</v>
      </c>
      <c r="V313" s="92">
        <f>SUBTOTAL(9,V310:V312)</f>
        <v>910000</v>
      </c>
      <c r="W313" s="93"/>
      <c r="X313" s="93"/>
      <c r="Y313" s="93"/>
      <c r="Z313" s="93"/>
    </row>
    <row r="314" spans="1:26" ht="26.1">
      <c r="A314" s="9" t="s">
        <v>59</v>
      </c>
      <c r="B314" s="16" t="s">
        <v>9</v>
      </c>
      <c r="C314" s="16" t="s">
        <v>12</v>
      </c>
      <c r="D314" s="16" t="str" cm="1">
        <f t="array" ref="D314">IF(A314="", "", _xlfn._xlws.FILTER('Responsáveis pelas informações'!F:F, 'Responsáveis pelas informações'!A:A=A314))</f>
        <v>Juliana</v>
      </c>
      <c r="E314" s="16" t="s">
        <v>32</v>
      </c>
      <c r="F314" s="30" t="s">
        <v>877</v>
      </c>
      <c r="G314" s="30" t="s">
        <v>389</v>
      </c>
      <c r="H314" s="30"/>
      <c r="I314" s="16"/>
      <c r="J314" s="93"/>
      <c r="K314" s="93"/>
      <c r="L314" s="93"/>
      <c r="M314" s="93"/>
      <c r="N314" s="93"/>
      <c r="O314" s="93"/>
      <c r="P314" s="93"/>
      <c r="Q314" s="93"/>
      <c r="R314" s="93"/>
      <c r="S314" s="92">
        <v>500000</v>
      </c>
      <c r="T314" s="93">
        <v>0</v>
      </c>
      <c r="U314" s="93">
        <v>0</v>
      </c>
      <c r="V314" s="93">
        <v>0</v>
      </c>
      <c r="W314" s="93"/>
      <c r="X314" s="93"/>
      <c r="Y314" s="93"/>
      <c r="Z314" s="93"/>
    </row>
    <row r="315" spans="1:26" ht="26.1">
      <c r="A315" s="9" t="s">
        <v>59</v>
      </c>
      <c r="B315" s="16" t="s">
        <v>14</v>
      </c>
      <c r="C315" s="16" t="s">
        <v>12</v>
      </c>
      <c r="D315" s="16" t="str" cm="1">
        <f t="array" ref="D315">IF(A315="", "", _xlfn._xlws.FILTER('Responsáveis pelas informações'!F:F, 'Responsáveis pelas informações'!A:A=A315))</f>
        <v>Juliana</v>
      </c>
      <c r="E315" s="16" t="s">
        <v>32</v>
      </c>
      <c r="F315" s="30" t="s">
        <v>877</v>
      </c>
      <c r="G315" s="30" t="s">
        <v>389</v>
      </c>
      <c r="H315" s="30"/>
      <c r="I315" s="16"/>
      <c r="J315" s="93"/>
      <c r="K315" s="93"/>
      <c r="L315" s="93"/>
      <c r="M315" s="93"/>
      <c r="N315" s="93"/>
      <c r="O315" s="93"/>
      <c r="P315" s="93"/>
      <c r="Q315" s="93"/>
      <c r="R315" s="93"/>
      <c r="S315" s="92">
        <v>400000</v>
      </c>
      <c r="T315" s="93">
        <v>0</v>
      </c>
      <c r="U315" s="93">
        <v>0</v>
      </c>
      <c r="V315" s="93">
        <v>0</v>
      </c>
      <c r="W315" s="93"/>
      <c r="X315" s="93"/>
      <c r="Y315" s="93"/>
      <c r="Z315" s="93"/>
    </row>
    <row r="316" spans="1:26" ht="39">
      <c r="A316" s="9" t="s">
        <v>59</v>
      </c>
      <c r="B316" s="16" t="s">
        <v>19</v>
      </c>
      <c r="C316" s="16" t="s">
        <v>12</v>
      </c>
      <c r="D316" s="16" t="str" cm="1">
        <f t="array" ref="D316">IF(A316="", "", _xlfn._xlws.FILTER('Responsáveis pelas informações'!F:F, 'Responsáveis pelas informações'!A:A=A316))</f>
        <v>Juliana</v>
      </c>
      <c r="E316" s="16" t="s">
        <v>32</v>
      </c>
      <c r="F316" s="30" t="s">
        <v>877</v>
      </c>
      <c r="G316" s="30" t="s">
        <v>389</v>
      </c>
      <c r="H316" s="30"/>
      <c r="I316" s="16"/>
      <c r="J316" s="93"/>
      <c r="K316" s="93"/>
      <c r="L316" s="93"/>
      <c r="M316" s="93"/>
      <c r="N316" s="93"/>
      <c r="O316" s="93"/>
      <c r="P316" s="93"/>
      <c r="Q316" s="93"/>
      <c r="R316" s="93"/>
      <c r="S316" s="92">
        <v>100000</v>
      </c>
      <c r="T316" s="93">
        <v>0</v>
      </c>
      <c r="U316" s="93">
        <v>0</v>
      </c>
      <c r="V316" s="93">
        <v>0</v>
      </c>
      <c r="W316" s="93"/>
      <c r="X316" s="93"/>
      <c r="Y316" s="93"/>
      <c r="Z316" s="93"/>
    </row>
    <row r="317" spans="1:26" ht="26.1">
      <c r="A317" s="9" t="s">
        <v>59</v>
      </c>
      <c r="B317" s="16" t="s">
        <v>24</v>
      </c>
      <c r="C317" s="16" t="s">
        <v>12</v>
      </c>
      <c r="D317" s="16" t="str" cm="1">
        <f t="array" ref="D317">IF(A317="", "", _xlfn._xlws.FILTER('Responsáveis pelas informações'!F:F, 'Responsáveis pelas informações'!A:A=A317))</f>
        <v>Juliana</v>
      </c>
      <c r="E317" s="16" t="s">
        <v>32</v>
      </c>
      <c r="F317" s="30" t="s">
        <v>877</v>
      </c>
      <c r="G317" s="30" t="s">
        <v>389</v>
      </c>
      <c r="H317" s="30"/>
      <c r="I317" s="16"/>
      <c r="J317" s="93"/>
      <c r="K317" s="93"/>
      <c r="L317" s="93"/>
      <c r="M317" s="93"/>
      <c r="N317" s="93"/>
      <c r="O317" s="93"/>
      <c r="P317" s="93"/>
      <c r="Q317" s="93"/>
      <c r="R317" s="93"/>
      <c r="S317" s="92">
        <v>1000000</v>
      </c>
      <c r="T317" s="93">
        <v>0</v>
      </c>
      <c r="U317" s="93">
        <v>0</v>
      </c>
      <c r="V317" s="93">
        <v>0</v>
      </c>
      <c r="W317" s="93"/>
      <c r="X317" s="93"/>
      <c r="Y317" s="93"/>
      <c r="Z317" s="93"/>
    </row>
    <row r="318" spans="1:26" ht="26.1">
      <c r="A318" s="9" t="s">
        <v>59</v>
      </c>
      <c r="B318" s="16" t="s">
        <v>9</v>
      </c>
      <c r="C318" s="16" t="s">
        <v>17</v>
      </c>
      <c r="D318" s="16" t="str" cm="1">
        <f t="array" ref="D318">IF(A318="", "", _xlfn._xlws.FILTER('Responsáveis pelas informações'!F:F, 'Responsáveis pelas informações'!A:A=A318))</f>
        <v>Juliana</v>
      </c>
      <c r="E318" s="16" t="s">
        <v>32</v>
      </c>
      <c r="F318" s="30" t="s">
        <v>877</v>
      </c>
      <c r="G318" s="30" t="s">
        <v>408</v>
      </c>
      <c r="H318" s="30"/>
      <c r="I318" s="16"/>
      <c r="J318" s="93"/>
      <c r="K318" s="93"/>
      <c r="L318" s="93"/>
      <c r="M318" s="93"/>
      <c r="N318" s="93"/>
      <c r="O318" s="93"/>
      <c r="P318" s="93"/>
      <c r="Q318" s="93"/>
      <c r="R318" s="93"/>
      <c r="S318" s="92"/>
      <c r="T318" s="92">
        <v>1659250</v>
      </c>
      <c r="U318" s="93">
        <v>0</v>
      </c>
      <c r="V318" s="93">
        <v>0</v>
      </c>
      <c r="W318" s="93">
        <v>0</v>
      </c>
      <c r="X318" s="93">
        <v>0</v>
      </c>
      <c r="Y318" s="93">
        <v>0</v>
      </c>
      <c r="Z318" s="93">
        <v>0</v>
      </c>
    </row>
    <row r="319" spans="1:26" ht="26.1">
      <c r="A319" s="9" t="s">
        <v>59</v>
      </c>
      <c r="B319" s="16" t="s">
        <v>14</v>
      </c>
      <c r="C319" s="16" t="s">
        <v>17</v>
      </c>
      <c r="D319" s="16" t="str" cm="1">
        <f t="array" ref="D319">IF(A319="", "", _xlfn._xlws.FILTER('Responsáveis pelas informações'!F:F, 'Responsáveis pelas informações'!A:A=A319))</f>
        <v>Juliana</v>
      </c>
      <c r="E319" s="16" t="s">
        <v>32</v>
      </c>
      <c r="F319" s="30" t="s">
        <v>877</v>
      </c>
      <c r="G319" s="30" t="s">
        <v>408</v>
      </c>
      <c r="H319" s="30"/>
      <c r="I319" s="16"/>
      <c r="J319" s="93"/>
      <c r="K319" s="93"/>
      <c r="L319" s="93"/>
      <c r="M319" s="93"/>
      <c r="N319" s="93"/>
      <c r="O319" s="93"/>
      <c r="P319" s="93"/>
      <c r="Q319" s="93"/>
      <c r="R319" s="93"/>
      <c r="S319" s="92"/>
      <c r="T319" s="92">
        <v>2505048.8199999998</v>
      </c>
      <c r="U319" s="93">
        <v>0</v>
      </c>
      <c r="V319" s="93">
        <v>0</v>
      </c>
      <c r="W319" s="93">
        <v>0</v>
      </c>
      <c r="X319" s="93">
        <v>0</v>
      </c>
      <c r="Y319" s="93">
        <v>0</v>
      </c>
      <c r="Z319" s="93">
        <v>0</v>
      </c>
    </row>
    <row r="320" spans="1:26" ht="39">
      <c r="A320" s="9" t="s">
        <v>59</v>
      </c>
      <c r="B320" s="16" t="s">
        <v>19</v>
      </c>
      <c r="C320" s="16" t="s">
        <v>17</v>
      </c>
      <c r="D320" s="16" t="str" cm="1">
        <f t="array" ref="D320">IF(A320="", "", _xlfn._xlws.FILTER('Responsáveis pelas informações'!F:F, 'Responsáveis pelas informações'!A:A=A320))</f>
        <v>Juliana</v>
      </c>
      <c r="E320" s="16" t="s">
        <v>32</v>
      </c>
      <c r="F320" s="30" t="s">
        <v>877</v>
      </c>
      <c r="G320" s="30" t="s">
        <v>408</v>
      </c>
      <c r="H320" s="30"/>
      <c r="I320" s="16"/>
      <c r="J320" s="93"/>
      <c r="K320" s="93"/>
      <c r="L320" s="93"/>
      <c r="M320" s="93"/>
      <c r="N320" s="93"/>
      <c r="O320" s="93"/>
      <c r="P320" s="93"/>
      <c r="Q320" s="93"/>
      <c r="R320" s="93"/>
      <c r="S320" s="92"/>
      <c r="T320" s="92">
        <v>897103.02</v>
      </c>
      <c r="U320" s="93">
        <v>0</v>
      </c>
      <c r="V320" s="93">
        <v>0</v>
      </c>
      <c r="W320" s="93">
        <v>0</v>
      </c>
      <c r="X320" s="93">
        <v>0</v>
      </c>
      <c r="Y320" s="93">
        <v>0</v>
      </c>
      <c r="Z320" s="93">
        <v>0</v>
      </c>
    </row>
    <row r="321" spans="1:26" ht="26.1">
      <c r="A321" s="122" t="s">
        <v>59</v>
      </c>
      <c r="B321" s="114" t="s">
        <v>24</v>
      </c>
      <c r="C321" s="114" t="s">
        <v>17</v>
      </c>
      <c r="D321" s="114" t="str" cm="1">
        <f t="array" ref="D321">IF(A321="", "", _xlfn._xlws.FILTER('Responsáveis pelas informações'!F:F, 'Responsáveis pelas informações'!A:A=A321))</f>
        <v>Juliana</v>
      </c>
      <c r="E321" s="114" t="s">
        <v>32</v>
      </c>
      <c r="F321" s="133" t="s">
        <v>877</v>
      </c>
      <c r="G321" s="30" t="s">
        <v>408</v>
      </c>
      <c r="H321" s="133"/>
      <c r="I321" s="114"/>
      <c r="J321" s="158"/>
      <c r="K321" s="158"/>
      <c r="L321" s="158"/>
      <c r="M321" s="158"/>
      <c r="N321" s="158"/>
      <c r="O321" s="158"/>
      <c r="P321" s="158"/>
      <c r="Q321" s="158"/>
      <c r="R321" s="158"/>
      <c r="S321" s="164"/>
      <c r="T321" s="164">
        <v>5061401.84</v>
      </c>
      <c r="U321" s="93">
        <v>0</v>
      </c>
      <c r="V321" s="93">
        <v>0</v>
      </c>
      <c r="W321" s="93">
        <v>0</v>
      </c>
      <c r="X321" s="93">
        <v>0</v>
      </c>
      <c r="Y321" s="93">
        <v>0</v>
      </c>
      <c r="Z321" s="93">
        <v>0</v>
      </c>
    </row>
    <row r="322" spans="1:26" ht="26.1">
      <c r="A322" s="9" t="s">
        <v>59</v>
      </c>
      <c r="B322" s="16" t="s">
        <v>9</v>
      </c>
      <c r="C322" s="16" t="s">
        <v>12</v>
      </c>
      <c r="D322" s="16" t="str" cm="1">
        <f t="array" ref="D322">IF(A322="", "", _xlfn._xlws.FILTER('Responsáveis pelas informações'!F:F, 'Responsáveis pelas informações'!A:A=A322))</f>
        <v>Juliana</v>
      </c>
      <c r="E322" s="16" t="s">
        <v>32</v>
      </c>
      <c r="F322" s="30" t="s">
        <v>877</v>
      </c>
      <c r="G322" s="30" t="s">
        <v>408</v>
      </c>
      <c r="H322" s="30"/>
      <c r="I322" s="16"/>
      <c r="J322" s="93"/>
      <c r="K322" s="93"/>
      <c r="L322" s="93"/>
      <c r="M322" s="93"/>
      <c r="N322" s="93"/>
      <c r="O322" s="93"/>
      <c r="P322" s="93"/>
      <c r="Q322" s="93"/>
      <c r="R322" s="93"/>
      <c r="S322" s="92"/>
      <c r="T322" s="93">
        <v>764344.99</v>
      </c>
      <c r="U322" s="93">
        <v>0</v>
      </c>
      <c r="V322" s="93">
        <v>0</v>
      </c>
      <c r="W322" s="93">
        <v>0</v>
      </c>
      <c r="X322" s="93">
        <v>0</v>
      </c>
      <c r="Y322" s="93">
        <v>0</v>
      </c>
      <c r="Z322" s="93">
        <v>0</v>
      </c>
    </row>
    <row r="323" spans="1:26" ht="26.1">
      <c r="A323" s="9" t="s">
        <v>59</v>
      </c>
      <c r="B323" s="16" t="s">
        <v>14</v>
      </c>
      <c r="C323" s="16" t="s">
        <v>12</v>
      </c>
      <c r="D323" s="16" t="str" cm="1">
        <f t="array" ref="D323">IF(A323="", "", _xlfn._xlws.FILTER('Responsáveis pelas informações'!F:F, 'Responsáveis pelas informações'!A:A=A323))</f>
        <v>Juliana</v>
      </c>
      <c r="E323" s="16" t="s">
        <v>32</v>
      </c>
      <c r="F323" s="30" t="s">
        <v>877</v>
      </c>
      <c r="G323" s="30" t="s">
        <v>408</v>
      </c>
      <c r="H323" s="30"/>
      <c r="I323" s="16"/>
      <c r="J323" s="93"/>
      <c r="K323" s="93"/>
      <c r="L323" s="93"/>
      <c r="M323" s="93"/>
      <c r="N323" s="93"/>
      <c r="O323" s="93"/>
      <c r="P323" s="93"/>
      <c r="Q323" s="93"/>
      <c r="R323" s="93"/>
      <c r="S323" s="92"/>
      <c r="T323" s="93">
        <v>450000</v>
      </c>
      <c r="U323" s="93">
        <v>0</v>
      </c>
      <c r="V323" s="93">
        <v>0</v>
      </c>
      <c r="W323" s="93">
        <v>0</v>
      </c>
      <c r="X323" s="93">
        <v>0</v>
      </c>
      <c r="Y323" s="93">
        <v>0</v>
      </c>
      <c r="Z323" s="93">
        <v>0</v>
      </c>
    </row>
    <row r="324" spans="1:26" ht="39">
      <c r="A324" s="9" t="s">
        <v>59</v>
      </c>
      <c r="B324" s="16" t="s">
        <v>19</v>
      </c>
      <c r="C324" s="16" t="s">
        <v>12</v>
      </c>
      <c r="D324" s="16" t="str" cm="1">
        <f t="array" ref="D324">IF(A324="", "", _xlfn._xlws.FILTER('Responsáveis pelas informações'!F:F, 'Responsáveis pelas informações'!A:A=A324))</f>
        <v>Juliana</v>
      </c>
      <c r="E324" s="16" t="s">
        <v>32</v>
      </c>
      <c r="F324" s="30" t="s">
        <v>877</v>
      </c>
      <c r="G324" s="30" t="s">
        <v>408</v>
      </c>
      <c r="H324" s="30"/>
      <c r="I324" s="16"/>
      <c r="J324" s="93"/>
      <c r="K324" s="93"/>
      <c r="L324" s="93"/>
      <c r="M324" s="93"/>
      <c r="N324" s="93"/>
      <c r="O324" s="93"/>
      <c r="P324" s="93"/>
      <c r="Q324" s="93"/>
      <c r="R324" s="93"/>
      <c r="S324" s="92"/>
      <c r="T324" s="93">
        <v>310000</v>
      </c>
      <c r="U324" s="93">
        <v>0</v>
      </c>
      <c r="V324" s="93">
        <v>0</v>
      </c>
      <c r="W324" s="93">
        <v>0</v>
      </c>
      <c r="X324" s="93">
        <v>0</v>
      </c>
      <c r="Y324" s="93">
        <v>0</v>
      </c>
      <c r="Z324" s="93">
        <v>0</v>
      </c>
    </row>
    <row r="325" spans="1:26" ht="26.1">
      <c r="A325" s="9" t="s">
        <v>59</v>
      </c>
      <c r="B325" s="16" t="s">
        <v>24</v>
      </c>
      <c r="C325" s="16" t="s">
        <v>12</v>
      </c>
      <c r="D325" s="16" t="str" cm="1">
        <f t="array" ref="D325">IF(A325="", "", _xlfn._xlws.FILTER('Responsáveis pelas informações'!F:F, 'Responsáveis pelas informações'!A:A=A325))</f>
        <v>Juliana</v>
      </c>
      <c r="E325" s="16" t="s">
        <v>32</v>
      </c>
      <c r="F325" s="30" t="s">
        <v>877</v>
      </c>
      <c r="G325" s="30" t="s">
        <v>408</v>
      </c>
      <c r="H325" s="30"/>
      <c r="I325" s="16"/>
      <c r="J325" s="93"/>
      <c r="K325" s="93"/>
      <c r="L325" s="93"/>
      <c r="M325" s="93"/>
      <c r="N325" s="93"/>
      <c r="O325" s="93"/>
      <c r="P325" s="93"/>
      <c r="Q325" s="93"/>
      <c r="R325" s="93"/>
      <c r="S325" s="92"/>
      <c r="T325" s="93">
        <v>1524344.99</v>
      </c>
      <c r="U325" s="93">
        <v>0</v>
      </c>
      <c r="V325" s="93">
        <v>0</v>
      </c>
      <c r="W325" s="93">
        <v>0</v>
      </c>
      <c r="X325" s="93">
        <v>0</v>
      </c>
      <c r="Y325" s="93">
        <v>0</v>
      </c>
      <c r="Z325" s="93">
        <v>0</v>
      </c>
    </row>
    <row r="326" spans="1:26" ht="26.1">
      <c r="A326" s="77" t="s">
        <v>60</v>
      </c>
      <c r="B326" s="47" t="s">
        <v>9</v>
      </c>
      <c r="C326" s="47" t="s">
        <v>17</v>
      </c>
      <c r="D326" s="47" t="str" cm="1">
        <f t="array" ref="D326">IF(A326="", "", _xlfn._xlws.FILTER('Responsáveis pelas informações'!F:F, 'Responsáveis pelas informações'!A:A=A326))</f>
        <v>Bianca</v>
      </c>
      <c r="E326" s="47" t="s">
        <v>11</v>
      </c>
      <c r="F326" s="61" t="s">
        <v>877</v>
      </c>
      <c r="G326" s="61" t="s">
        <v>877</v>
      </c>
      <c r="H326" s="61"/>
      <c r="I326" s="108"/>
      <c r="J326" s="94"/>
      <c r="K326" s="94"/>
      <c r="L326" s="94"/>
      <c r="M326" s="94"/>
      <c r="N326" s="94"/>
      <c r="O326" s="94"/>
      <c r="P326" s="94"/>
      <c r="Q326" s="94"/>
      <c r="R326" s="94"/>
      <c r="S326" s="99">
        <v>600000</v>
      </c>
      <c r="T326" s="99">
        <v>1500000</v>
      </c>
      <c r="U326" s="99">
        <v>900000</v>
      </c>
      <c r="V326" s="94"/>
      <c r="W326" s="94"/>
      <c r="X326" s="94"/>
      <c r="Y326" s="94"/>
      <c r="Z326" s="94"/>
    </row>
    <row r="327" spans="1:26" ht="26.1">
      <c r="A327" s="77" t="s">
        <v>60</v>
      </c>
      <c r="B327" s="47" t="s">
        <v>14</v>
      </c>
      <c r="C327" s="47" t="s">
        <v>17</v>
      </c>
      <c r="D327" s="47" t="str" cm="1">
        <f t="array" ref="D327">IF(A327="", "", _xlfn._xlws.FILTER('Responsáveis pelas informações'!F:F, 'Responsáveis pelas informações'!A:A=A327))</f>
        <v>Bianca</v>
      </c>
      <c r="E327" s="47" t="s">
        <v>11</v>
      </c>
      <c r="F327" s="61" t="s">
        <v>877</v>
      </c>
      <c r="G327" s="61" t="s">
        <v>877</v>
      </c>
      <c r="H327" s="61"/>
      <c r="I327" s="108"/>
      <c r="J327" s="94"/>
      <c r="K327" s="94"/>
      <c r="L327" s="94"/>
      <c r="M327" s="94"/>
      <c r="N327" s="94"/>
      <c r="O327" s="94"/>
      <c r="P327" s="94"/>
      <c r="Q327" s="94"/>
      <c r="R327" s="94"/>
      <c r="S327" s="99">
        <v>600000</v>
      </c>
      <c r="T327" s="99">
        <v>1500000</v>
      </c>
      <c r="U327" s="99">
        <v>900000</v>
      </c>
      <c r="V327" s="94"/>
      <c r="W327" s="94"/>
      <c r="X327" s="94"/>
      <c r="Y327" s="94"/>
      <c r="Z327" s="94"/>
    </row>
    <row r="328" spans="1:26" ht="39">
      <c r="A328" s="77" t="s">
        <v>60</v>
      </c>
      <c r="B328" s="47" t="s">
        <v>19</v>
      </c>
      <c r="C328" s="47" t="s">
        <v>17</v>
      </c>
      <c r="D328" s="47" t="str" cm="1">
        <f t="array" ref="D328">IF(A328="", "", _xlfn._xlws.FILTER('Responsáveis pelas informações'!F:F, 'Responsáveis pelas informações'!A:A=A328))</f>
        <v>Bianca</v>
      </c>
      <c r="E328" s="47" t="s">
        <v>11</v>
      </c>
      <c r="F328" s="61" t="s">
        <v>877</v>
      </c>
      <c r="G328" s="61" t="s">
        <v>877</v>
      </c>
      <c r="H328" s="61"/>
      <c r="I328" s="108"/>
      <c r="J328" s="94"/>
      <c r="K328" s="94"/>
      <c r="L328" s="94"/>
      <c r="M328" s="94"/>
      <c r="N328" s="94"/>
      <c r="O328" s="94"/>
      <c r="P328" s="94"/>
      <c r="Q328" s="94"/>
      <c r="R328" s="94"/>
      <c r="S328" s="99">
        <v>600000</v>
      </c>
      <c r="T328" s="99">
        <v>1500000</v>
      </c>
      <c r="U328" s="99">
        <v>900000</v>
      </c>
      <c r="V328" s="94"/>
      <c r="W328" s="94"/>
      <c r="X328" s="94"/>
      <c r="Y328" s="94"/>
      <c r="Z328" s="94"/>
    </row>
    <row r="329" spans="1:26" ht="26.1">
      <c r="A329" s="77" t="s">
        <v>60</v>
      </c>
      <c r="B329" s="47" t="s">
        <v>24</v>
      </c>
      <c r="C329" s="47" t="s">
        <v>17</v>
      </c>
      <c r="D329" s="47" t="str" cm="1">
        <f t="array" ref="D329">IF(A329="", "", _xlfn._xlws.FILTER('Responsáveis pelas informações'!F:F, 'Responsáveis pelas informações'!A:A=A329))</f>
        <v>Bianca</v>
      </c>
      <c r="E329" s="47" t="s">
        <v>11</v>
      </c>
      <c r="F329" s="61" t="s">
        <v>877</v>
      </c>
      <c r="G329" s="61" t="s">
        <v>877</v>
      </c>
      <c r="H329" s="61"/>
      <c r="I329" s="108"/>
      <c r="J329" s="94"/>
      <c r="K329" s="94"/>
      <c r="L329" s="94"/>
      <c r="M329" s="94"/>
      <c r="N329" s="94"/>
      <c r="O329" s="94"/>
      <c r="P329" s="94"/>
      <c r="Q329" s="94"/>
      <c r="R329" s="94"/>
      <c r="S329" s="99">
        <v>1800000</v>
      </c>
      <c r="T329" s="99">
        <v>4500000</v>
      </c>
      <c r="U329" s="99">
        <v>2700000</v>
      </c>
      <c r="V329" s="94"/>
      <c r="W329" s="94"/>
      <c r="X329" s="94"/>
      <c r="Y329" s="94"/>
      <c r="Z329" s="94"/>
    </row>
    <row r="330" spans="1:26" ht="26.1">
      <c r="A330" s="9" t="s">
        <v>61</v>
      </c>
      <c r="B330" s="16" t="s">
        <v>9</v>
      </c>
      <c r="C330" s="16" t="s">
        <v>17</v>
      </c>
      <c r="D330" s="16" t="str" cm="1">
        <f t="array" ref="D330">IF(A330="", "", _xlfn._xlws.FILTER('Responsáveis pelas informações'!F:F, 'Responsáveis pelas informações'!A:A=A330))</f>
        <v>Juliana</v>
      </c>
      <c r="E330" s="16" t="s">
        <v>16</v>
      </c>
      <c r="F330" s="30" t="s">
        <v>877</v>
      </c>
      <c r="G330" s="30" t="s">
        <v>877</v>
      </c>
      <c r="H330" s="30"/>
      <c r="I330" s="16"/>
      <c r="J330" s="93"/>
      <c r="K330" s="93"/>
      <c r="L330" s="93">
        <v>990000</v>
      </c>
      <c r="M330" s="93">
        <v>1980000</v>
      </c>
      <c r="N330" s="93">
        <v>2970000</v>
      </c>
      <c r="O330" s="93">
        <v>3300000</v>
      </c>
      <c r="P330" s="93">
        <v>2640000</v>
      </c>
      <c r="Q330" s="93">
        <v>1453333.33</v>
      </c>
      <c r="R330" s="93"/>
      <c r="S330" s="93"/>
      <c r="T330" s="93"/>
      <c r="U330" s="93"/>
      <c r="V330" s="93"/>
      <c r="W330" s="93"/>
      <c r="X330" s="93"/>
      <c r="Y330" s="93"/>
      <c r="Z330" s="93"/>
    </row>
    <row r="331" spans="1:26" ht="26.1">
      <c r="A331" s="9" t="s">
        <v>61</v>
      </c>
      <c r="B331" s="16" t="s">
        <v>14</v>
      </c>
      <c r="C331" s="16" t="s">
        <v>17</v>
      </c>
      <c r="D331" s="16" t="str" cm="1">
        <f t="array" ref="D331">IF(A331="", "", _xlfn._xlws.FILTER('Responsáveis pelas informações'!F:F, 'Responsáveis pelas informações'!A:A=A331))</f>
        <v>Juliana</v>
      </c>
      <c r="E331" s="16" t="s">
        <v>16</v>
      </c>
      <c r="F331" s="30" t="s">
        <v>877</v>
      </c>
      <c r="G331" s="30" t="s">
        <v>877</v>
      </c>
      <c r="H331" s="30"/>
      <c r="I331" s="16"/>
      <c r="J331" s="93"/>
      <c r="K331" s="93"/>
      <c r="L331" s="93">
        <v>1650000</v>
      </c>
      <c r="M331" s="93">
        <v>3300000</v>
      </c>
      <c r="N331" s="93">
        <v>4950000</v>
      </c>
      <c r="O331" s="93">
        <v>5500000</v>
      </c>
      <c r="P331" s="93">
        <v>4400000</v>
      </c>
      <c r="Q331" s="93">
        <v>2066666.67</v>
      </c>
      <c r="R331" s="93"/>
      <c r="S331" s="93"/>
      <c r="T331" s="93"/>
      <c r="U331" s="93"/>
      <c r="V331" s="93"/>
      <c r="W331" s="93"/>
      <c r="X331" s="93"/>
      <c r="Y331" s="93"/>
      <c r="Z331" s="93"/>
    </row>
    <row r="332" spans="1:26" ht="39">
      <c r="A332" s="9" t="s">
        <v>61</v>
      </c>
      <c r="B332" s="16" t="s">
        <v>19</v>
      </c>
      <c r="C332" s="16" t="s">
        <v>17</v>
      </c>
      <c r="D332" s="16" t="str" cm="1">
        <f t="array" ref="D332">IF(A332="", "", _xlfn._xlws.FILTER('Responsáveis pelas informações'!F:F, 'Responsáveis pelas informações'!A:A=A332))</f>
        <v>Juliana</v>
      </c>
      <c r="E332" s="16" t="s">
        <v>16</v>
      </c>
      <c r="F332" s="30" t="s">
        <v>877</v>
      </c>
      <c r="G332" s="30" t="s">
        <v>877</v>
      </c>
      <c r="H332" s="30"/>
      <c r="I332" s="16"/>
      <c r="J332" s="93"/>
      <c r="K332" s="93"/>
      <c r="L332" s="93">
        <v>360000</v>
      </c>
      <c r="M332" s="93">
        <v>720000</v>
      </c>
      <c r="N332" s="93">
        <v>1080000</v>
      </c>
      <c r="O332" s="93">
        <v>1200000</v>
      </c>
      <c r="P332" s="93">
        <v>960000</v>
      </c>
      <c r="Q332" s="93">
        <v>480000</v>
      </c>
      <c r="R332" s="93"/>
      <c r="S332" s="93"/>
      <c r="T332" s="93"/>
      <c r="U332" s="93"/>
      <c r="V332" s="93"/>
      <c r="W332" s="93"/>
      <c r="X332" s="93"/>
      <c r="Y332" s="93"/>
      <c r="Z332" s="93"/>
    </row>
    <row r="333" spans="1:26" ht="26.1">
      <c r="A333" s="9" t="s">
        <v>61</v>
      </c>
      <c r="B333" s="16" t="s">
        <v>24</v>
      </c>
      <c r="C333" s="16" t="s">
        <v>17</v>
      </c>
      <c r="D333" s="16" t="str" cm="1">
        <f t="array" ref="D333">IF(A333="", "", _xlfn._xlws.FILTER('Responsáveis pelas informações'!F:F, 'Responsáveis pelas informações'!A:A=A333))</f>
        <v>Juliana</v>
      </c>
      <c r="E333" s="16" t="s">
        <v>16</v>
      </c>
      <c r="F333" s="30" t="s">
        <v>877</v>
      </c>
      <c r="G333" s="30" t="s">
        <v>877</v>
      </c>
      <c r="H333" s="30"/>
      <c r="I333" s="16"/>
      <c r="J333" s="93"/>
      <c r="K333" s="93"/>
      <c r="L333" s="93">
        <v>3000000</v>
      </c>
      <c r="M333" s="93">
        <v>6000000</v>
      </c>
      <c r="N333" s="93">
        <v>9000000</v>
      </c>
      <c r="O333" s="93">
        <v>10000000</v>
      </c>
      <c r="P333" s="93">
        <v>8000000</v>
      </c>
      <c r="Q333" s="93">
        <v>4000000</v>
      </c>
      <c r="R333" s="93"/>
      <c r="S333" s="93"/>
      <c r="T333" s="93"/>
      <c r="U333" s="93"/>
      <c r="V333" s="93"/>
      <c r="W333" s="93"/>
      <c r="X333" s="93"/>
      <c r="Y333" s="93"/>
      <c r="Z333" s="93"/>
    </row>
    <row r="334" spans="1:26" ht="26.1">
      <c r="A334" s="9" t="s">
        <v>61</v>
      </c>
      <c r="B334" s="16" t="s">
        <v>9</v>
      </c>
      <c r="C334" s="16" t="s">
        <v>17</v>
      </c>
      <c r="D334" s="16" t="str" cm="1">
        <f t="array" ref="D334">IF(A334="", "", _xlfn._xlws.FILTER('Responsáveis pelas informações'!F:F, 'Responsáveis pelas informações'!A:A=A334))</f>
        <v>Juliana</v>
      </c>
      <c r="E334" s="16" t="s">
        <v>16</v>
      </c>
      <c r="F334" s="30" t="s">
        <v>389</v>
      </c>
      <c r="G334" s="30" t="s">
        <v>877</v>
      </c>
      <c r="H334" s="30"/>
      <c r="I334" s="16"/>
      <c r="J334" s="93"/>
      <c r="K334" s="93"/>
      <c r="L334" s="93"/>
      <c r="M334" s="93"/>
      <c r="N334" s="93"/>
      <c r="O334" s="93"/>
      <c r="P334" s="93">
        <v>528000</v>
      </c>
      <c r="Q334" s="93">
        <v>594000</v>
      </c>
      <c r="R334" s="93">
        <v>1320000</v>
      </c>
      <c r="S334" s="93">
        <v>1320000</v>
      </c>
      <c r="T334" s="93">
        <v>1320000</v>
      </c>
      <c r="U334" s="93">
        <v>1320000</v>
      </c>
      <c r="V334" s="93">
        <v>1155000</v>
      </c>
      <c r="W334" s="93"/>
      <c r="X334" s="93"/>
      <c r="Y334" s="93"/>
      <c r="Z334" s="93"/>
    </row>
    <row r="335" spans="1:26" ht="26.1">
      <c r="A335" s="9" t="s">
        <v>61</v>
      </c>
      <c r="B335" s="16" t="s">
        <v>14</v>
      </c>
      <c r="C335" s="16" t="s">
        <v>17</v>
      </c>
      <c r="D335" s="16" t="str" cm="1">
        <f t="array" ref="D335">IF(A335="", "", _xlfn._xlws.FILTER('Responsáveis pelas informações'!F:F, 'Responsáveis pelas informações'!A:A=A335))</f>
        <v>Juliana</v>
      </c>
      <c r="E335" s="16" t="s">
        <v>16</v>
      </c>
      <c r="F335" s="30" t="s">
        <v>389</v>
      </c>
      <c r="G335" s="30" t="s">
        <v>877</v>
      </c>
      <c r="H335" s="30"/>
      <c r="I335" s="16"/>
      <c r="J335" s="93"/>
      <c r="K335" s="93"/>
      <c r="L335" s="93"/>
      <c r="M335" s="93"/>
      <c r="N335" s="93"/>
      <c r="O335" s="93"/>
      <c r="P335" s="93">
        <v>880000</v>
      </c>
      <c r="Q335" s="93">
        <v>990000</v>
      </c>
      <c r="R335" s="93">
        <v>2200000</v>
      </c>
      <c r="S335" s="93">
        <v>2200000</v>
      </c>
      <c r="T335" s="93">
        <v>2200000</v>
      </c>
      <c r="U335" s="93">
        <v>2200000</v>
      </c>
      <c r="V335" s="93">
        <v>1925000</v>
      </c>
      <c r="W335" s="93"/>
      <c r="X335" s="93"/>
      <c r="Y335" s="93"/>
      <c r="Z335" s="93"/>
    </row>
    <row r="336" spans="1:26" ht="39">
      <c r="A336" s="9" t="s">
        <v>61</v>
      </c>
      <c r="B336" s="16" t="s">
        <v>19</v>
      </c>
      <c r="C336" s="16" t="s">
        <v>17</v>
      </c>
      <c r="D336" s="16" t="str" cm="1">
        <f t="array" ref="D336">IF(A336="", "", _xlfn._xlws.FILTER('Responsáveis pelas informações'!F:F, 'Responsáveis pelas informações'!A:A=A336))</f>
        <v>Juliana</v>
      </c>
      <c r="E336" s="16" t="s">
        <v>16</v>
      </c>
      <c r="F336" s="30" t="s">
        <v>389</v>
      </c>
      <c r="G336" s="30" t="s">
        <v>877</v>
      </c>
      <c r="H336" s="30"/>
      <c r="I336" s="16"/>
      <c r="J336" s="93"/>
      <c r="K336" s="93"/>
      <c r="L336" s="93"/>
      <c r="M336" s="93"/>
      <c r="N336" s="93"/>
      <c r="O336" s="93"/>
      <c r="P336" s="93">
        <v>192000</v>
      </c>
      <c r="Q336" s="93">
        <v>216000</v>
      </c>
      <c r="R336" s="93">
        <v>480000</v>
      </c>
      <c r="S336" s="93">
        <v>480000</v>
      </c>
      <c r="T336" s="93">
        <v>480000</v>
      </c>
      <c r="U336" s="93">
        <v>480000</v>
      </c>
      <c r="V336" s="93">
        <v>420000</v>
      </c>
      <c r="W336" s="93"/>
      <c r="X336" s="93"/>
      <c r="Y336" s="93"/>
      <c r="Z336" s="93"/>
    </row>
    <row r="337" spans="1:26" ht="26.1">
      <c r="A337" s="9" t="s">
        <v>61</v>
      </c>
      <c r="B337" s="16" t="s">
        <v>24</v>
      </c>
      <c r="C337" s="16" t="s">
        <v>17</v>
      </c>
      <c r="D337" s="16" t="str" cm="1">
        <f t="array" ref="D337">IF(A337="", "", _xlfn._xlws.FILTER('Responsáveis pelas informações'!F:F, 'Responsáveis pelas informações'!A:A=A337))</f>
        <v>Juliana</v>
      </c>
      <c r="E337" s="16" t="s">
        <v>16</v>
      </c>
      <c r="F337" s="30" t="s">
        <v>389</v>
      </c>
      <c r="G337" s="30" t="s">
        <v>877</v>
      </c>
      <c r="H337" s="30"/>
      <c r="I337" s="16"/>
      <c r="J337" s="93"/>
      <c r="K337" s="93"/>
      <c r="L337" s="93"/>
      <c r="M337" s="93"/>
      <c r="N337" s="93"/>
      <c r="O337" s="93"/>
      <c r="P337" s="93">
        <v>1600000</v>
      </c>
      <c r="Q337" s="93">
        <v>1800000</v>
      </c>
      <c r="R337" s="93">
        <v>4000000</v>
      </c>
      <c r="S337" s="93">
        <v>4000000</v>
      </c>
      <c r="T337" s="93">
        <v>4000000</v>
      </c>
      <c r="U337" s="93">
        <v>4000000</v>
      </c>
      <c r="V337" s="93">
        <v>3500000</v>
      </c>
      <c r="W337" s="93"/>
      <c r="X337" s="93"/>
      <c r="Y337" s="93"/>
      <c r="Z337" s="93"/>
    </row>
    <row r="338" spans="1:26" ht="26.1">
      <c r="A338" s="9" t="s">
        <v>64</v>
      </c>
      <c r="B338" s="16" t="s">
        <v>9</v>
      </c>
      <c r="C338" s="16" t="s">
        <v>17</v>
      </c>
      <c r="D338" s="16" t="str" cm="1">
        <f t="array" ref="D338">IF(A338="", "", _xlfn._xlws.FILTER('Responsáveis pelas informações'!F:F, 'Responsáveis pelas informações'!A:A=A338))</f>
        <v>Juliana</v>
      </c>
      <c r="E338" s="16" t="s">
        <v>6</v>
      </c>
      <c r="F338" s="30" t="s">
        <v>877</v>
      </c>
      <c r="G338" s="30" t="s">
        <v>877</v>
      </c>
      <c r="H338" s="30"/>
      <c r="I338" s="16"/>
      <c r="J338" s="93"/>
      <c r="K338" s="93"/>
      <c r="L338" s="93"/>
      <c r="M338" s="93"/>
      <c r="N338" s="93"/>
      <c r="O338" s="93"/>
      <c r="P338" s="93">
        <v>335195.53000000003</v>
      </c>
      <c r="Q338" s="93">
        <v>1340782.1200000001</v>
      </c>
      <c r="R338" s="93">
        <v>2011173.18</v>
      </c>
      <c r="S338" s="92">
        <v>167597.76999999999</v>
      </c>
      <c r="T338" s="92"/>
      <c r="U338" s="92"/>
      <c r="V338" s="93"/>
      <c r="W338" s="93"/>
      <c r="X338" s="93"/>
      <c r="Y338" s="93"/>
      <c r="Z338" s="93"/>
    </row>
    <row r="339" spans="1:26" ht="26.1">
      <c r="A339" s="9" t="s">
        <v>64</v>
      </c>
      <c r="B339" s="16" t="s">
        <v>14</v>
      </c>
      <c r="C339" s="16" t="s">
        <v>17</v>
      </c>
      <c r="D339" s="16" t="str" cm="1">
        <f t="array" ref="D339">IF(A339="", "", _xlfn._xlws.FILTER('Responsáveis pelas informações'!F:F, 'Responsáveis pelas informações'!A:A=A339))</f>
        <v>Juliana</v>
      </c>
      <c r="E339" s="16" t="s">
        <v>6</v>
      </c>
      <c r="F339" s="30" t="s">
        <v>877</v>
      </c>
      <c r="G339" s="30" t="s">
        <v>877</v>
      </c>
      <c r="H339" s="30"/>
      <c r="I339" s="16"/>
      <c r="J339" s="93"/>
      <c r="K339" s="93"/>
      <c r="L339" s="93"/>
      <c r="M339" s="93"/>
      <c r="N339" s="93"/>
      <c r="O339" s="93"/>
      <c r="P339" s="93">
        <v>600000</v>
      </c>
      <c r="Q339" s="93">
        <v>2400000</v>
      </c>
      <c r="R339" s="93">
        <v>3600000</v>
      </c>
      <c r="S339" s="92">
        <v>300000</v>
      </c>
      <c r="T339" s="92"/>
      <c r="U339" s="92"/>
      <c r="V339" s="93"/>
      <c r="W339" s="93"/>
      <c r="X339" s="93"/>
      <c r="Y339" s="93"/>
      <c r="Z339" s="93"/>
    </row>
    <row r="340" spans="1:26" ht="39">
      <c r="A340" s="9" t="s">
        <v>64</v>
      </c>
      <c r="B340" s="16" t="s">
        <v>19</v>
      </c>
      <c r="C340" s="16" t="s">
        <v>17</v>
      </c>
      <c r="D340" s="16" t="str" cm="1">
        <f t="array" ref="D340">IF(A340="", "", _xlfn._xlws.FILTER('Responsáveis pelas informações'!F:F, 'Responsáveis pelas informações'!A:A=A340))</f>
        <v>Juliana</v>
      </c>
      <c r="E340" s="16" t="s">
        <v>6</v>
      </c>
      <c r="F340" s="30" t="s">
        <v>877</v>
      </c>
      <c r="G340" s="30" t="s">
        <v>877</v>
      </c>
      <c r="H340" s="30"/>
      <c r="I340" s="16"/>
      <c r="J340" s="93"/>
      <c r="K340" s="93"/>
      <c r="L340" s="93"/>
      <c r="M340" s="93"/>
      <c r="N340" s="93"/>
      <c r="O340" s="93"/>
      <c r="P340" s="93">
        <v>70391.06</v>
      </c>
      <c r="Q340" s="93">
        <v>281564.25</v>
      </c>
      <c r="R340" s="93">
        <v>422346.37</v>
      </c>
      <c r="S340" s="92">
        <v>35195.53</v>
      </c>
      <c r="T340" s="92"/>
      <c r="U340" s="92"/>
      <c r="V340" s="93"/>
      <c r="W340" s="93"/>
      <c r="X340" s="93"/>
      <c r="Y340" s="93"/>
      <c r="Z340" s="93"/>
    </row>
    <row r="341" spans="1:26" ht="26.1">
      <c r="A341" s="9" t="s">
        <v>64</v>
      </c>
      <c r="B341" s="16" t="s">
        <v>24</v>
      </c>
      <c r="C341" s="16" t="s">
        <v>17</v>
      </c>
      <c r="D341" s="16" t="str" cm="1">
        <f t="array" ref="D341">IF(A341="", "", _xlfn._xlws.FILTER('Responsáveis pelas informações'!F:F, 'Responsáveis pelas informações'!A:A=A341))</f>
        <v>Juliana</v>
      </c>
      <c r="E341" s="16" t="s">
        <v>6</v>
      </c>
      <c r="F341" s="30" t="s">
        <v>877</v>
      </c>
      <c r="G341" s="30" t="s">
        <v>877</v>
      </c>
      <c r="H341" s="30"/>
      <c r="I341" s="16"/>
      <c r="J341" s="93"/>
      <c r="K341" s="93"/>
      <c r="L341" s="93"/>
      <c r="M341" s="93"/>
      <c r="N341" s="93"/>
      <c r="O341" s="93"/>
      <c r="P341" s="93">
        <v>1005586.5900000001</v>
      </c>
      <c r="Q341" s="93">
        <v>4022346.37</v>
      </c>
      <c r="R341" s="93">
        <v>6033519.5499999998</v>
      </c>
      <c r="S341" s="92">
        <v>502793.30000000005</v>
      </c>
      <c r="T341" s="92"/>
      <c r="U341" s="92"/>
      <c r="V341" s="93"/>
      <c r="W341" s="93"/>
      <c r="X341" s="93"/>
      <c r="Y341" s="93"/>
      <c r="Z341" s="93"/>
    </row>
    <row r="342" spans="1:26" ht="26.1">
      <c r="A342" s="9" t="s">
        <v>64</v>
      </c>
      <c r="B342" s="16" t="s">
        <v>9</v>
      </c>
      <c r="C342" s="16" t="s">
        <v>17</v>
      </c>
      <c r="D342" s="16" t="str" cm="1">
        <f t="array" ref="D342">IF(A342="", "", _xlfn._xlws.FILTER('Responsáveis pelas informações'!F:F, 'Responsáveis pelas informações'!A:A=A342))</f>
        <v>Juliana</v>
      </c>
      <c r="E342" s="16" t="s">
        <v>6</v>
      </c>
      <c r="F342" s="30" t="s">
        <v>389</v>
      </c>
      <c r="G342" s="30" t="s">
        <v>877</v>
      </c>
      <c r="H342" s="30"/>
      <c r="I342" s="16"/>
      <c r="J342" s="93"/>
      <c r="K342" s="93"/>
      <c r="L342" s="93"/>
      <c r="M342" s="93"/>
      <c r="N342" s="93"/>
      <c r="O342" s="93"/>
      <c r="P342" s="93">
        <v>335195.53000000003</v>
      </c>
      <c r="Q342" s="93">
        <v>1340782.1200000001</v>
      </c>
      <c r="R342" s="93">
        <v>4022346.37</v>
      </c>
      <c r="S342" s="93">
        <v>2011173.18</v>
      </c>
      <c r="T342" s="92"/>
      <c r="U342" s="92"/>
      <c r="V342" s="93"/>
      <c r="W342" s="93"/>
      <c r="X342" s="93"/>
      <c r="Y342" s="93"/>
      <c r="Z342" s="93"/>
    </row>
    <row r="343" spans="1:26" ht="26.1">
      <c r="A343" s="9" t="s">
        <v>64</v>
      </c>
      <c r="B343" s="16" t="s">
        <v>14</v>
      </c>
      <c r="C343" s="16" t="s">
        <v>17</v>
      </c>
      <c r="D343" s="16" t="str" cm="1">
        <f t="array" ref="D343">IF(A343="", "", _xlfn._xlws.FILTER('Responsáveis pelas informações'!F:F, 'Responsáveis pelas informações'!A:A=A343))</f>
        <v>Juliana</v>
      </c>
      <c r="E343" s="16" t="s">
        <v>6</v>
      </c>
      <c r="F343" s="30" t="s">
        <v>389</v>
      </c>
      <c r="G343" s="30" t="s">
        <v>877</v>
      </c>
      <c r="H343" s="30"/>
      <c r="I343" s="16"/>
      <c r="J343" s="93"/>
      <c r="K343" s="93"/>
      <c r="L343" s="93"/>
      <c r="M343" s="93"/>
      <c r="N343" s="93"/>
      <c r="O343" s="93"/>
      <c r="P343" s="93">
        <v>600000</v>
      </c>
      <c r="Q343" s="93">
        <v>2400000</v>
      </c>
      <c r="R343" s="93">
        <v>7200000</v>
      </c>
      <c r="S343" s="93">
        <v>3600000</v>
      </c>
      <c r="T343" s="92"/>
      <c r="U343" s="92"/>
      <c r="V343" s="93"/>
      <c r="W343" s="93"/>
      <c r="X343" s="93"/>
      <c r="Y343" s="93"/>
      <c r="Z343" s="93"/>
    </row>
    <row r="344" spans="1:26" ht="39">
      <c r="A344" s="9" t="s">
        <v>64</v>
      </c>
      <c r="B344" s="16" t="s">
        <v>19</v>
      </c>
      <c r="C344" s="16" t="s">
        <v>17</v>
      </c>
      <c r="D344" s="16" t="str" cm="1">
        <f t="array" ref="D344">IF(A344="", "", _xlfn._xlws.FILTER('Responsáveis pelas informações'!F:F, 'Responsáveis pelas informações'!A:A=A344))</f>
        <v>Juliana</v>
      </c>
      <c r="E344" s="16" t="s">
        <v>6</v>
      </c>
      <c r="F344" s="30" t="s">
        <v>389</v>
      </c>
      <c r="G344" s="30" t="s">
        <v>877</v>
      </c>
      <c r="H344" s="30"/>
      <c r="I344" s="16"/>
      <c r="J344" s="93"/>
      <c r="K344" s="93"/>
      <c r="L344" s="93"/>
      <c r="M344" s="93"/>
      <c r="N344" s="93"/>
      <c r="O344" s="93"/>
      <c r="P344" s="93">
        <v>70391.06</v>
      </c>
      <c r="Q344" s="93">
        <v>281564.25</v>
      </c>
      <c r="R344" s="93">
        <v>844692.74</v>
      </c>
      <c r="S344" s="93">
        <v>422346.37</v>
      </c>
      <c r="T344" s="92"/>
      <c r="U344" s="92"/>
      <c r="V344" s="93"/>
      <c r="W344" s="93"/>
      <c r="X344" s="93"/>
      <c r="Y344" s="93"/>
      <c r="Z344" s="93"/>
    </row>
    <row r="345" spans="1:26" ht="26.1">
      <c r="A345" s="9" t="s">
        <v>64</v>
      </c>
      <c r="B345" s="16" t="s">
        <v>24</v>
      </c>
      <c r="C345" s="16" t="s">
        <v>17</v>
      </c>
      <c r="D345" s="16" t="str" cm="1">
        <f t="array" ref="D345">IF(A345="", "", _xlfn._xlws.FILTER('Responsáveis pelas informações'!F:F, 'Responsáveis pelas informações'!A:A=A345))</f>
        <v>Juliana</v>
      </c>
      <c r="E345" s="16" t="s">
        <v>6</v>
      </c>
      <c r="F345" s="30" t="s">
        <v>389</v>
      </c>
      <c r="G345" s="30" t="s">
        <v>877</v>
      </c>
      <c r="H345" s="30"/>
      <c r="I345" s="16"/>
      <c r="J345" s="93"/>
      <c r="K345" s="93"/>
      <c r="L345" s="93"/>
      <c r="M345" s="93"/>
      <c r="N345" s="93"/>
      <c r="O345" s="93"/>
      <c r="P345" s="93">
        <v>1005586.5900000001</v>
      </c>
      <c r="Q345" s="93">
        <v>4022346.37</v>
      </c>
      <c r="R345" s="93">
        <v>12067039.110000001</v>
      </c>
      <c r="S345" s="93">
        <v>6033519.5499999998</v>
      </c>
      <c r="T345" s="92"/>
      <c r="U345" s="92"/>
      <c r="V345" s="93"/>
      <c r="W345" s="93"/>
      <c r="X345" s="93"/>
      <c r="Y345" s="93"/>
      <c r="Z345" s="93"/>
    </row>
    <row r="346" spans="1:26" ht="26.1">
      <c r="A346" s="9" t="s">
        <v>64</v>
      </c>
      <c r="B346" s="16" t="s">
        <v>9</v>
      </c>
      <c r="C346" s="16" t="s">
        <v>17</v>
      </c>
      <c r="D346" s="16" t="str" cm="1">
        <f t="array" ref="D346">IF(A346="", "", _xlfn._xlws.FILTER('Responsáveis pelas informações'!F:F, 'Responsáveis pelas informações'!A:A=A346))</f>
        <v>Juliana</v>
      </c>
      <c r="E346" s="16" t="s">
        <v>6</v>
      </c>
      <c r="F346" s="30" t="s">
        <v>408</v>
      </c>
      <c r="G346" s="30" t="s">
        <v>877</v>
      </c>
      <c r="H346" s="30"/>
      <c r="I346" s="16"/>
      <c r="J346" s="93"/>
      <c r="K346" s="93"/>
      <c r="L346" s="93"/>
      <c r="M346" s="93"/>
      <c r="N346" s="93"/>
      <c r="O346" s="93"/>
      <c r="P346" s="93">
        <v>335195.53000000003</v>
      </c>
      <c r="Q346" s="93">
        <v>1340782.1200000001</v>
      </c>
      <c r="R346" s="93">
        <v>6033519.5599999996</v>
      </c>
      <c r="S346" s="93">
        <v>3854748.6</v>
      </c>
      <c r="T346" s="92"/>
      <c r="U346" s="92"/>
      <c r="V346" s="93"/>
      <c r="W346" s="93"/>
      <c r="X346" s="93"/>
      <c r="Y346" s="93"/>
      <c r="Z346" s="93"/>
    </row>
    <row r="347" spans="1:26" ht="26.1">
      <c r="A347" s="9" t="s">
        <v>64</v>
      </c>
      <c r="B347" s="16" t="s">
        <v>14</v>
      </c>
      <c r="C347" s="16" t="s">
        <v>17</v>
      </c>
      <c r="D347" s="16" t="str" cm="1">
        <f t="array" ref="D347">IF(A347="", "", _xlfn._xlws.FILTER('Responsáveis pelas informações'!F:F, 'Responsáveis pelas informações'!A:A=A347))</f>
        <v>Juliana</v>
      </c>
      <c r="E347" s="16" t="s">
        <v>6</v>
      </c>
      <c r="F347" s="30" t="s">
        <v>408</v>
      </c>
      <c r="G347" s="30" t="s">
        <v>877</v>
      </c>
      <c r="H347" s="30"/>
      <c r="I347" s="16"/>
      <c r="J347" s="93"/>
      <c r="K347" s="93"/>
      <c r="L347" s="93"/>
      <c r="M347" s="93"/>
      <c r="N347" s="93"/>
      <c r="O347" s="93"/>
      <c r="P347" s="93">
        <v>600000</v>
      </c>
      <c r="Q347" s="93">
        <v>2400000</v>
      </c>
      <c r="R347" s="93">
        <v>10800000</v>
      </c>
      <c r="S347" s="93">
        <v>6900000</v>
      </c>
      <c r="T347" s="92"/>
      <c r="U347" s="92"/>
      <c r="V347" s="93"/>
      <c r="W347" s="93"/>
      <c r="X347" s="93"/>
      <c r="Y347" s="93"/>
      <c r="Z347" s="93"/>
    </row>
    <row r="348" spans="1:26" ht="39">
      <c r="A348" s="9" t="s">
        <v>64</v>
      </c>
      <c r="B348" s="16" t="s">
        <v>19</v>
      </c>
      <c r="C348" s="16" t="s">
        <v>17</v>
      </c>
      <c r="D348" s="16" t="str" cm="1">
        <f t="array" ref="D348">IF(A348="", "", _xlfn._xlws.FILTER('Responsáveis pelas informações'!F:F, 'Responsáveis pelas informações'!A:A=A348))</f>
        <v>Juliana</v>
      </c>
      <c r="E348" s="16" t="s">
        <v>6</v>
      </c>
      <c r="F348" s="30" t="s">
        <v>408</v>
      </c>
      <c r="G348" s="30" t="s">
        <v>877</v>
      </c>
      <c r="H348" s="30"/>
      <c r="I348" s="16"/>
      <c r="J348" s="93"/>
      <c r="K348" s="93"/>
      <c r="L348" s="93"/>
      <c r="M348" s="93"/>
      <c r="N348" s="93"/>
      <c r="O348" s="93"/>
      <c r="P348" s="93">
        <v>70391.06</v>
      </c>
      <c r="Q348" s="93">
        <v>281564.25</v>
      </c>
      <c r="R348" s="93">
        <v>1267039.1100000001</v>
      </c>
      <c r="S348" s="93">
        <v>809497.21</v>
      </c>
      <c r="T348" s="92"/>
      <c r="U348" s="92"/>
      <c r="V348" s="93"/>
      <c r="W348" s="93"/>
      <c r="X348" s="93"/>
      <c r="Y348" s="93"/>
      <c r="Z348" s="93"/>
    </row>
    <row r="349" spans="1:26" ht="26.1">
      <c r="A349" s="9" t="s">
        <v>64</v>
      </c>
      <c r="B349" s="16" t="s">
        <v>24</v>
      </c>
      <c r="C349" s="16" t="s">
        <v>17</v>
      </c>
      <c r="D349" s="16" t="str" cm="1">
        <f t="array" ref="D349">IF(A349="", "", _xlfn._xlws.FILTER('Responsáveis pelas informações'!F:F, 'Responsáveis pelas informações'!A:A=A349))</f>
        <v>Juliana</v>
      </c>
      <c r="E349" s="16" t="s">
        <v>6</v>
      </c>
      <c r="F349" s="30" t="s">
        <v>408</v>
      </c>
      <c r="G349" s="30" t="s">
        <v>877</v>
      </c>
      <c r="H349" s="30"/>
      <c r="I349" s="16"/>
      <c r="J349" s="93"/>
      <c r="K349" s="93"/>
      <c r="L349" s="93"/>
      <c r="M349" s="93"/>
      <c r="N349" s="93"/>
      <c r="O349" s="93"/>
      <c r="P349" s="93">
        <f>SUBTOTAL(9,P346:P348)</f>
        <v>1005586.5900000001</v>
      </c>
      <c r="Q349" s="93">
        <f>SUBTOTAL(9,Q346:Q348)</f>
        <v>4022346.37</v>
      </c>
      <c r="R349" s="93">
        <f>SUBTOTAL(9,R346:R348)</f>
        <v>18100558.669999998</v>
      </c>
      <c r="S349" s="92">
        <f>SUBTOTAL(9,S346:S348)</f>
        <v>11564245.809999999</v>
      </c>
      <c r="T349" s="92"/>
      <c r="U349" s="92"/>
      <c r="V349" s="93"/>
      <c r="W349" s="93"/>
      <c r="X349" s="93"/>
      <c r="Y349" s="93"/>
      <c r="Z349" s="93"/>
    </row>
    <row r="350" spans="1:26" ht="26.1">
      <c r="A350" s="9" t="s">
        <v>64</v>
      </c>
      <c r="B350" s="16" t="s">
        <v>9</v>
      </c>
      <c r="C350" s="16" t="s">
        <v>17</v>
      </c>
      <c r="D350" s="16" t="str" cm="1">
        <f t="array" ref="D350">IF(A350="", "", _xlfn._xlws.FILTER('Responsáveis pelas informações'!F:F, 'Responsáveis pelas informações'!A:A=A350))</f>
        <v>Juliana</v>
      </c>
      <c r="E350" s="16" t="s">
        <v>6</v>
      </c>
      <c r="F350" s="30" t="s">
        <v>414</v>
      </c>
      <c r="G350" s="30" t="s">
        <v>877</v>
      </c>
      <c r="H350" s="30"/>
      <c r="I350" s="16"/>
      <c r="J350" s="93"/>
      <c r="K350" s="93"/>
      <c r="L350" s="93"/>
      <c r="M350" s="93"/>
      <c r="N350" s="93"/>
      <c r="O350" s="93"/>
      <c r="P350" s="93"/>
      <c r="Q350" s="93"/>
      <c r="R350" s="93"/>
      <c r="S350" s="92">
        <v>3200000</v>
      </c>
      <c r="T350" s="92">
        <v>2666666.67</v>
      </c>
      <c r="U350" s="93">
        <v>2666666.67</v>
      </c>
      <c r="V350" s="93">
        <v>533333.32999999996</v>
      </c>
      <c r="W350" s="93"/>
      <c r="X350" s="93"/>
      <c r="Y350" s="93"/>
      <c r="Z350" s="93"/>
    </row>
    <row r="351" spans="1:26" ht="26.1">
      <c r="A351" s="9" t="s">
        <v>64</v>
      </c>
      <c r="B351" s="16" t="s">
        <v>14</v>
      </c>
      <c r="C351" s="16" t="s">
        <v>17</v>
      </c>
      <c r="D351" s="16" t="str" cm="1">
        <f t="array" ref="D351">IF(A351="", "", _xlfn._xlws.FILTER('Responsáveis pelas informações'!F:F, 'Responsáveis pelas informações'!A:A=A351))</f>
        <v>Juliana</v>
      </c>
      <c r="E351" s="16" t="s">
        <v>6</v>
      </c>
      <c r="F351" s="30" t="s">
        <v>414</v>
      </c>
      <c r="G351" s="30" t="s">
        <v>877</v>
      </c>
      <c r="H351" s="30"/>
      <c r="I351" s="16"/>
      <c r="J351" s="93"/>
      <c r="K351" s="93"/>
      <c r="L351" s="93"/>
      <c r="M351" s="93"/>
      <c r="N351" s="93"/>
      <c r="O351" s="93"/>
      <c r="P351" s="93"/>
      <c r="Q351" s="93"/>
      <c r="R351" s="93"/>
      <c r="S351" s="92">
        <v>5536000</v>
      </c>
      <c r="T351" s="92">
        <v>4613333.33</v>
      </c>
      <c r="U351" s="92">
        <v>4613333.33</v>
      </c>
      <c r="V351" s="93">
        <v>922666.67</v>
      </c>
      <c r="W351" s="93"/>
      <c r="X351" s="93"/>
      <c r="Y351" s="93"/>
      <c r="Z351" s="93"/>
    </row>
    <row r="352" spans="1:26" ht="39">
      <c r="A352" s="9" t="s">
        <v>64</v>
      </c>
      <c r="B352" s="16" t="s">
        <v>19</v>
      </c>
      <c r="C352" s="16" t="s">
        <v>17</v>
      </c>
      <c r="D352" s="16" t="str" cm="1">
        <f t="array" ref="D352">IF(A352="", "", _xlfn._xlws.FILTER('Responsáveis pelas informações'!F:F, 'Responsáveis pelas informações'!A:A=A352))</f>
        <v>Juliana</v>
      </c>
      <c r="E352" s="16" t="s">
        <v>6</v>
      </c>
      <c r="F352" s="30" t="s">
        <v>414</v>
      </c>
      <c r="G352" s="30" t="s">
        <v>877</v>
      </c>
      <c r="H352" s="30"/>
      <c r="I352" s="16"/>
      <c r="J352" s="93"/>
      <c r="K352" s="93"/>
      <c r="L352" s="93"/>
      <c r="M352" s="93"/>
      <c r="N352" s="93"/>
      <c r="O352" s="93"/>
      <c r="P352" s="93"/>
      <c r="Q352" s="93"/>
      <c r="R352" s="93"/>
      <c r="S352" s="92">
        <v>864000</v>
      </c>
      <c r="T352" s="92">
        <v>720000</v>
      </c>
      <c r="U352" s="92">
        <v>720000</v>
      </c>
      <c r="V352" s="93">
        <v>144000</v>
      </c>
      <c r="W352" s="93"/>
      <c r="X352" s="93"/>
      <c r="Y352" s="93"/>
      <c r="Z352" s="93"/>
    </row>
    <row r="353" spans="1:26" ht="26.1">
      <c r="A353" s="9" t="s">
        <v>64</v>
      </c>
      <c r="B353" s="16" t="s">
        <v>24</v>
      </c>
      <c r="C353" s="16" t="s">
        <v>17</v>
      </c>
      <c r="D353" s="16" t="str" cm="1">
        <f t="array" ref="D353">IF(A353="", "", _xlfn._xlws.FILTER('Responsáveis pelas informações'!F:F, 'Responsáveis pelas informações'!A:A=A353))</f>
        <v>Juliana</v>
      </c>
      <c r="E353" s="16" t="s">
        <v>6</v>
      </c>
      <c r="F353" s="30" t="s">
        <v>414</v>
      </c>
      <c r="G353" s="30" t="s">
        <v>877</v>
      </c>
      <c r="H353" s="30"/>
      <c r="I353" s="16"/>
      <c r="J353" s="93"/>
      <c r="K353" s="93"/>
      <c r="L353" s="93"/>
      <c r="M353" s="93"/>
      <c r="N353" s="93"/>
      <c r="O353" s="93"/>
      <c r="P353" s="93"/>
      <c r="Q353" s="93"/>
      <c r="R353" s="93"/>
      <c r="S353" s="92">
        <v>9600000</v>
      </c>
      <c r="T353" s="92">
        <v>8000000</v>
      </c>
      <c r="U353" s="92">
        <v>8000000</v>
      </c>
      <c r="V353" s="93">
        <v>1600000</v>
      </c>
      <c r="W353" s="93"/>
      <c r="X353" s="93"/>
      <c r="Y353" s="93"/>
      <c r="Z353" s="93"/>
    </row>
    <row r="354" spans="1:26" ht="26.1">
      <c r="A354" s="9" t="s">
        <v>64</v>
      </c>
      <c r="B354" s="16" t="s">
        <v>9</v>
      </c>
      <c r="C354" s="16" t="s">
        <v>7</v>
      </c>
      <c r="D354" s="16" t="str" cm="1">
        <f t="array" ref="D354">IF(A354="", "", _xlfn._xlws.FILTER('Responsáveis pelas informações'!F:F, 'Responsáveis pelas informações'!A:A=A354))</f>
        <v>Juliana</v>
      </c>
      <c r="E354" s="16" t="s">
        <v>6</v>
      </c>
      <c r="F354" s="30" t="s">
        <v>414</v>
      </c>
      <c r="G354" s="30" t="s">
        <v>877</v>
      </c>
      <c r="H354" s="30"/>
      <c r="I354" s="16"/>
      <c r="J354" s="93"/>
      <c r="K354" s="93"/>
      <c r="L354" s="93"/>
      <c r="M354" s="93"/>
      <c r="N354" s="93"/>
      <c r="O354" s="93"/>
      <c r="P354" s="93"/>
      <c r="Q354" s="93"/>
      <c r="R354" s="93"/>
      <c r="S354" s="92">
        <v>800000</v>
      </c>
      <c r="T354" s="92">
        <v>4000000</v>
      </c>
      <c r="U354" s="93">
        <v>4000000</v>
      </c>
      <c r="V354" s="93">
        <v>0</v>
      </c>
      <c r="W354" s="93"/>
      <c r="X354" s="93"/>
      <c r="Y354" s="93"/>
      <c r="Z354" s="93"/>
    </row>
    <row r="355" spans="1:26" ht="26.1">
      <c r="A355" s="9" t="s">
        <v>64</v>
      </c>
      <c r="B355" s="16" t="s">
        <v>14</v>
      </c>
      <c r="C355" s="16" t="s">
        <v>7</v>
      </c>
      <c r="D355" s="16" t="str" cm="1">
        <f t="array" ref="D355">IF(A355="", "", _xlfn._xlws.FILTER('Responsáveis pelas informações'!F:F, 'Responsáveis pelas informações'!A:A=A355))</f>
        <v>Juliana</v>
      </c>
      <c r="E355" s="16" t="s">
        <v>6</v>
      </c>
      <c r="F355" s="30" t="s">
        <v>414</v>
      </c>
      <c r="G355" s="30" t="s">
        <v>877</v>
      </c>
      <c r="H355" s="30"/>
      <c r="I355" s="16"/>
      <c r="J355" s="93"/>
      <c r="K355" s="93"/>
      <c r="L355" s="93"/>
      <c r="M355" s="93"/>
      <c r="N355" s="93"/>
      <c r="O355" s="93"/>
      <c r="P355" s="93"/>
      <c r="Q355" s="93"/>
      <c r="R355" s="93"/>
      <c r="S355" s="92">
        <v>656000</v>
      </c>
      <c r="T355" s="92">
        <v>3280000</v>
      </c>
      <c r="U355" s="92">
        <v>3280000</v>
      </c>
      <c r="V355" s="93">
        <v>0</v>
      </c>
      <c r="W355" s="93"/>
      <c r="X355" s="93"/>
      <c r="Y355" s="93"/>
      <c r="Z355" s="93"/>
    </row>
    <row r="356" spans="1:26" ht="39">
      <c r="A356" s="9" t="s">
        <v>64</v>
      </c>
      <c r="B356" s="16" t="s">
        <v>19</v>
      </c>
      <c r="C356" s="16" t="s">
        <v>7</v>
      </c>
      <c r="D356" s="16" t="str" cm="1">
        <f t="array" ref="D356">IF(A356="", "", _xlfn._xlws.FILTER('Responsáveis pelas informações'!F:F, 'Responsáveis pelas informações'!A:A=A356))</f>
        <v>Juliana</v>
      </c>
      <c r="E356" s="16" t="s">
        <v>6</v>
      </c>
      <c r="F356" s="30" t="s">
        <v>414</v>
      </c>
      <c r="G356" s="30" t="s">
        <v>877</v>
      </c>
      <c r="H356" s="30"/>
      <c r="I356" s="16"/>
      <c r="J356" s="93"/>
      <c r="K356" s="93"/>
      <c r="L356" s="93"/>
      <c r="M356" s="93"/>
      <c r="N356" s="93"/>
      <c r="O356" s="93"/>
      <c r="P356" s="93"/>
      <c r="Q356" s="93"/>
      <c r="R356" s="93"/>
      <c r="S356" s="92">
        <v>144000</v>
      </c>
      <c r="T356" s="92">
        <v>720000</v>
      </c>
      <c r="U356" s="92">
        <v>720000</v>
      </c>
      <c r="V356" s="93">
        <v>0</v>
      </c>
      <c r="W356" s="93"/>
      <c r="X356" s="93"/>
      <c r="Y356" s="93"/>
      <c r="Z356" s="93"/>
    </row>
    <row r="357" spans="1:26" ht="26.1">
      <c r="A357" s="9" t="s">
        <v>64</v>
      </c>
      <c r="B357" s="16" t="s">
        <v>24</v>
      </c>
      <c r="C357" s="16" t="s">
        <v>7</v>
      </c>
      <c r="D357" s="16" t="str" cm="1">
        <f t="array" ref="D357">IF(A357="", "", _xlfn._xlws.FILTER('Responsáveis pelas informações'!F:F, 'Responsáveis pelas informações'!A:A=A357))</f>
        <v>Juliana</v>
      </c>
      <c r="E357" s="16" t="s">
        <v>6</v>
      </c>
      <c r="F357" s="30" t="s">
        <v>414</v>
      </c>
      <c r="G357" s="30" t="s">
        <v>877</v>
      </c>
      <c r="H357" s="30"/>
      <c r="I357" s="16"/>
      <c r="J357" s="93"/>
      <c r="K357" s="93"/>
      <c r="L357" s="93"/>
      <c r="M357" s="93"/>
      <c r="N357" s="93"/>
      <c r="O357" s="93"/>
      <c r="P357" s="93"/>
      <c r="Q357" s="93"/>
      <c r="R357" s="93"/>
      <c r="S357" s="92">
        <v>1600000</v>
      </c>
      <c r="T357" s="92">
        <v>8000000</v>
      </c>
      <c r="U357" s="92">
        <v>8000000</v>
      </c>
      <c r="V357" s="93">
        <v>0</v>
      </c>
      <c r="W357" s="93"/>
      <c r="X357" s="93"/>
      <c r="Y357" s="93"/>
      <c r="Z357" s="93"/>
    </row>
    <row r="358" spans="1:26" ht="26.1">
      <c r="A358" s="9" t="s">
        <v>64</v>
      </c>
      <c r="B358" s="16" t="s">
        <v>9</v>
      </c>
      <c r="C358" s="16" t="s">
        <v>12</v>
      </c>
      <c r="D358" s="16" t="str" cm="1">
        <f t="array" ref="D358">IF(A358="", "", _xlfn._xlws.FILTER('Responsáveis pelas informações'!F:F, 'Responsáveis pelas informações'!A:A=A358))</f>
        <v>Juliana</v>
      </c>
      <c r="E358" s="16" t="s">
        <v>6</v>
      </c>
      <c r="F358" s="30" t="s">
        <v>414</v>
      </c>
      <c r="G358" s="30" t="s">
        <v>877</v>
      </c>
      <c r="H358" s="30"/>
      <c r="I358" s="16"/>
      <c r="J358" s="93"/>
      <c r="K358" s="93"/>
      <c r="L358" s="93"/>
      <c r="M358" s="93"/>
      <c r="N358" s="93"/>
      <c r="O358" s="93"/>
      <c r="P358" s="93"/>
      <c r="Q358" s="93"/>
      <c r="R358" s="93"/>
      <c r="S358" s="92">
        <v>800000</v>
      </c>
      <c r="T358" s="92">
        <v>2000000</v>
      </c>
      <c r="U358" s="93">
        <v>2000000</v>
      </c>
      <c r="V358" s="93">
        <v>0</v>
      </c>
      <c r="W358" s="93"/>
      <c r="X358" s="93"/>
      <c r="Y358" s="93"/>
      <c r="Z358" s="93"/>
    </row>
    <row r="359" spans="1:26" ht="26.1">
      <c r="A359" s="9" t="s">
        <v>64</v>
      </c>
      <c r="B359" s="16" t="s">
        <v>14</v>
      </c>
      <c r="C359" s="16" t="s">
        <v>12</v>
      </c>
      <c r="D359" s="16" t="str" cm="1">
        <f t="array" ref="D359">IF(A359="", "", _xlfn._xlws.FILTER('Responsáveis pelas informações'!F:F, 'Responsáveis pelas informações'!A:A=A359))</f>
        <v>Juliana</v>
      </c>
      <c r="E359" s="16" t="s">
        <v>6</v>
      </c>
      <c r="F359" s="30" t="s">
        <v>414</v>
      </c>
      <c r="G359" s="30" t="s">
        <v>877</v>
      </c>
      <c r="H359" s="30"/>
      <c r="I359" s="16"/>
      <c r="J359" s="93"/>
      <c r="K359" s="93"/>
      <c r="L359" s="93"/>
      <c r="M359" s="93"/>
      <c r="N359" s="93"/>
      <c r="O359" s="93"/>
      <c r="P359" s="93"/>
      <c r="Q359" s="93"/>
      <c r="R359" s="93"/>
      <c r="S359" s="92">
        <v>656000</v>
      </c>
      <c r="T359" s="92">
        <v>1640000</v>
      </c>
      <c r="U359" s="92">
        <v>1640000</v>
      </c>
      <c r="V359" s="93">
        <v>0</v>
      </c>
      <c r="W359" s="93"/>
      <c r="X359" s="93"/>
      <c r="Y359" s="93"/>
      <c r="Z359" s="93"/>
    </row>
    <row r="360" spans="1:26" ht="39">
      <c r="A360" s="9" t="s">
        <v>64</v>
      </c>
      <c r="B360" s="16" t="s">
        <v>19</v>
      </c>
      <c r="C360" s="16" t="s">
        <v>12</v>
      </c>
      <c r="D360" s="16" t="str" cm="1">
        <f t="array" ref="D360">IF(A360="", "", _xlfn._xlws.FILTER('Responsáveis pelas informações'!F:F, 'Responsáveis pelas informações'!A:A=A360))</f>
        <v>Juliana</v>
      </c>
      <c r="E360" s="16" t="s">
        <v>6</v>
      </c>
      <c r="F360" s="30" t="s">
        <v>414</v>
      </c>
      <c r="G360" s="30" t="s">
        <v>877</v>
      </c>
      <c r="H360" s="30"/>
      <c r="I360" s="16"/>
      <c r="J360" s="93"/>
      <c r="K360" s="93"/>
      <c r="L360" s="93"/>
      <c r="M360" s="93"/>
      <c r="N360" s="93"/>
      <c r="O360" s="93"/>
      <c r="P360" s="93"/>
      <c r="Q360" s="93"/>
      <c r="R360" s="93"/>
      <c r="S360" s="92">
        <v>144000</v>
      </c>
      <c r="T360" s="92">
        <v>360000</v>
      </c>
      <c r="U360" s="92">
        <v>360000</v>
      </c>
      <c r="V360" s="93">
        <v>0</v>
      </c>
      <c r="W360" s="93"/>
      <c r="X360" s="93"/>
      <c r="Y360" s="93"/>
      <c r="Z360" s="93"/>
    </row>
    <row r="361" spans="1:26" ht="26.1">
      <c r="A361" s="9" t="s">
        <v>64</v>
      </c>
      <c r="B361" s="16" t="s">
        <v>24</v>
      </c>
      <c r="C361" s="16" t="s">
        <v>12</v>
      </c>
      <c r="D361" s="16" t="str" cm="1">
        <f t="array" ref="D361">IF(A361="", "", _xlfn._xlws.FILTER('Responsáveis pelas informações'!F:F, 'Responsáveis pelas informações'!A:A=A361))</f>
        <v>Juliana</v>
      </c>
      <c r="E361" s="16" t="s">
        <v>6</v>
      </c>
      <c r="F361" s="30" t="s">
        <v>414</v>
      </c>
      <c r="G361" s="30" t="s">
        <v>877</v>
      </c>
      <c r="H361" s="30"/>
      <c r="I361" s="16"/>
      <c r="J361" s="93"/>
      <c r="K361" s="93"/>
      <c r="L361" s="93"/>
      <c r="M361" s="93"/>
      <c r="N361" s="93"/>
      <c r="O361" s="93"/>
      <c r="P361" s="93"/>
      <c r="Q361" s="93"/>
      <c r="R361" s="93"/>
      <c r="S361" s="92">
        <v>1600000</v>
      </c>
      <c r="T361" s="92">
        <v>4000000</v>
      </c>
      <c r="U361" s="92">
        <v>4000000</v>
      </c>
      <c r="V361" s="93">
        <v>0</v>
      </c>
      <c r="W361" s="93"/>
      <c r="X361" s="93"/>
      <c r="Y361" s="93"/>
      <c r="Z361" s="93"/>
    </row>
    <row r="362" spans="1:26" ht="26.1">
      <c r="A362" s="9" t="s">
        <v>65</v>
      </c>
      <c r="B362" s="16" t="s">
        <v>9</v>
      </c>
      <c r="C362" s="16" t="s">
        <v>17</v>
      </c>
      <c r="D362" s="16" t="str" cm="1">
        <f t="array" ref="D362">IF(A362="", "", _xlfn._xlws.FILTER('Responsáveis pelas informações'!F:F, 'Responsáveis pelas informações'!A:A=A362))</f>
        <v>Juliana</v>
      </c>
      <c r="E362" s="16" t="s">
        <v>29</v>
      </c>
      <c r="F362" s="30" t="s">
        <v>408</v>
      </c>
      <c r="G362" s="30" t="s">
        <v>877</v>
      </c>
      <c r="H362" s="30"/>
      <c r="I362" s="16"/>
      <c r="J362" s="93"/>
      <c r="K362" s="93"/>
      <c r="L362" s="93"/>
      <c r="M362" s="93"/>
      <c r="N362" s="93"/>
      <c r="O362" s="93"/>
      <c r="P362" s="93">
        <v>4850500</v>
      </c>
      <c r="Q362" s="93">
        <v>10193000</v>
      </c>
      <c r="R362" s="93">
        <v>8647000</v>
      </c>
      <c r="S362" s="93">
        <v>8647000</v>
      </c>
      <c r="T362" s="93">
        <v>8647000</v>
      </c>
      <c r="U362" s="93">
        <v>8647000</v>
      </c>
      <c r="V362" s="93">
        <v>3603000</v>
      </c>
      <c r="W362" s="93"/>
      <c r="X362" s="93"/>
      <c r="Y362" s="93"/>
      <c r="Z362" s="93"/>
    </row>
    <row r="363" spans="1:26" ht="26.1">
      <c r="A363" s="9" t="s">
        <v>65</v>
      </c>
      <c r="B363" s="16" t="s">
        <v>14</v>
      </c>
      <c r="C363" s="16" t="s">
        <v>17</v>
      </c>
      <c r="D363" s="16" t="str" cm="1">
        <f t="array" ref="D363">IF(A363="", "", _xlfn._xlws.FILTER('Responsáveis pelas informações'!F:F, 'Responsáveis pelas informações'!A:A=A363))</f>
        <v>Juliana</v>
      </c>
      <c r="E363" s="16" t="s">
        <v>29</v>
      </c>
      <c r="F363" s="30" t="s">
        <v>408</v>
      </c>
      <c r="G363" s="30" t="s">
        <v>877</v>
      </c>
      <c r="H363" s="30"/>
      <c r="I363" s="16"/>
      <c r="J363" s="93"/>
      <c r="K363" s="93"/>
      <c r="L363" s="93"/>
      <c r="M363" s="93"/>
      <c r="N363" s="93"/>
      <c r="O363" s="93"/>
      <c r="P363" s="93">
        <v>7055900</v>
      </c>
      <c r="Q363" s="93">
        <v>11586000</v>
      </c>
      <c r="R363" s="93">
        <v>15641000</v>
      </c>
      <c r="S363" s="93">
        <v>15641000</v>
      </c>
      <c r="T363" s="93">
        <v>15641000</v>
      </c>
      <c r="U363" s="93">
        <v>15641000</v>
      </c>
      <c r="V363" s="93">
        <v>6517000</v>
      </c>
      <c r="W363" s="93"/>
      <c r="X363" s="93"/>
      <c r="Y363" s="93"/>
      <c r="Z363" s="93"/>
    </row>
    <row r="364" spans="1:26" ht="39">
      <c r="A364" s="9" t="s">
        <v>65</v>
      </c>
      <c r="B364" s="16" t="s">
        <v>19</v>
      </c>
      <c r="C364" s="16" t="s">
        <v>17</v>
      </c>
      <c r="D364" s="16" t="str" cm="1">
        <f t="array" ref="D364">IF(A364="", "", _xlfn._xlws.FILTER('Responsáveis pelas informações'!F:F, 'Responsáveis pelas informações'!A:A=A364))</f>
        <v>Juliana</v>
      </c>
      <c r="E364" s="16" t="s">
        <v>29</v>
      </c>
      <c r="F364" s="30" t="s">
        <v>408</v>
      </c>
      <c r="G364" s="30" t="s">
        <v>877</v>
      </c>
      <c r="H364" s="30"/>
      <c r="I364" s="16"/>
      <c r="J364" s="93"/>
      <c r="K364" s="93"/>
      <c r="L364" s="93"/>
      <c r="M364" s="93"/>
      <c r="N364" s="93"/>
      <c r="O364" s="93"/>
      <c r="P364" s="93">
        <v>1411200</v>
      </c>
      <c r="Q364" s="93">
        <v>5743000</v>
      </c>
      <c r="R364" s="93">
        <v>3312000</v>
      </c>
      <c r="S364" s="93">
        <v>3312000</v>
      </c>
      <c r="T364" s="93">
        <v>3312000</v>
      </c>
      <c r="U364" s="93">
        <v>3312000</v>
      </c>
      <c r="V364" s="93">
        <v>1380000</v>
      </c>
      <c r="W364" s="93"/>
      <c r="X364" s="93"/>
      <c r="Y364" s="93"/>
      <c r="Z364" s="93"/>
    </row>
    <row r="365" spans="1:26" ht="26.1">
      <c r="A365" s="9" t="s">
        <v>65</v>
      </c>
      <c r="B365" s="16" t="s">
        <v>24</v>
      </c>
      <c r="C365" s="16" t="s">
        <v>17</v>
      </c>
      <c r="D365" s="16" t="str" cm="1">
        <f t="array" ref="D365">IF(A365="", "", _xlfn._xlws.FILTER('Responsáveis pelas informações'!F:F, 'Responsáveis pelas informações'!A:A=A365))</f>
        <v>Juliana</v>
      </c>
      <c r="E365" s="16" t="s">
        <v>29</v>
      </c>
      <c r="F365" s="30" t="s">
        <v>408</v>
      </c>
      <c r="G365" s="30" t="s">
        <v>877</v>
      </c>
      <c r="H365" s="30"/>
      <c r="I365" s="16"/>
      <c r="J365" s="93"/>
      <c r="K365" s="93"/>
      <c r="L365" s="93"/>
      <c r="M365" s="93"/>
      <c r="N365" s="93"/>
      <c r="O365" s="93"/>
      <c r="P365" s="93">
        <v>13317600</v>
      </c>
      <c r="Q365" s="93">
        <v>27522000</v>
      </c>
      <c r="R365" s="93">
        <v>27600000</v>
      </c>
      <c r="S365" s="93">
        <v>27600000</v>
      </c>
      <c r="T365" s="93">
        <v>27600000</v>
      </c>
      <c r="U365" s="93">
        <v>27600000</v>
      </c>
      <c r="V365" s="93">
        <v>11500000</v>
      </c>
      <c r="W365" s="93"/>
      <c r="X365" s="93"/>
      <c r="Y365" s="93"/>
      <c r="Z365" s="93"/>
    </row>
    <row r="366" spans="1:26" ht="26.1">
      <c r="A366" s="9" t="s">
        <v>67</v>
      </c>
      <c r="B366" s="16" t="s">
        <v>9</v>
      </c>
      <c r="C366" s="16" t="s">
        <v>17</v>
      </c>
      <c r="D366" s="16" t="str" cm="1">
        <f t="array" ref="D366">IF(A366="", "", _xlfn._xlws.FILTER('Responsáveis pelas informações'!F:F, 'Responsáveis pelas informações'!A:A=A366))</f>
        <v>Juliana</v>
      </c>
      <c r="E366" s="16" t="s">
        <v>44</v>
      </c>
      <c r="F366" s="30" t="s">
        <v>877</v>
      </c>
      <c r="G366" s="30" t="s">
        <v>877</v>
      </c>
      <c r="H366" s="30"/>
      <c r="I366" s="16"/>
      <c r="J366" s="93"/>
      <c r="K366" s="93"/>
      <c r="L366" s="93">
        <v>737500</v>
      </c>
      <c r="M366" s="93">
        <f>L366 * 2</f>
        <v>1475000</v>
      </c>
      <c r="N366" s="93">
        <v>2212500</v>
      </c>
      <c r="O366" s="93">
        <v>1475000</v>
      </c>
      <c r="P366" s="93">
        <v>0</v>
      </c>
      <c r="Q366" s="93">
        <v>0</v>
      </c>
      <c r="R366" s="93"/>
      <c r="S366" s="93"/>
      <c r="T366" s="93"/>
      <c r="U366" s="93"/>
      <c r="V366" s="93"/>
      <c r="W366" s="93"/>
      <c r="X366" s="93"/>
      <c r="Y366" s="93"/>
      <c r="Z366" s="93"/>
    </row>
    <row r="367" spans="1:26" ht="26.1">
      <c r="A367" s="9" t="s">
        <v>67</v>
      </c>
      <c r="B367" s="16" t="s">
        <v>14</v>
      </c>
      <c r="C367" s="16" t="s">
        <v>17</v>
      </c>
      <c r="D367" s="16" t="str" cm="1">
        <f t="array" ref="D367">IF(A367="", "", _xlfn._xlws.FILTER('Responsáveis pelas informações'!F:F, 'Responsáveis pelas informações'!A:A=A367))</f>
        <v>Juliana</v>
      </c>
      <c r="E367" s="16" t="s">
        <v>44</v>
      </c>
      <c r="F367" s="30" t="s">
        <v>877</v>
      </c>
      <c r="G367" s="30" t="s">
        <v>877</v>
      </c>
      <c r="H367" s="30"/>
      <c r="I367" s="16"/>
      <c r="J367" s="93"/>
      <c r="K367" s="93"/>
      <c r="L367" s="93">
        <v>737500</v>
      </c>
      <c r="M367" s="93">
        <f>L367 * 2</f>
        <v>1475000</v>
      </c>
      <c r="N367" s="93">
        <v>2212500</v>
      </c>
      <c r="O367" s="93">
        <v>1475000</v>
      </c>
      <c r="P367" s="93">
        <v>0</v>
      </c>
      <c r="Q367" s="93">
        <v>0</v>
      </c>
      <c r="R367" s="93"/>
      <c r="S367" s="93"/>
      <c r="T367" s="93"/>
      <c r="U367" s="93"/>
      <c r="V367" s="93"/>
      <c r="W367" s="93"/>
      <c r="X367" s="93"/>
      <c r="Y367" s="93"/>
      <c r="Z367" s="93"/>
    </row>
    <row r="368" spans="1:26" ht="39">
      <c r="A368" s="9" t="s">
        <v>67</v>
      </c>
      <c r="B368" s="16" t="s">
        <v>19</v>
      </c>
      <c r="C368" s="16" t="s">
        <v>17</v>
      </c>
      <c r="D368" s="16" t="str" cm="1">
        <f t="array" ref="D368">IF(A368="", "", _xlfn._xlws.FILTER('Responsáveis pelas informações'!F:F, 'Responsáveis pelas informações'!A:A=A368))</f>
        <v>Juliana</v>
      </c>
      <c r="E368" s="16" t="s">
        <v>44</v>
      </c>
      <c r="F368" s="30" t="s">
        <v>877</v>
      </c>
      <c r="G368" s="30" t="s">
        <v>877</v>
      </c>
      <c r="H368" s="30"/>
      <c r="I368" s="16"/>
      <c r="J368" s="93"/>
      <c r="K368" s="93"/>
      <c r="L368" s="93">
        <v>737500</v>
      </c>
      <c r="M368" s="93">
        <f>L368 * 2</f>
        <v>1475000</v>
      </c>
      <c r="N368" s="93">
        <v>2212500</v>
      </c>
      <c r="O368" s="93">
        <v>1475000</v>
      </c>
      <c r="P368" s="93">
        <v>0</v>
      </c>
      <c r="Q368" s="93">
        <v>0</v>
      </c>
      <c r="R368" s="93"/>
      <c r="S368" s="93"/>
      <c r="T368" s="93"/>
      <c r="U368" s="93"/>
      <c r="V368" s="93"/>
      <c r="W368" s="93"/>
      <c r="X368" s="93"/>
      <c r="Y368" s="93"/>
      <c r="Z368" s="93"/>
    </row>
    <row r="369" spans="1:26" ht="26.1">
      <c r="A369" s="9" t="s">
        <v>67</v>
      </c>
      <c r="B369" s="16" t="s">
        <v>24</v>
      </c>
      <c r="C369" s="16" t="s">
        <v>17</v>
      </c>
      <c r="D369" s="16" t="str" cm="1">
        <f t="array" ref="D369">IF(A369="", "", _xlfn._xlws.FILTER('Responsáveis pelas informações'!F:F, 'Responsáveis pelas informações'!A:A=A369))</f>
        <v>Juliana</v>
      </c>
      <c r="E369" s="16" t="s">
        <v>44</v>
      </c>
      <c r="F369" s="30" t="s">
        <v>877</v>
      </c>
      <c r="G369" s="30" t="s">
        <v>877</v>
      </c>
      <c r="H369" s="30"/>
      <c r="I369" s="16"/>
      <c r="J369" s="93"/>
      <c r="K369" s="93"/>
      <c r="L369" s="93">
        <v>2212500</v>
      </c>
      <c r="M369" s="93">
        <v>4425000</v>
      </c>
      <c r="N369" s="93">
        <v>6637500</v>
      </c>
      <c r="O369" s="93">
        <v>4425000</v>
      </c>
      <c r="P369" s="93">
        <v>0</v>
      </c>
      <c r="Q369" s="93">
        <v>0</v>
      </c>
      <c r="R369" s="93"/>
      <c r="S369" s="93"/>
      <c r="T369" s="93"/>
      <c r="U369" s="93"/>
      <c r="V369" s="93"/>
      <c r="W369" s="93"/>
      <c r="X369" s="93"/>
      <c r="Y369" s="93"/>
      <c r="Z369" s="93"/>
    </row>
    <row r="370" spans="1:26" s="154" customFormat="1" ht="26.1">
      <c r="A370" s="155" t="s">
        <v>67</v>
      </c>
      <c r="B370" s="190" t="s">
        <v>9</v>
      </c>
      <c r="C370" s="190" t="s">
        <v>17</v>
      </c>
      <c r="D370" s="190" t="str" cm="1">
        <f t="array" ref="D370">IF(A370="", "", _xlfn._xlws.FILTER('Responsáveis pelas informações'!F:F, 'Responsáveis pelas informações'!A:A=A370))</f>
        <v>Juliana</v>
      </c>
      <c r="E370" s="190" t="s">
        <v>44</v>
      </c>
      <c r="F370" s="201" t="s">
        <v>389</v>
      </c>
      <c r="G370" s="201" t="s">
        <v>877</v>
      </c>
      <c r="H370" s="201"/>
      <c r="I370" s="190"/>
      <c r="J370" s="202"/>
      <c r="K370" s="202"/>
      <c r="L370" s="202"/>
      <c r="M370" s="202"/>
      <c r="N370" s="202"/>
      <c r="O370" s="202"/>
      <c r="P370" s="202">
        <v>3100000</v>
      </c>
      <c r="Q370" s="202"/>
      <c r="R370" s="202"/>
      <c r="S370" s="202"/>
      <c r="T370" s="202"/>
      <c r="U370" s="202"/>
      <c r="V370" s="202"/>
      <c r="W370" s="202"/>
      <c r="X370" s="202"/>
      <c r="Y370" s="202"/>
      <c r="Z370" s="202"/>
    </row>
    <row r="371" spans="1:26" s="154" customFormat="1" ht="26.1">
      <c r="A371" s="155" t="s">
        <v>67</v>
      </c>
      <c r="B371" s="190" t="s">
        <v>14</v>
      </c>
      <c r="C371" s="190" t="s">
        <v>17</v>
      </c>
      <c r="D371" s="190" t="str" cm="1">
        <f t="array" ref="D371">IF(A371="", "", _xlfn._xlws.FILTER('Responsáveis pelas informações'!F:F, 'Responsáveis pelas informações'!A:A=A371))</f>
        <v>Juliana</v>
      </c>
      <c r="E371" s="190" t="s">
        <v>44</v>
      </c>
      <c r="F371" s="201" t="s">
        <v>389</v>
      </c>
      <c r="G371" s="201" t="s">
        <v>877</v>
      </c>
      <c r="H371" s="201"/>
      <c r="I371" s="190"/>
      <c r="J371" s="202"/>
      <c r="K371" s="202"/>
      <c r="L371" s="202"/>
      <c r="M371" s="202"/>
      <c r="N371" s="202"/>
      <c r="O371" s="202"/>
      <c r="P371" s="202">
        <v>3100000</v>
      </c>
      <c r="Q371" s="202"/>
      <c r="R371" s="202"/>
      <c r="S371" s="202"/>
      <c r="T371" s="202"/>
      <c r="U371" s="202"/>
      <c r="V371" s="202"/>
      <c r="W371" s="202"/>
      <c r="X371" s="202"/>
      <c r="Y371" s="202"/>
      <c r="Z371" s="202"/>
    </row>
    <row r="372" spans="1:26" s="154" customFormat="1" ht="39">
      <c r="A372" s="155" t="s">
        <v>67</v>
      </c>
      <c r="B372" s="190" t="s">
        <v>19</v>
      </c>
      <c r="C372" s="190" t="s">
        <v>17</v>
      </c>
      <c r="D372" s="190" t="str" cm="1">
        <f t="array" ref="D372">IF(A372="", "", _xlfn._xlws.FILTER('Responsáveis pelas informações'!F:F, 'Responsáveis pelas informações'!A:A=A372))</f>
        <v>Juliana</v>
      </c>
      <c r="E372" s="190" t="s">
        <v>44</v>
      </c>
      <c r="F372" s="201" t="s">
        <v>389</v>
      </c>
      <c r="G372" s="201" t="s">
        <v>877</v>
      </c>
      <c r="H372" s="201"/>
      <c r="I372" s="190"/>
      <c r="J372" s="202"/>
      <c r="K372" s="202"/>
      <c r="L372" s="202"/>
      <c r="M372" s="202"/>
      <c r="N372" s="202"/>
      <c r="O372" s="202"/>
      <c r="P372" s="202">
        <v>3100000</v>
      </c>
      <c r="Q372" s="202"/>
      <c r="R372" s="202"/>
      <c r="S372" s="202"/>
      <c r="T372" s="202"/>
      <c r="U372" s="202"/>
      <c r="V372" s="202"/>
      <c r="W372" s="202"/>
      <c r="X372" s="202"/>
      <c r="Y372" s="202"/>
      <c r="Z372" s="202"/>
    </row>
    <row r="373" spans="1:26" s="154" customFormat="1" ht="26.1">
      <c r="A373" s="155" t="s">
        <v>67</v>
      </c>
      <c r="B373" s="190" t="s">
        <v>24</v>
      </c>
      <c r="C373" s="190" t="s">
        <v>17</v>
      </c>
      <c r="D373" s="190" t="str" cm="1">
        <f t="array" ref="D373">IF(A373="", "", _xlfn._xlws.FILTER('Responsáveis pelas informações'!F:F, 'Responsáveis pelas informações'!A:A=A373))</f>
        <v>Juliana</v>
      </c>
      <c r="E373" s="190" t="s">
        <v>44</v>
      </c>
      <c r="F373" s="201" t="s">
        <v>389</v>
      </c>
      <c r="G373" s="201" t="s">
        <v>877</v>
      </c>
      <c r="H373" s="201"/>
      <c r="I373" s="190"/>
      <c r="J373" s="202"/>
      <c r="K373" s="202"/>
      <c r="L373" s="202"/>
      <c r="M373" s="202"/>
      <c r="N373" s="202"/>
      <c r="O373" s="202"/>
      <c r="P373" s="202">
        <v>9300000</v>
      </c>
      <c r="Q373" s="202"/>
      <c r="R373" s="202"/>
      <c r="S373" s="202"/>
      <c r="T373" s="202"/>
      <c r="U373" s="202"/>
      <c r="V373" s="202">
        <v>0</v>
      </c>
      <c r="W373" s="202"/>
      <c r="X373" s="202"/>
      <c r="Y373" s="202"/>
      <c r="Z373" s="202"/>
    </row>
    <row r="374" spans="1:26" ht="26.1">
      <c r="A374" s="9" t="s">
        <v>67</v>
      </c>
      <c r="B374" s="16" t="s">
        <v>9</v>
      </c>
      <c r="C374" s="16" t="s">
        <v>17</v>
      </c>
      <c r="D374" s="16" t="str" cm="1">
        <f t="array" ref="D374">IF(A374="", "", _xlfn._xlws.FILTER('Responsáveis pelas informações'!F:F, 'Responsáveis pelas informações'!A:A=A374))</f>
        <v>Juliana</v>
      </c>
      <c r="E374" s="16" t="s">
        <v>44</v>
      </c>
      <c r="F374" s="30" t="s">
        <v>408</v>
      </c>
      <c r="G374" s="30" t="s">
        <v>877</v>
      </c>
      <c r="H374" s="30"/>
      <c r="I374" s="16"/>
      <c r="J374" s="93"/>
      <c r="K374" s="93"/>
      <c r="L374" s="93"/>
      <c r="M374" s="93"/>
      <c r="N374" s="93"/>
      <c r="O374" s="93"/>
      <c r="P374" s="93"/>
      <c r="Q374" s="93">
        <v>1050000</v>
      </c>
      <c r="R374" s="93">
        <v>1575000</v>
      </c>
      <c r="S374" s="93">
        <v>2100000</v>
      </c>
      <c r="T374" s="93">
        <v>1575000</v>
      </c>
      <c r="U374" s="93">
        <v>1050000</v>
      </c>
      <c r="V374" s="93">
        <v>0</v>
      </c>
      <c r="W374" s="93"/>
      <c r="X374" s="93"/>
      <c r="Y374" s="93"/>
      <c r="Z374" s="93"/>
    </row>
    <row r="375" spans="1:26" ht="26.1">
      <c r="A375" s="9" t="s">
        <v>67</v>
      </c>
      <c r="B375" s="16" t="s">
        <v>14</v>
      </c>
      <c r="C375" s="16" t="s">
        <v>17</v>
      </c>
      <c r="D375" s="16" t="str" cm="1">
        <f t="array" ref="D375">IF(A375="", "", _xlfn._xlws.FILTER('Responsáveis pelas informações'!F:F, 'Responsáveis pelas informações'!A:A=A375))</f>
        <v>Juliana</v>
      </c>
      <c r="E375" s="16" t="s">
        <v>44</v>
      </c>
      <c r="F375" s="30" t="s">
        <v>408</v>
      </c>
      <c r="G375" s="30" t="s">
        <v>877</v>
      </c>
      <c r="H375" s="30"/>
      <c r="I375" s="16"/>
      <c r="J375" s="93"/>
      <c r="K375" s="93"/>
      <c r="L375" s="93"/>
      <c r="M375" s="93"/>
      <c r="N375" s="93"/>
      <c r="O375" s="93"/>
      <c r="P375" s="93"/>
      <c r="Q375" s="93">
        <v>1050000</v>
      </c>
      <c r="R375" s="93">
        <v>1575000</v>
      </c>
      <c r="S375" s="93">
        <v>2100000</v>
      </c>
      <c r="T375" s="93">
        <v>1575000</v>
      </c>
      <c r="U375" s="93">
        <v>1050000</v>
      </c>
      <c r="V375" s="93">
        <v>0</v>
      </c>
      <c r="W375" s="93"/>
      <c r="X375" s="93"/>
      <c r="Y375" s="93"/>
      <c r="Z375" s="93"/>
    </row>
    <row r="376" spans="1:26" ht="39">
      <c r="A376" s="9" t="s">
        <v>67</v>
      </c>
      <c r="B376" s="16" t="s">
        <v>19</v>
      </c>
      <c r="C376" s="16" t="s">
        <v>17</v>
      </c>
      <c r="D376" s="16" t="str" cm="1">
        <f t="array" ref="D376">IF(A376="", "", _xlfn._xlws.FILTER('Responsáveis pelas informações'!F:F, 'Responsáveis pelas informações'!A:A=A376))</f>
        <v>Juliana</v>
      </c>
      <c r="E376" s="16" t="s">
        <v>44</v>
      </c>
      <c r="F376" s="30" t="s">
        <v>408</v>
      </c>
      <c r="G376" s="30" t="s">
        <v>877</v>
      </c>
      <c r="H376" s="30"/>
      <c r="I376" s="16"/>
      <c r="J376" s="93"/>
      <c r="K376" s="93"/>
      <c r="L376" s="93"/>
      <c r="M376" s="93"/>
      <c r="N376" s="93"/>
      <c r="O376" s="93"/>
      <c r="P376" s="93"/>
      <c r="Q376" s="93">
        <v>1050000</v>
      </c>
      <c r="R376" s="93">
        <v>1575000</v>
      </c>
      <c r="S376" s="93">
        <v>2100000</v>
      </c>
      <c r="T376" s="93">
        <v>1575000</v>
      </c>
      <c r="U376" s="93">
        <v>1050000</v>
      </c>
      <c r="V376" s="93">
        <v>0</v>
      </c>
      <c r="W376" s="93"/>
      <c r="X376" s="93"/>
      <c r="Y376" s="93"/>
      <c r="Z376" s="93"/>
    </row>
    <row r="377" spans="1:26" ht="26.1">
      <c r="A377" s="9" t="s">
        <v>67</v>
      </c>
      <c r="B377" s="16" t="s">
        <v>24</v>
      </c>
      <c r="C377" s="16" t="s">
        <v>17</v>
      </c>
      <c r="D377" s="16" t="str" cm="1">
        <f t="array" ref="D377">IF(A377="", "", _xlfn._xlws.FILTER('Responsáveis pelas informações'!F:F, 'Responsáveis pelas informações'!A:A=A377))</f>
        <v>Juliana</v>
      </c>
      <c r="E377" s="16" t="s">
        <v>44</v>
      </c>
      <c r="F377" s="30" t="s">
        <v>408</v>
      </c>
      <c r="G377" s="30" t="s">
        <v>877</v>
      </c>
      <c r="H377" s="30"/>
      <c r="I377" s="16"/>
      <c r="J377" s="93"/>
      <c r="K377" s="93"/>
      <c r="L377" s="93"/>
      <c r="M377" s="93"/>
      <c r="N377" s="93"/>
      <c r="O377" s="93"/>
      <c r="P377" s="93"/>
      <c r="Q377" s="93">
        <v>3150000</v>
      </c>
      <c r="R377" s="93">
        <v>4725000</v>
      </c>
      <c r="S377" s="93">
        <v>6300000</v>
      </c>
      <c r="T377" s="93">
        <v>4725000</v>
      </c>
      <c r="U377" s="93">
        <v>3150000</v>
      </c>
      <c r="V377" s="93">
        <v>0</v>
      </c>
      <c r="W377" s="93"/>
      <c r="X377" s="93"/>
      <c r="Y377" s="93"/>
      <c r="Z377" s="93"/>
    </row>
    <row r="378" spans="1:26" ht="26.1">
      <c r="A378" s="77" t="s">
        <v>69</v>
      </c>
      <c r="B378" s="47" t="s">
        <v>9</v>
      </c>
      <c r="C378" s="47" t="s">
        <v>17</v>
      </c>
      <c r="D378" s="47" t="str" cm="1">
        <f t="array" ref="D378">IF(A378="", "", _xlfn._xlws.FILTER('Responsáveis pelas informações'!F:F, 'Responsáveis pelas informações'!A:A=A378))</f>
        <v>Bianca</v>
      </c>
      <c r="E378" s="47" t="s">
        <v>44</v>
      </c>
      <c r="F378" s="61" t="s">
        <v>877</v>
      </c>
      <c r="G378" s="61" t="s">
        <v>877</v>
      </c>
      <c r="H378" s="61"/>
      <c r="I378" s="108"/>
      <c r="J378" s="94"/>
      <c r="K378" s="94"/>
      <c r="L378" s="94"/>
      <c r="M378" s="94"/>
      <c r="N378" s="94"/>
      <c r="O378" s="94"/>
      <c r="P378" s="94"/>
      <c r="Q378" s="94"/>
      <c r="R378" s="94"/>
      <c r="S378" s="99">
        <v>190000</v>
      </c>
      <c r="T378" s="99">
        <v>830000</v>
      </c>
      <c r="U378" s="94">
        <v>1110000</v>
      </c>
      <c r="V378" s="94">
        <v>1420000</v>
      </c>
      <c r="W378" s="94">
        <v>940000</v>
      </c>
      <c r="X378" s="94">
        <v>510000</v>
      </c>
      <c r="Y378" s="94"/>
      <c r="Z378" s="94"/>
    </row>
    <row r="379" spans="1:26" ht="39">
      <c r="A379" s="77" t="s">
        <v>69</v>
      </c>
      <c r="B379" s="47" t="s">
        <v>19</v>
      </c>
      <c r="C379" s="47" t="s">
        <v>17</v>
      </c>
      <c r="D379" s="47" t="str" cm="1">
        <f t="array" ref="D379">IF(A379="", "", _xlfn._xlws.FILTER('Responsáveis pelas informações'!F:F, 'Responsáveis pelas informações'!A:A=A379))</f>
        <v>Bianca</v>
      </c>
      <c r="E379" s="47" t="s">
        <v>44</v>
      </c>
      <c r="F379" s="61" t="s">
        <v>877</v>
      </c>
      <c r="G379" s="61" t="s">
        <v>877</v>
      </c>
      <c r="H379" s="61"/>
      <c r="I379" s="108"/>
      <c r="J379" s="94"/>
      <c r="K379" s="94"/>
      <c r="L379" s="94"/>
      <c r="M379" s="94"/>
      <c r="N379" s="94"/>
      <c r="O379" s="94"/>
      <c r="P379" s="94"/>
      <c r="Q379" s="94"/>
      <c r="R379" s="94"/>
      <c r="S379" s="99">
        <v>190000</v>
      </c>
      <c r="T379" s="99">
        <v>830000</v>
      </c>
      <c r="U379" s="94">
        <v>1110000</v>
      </c>
      <c r="V379" s="94">
        <v>1420000</v>
      </c>
      <c r="W379" s="94">
        <v>940000</v>
      </c>
      <c r="X379" s="94">
        <v>510000</v>
      </c>
      <c r="Y379" s="94"/>
      <c r="Z379" s="94"/>
    </row>
    <row r="380" spans="1:26" ht="26.1">
      <c r="A380" s="77" t="s">
        <v>69</v>
      </c>
      <c r="B380" s="47" t="s">
        <v>14</v>
      </c>
      <c r="C380" s="47" t="s">
        <v>17</v>
      </c>
      <c r="D380" s="47" t="str" cm="1">
        <f t="array" ref="D380">IF(A380="", "", _xlfn._xlws.FILTER('Responsáveis pelas informações'!F:F, 'Responsáveis pelas informações'!A:A=A380))</f>
        <v>Bianca</v>
      </c>
      <c r="E380" s="47" t="s">
        <v>44</v>
      </c>
      <c r="F380" s="61" t="s">
        <v>877</v>
      </c>
      <c r="G380" s="61" t="s">
        <v>877</v>
      </c>
      <c r="H380" s="61"/>
      <c r="I380" s="108"/>
      <c r="J380" s="94"/>
      <c r="K380" s="94"/>
      <c r="L380" s="94"/>
      <c r="M380" s="94"/>
      <c r="N380" s="94"/>
      <c r="O380" s="94"/>
      <c r="P380" s="94"/>
      <c r="Q380" s="94"/>
      <c r="R380" s="94"/>
      <c r="S380" s="99">
        <v>190000</v>
      </c>
      <c r="T380" s="99">
        <v>910000</v>
      </c>
      <c r="U380" s="94">
        <v>1250000</v>
      </c>
      <c r="V380" s="94">
        <v>1560000</v>
      </c>
      <c r="W380" s="94">
        <v>1230000</v>
      </c>
      <c r="X380" s="94">
        <v>860000</v>
      </c>
      <c r="Y380" s="94"/>
      <c r="Z380" s="94"/>
    </row>
    <row r="381" spans="1:26" ht="26.1">
      <c r="A381" s="77" t="s">
        <v>69</v>
      </c>
      <c r="B381" s="47" t="s">
        <v>24</v>
      </c>
      <c r="C381" s="47" t="s">
        <v>17</v>
      </c>
      <c r="D381" s="47" t="str" cm="1">
        <f t="array" ref="D381">IF(A381="", "", _xlfn._xlws.FILTER('Responsáveis pelas informações'!F:F, 'Responsáveis pelas informações'!A:A=A381))</f>
        <v>Bianca</v>
      </c>
      <c r="E381" s="47" t="s">
        <v>44</v>
      </c>
      <c r="F381" s="61" t="s">
        <v>877</v>
      </c>
      <c r="G381" s="61" t="s">
        <v>877</v>
      </c>
      <c r="H381" s="61"/>
      <c r="I381" s="108"/>
      <c r="J381" s="94"/>
      <c r="K381" s="94"/>
      <c r="L381" s="94"/>
      <c r="M381" s="94"/>
      <c r="N381" s="94"/>
      <c r="O381" s="94"/>
      <c r="P381" s="94"/>
      <c r="Q381" s="94"/>
      <c r="R381" s="94"/>
      <c r="S381" s="99">
        <v>570000</v>
      </c>
      <c r="T381" s="99">
        <v>2570000</v>
      </c>
      <c r="U381" s="94">
        <v>3470000</v>
      </c>
      <c r="V381" s="94">
        <v>4400000</v>
      </c>
      <c r="W381" s="94">
        <v>3110000</v>
      </c>
      <c r="X381" s="94">
        <v>1880000</v>
      </c>
      <c r="Y381" s="94"/>
      <c r="Z381" s="94"/>
    </row>
    <row r="382" spans="1:26" ht="26.1">
      <c r="A382" s="77" t="s">
        <v>62</v>
      </c>
      <c r="B382" s="47" t="s">
        <v>9</v>
      </c>
      <c r="C382" s="47" t="s">
        <v>17</v>
      </c>
      <c r="D382" s="47" t="str" cm="1">
        <f t="array" ref="D382">IF(A382="", "", _xlfn._xlws.FILTER('Responsáveis pelas informações'!F:F, 'Responsáveis pelas informações'!A:A=A382))</f>
        <v>Bianca</v>
      </c>
      <c r="E382" s="47" t="s">
        <v>29</v>
      </c>
      <c r="F382" s="61" t="s">
        <v>877</v>
      </c>
      <c r="G382" s="61" t="s">
        <v>877</v>
      </c>
      <c r="H382" s="61"/>
      <c r="I382" s="108"/>
      <c r="J382" s="94"/>
      <c r="K382" s="94"/>
      <c r="L382" s="94"/>
      <c r="M382" s="94"/>
      <c r="N382" s="94"/>
      <c r="O382" s="94"/>
      <c r="P382" s="94"/>
      <c r="Q382" s="94"/>
      <c r="R382" s="94"/>
      <c r="S382" s="99">
        <v>800000</v>
      </c>
      <c r="T382" s="99">
        <v>800000</v>
      </c>
      <c r="U382" s="99">
        <v>800000</v>
      </c>
      <c r="V382" s="99">
        <v>800000</v>
      </c>
      <c r="W382" s="99">
        <v>800000</v>
      </c>
      <c r="X382" s="99">
        <v>800000</v>
      </c>
      <c r="Y382" s="94"/>
      <c r="Z382" s="94"/>
    </row>
    <row r="383" spans="1:26" ht="39">
      <c r="A383" s="77" t="s">
        <v>62</v>
      </c>
      <c r="B383" s="47" t="s">
        <v>19</v>
      </c>
      <c r="C383" s="47" t="s">
        <v>17</v>
      </c>
      <c r="D383" s="47" t="str" cm="1">
        <f t="array" ref="D383">IF(A383="", "", _xlfn._xlws.FILTER('Responsáveis pelas informações'!F:F, 'Responsáveis pelas informações'!A:A=A383))</f>
        <v>Bianca</v>
      </c>
      <c r="E383" s="47" t="s">
        <v>29</v>
      </c>
      <c r="F383" s="61" t="s">
        <v>877</v>
      </c>
      <c r="G383" s="61" t="s">
        <v>877</v>
      </c>
      <c r="H383" s="61"/>
      <c r="I383" s="108"/>
      <c r="J383" s="94"/>
      <c r="K383" s="94"/>
      <c r="L383" s="94"/>
      <c r="M383" s="94"/>
      <c r="N383" s="94"/>
      <c r="O383" s="94"/>
      <c r="P383" s="94"/>
      <c r="Q383" s="94"/>
      <c r="R383" s="94"/>
      <c r="S383" s="99">
        <v>1486617.29</v>
      </c>
      <c r="T383" s="99">
        <v>1624589.04</v>
      </c>
      <c r="U383" s="94">
        <v>1661326.71</v>
      </c>
      <c r="V383" s="94">
        <v>1661326.71</v>
      </c>
      <c r="W383" s="94">
        <v>1661326.71</v>
      </c>
      <c r="X383" s="94">
        <v>1661326.71</v>
      </c>
      <c r="Y383" s="94"/>
      <c r="Z383" s="94"/>
    </row>
    <row r="384" spans="1:26" ht="26.1">
      <c r="A384" s="77" t="s">
        <v>62</v>
      </c>
      <c r="B384" s="47" t="s">
        <v>14</v>
      </c>
      <c r="C384" s="47" t="s">
        <v>17</v>
      </c>
      <c r="D384" s="47" t="str" cm="1">
        <f t="array" ref="D384">IF(A384="", "", _xlfn._xlws.FILTER('Responsáveis pelas informações'!F:F, 'Responsáveis pelas informações'!A:A=A384))</f>
        <v>Bianca</v>
      </c>
      <c r="E384" s="47" t="s">
        <v>29</v>
      </c>
      <c r="F384" s="61" t="s">
        <v>877</v>
      </c>
      <c r="G384" s="61" t="s">
        <v>877</v>
      </c>
      <c r="H384" s="61"/>
      <c r="I384" s="108"/>
      <c r="J384" s="94"/>
      <c r="K384" s="94"/>
      <c r="L384" s="94"/>
      <c r="M384" s="94"/>
      <c r="N384" s="94"/>
      <c r="O384" s="94"/>
      <c r="P384" s="94"/>
      <c r="Q384" s="94"/>
      <c r="R384" s="94"/>
      <c r="S384" s="99">
        <v>800000</v>
      </c>
      <c r="T384" s="99">
        <v>1700000</v>
      </c>
      <c r="U384" s="94">
        <v>2600000</v>
      </c>
      <c r="V384" s="94">
        <v>3500000</v>
      </c>
      <c r="W384" s="94">
        <v>3600000</v>
      </c>
      <c r="X384" s="94">
        <v>3600000</v>
      </c>
      <c r="Y384" s="94"/>
      <c r="Z384" s="94"/>
    </row>
    <row r="385" spans="1:26" ht="26.1">
      <c r="A385" s="77" t="s">
        <v>62</v>
      </c>
      <c r="B385" s="47" t="s">
        <v>24</v>
      </c>
      <c r="C385" s="47" t="s">
        <v>17</v>
      </c>
      <c r="D385" s="47" t="str" cm="1">
        <f t="array" ref="D385">IF(A385="", "", _xlfn._xlws.FILTER('Responsáveis pelas informações'!F:F, 'Responsáveis pelas informações'!A:A=A385))</f>
        <v>Bianca</v>
      </c>
      <c r="E385" s="47" t="s">
        <v>29</v>
      </c>
      <c r="F385" s="61" t="s">
        <v>877</v>
      </c>
      <c r="G385" s="61" t="s">
        <v>877</v>
      </c>
      <c r="H385" s="61"/>
      <c r="I385" s="47"/>
      <c r="J385" s="94"/>
      <c r="K385" s="94"/>
      <c r="L385" s="94"/>
      <c r="M385" s="94"/>
      <c r="N385" s="94"/>
      <c r="O385" s="94"/>
      <c r="P385" s="94"/>
      <c r="Q385" s="94"/>
      <c r="R385" s="94"/>
      <c r="S385" s="94">
        <v>3086617.29</v>
      </c>
      <c r="T385" s="94">
        <v>4124589.04</v>
      </c>
      <c r="U385" s="94">
        <v>5061326.71</v>
      </c>
      <c r="V385" s="94">
        <v>5961326.71</v>
      </c>
      <c r="W385" s="94">
        <v>6061326.71</v>
      </c>
      <c r="X385" s="94">
        <v>6061326.71</v>
      </c>
      <c r="Y385" s="94"/>
      <c r="Z385" s="94"/>
    </row>
    <row r="386" spans="1:26" ht="26.1">
      <c r="A386" s="9" t="s">
        <v>71</v>
      </c>
      <c r="B386" s="16" t="s">
        <v>9</v>
      </c>
      <c r="C386" s="16" t="s">
        <v>17</v>
      </c>
      <c r="D386" s="16" t="str" cm="1">
        <f t="array" ref="D386">IF(A386="", "", _xlfn._xlws.FILTER('Responsáveis pelas informações'!F:F, 'Responsáveis pelas informações'!A:A=A386))</f>
        <v>Juliana</v>
      </c>
      <c r="E386" s="16" t="s">
        <v>26</v>
      </c>
      <c r="F386" s="30" t="s">
        <v>408</v>
      </c>
      <c r="G386" s="30" t="s">
        <v>877</v>
      </c>
      <c r="H386" s="30"/>
      <c r="I386" s="16"/>
      <c r="J386" s="93"/>
      <c r="K386" s="93"/>
      <c r="L386" s="93"/>
      <c r="M386" s="93"/>
      <c r="N386" s="93"/>
      <c r="O386" s="93"/>
      <c r="P386" s="93"/>
      <c r="Q386" s="93"/>
      <c r="R386" s="93"/>
      <c r="S386" s="92">
        <v>2795238.1</v>
      </c>
      <c r="T386" s="92">
        <v>1429232.74</v>
      </c>
      <c r="U386" s="93">
        <v>1662406.16</v>
      </c>
      <c r="V386" s="93">
        <v>2180979</v>
      </c>
      <c r="W386" s="93">
        <v>1089286</v>
      </c>
      <c r="X386" s="93"/>
      <c r="Y386" s="93"/>
      <c r="Z386" s="93"/>
    </row>
    <row r="387" spans="1:26" ht="26.1">
      <c r="A387" s="9" t="s">
        <v>71</v>
      </c>
      <c r="B387" s="16" t="s">
        <v>14</v>
      </c>
      <c r="C387" s="16" t="s">
        <v>17</v>
      </c>
      <c r="D387" s="16" t="str" cm="1">
        <f t="array" ref="D387">IF(A387="", "", _xlfn._xlws.FILTER('Responsáveis pelas informações'!F:F, 'Responsáveis pelas informações'!A:A=A387))</f>
        <v>Juliana</v>
      </c>
      <c r="E387" s="16" t="s">
        <v>26</v>
      </c>
      <c r="F387" s="30" t="s">
        <v>408</v>
      </c>
      <c r="G387" s="30" t="s">
        <v>877</v>
      </c>
      <c r="H387" s="30"/>
      <c r="I387" s="16"/>
      <c r="J387" s="93"/>
      <c r="K387" s="93"/>
      <c r="L387" s="93"/>
      <c r="M387" s="93"/>
      <c r="N387" s="93"/>
      <c r="O387" s="93"/>
      <c r="P387" s="93"/>
      <c r="Q387" s="93"/>
      <c r="R387" s="93"/>
      <c r="S387" s="92">
        <v>3700895.24</v>
      </c>
      <c r="T387" s="92">
        <v>1892304.15</v>
      </c>
      <c r="U387" s="93">
        <v>2201025.7599999998</v>
      </c>
      <c r="V387" s="93">
        <v>2887616.2</v>
      </c>
      <c r="W387" s="93">
        <v>1442214.66</v>
      </c>
      <c r="X387" s="93"/>
      <c r="Y387" s="93"/>
      <c r="Z387" s="93"/>
    </row>
    <row r="388" spans="1:26" ht="39">
      <c r="A388" s="9" t="s">
        <v>71</v>
      </c>
      <c r="B388" s="16" t="s">
        <v>19</v>
      </c>
      <c r="C388" s="16" t="s">
        <v>17</v>
      </c>
      <c r="D388" s="16" t="str" cm="1">
        <f t="array" ref="D388">IF(A388="", "", _xlfn._xlws.FILTER('Responsáveis pelas informações'!F:F, 'Responsáveis pelas informações'!A:A=A388))</f>
        <v>Juliana</v>
      </c>
      <c r="E388" s="16" t="s">
        <v>26</v>
      </c>
      <c r="F388" s="30" t="s">
        <v>408</v>
      </c>
      <c r="G388" s="30" t="s">
        <v>877</v>
      </c>
      <c r="H388" s="30"/>
      <c r="I388" s="16"/>
      <c r="J388" s="93"/>
      <c r="K388" s="93"/>
      <c r="L388" s="93"/>
      <c r="M388" s="93"/>
      <c r="N388" s="93"/>
      <c r="O388" s="93"/>
      <c r="P388" s="93"/>
      <c r="Q388" s="93"/>
      <c r="R388" s="93"/>
      <c r="S388" s="92">
        <v>1330533.3400000001</v>
      </c>
      <c r="T388" s="92">
        <v>680314.78</v>
      </c>
      <c r="U388" s="93">
        <v>791305.33</v>
      </c>
      <c r="V388" s="93">
        <v>1038146</v>
      </c>
      <c r="W388" s="93">
        <v>518500.14</v>
      </c>
      <c r="X388" s="93"/>
      <c r="Y388" s="93"/>
      <c r="Z388" s="93"/>
    </row>
    <row r="389" spans="1:26" ht="26.1">
      <c r="A389" s="9" t="s">
        <v>71</v>
      </c>
      <c r="B389" s="16" t="s">
        <v>24</v>
      </c>
      <c r="C389" s="16" t="s">
        <v>17</v>
      </c>
      <c r="D389" s="16" t="str" cm="1">
        <f t="array" ref="D389">IF(A389="", "", _xlfn._xlws.FILTER('Responsáveis pelas informações'!F:F, 'Responsáveis pelas informações'!A:A=A389))</f>
        <v>Juliana</v>
      </c>
      <c r="E389" s="16" t="s">
        <v>26</v>
      </c>
      <c r="F389" s="30" t="s">
        <v>408</v>
      </c>
      <c r="G389" s="30" t="s">
        <v>877</v>
      </c>
      <c r="H389" s="30"/>
      <c r="I389" s="16"/>
      <c r="J389" s="93"/>
      <c r="K389" s="93"/>
      <c r="L389" s="93"/>
      <c r="M389" s="93"/>
      <c r="N389" s="93"/>
      <c r="O389" s="93"/>
      <c r="P389" s="93"/>
      <c r="Q389" s="93"/>
      <c r="R389" s="93"/>
      <c r="S389" s="92">
        <v>7826666.6799999997</v>
      </c>
      <c r="T389" s="92">
        <v>4001851.67</v>
      </c>
      <c r="U389" s="93">
        <v>4654737.25</v>
      </c>
      <c r="V389" s="93">
        <v>6106741.2000000002</v>
      </c>
      <c r="W389" s="93">
        <v>3050000.8000000003</v>
      </c>
      <c r="X389" s="93"/>
      <c r="Y389" s="93"/>
      <c r="Z389" s="93"/>
    </row>
    <row r="390" spans="1:26" ht="26.1">
      <c r="A390" s="9" t="s">
        <v>71</v>
      </c>
      <c r="B390" s="16" t="s">
        <v>9</v>
      </c>
      <c r="C390" s="16" t="s">
        <v>7</v>
      </c>
      <c r="D390" s="16" t="str" cm="1">
        <f t="array" ref="D390">IF(A390="", "", _xlfn._xlws.FILTER('Responsáveis pelas informações'!F:F, 'Responsáveis pelas informações'!A:A=A390))</f>
        <v>Juliana</v>
      </c>
      <c r="E390" s="16" t="s">
        <v>26</v>
      </c>
      <c r="F390" s="30" t="s">
        <v>408</v>
      </c>
      <c r="G390" s="30" t="s">
        <v>877</v>
      </c>
      <c r="H390" s="30"/>
      <c r="I390" s="16"/>
      <c r="J390" s="93"/>
      <c r="K390" s="93"/>
      <c r="L390" s="93"/>
      <c r="M390" s="93"/>
      <c r="N390" s="93"/>
      <c r="O390" s="93"/>
      <c r="P390" s="93"/>
      <c r="Q390" s="93"/>
      <c r="R390" s="93"/>
      <c r="S390" s="92">
        <v>5926961</v>
      </c>
      <c r="T390" s="92">
        <v>2837324</v>
      </c>
      <c r="U390" s="93">
        <v>992830.38</v>
      </c>
      <c r="V390" s="93">
        <v>0</v>
      </c>
      <c r="W390" s="93">
        <v>0</v>
      </c>
      <c r="X390" s="93"/>
      <c r="Y390" s="93"/>
      <c r="Z390" s="93"/>
    </row>
    <row r="391" spans="1:26" ht="26.1">
      <c r="A391" s="9" t="s">
        <v>71</v>
      </c>
      <c r="B391" s="16" t="s">
        <v>14</v>
      </c>
      <c r="C391" s="16" t="s">
        <v>7</v>
      </c>
      <c r="D391" s="16" t="str" cm="1">
        <f t="array" ref="D391">IF(A391="", "", _xlfn._xlws.FILTER('Responsáveis pelas informações'!F:F, 'Responsáveis pelas informações'!A:A=A391))</f>
        <v>Juliana</v>
      </c>
      <c r="E391" s="16" t="s">
        <v>26</v>
      </c>
      <c r="F391" s="30" t="s">
        <v>408</v>
      </c>
      <c r="G391" s="30" t="s">
        <v>877</v>
      </c>
      <c r="H391" s="30"/>
      <c r="I391" s="16"/>
      <c r="J391" s="93"/>
      <c r="K391" s="93"/>
      <c r="L391" s="93"/>
      <c r="M391" s="93"/>
      <c r="N391" s="93"/>
      <c r="O391" s="93"/>
      <c r="P391" s="93"/>
      <c r="Q391" s="93"/>
      <c r="R391" s="93"/>
      <c r="S391" s="92">
        <v>5926961</v>
      </c>
      <c r="T391" s="92">
        <v>2837324</v>
      </c>
      <c r="U391" s="93">
        <v>992830.38</v>
      </c>
      <c r="V391" s="93">
        <v>0</v>
      </c>
      <c r="W391" s="93">
        <v>0</v>
      </c>
      <c r="X391" s="93"/>
      <c r="Y391" s="93"/>
      <c r="Z391" s="93"/>
    </row>
    <row r="392" spans="1:26" ht="39">
      <c r="A392" s="9" t="s">
        <v>71</v>
      </c>
      <c r="B392" s="16" t="s">
        <v>19</v>
      </c>
      <c r="C392" s="16" t="s">
        <v>7</v>
      </c>
      <c r="D392" s="16" t="str" cm="1">
        <f t="array" ref="D392">IF(A392="", "", _xlfn._xlws.FILTER('Responsáveis pelas informações'!F:F, 'Responsáveis pelas informações'!A:A=A392))</f>
        <v>Juliana</v>
      </c>
      <c r="E392" s="16" t="s">
        <v>26</v>
      </c>
      <c r="F392" s="30" t="s">
        <v>408</v>
      </c>
      <c r="G392" s="30" t="s">
        <v>877</v>
      </c>
      <c r="H392" s="30"/>
      <c r="I392" s="16"/>
      <c r="J392" s="93"/>
      <c r="K392" s="93"/>
      <c r="L392" s="93"/>
      <c r="M392" s="93"/>
      <c r="N392" s="93"/>
      <c r="O392" s="93"/>
      <c r="P392" s="93"/>
      <c r="Q392" s="93"/>
      <c r="R392" s="93"/>
      <c r="S392" s="92">
        <v>2963480.5</v>
      </c>
      <c r="T392" s="92">
        <v>1418662</v>
      </c>
      <c r="U392" s="93">
        <v>496415.19</v>
      </c>
      <c r="V392" s="93">
        <v>0</v>
      </c>
      <c r="W392" s="93">
        <v>0</v>
      </c>
      <c r="X392" s="93"/>
      <c r="Y392" s="93"/>
      <c r="Z392" s="93"/>
    </row>
    <row r="393" spans="1:26" ht="26.1">
      <c r="A393" s="9" t="s">
        <v>71</v>
      </c>
      <c r="B393" s="16" t="s">
        <v>24</v>
      </c>
      <c r="C393" s="16" t="s">
        <v>7</v>
      </c>
      <c r="D393" s="16" t="str" cm="1">
        <f t="array" ref="D393">IF(A393="", "", _xlfn._xlws.FILTER('Responsáveis pelas informações'!F:F, 'Responsáveis pelas informações'!A:A=A393))</f>
        <v>Juliana</v>
      </c>
      <c r="E393" s="16" t="s">
        <v>26</v>
      </c>
      <c r="F393" s="30" t="s">
        <v>408</v>
      </c>
      <c r="G393" s="30" t="s">
        <v>877</v>
      </c>
      <c r="H393" s="30"/>
      <c r="I393" s="16"/>
      <c r="J393" s="93"/>
      <c r="K393" s="93"/>
      <c r="L393" s="93"/>
      <c r="M393" s="93"/>
      <c r="N393" s="93"/>
      <c r="O393" s="93"/>
      <c r="P393" s="93"/>
      <c r="Q393" s="93"/>
      <c r="R393" s="93"/>
      <c r="S393" s="92">
        <v>14817402.5</v>
      </c>
      <c r="T393" s="92">
        <v>7093310</v>
      </c>
      <c r="U393" s="93">
        <v>2482075.9500000002</v>
      </c>
      <c r="V393" s="93">
        <v>0</v>
      </c>
      <c r="W393" s="93">
        <v>0</v>
      </c>
      <c r="X393" s="93"/>
      <c r="Y393" s="93"/>
      <c r="Z393" s="93"/>
    </row>
    <row r="394" spans="1:26" ht="26.1">
      <c r="A394" s="9" t="s">
        <v>71</v>
      </c>
      <c r="B394" s="16" t="s">
        <v>9</v>
      </c>
      <c r="C394" s="16" t="s">
        <v>12</v>
      </c>
      <c r="D394" s="16" t="str" cm="1">
        <f t="array" ref="D394">IF(A394="", "", _xlfn._xlws.FILTER('Responsáveis pelas informações'!F:F, 'Responsáveis pelas informações'!A:A=A394))</f>
        <v>Juliana</v>
      </c>
      <c r="E394" s="16" t="s">
        <v>26</v>
      </c>
      <c r="F394" s="30" t="s">
        <v>408</v>
      </c>
      <c r="G394" s="30" t="s">
        <v>877</v>
      </c>
      <c r="H394" s="30"/>
      <c r="I394" s="16"/>
      <c r="J394" s="93"/>
      <c r="K394" s="93"/>
      <c r="L394" s="93"/>
      <c r="M394" s="93"/>
      <c r="N394" s="93"/>
      <c r="O394" s="93"/>
      <c r="P394" s="93"/>
      <c r="Q394" s="93"/>
      <c r="R394" s="93"/>
      <c r="S394" s="92">
        <v>0</v>
      </c>
      <c r="T394" s="92">
        <v>0</v>
      </c>
      <c r="U394" s="92">
        <v>0</v>
      </c>
      <c r="V394" s="92">
        <v>0</v>
      </c>
      <c r="W394" s="92">
        <v>0</v>
      </c>
      <c r="X394" s="93"/>
      <c r="Y394" s="93"/>
      <c r="Z394" s="93"/>
    </row>
    <row r="395" spans="1:26" ht="26.1">
      <c r="A395" s="9" t="s">
        <v>71</v>
      </c>
      <c r="B395" s="16" t="s">
        <v>14</v>
      </c>
      <c r="C395" s="16" t="s">
        <v>12</v>
      </c>
      <c r="D395" s="16" t="str" cm="1">
        <f t="array" ref="D395">IF(A395="", "", _xlfn._xlws.FILTER('Responsáveis pelas informações'!F:F, 'Responsáveis pelas informações'!A:A=A395))</f>
        <v>Juliana</v>
      </c>
      <c r="E395" s="16" t="s">
        <v>26</v>
      </c>
      <c r="F395" s="30" t="s">
        <v>408</v>
      </c>
      <c r="G395" s="30" t="s">
        <v>877</v>
      </c>
      <c r="H395" s="30"/>
      <c r="I395" s="16"/>
      <c r="J395" s="93"/>
      <c r="K395" s="93"/>
      <c r="L395" s="93"/>
      <c r="M395" s="93"/>
      <c r="N395" s="93"/>
      <c r="O395" s="93"/>
      <c r="P395" s="93"/>
      <c r="Q395" s="93"/>
      <c r="R395" s="93"/>
      <c r="S395" s="92">
        <v>0</v>
      </c>
      <c r="T395" s="92">
        <v>0</v>
      </c>
      <c r="U395" s="92">
        <v>0</v>
      </c>
      <c r="V395" s="92">
        <v>0</v>
      </c>
      <c r="W395" s="92">
        <v>0</v>
      </c>
      <c r="X395" s="93"/>
      <c r="Y395" s="93"/>
      <c r="Z395" s="93"/>
    </row>
    <row r="396" spans="1:26" ht="39">
      <c r="A396" s="9" t="s">
        <v>71</v>
      </c>
      <c r="B396" s="16" t="s">
        <v>19</v>
      </c>
      <c r="C396" s="16" t="s">
        <v>12</v>
      </c>
      <c r="D396" s="16" t="str" cm="1">
        <f t="array" ref="D396">IF(A396="", "", _xlfn._xlws.FILTER('Responsáveis pelas informações'!F:F, 'Responsáveis pelas informações'!A:A=A396))</f>
        <v>Juliana</v>
      </c>
      <c r="E396" s="16" t="s">
        <v>26</v>
      </c>
      <c r="F396" s="30" t="s">
        <v>408</v>
      </c>
      <c r="G396" s="30" t="s">
        <v>877</v>
      </c>
      <c r="H396" s="30"/>
      <c r="I396" s="16"/>
      <c r="J396" s="93"/>
      <c r="K396" s="93"/>
      <c r="L396" s="93"/>
      <c r="M396" s="93"/>
      <c r="N396" s="93"/>
      <c r="O396" s="93"/>
      <c r="P396" s="93"/>
      <c r="Q396" s="93"/>
      <c r="R396" s="93"/>
      <c r="S396" s="92">
        <v>0</v>
      </c>
      <c r="T396" s="92">
        <v>0</v>
      </c>
      <c r="U396" s="92">
        <v>0</v>
      </c>
      <c r="V396" s="92">
        <v>0</v>
      </c>
      <c r="W396" s="92">
        <v>0</v>
      </c>
      <c r="X396" s="93"/>
      <c r="Y396" s="93"/>
      <c r="Z396" s="93"/>
    </row>
    <row r="397" spans="1:26" ht="26.1">
      <c r="A397" s="9" t="s">
        <v>71</v>
      </c>
      <c r="B397" s="16" t="s">
        <v>24</v>
      </c>
      <c r="C397" s="16" t="s">
        <v>12</v>
      </c>
      <c r="D397" s="16" t="str" cm="1">
        <f t="array" ref="D397">IF(A397="", "", _xlfn._xlws.FILTER('Responsáveis pelas informações'!F:F, 'Responsáveis pelas informações'!A:A=A397))</f>
        <v>Juliana</v>
      </c>
      <c r="E397" s="16" t="s">
        <v>26</v>
      </c>
      <c r="F397" s="30" t="s">
        <v>408</v>
      </c>
      <c r="G397" s="30" t="s">
        <v>877</v>
      </c>
      <c r="H397" s="30"/>
      <c r="I397" s="219"/>
      <c r="J397" s="93"/>
      <c r="K397" s="93"/>
      <c r="L397" s="93"/>
      <c r="M397" s="93"/>
      <c r="N397" s="93"/>
      <c r="O397" s="93"/>
      <c r="P397" s="93"/>
      <c r="Q397" s="93"/>
      <c r="R397" s="93"/>
      <c r="S397" s="92">
        <v>0</v>
      </c>
      <c r="T397" s="92">
        <v>0</v>
      </c>
      <c r="U397" s="92">
        <v>0</v>
      </c>
      <c r="V397" s="92">
        <v>0</v>
      </c>
      <c r="W397" s="92">
        <v>0</v>
      </c>
      <c r="X397" s="93"/>
      <c r="Y397" s="93"/>
      <c r="Z397" s="93"/>
    </row>
    <row r="398" spans="1:26" s="154" customFormat="1" ht="26.1">
      <c r="A398" s="118" t="s">
        <v>73</v>
      </c>
      <c r="B398" s="117" t="s">
        <v>9</v>
      </c>
      <c r="C398" s="117" t="s">
        <v>17</v>
      </c>
      <c r="D398" s="117" t="str" cm="1">
        <f t="array" ref="D398">IF(A398="", "", _xlfn._xlws.FILTER('Responsáveis pelas informações'!F:F, 'Responsáveis pelas informações'!A:A=A398))</f>
        <v>Juliana</v>
      </c>
      <c r="E398" s="117" t="s">
        <v>32</v>
      </c>
      <c r="F398" s="131" t="s">
        <v>877</v>
      </c>
      <c r="G398" s="131" t="s">
        <v>877</v>
      </c>
      <c r="H398" s="131"/>
      <c r="I398" s="218" t="s">
        <v>1090</v>
      </c>
      <c r="J398" s="132"/>
      <c r="K398" s="132"/>
      <c r="L398" s="132"/>
      <c r="M398" s="132"/>
      <c r="N398" s="132"/>
      <c r="O398" s="132"/>
      <c r="P398" s="132"/>
      <c r="Q398" s="154">
        <v>0</v>
      </c>
      <c r="R398" s="132">
        <v>792000</v>
      </c>
      <c r="S398" s="132">
        <v>792000</v>
      </c>
      <c r="T398" s="132">
        <v>792000</v>
      </c>
      <c r="U398" s="132"/>
      <c r="V398" s="132"/>
      <c r="W398" s="132"/>
      <c r="X398" s="132"/>
      <c r="Y398" s="132"/>
      <c r="Z398" s="132"/>
    </row>
    <row r="399" spans="1:26" s="154" customFormat="1" ht="39">
      <c r="A399" s="118" t="s">
        <v>73</v>
      </c>
      <c r="B399" s="117" t="s">
        <v>19</v>
      </c>
      <c r="C399" s="117" t="s">
        <v>17</v>
      </c>
      <c r="D399" s="117" t="str" cm="1">
        <f t="array" ref="D399">IF(A399="", "", _xlfn._xlws.FILTER('Responsáveis pelas informações'!F:F, 'Responsáveis pelas informações'!A:A=A399))</f>
        <v>Juliana</v>
      </c>
      <c r="E399" s="117" t="s">
        <v>32</v>
      </c>
      <c r="F399" s="131" t="s">
        <v>877</v>
      </c>
      <c r="G399" s="131" t="s">
        <v>877</v>
      </c>
      <c r="H399" s="131"/>
      <c r="I399" s="218" t="s">
        <v>1090</v>
      </c>
      <c r="J399" s="132"/>
      <c r="K399" s="132"/>
      <c r="L399" s="132"/>
      <c r="M399" s="132"/>
      <c r="N399" s="132"/>
      <c r="O399" s="132"/>
      <c r="P399" s="132"/>
      <c r="Q399" s="154">
        <v>0</v>
      </c>
      <c r="R399" s="132">
        <v>408000</v>
      </c>
      <c r="S399" s="132">
        <v>408000</v>
      </c>
      <c r="T399" s="132">
        <v>408000</v>
      </c>
      <c r="U399" s="132"/>
      <c r="V399" s="132"/>
      <c r="W399" s="132"/>
      <c r="X399" s="132"/>
      <c r="Y399" s="132"/>
      <c r="Z399" s="132"/>
    </row>
    <row r="400" spans="1:26" s="154" customFormat="1" ht="26.1">
      <c r="A400" s="118" t="s">
        <v>73</v>
      </c>
      <c r="B400" s="117" t="s">
        <v>14</v>
      </c>
      <c r="C400" s="117" t="s">
        <v>17</v>
      </c>
      <c r="D400" s="117" t="str" cm="1">
        <f t="array" ref="D400">IF(A400="", "", _xlfn._xlws.FILTER('Responsáveis pelas informações'!F:F, 'Responsáveis pelas informações'!A:A=A400))</f>
        <v>Juliana</v>
      </c>
      <c r="E400" s="117" t="s">
        <v>32</v>
      </c>
      <c r="F400" s="131" t="s">
        <v>877</v>
      </c>
      <c r="G400" s="131" t="s">
        <v>877</v>
      </c>
      <c r="H400" s="131"/>
      <c r="I400" s="218" t="s">
        <v>1090</v>
      </c>
      <c r="J400" s="132"/>
      <c r="K400" s="132"/>
      <c r="L400" s="132"/>
      <c r="M400" s="132"/>
      <c r="N400" s="132"/>
      <c r="O400" s="132"/>
      <c r="P400" s="132"/>
      <c r="Q400" s="154">
        <v>0</v>
      </c>
      <c r="R400" s="132">
        <v>1200000</v>
      </c>
      <c r="S400" s="132">
        <v>1200000</v>
      </c>
      <c r="T400" s="132">
        <v>1200000</v>
      </c>
      <c r="U400" s="132"/>
      <c r="V400" s="132"/>
      <c r="W400" s="132"/>
      <c r="X400" s="132"/>
      <c r="Y400" s="132"/>
      <c r="Z400" s="132"/>
    </row>
    <row r="401" spans="1:26" s="154" customFormat="1" ht="26.1">
      <c r="A401" s="118" t="s">
        <v>73</v>
      </c>
      <c r="B401" s="117" t="s">
        <v>24</v>
      </c>
      <c r="C401" s="117" t="s">
        <v>17</v>
      </c>
      <c r="D401" s="117" t="str" cm="1">
        <f t="array" ref="D401">IF(A401="", "", _xlfn._xlws.FILTER('Responsáveis pelas informações'!F:F, 'Responsáveis pelas informações'!A:A=A401))</f>
        <v>Juliana</v>
      </c>
      <c r="E401" s="117" t="s">
        <v>32</v>
      </c>
      <c r="F401" s="131" t="s">
        <v>877</v>
      </c>
      <c r="G401" s="131" t="s">
        <v>877</v>
      </c>
      <c r="H401" s="131"/>
      <c r="I401" s="218" t="s">
        <v>1090</v>
      </c>
      <c r="J401" s="132"/>
      <c r="K401" s="132"/>
      <c r="L401" s="132"/>
      <c r="M401" s="132"/>
      <c r="N401" s="132"/>
      <c r="O401" s="132"/>
      <c r="P401" s="132"/>
      <c r="Q401" s="154">
        <v>0</v>
      </c>
      <c r="R401" s="132">
        <v>2400000</v>
      </c>
      <c r="S401" s="132">
        <v>2400000</v>
      </c>
      <c r="T401" s="132">
        <v>2400000</v>
      </c>
      <c r="U401" s="132"/>
      <c r="V401" s="132"/>
      <c r="W401" s="132"/>
      <c r="X401" s="132"/>
      <c r="Y401" s="132"/>
      <c r="Z401" s="132"/>
    </row>
    <row r="402" spans="1:26" ht="26.1">
      <c r="A402" s="9" t="s">
        <v>75</v>
      </c>
      <c r="B402" s="16" t="s">
        <v>9</v>
      </c>
      <c r="C402" s="16" t="s">
        <v>17</v>
      </c>
      <c r="D402" s="16" t="str" cm="1">
        <f t="array" ref="D402">IF(A402="", "", _xlfn._xlws.FILTER('Responsáveis pelas informações'!F:F, 'Responsáveis pelas informações'!A:A=A402))</f>
        <v>Juliana</v>
      </c>
      <c r="E402" s="16" t="s">
        <v>21</v>
      </c>
      <c r="F402" s="30" t="s">
        <v>877</v>
      </c>
      <c r="G402" s="30" t="s">
        <v>877</v>
      </c>
      <c r="H402" s="30"/>
      <c r="I402" s="75"/>
      <c r="J402" s="93"/>
      <c r="K402" s="93"/>
      <c r="L402" s="93">
        <v>300000</v>
      </c>
      <c r="M402" s="93">
        <v>700000</v>
      </c>
      <c r="N402" s="93">
        <v>1450000</v>
      </c>
      <c r="O402" s="93">
        <v>1425000</v>
      </c>
      <c r="P402" s="93">
        <v>1150000</v>
      </c>
      <c r="Q402" s="84"/>
      <c r="R402" s="84"/>
      <c r="S402" s="92"/>
      <c r="T402" s="92"/>
      <c r="U402" s="93"/>
      <c r="V402" s="93"/>
      <c r="W402" s="93"/>
      <c r="X402" s="93"/>
      <c r="Y402" s="93"/>
      <c r="Z402" s="93"/>
    </row>
    <row r="403" spans="1:26" ht="26.1">
      <c r="A403" s="9" t="s">
        <v>75</v>
      </c>
      <c r="B403" s="16" t="s">
        <v>14</v>
      </c>
      <c r="C403" s="16" t="s">
        <v>17</v>
      </c>
      <c r="D403" s="16" t="str" cm="1">
        <f t="array" ref="D403">IF(A403="", "", _xlfn._xlws.FILTER('Responsáveis pelas informações'!F:F, 'Responsáveis pelas informações'!A:A=A403))</f>
        <v>Juliana</v>
      </c>
      <c r="E403" s="16" t="s">
        <v>21</v>
      </c>
      <c r="F403" s="30" t="s">
        <v>877</v>
      </c>
      <c r="G403" s="30" t="s">
        <v>877</v>
      </c>
      <c r="H403" s="30"/>
      <c r="I403" s="16"/>
      <c r="J403" s="93"/>
      <c r="K403" s="93"/>
      <c r="L403" s="93">
        <v>300000</v>
      </c>
      <c r="M403" s="93">
        <v>700000</v>
      </c>
      <c r="N403" s="93">
        <v>1450000</v>
      </c>
      <c r="O403" s="93">
        <v>1425000</v>
      </c>
      <c r="P403" s="93">
        <v>1150000</v>
      </c>
      <c r="Q403" s="84"/>
      <c r="R403" s="84"/>
      <c r="S403" s="92"/>
      <c r="T403" s="92"/>
      <c r="U403" s="93"/>
      <c r="V403" s="93"/>
      <c r="W403" s="93"/>
      <c r="X403" s="93"/>
      <c r="Y403" s="93"/>
      <c r="Z403" s="93"/>
    </row>
    <row r="404" spans="1:26" ht="39">
      <c r="A404" s="9" t="s">
        <v>75</v>
      </c>
      <c r="B404" s="16" t="s">
        <v>19</v>
      </c>
      <c r="C404" s="16" t="s">
        <v>17</v>
      </c>
      <c r="D404" s="16" t="str" cm="1">
        <f t="array" ref="D404">IF(A404="", "", _xlfn._xlws.FILTER('Responsáveis pelas informações'!F:F, 'Responsáveis pelas informações'!A:A=A404))</f>
        <v>Juliana</v>
      </c>
      <c r="E404" s="16" t="s">
        <v>21</v>
      </c>
      <c r="F404" s="30" t="s">
        <v>877</v>
      </c>
      <c r="G404" s="30" t="s">
        <v>877</v>
      </c>
      <c r="H404" s="30"/>
      <c r="I404" s="16"/>
      <c r="J404" s="93"/>
      <c r="K404" s="93"/>
      <c r="L404" s="93">
        <v>300000</v>
      </c>
      <c r="M404" s="93">
        <v>700000</v>
      </c>
      <c r="N404" s="93">
        <v>1450000</v>
      </c>
      <c r="O404" s="93">
        <v>1425000</v>
      </c>
      <c r="P404" s="93">
        <v>1150000</v>
      </c>
      <c r="Q404" s="84"/>
      <c r="R404" s="84"/>
      <c r="S404" s="92"/>
      <c r="T404" s="92"/>
      <c r="U404" s="93"/>
      <c r="V404" s="93"/>
      <c r="W404" s="93"/>
      <c r="X404" s="93"/>
      <c r="Y404" s="93"/>
      <c r="Z404" s="93"/>
    </row>
    <row r="405" spans="1:26" ht="26.1">
      <c r="A405" s="9" t="s">
        <v>75</v>
      </c>
      <c r="B405" s="16" t="s">
        <v>24</v>
      </c>
      <c r="C405" s="16" t="s">
        <v>17</v>
      </c>
      <c r="D405" s="16" t="str" cm="1">
        <f t="array" ref="D405">IF(A405="", "", _xlfn._xlws.FILTER('Responsáveis pelas informações'!F:F, 'Responsáveis pelas informações'!A:A=A405))</f>
        <v>Juliana</v>
      </c>
      <c r="E405" s="16" t="s">
        <v>21</v>
      </c>
      <c r="F405" s="30" t="s">
        <v>877</v>
      </c>
      <c r="G405" s="30" t="s">
        <v>877</v>
      </c>
      <c r="H405" s="30"/>
      <c r="I405" s="16"/>
      <c r="J405" s="93"/>
      <c r="K405" s="93"/>
      <c r="L405" s="93">
        <v>900000</v>
      </c>
      <c r="M405" s="93">
        <v>2100000</v>
      </c>
      <c r="N405" s="93">
        <v>4350000</v>
      </c>
      <c r="O405" s="93">
        <v>4275000</v>
      </c>
      <c r="P405" s="93">
        <v>3450000</v>
      </c>
      <c r="Q405" s="84"/>
      <c r="R405" s="84"/>
      <c r="S405" s="92"/>
      <c r="T405" s="92"/>
      <c r="U405" s="93"/>
      <c r="V405" s="93"/>
      <c r="W405" s="93"/>
      <c r="X405" s="93"/>
      <c r="Y405" s="93"/>
      <c r="Z405" s="93"/>
    </row>
    <row r="406" spans="1:26" ht="26.1">
      <c r="A406" s="9" t="s">
        <v>75</v>
      </c>
      <c r="B406" s="16" t="s">
        <v>9</v>
      </c>
      <c r="C406" s="16" t="s">
        <v>17</v>
      </c>
      <c r="D406" s="16" t="str" cm="1">
        <f t="array" ref="D406">IF(A406="", "", _xlfn._xlws.FILTER('Responsáveis pelas informações'!F:F, 'Responsáveis pelas informações'!A:A=A406))</f>
        <v>Juliana</v>
      </c>
      <c r="E406" s="16" t="s">
        <v>21</v>
      </c>
      <c r="F406" s="30" t="s">
        <v>408</v>
      </c>
      <c r="G406" s="30" t="s">
        <v>877</v>
      </c>
      <c r="H406" s="30"/>
      <c r="I406" s="16"/>
      <c r="J406" s="93"/>
      <c r="K406" s="93"/>
      <c r="L406" s="93"/>
      <c r="M406" s="93"/>
      <c r="N406" s="93"/>
      <c r="O406" s="93"/>
      <c r="P406" s="93"/>
      <c r="Q406" s="93">
        <v>1913000</v>
      </c>
      <c r="R406" s="93">
        <v>1330000</v>
      </c>
      <c r="S406" s="92">
        <v>2350000</v>
      </c>
      <c r="T406" s="92">
        <v>1615000</v>
      </c>
      <c r="U406" s="93">
        <v>2293000</v>
      </c>
      <c r="V406" s="93">
        <v>0</v>
      </c>
      <c r="W406" s="93"/>
      <c r="X406" s="93"/>
      <c r="Y406" s="93"/>
      <c r="Z406" s="93"/>
    </row>
    <row r="407" spans="1:26" ht="26.1">
      <c r="A407" s="9" t="s">
        <v>75</v>
      </c>
      <c r="B407" s="16" t="s">
        <v>14</v>
      </c>
      <c r="C407" s="16" t="s">
        <v>17</v>
      </c>
      <c r="D407" s="16" t="str" cm="1">
        <f t="array" ref="D407">IF(A407="", "", _xlfn._xlws.FILTER('Responsáveis pelas informações'!F:F, 'Responsáveis pelas informações'!A:A=A407))</f>
        <v>Juliana</v>
      </c>
      <c r="E407" s="16" t="s">
        <v>21</v>
      </c>
      <c r="F407" s="30" t="s">
        <v>408</v>
      </c>
      <c r="G407" s="30" t="s">
        <v>877</v>
      </c>
      <c r="H407" s="30"/>
      <c r="I407" s="16"/>
      <c r="J407" s="93"/>
      <c r="K407" s="93"/>
      <c r="L407" s="93"/>
      <c r="M407" s="93"/>
      <c r="N407" s="93"/>
      <c r="O407" s="93"/>
      <c r="P407" s="93"/>
      <c r="Q407" s="93">
        <v>3423000</v>
      </c>
      <c r="R407" s="93">
        <v>1470000</v>
      </c>
      <c r="S407" s="92">
        <v>3906000</v>
      </c>
      <c r="T407" s="92">
        <v>1785000</v>
      </c>
      <c r="U407" s="93">
        <v>3843000</v>
      </c>
      <c r="V407" s="93">
        <v>0</v>
      </c>
      <c r="W407" s="93"/>
      <c r="X407" s="93"/>
      <c r="Y407" s="93"/>
      <c r="Z407" s="93"/>
    </row>
    <row r="408" spans="1:26" ht="39">
      <c r="A408" s="9" t="s">
        <v>75</v>
      </c>
      <c r="B408" s="16" t="s">
        <v>19</v>
      </c>
      <c r="C408" s="16" t="s">
        <v>17</v>
      </c>
      <c r="D408" s="16" t="str" cm="1">
        <f t="array" ref="D408">IF(A408="", "", _xlfn._xlws.FILTER('Responsáveis pelas informações'!F:F, 'Responsáveis pelas informações'!A:A=A408))</f>
        <v>Juliana</v>
      </c>
      <c r="E408" s="16" t="s">
        <v>21</v>
      </c>
      <c r="F408" s="30" t="s">
        <v>408</v>
      </c>
      <c r="G408" s="30" t="s">
        <v>877</v>
      </c>
      <c r="H408" s="30"/>
      <c r="I408" s="16"/>
      <c r="J408" s="93"/>
      <c r="K408" s="93"/>
      <c r="L408" s="93"/>
      <c r="M408" s="93"/>
      <c r="N408" s="93"/>
      <c r="O408" s="93"/>
      <c r="P408" s="93"/>
      <c r="Q408" s="93">
        <v>964000</v>
      </c>
      <c r="R408" s="93">
        <v>700000</v>
      </c>
      <c r="S408" s="92">
        <v>1194000</v>
      </c>
      <c r="T408" s="92">
        <v>850000</v>
      </c>
      <c r="U408" s="93">
        <v>1164000</v>
      </c>
      <c r="V408" s="93">
        <v>0</v>
      </c>
      <c r="W408" s="93"/>
      <c r="X408" s="93"/>
      <c r="Y408" s="93"/>
      <c r="Z408" s="93"/>
    </row>
    <row r="409" spans="1:26" ht="26.1">
      <c r="A409" s="9" t="s">
        <v>75</v>
      </c>
      <c r="B409" s="16" t="s">
        <v>24</v>
      </c>
      <c r="C409" s="16" t="s">
        <v>17</v>
      </c>
      <c r="D409" s="16" t="str" cm="1">
        <f t="array" ref="D409">IF(A409="", "", _xlfn._xlws.FILTER('Responsáveis pelas informações'!F:F, 'Responsáveis pelas informações'!A:A=A409))</f>
        <v>Juliana</v>
      </c>
      <c r="E409" s="16" t="s">
        <v>21</v>
      </c>
      <c r="F409" s="30" t="s">
        <v>408</v>
      </c>
      <c r="G409" s="30" t="s">
        <v>877</v>
      </c>
      <c r="H409" s="30"/>
      <c r="I409" s="16"/>
      <c r="J409" s="93"/>
      <c r="K409" s="93"/>
      <c r="L409" s="93"/>
      <c r="M409" s="93"/>
      <c r="N409" s="93"/>
      <c r="O409" s="93"/>
      <c r="P409" s="93"/>
      <c r="Q409" s="93">
        <v>6300000</v>
      </c>
      <c r="R409" s="93">
        <v>3500000</v>
      </c>
      <c r="S409" s="93">
        <v>7450000</v>
      </c>
      <c r="T409" s="93">
        <v>4250000</v>
      </c>
      <c r="U409" s="93">
        <v>7300000</v>
      </c>
      <c r="V409" s="93">
        <f>SUM(V406:V408)</f>
        <v>0</v>
      </c>
      <c r="W409" s="93"/>
      <c r="X409" s="93"/>
      <c r="Y409" s="93"/>
      <c r="Z409" s="93"/>
    </row>
    <row r="410" spans="1:26" s="159" customFormat="1" ht="26.1">
      <c r="A410" s="122" t="s">
        <v>75</v>
      </c>
      <c r="B410" s="114" t="s">
        <v>9</v>
      </c>
      <c r="C410" s="114" t="s">
        <v>17</v>
      </c>
      <c r="D410" s="114" t="str" cm="1">
        <f t="array" ref="D410">IF(A410="", "", _xlfn._xlws.FILTER('Responsáveis pelas informações'!F:F, 'Responsáveis pelas informações'!A:A=A410))</f>
        <v>Juliana</v>
      </c>
      <c r="E410" s="114" t="s">
        <v>21</v>
      </c>
      <c r="F410" s="133" t="s">
        <v>414</v>
      </c>
      <c r="G410" s="133" t="s">
        <v>877</v>
      </c>
      <c r="H410" s="133"/>
      <c r="I410" s="114"/>
      <c r="J410" s="158"/>
      <c r="K410" s="158"/>
      <c r="L410" s="158"/>
      <c r="M410" s="158"/>
      <c r="N410" s="158"/>
      <c r="O410" s="158"/>
      <c r="P410" s="158"/>
      <c r="Q410" s="158"/>
      <c r="R410" s="158"/>
      <c r="S410" s="164">
        <v>4364685.26</v>
      </c>
      <c r="T410" s="164">
        <v>1173333.33</v>
      </c>
      <c r="U410" s="164">
        <v>1173333.33</v>
      </c>
      <c r="V410" s="158"/>
      <c r="W410" s="158"/>
      <c r="X410" s="158"/>
      <c r="Y410" s="158"/>
      <c r="Z410" s="158"/>
    </row>
    <row r="411" spans="1:26" s="159" customFormat="1" ht="26.1">
      <c r="A411" s="122" t="s">
        <v>75</v>
      </c>
      <c r="B411" s="114" t="s">
        <v>14</v>
      </c>
      <c r="C411" s="114" t="s">
        <v>17</v>
      </c>
      <c r="D411" s="114" t="str" cm="1">
        <f t="array" ref="D411">IF(A411="", "", _xlfn._xlws.FILTER('Responsáveis pelas informações'!F:F, 'Responsáveis pelas informações'!A:A=A411))</f>
        <v>Juliana</v>
      </c>
      <c r="E411" s="114" t="s">
        <v>21</v>
      </c>
      <c r="F411" s="133" t="s">
        <v>414</v>
      </c>
      <c r="G411" s="133" t="s">
        <v>877</v>
      </c>
      <c r="H411" s="133"/>
      <c r="I411" s="114"/>
      <c r="J411" s="158"/>
      <c r="K411" s="158"/>
      <c r="L411" s="158"/>
      <c r="M411" s="158"/>
      <c r="N411" s="158"/>
      <c r="O411" s="158"/>
      <c r="P411" s="158"/>
      <c r="Q411" s="158"/>
      <c r="R411" s="158"/>
      <c r="S411" s="164">
        <v>10359832.960000001</v>
      </c>
      <c r="T411" s="164">
        <v>758666.67</v>
      </c>
      <c r="U411" s="164">
        <v>758666.67</v>
      </c>
      <c r="V411" s="158"/>
      <c r="W411" s="158"/>
      <c r="X411" s="158"/>
      <c r="Y411" s="158"/>
      <c r="Z411" s="158"/>
    </row>
    <row r="412" spans="1:26" s="159" customFormat="1" ht="39">
      <c r="A412" s="122" t="s">
        <v>75</v>
      </c>
      <c r="B412" s="114" t="s">
        <v>19</v>
      </c>
      <c r="C412" s="114" t="s">
        <v>17</v>
      </c>
      <c r="D412" s="114" t="str" cm="1">
        <f t="array" ref="D412">IF(A412="", "", _xlfn._xlws.FILTER('Responsáveis pelas informações'!F:F, 'Responsáveis pelas informações'!A:A=A412))</f>
        <v>Juliana</v>
      </c>
      <c r="E412" s="114" t="s">
        <v>21</v>
      </c>
      <c r="F412" s="133" t="s">
        <v>414</v>
      </c>
      <c r="G412" s="133" t="s">
        <v>877</v>
      </c>
      <c r="H412" s="133"/>
      <c r="I412" s="114"/>
      <c r="J412" s="158"/>
      <c r="K412" s="158"/>
      <c r="L412" s="158"/>
      <c r="M412" s="158"/>
      <c r="N412" s="158"/>
      <c r="O412" s="158"/>
      <c r="P412" s="158"/>
      <c r="Q412" s="158"/>
      <c r="R412" s="158"/>
      <c r="S412" s="164">
        <v>1187335.76</v>
      </c>
      <c r="T412" s="164">
        <v>368000</v>
      </c>
      <c r="U412" s="164">
        <v>368000</v>
      </c>
      <c r="V412" s="158"/>
      <c r="W412" s="158"/>
      <c r="X412" s="158"/>
      <c r="Y412" s="158"/>
      <c r="Z412" s="158"/>
    </row>
    <row r="413" spans="1:26" s="159" customFormat="1" ht="26.1">
      <c r="A413" s="122" t="s">
        <v>75</v>
      </c>
      <c r="B413" s="114" t="s">
        <v>24</v>
      </c>
      <c r="C413" s="114" t="s">
        <v>17</v>
      </c>
      <c r="D413" s="114" t="str" cm="1">
        <f t="array" ref="D413">IF(A413="", "", _xlfn._xlws.FILTER('Responsáveis pelas informações'!F:F, 'Responsáveis pelas informações'!A:A=A413))</f>
        <v>Juliana</v>
      </c>
      <c r="E413" s="114" t="s">
        <v>21</v>
      </c>
      <c r="F413" s="133" t="s">
        <v>414</v>
      </c>
      <c r="G413" s="133" t="s">
        <v>877</v>
      </c>
      <c r="H413" s="133"/>
      <c r="I413" s="114"/>
      <c r="J413" s="158"/>
      <c r="K413" s="158"/>
      <c r="L413" s="158"/>
      <c r="M413" s="158"/>
      <c r="N413" s="158"/>
      <c r="O413" s="158"/>
      <c r="P413" s="158"/>
      <c r="Q413" s="158"/>
      <c r="R413" s="158"/>
      <c r="S413" s="164">
        <v>15911853.98</v>
      </c>
      <c r="T413" s="164">
        <v>2300000</v>
      </c>
      <c r="U413" s="158">
        <v>2300000</v>
      </c>
      <c r="V413" s="158"/>
      <c r="W413" s="158"/>
      <c r="X413" s="158"/>
      <c r="Y413" s="158"/>
      <c r="Z413" s="158"/>
    </row>
    <row r="414" spans="1:26" s="159" customFormat="1" ht="26.1">
      <c r="A414" s="122" t="s">
        <v>75</v>
      </c>
      <c r="B414" s="114" t="s">
        <v>9</v>
      </c>
      <c r="C414" s="114" t="s">
        <v>7</v>
      </c>
      <c r="D414" s="114" t="str" cm="1">
        <f t="array" ref="D414">IF(A414="", "", _xlfn._xlws.FILTER('Responsáveis pelas informações'!F:F, 'Responsáveis pelas informações'!A:A=A414))</f>
        <v>Juliana</v>
      </c>
      <c r="E414" s="114" t="s">
        <v>21</v>
      </c>
      <c r="F414" s="133" t="s">
        <v>414</v>
      </c>
      <c r="G414" s="133" t="s">
        <v>877</v>
      </c>
      <c r="H414" s="133"/>
      <c r="I414" s="114"/>
      <c r="J414" s="158"/>
      <c r="K414" s="158"/>
      <c r="L414" s="158"/>
      <c r="M414" s="158"/>
      <c r="N414" s="158"/>
      <c r="O414" s="158"/>
      <c r="P414" s="158"/>
      <c r="Q414" s="158"/>
      <c r="R414" s="158"/>
      <c r="S414" s="164">
        <v>1613982.02</v>
      </c>
      <c r="T414" s="158">
        <v>3541666.67</v>
      </c>
      <c r="U414" s="158">
        <v>2258333.33</v>
      </c>
      <c r="V414" s="158"/>
      <c r="W414" s="158"/>
      <c r="X414" s="158"/>
      <c r="Y414" s="158"/>
      <c r="Z414" s="158"/>
    </row>
    <row r="415" spans="1:26" s="159" customFormat="1" ht="26.1">
      <c r="A415" s="122" t="s">
        <v>75</v>
      </c>
      <c r="B415" s="114" t="s">
        <v>14</v>
      </c>
      <c r="C415" s="114" t="s">
        <v>7</v>
      </c>
      <c r="D415" s="114" t="str" cm="1">
        <f t="array" ref="D415">IF(A415="", "", _xlfn._xlws.FILTER('Responsáveis pelas informações'!F:F, 'Responsáveis pelas informações'!A:A=A415))</f>
        <v>Juliana</v>
      </c>
      <c r="E415" s="114" t="s">
        <v>21</v>
      </c>
      <c r="F415" s="133" t="s">
        <v>414</v>
      </c>
      <c r="G415" s="133" t="s">
        <v>877</v>
      </c>
      <c r="H415" s="133"/>
      <c r="I415" s="114"/>
      <c r="J415" s="158"/>
      <c r="K415" s="158"/>
      <c r="L415" s="158"/>
      <c r="M415" s="158"/>
      <c r="N415" s="158"/>
      <c r="O415" s="158"/>
      <c r="P415" s="158"/>
      <c r="Q415" s="158"/>
      <c r="R415" s="158"/>
      <c r="S415" s="164">
        <v>8021810.1600000001</v>
      </c>
      <c r="T415" s="158">
        <v>6250333.3300000001</v>
      </c>
      <c r="U415" s="158">
        <v>3729666.67</v>
      </c>
      <c r="V415" s="158"/>
      <c r="W415" s="158"/>
      <c r="X415" s="158"/>
      <c r="Y415" s="158"/>
      <c r="Z415" s="158"/>
    </row>
    <row r="416" spans="1:26" s="159" customFormat="1" ht="39">
      <c r="A416" s="122" t="s">
        <v>75</v>
      </c>
      <c r="B416" s="114" t="s">
        <v>19</v>
      </c>
      <c r="C416" s="114" t="s">
        <v>7</v>
      </c>
      <c r="D416" s="114" t="str" cm="1">
        <f t="array" ref="D416">IF(A416="", "", _xlfn._xlws.FILTER('Responsáveis pelas informações'!F:F, 'Responsáveis pelas informações'!A:A=A416))</f>
        <v>Juliana</v>
      </c>
      <c r="E416" s="114" t="s">
        <v>21</v>
      </c>
      <c r="F416" s="133" t="s">
        <v>414</v>
      </c>
      <c r="G416" s="133" t="s">
        <v>877</v>
      </c>
      <c r="H416" s="133"/>
      <c r="I416" s="114"/>
      <c r="J416" s="158"/>
      <c r="K416" s="158"/>
      <c r="L416" s="158"/>
      <c r="M416" s="158"/>
      <c r="N416" s="158"/>
      <c r="O416" s="158"/>
      <c r="P416" s="158"/>
      <c r="Q416" s="158"/>
      <c r="R416" s="158"/>
      <c r="S416" s="164">
        <v>504393.13</v>
      </c>
      <c r="T416" s="158">
        <v>1508000</v>
      </c>
      <c r="U416" s="158">
        <v>962000</v>
      </c>
      <c r="V416" s="158"/>
      <c r="W416" s="158"/>
      <c r="X416" s="158"/>
      <c r="Y416" s="158"/>
      <c r="Z416" s="158"/>
    </row>
    <row r="417" spans="1:26" s="159" customFormat="1" ht="26.1">
      <c r="A417" s="122" t="s">
        <v>75</v>
      </c>
      <c r="B417" s="114" t="s">
        <v>24</v>
      </c>
      <c r="C417" s="114" t="s">
        <v>7</v>
      </c>
      <c r="D417" s="114" t="str" cm="1">
        <f t="array" ref="D417">IF(A417="", "", _xlfn._xlws.FILTER('Responsáveis pelas informações'!F:F, 'Responsáveis pelas informações'!A:A=A417))</f>
        <v>Juliana</v>
      </c>
      <c r="E417" s="114" t="s">
        <v>21</v>
      </c>
      <c r="F417" s="133" t="s">
        <v>414</v>
      </c>
      <c r="G417" s="133" t="s">
        <v>877</v>
      </c>
      <c r="H417" s="133"/>
      <c r="I417" s="114"/>
      <c r="J417" s="158"/>
      <c r="K417" s="158"/>
      <c r="L417" s="158"/>
      <c r="M417" s="158"/>
      <c r="N417" s="158"/>
      <c r="O417" s="158"/>
      <c r="P417" s="158"/>
      <c r="Q417" s="158"/>
      <c r="R417" s="158"/>
      <c r="S417" s="164">
        <v>10140185.310000001</v>
      </c>
      <c r="T417" s="158">
        <v>11300000</v>
      </c>
      <c r="U417" s="158">
        <v>6950000</v>
      </c>
      <c r="V417" s="158"/>
      <c r="W417" s="158"/>
      <c r="X417" s="158"/>
      <c r="Y417" s="158"/>
      <c r="Z417" s="158"/>
    </row>
    <row r="418" spans="1:26" s="159" customFormat="1" ht="26.1">
      <c r="A418" s="122" t="s">
        <v>75</v>
      </c>
      <c r="B418" s="114" t="s">
        <v>9</v>
      </c>
      <c r="C418" s="114" t="s">
        <v>12</v>
      </c>
      <c r="D418" s="114" t="str" cm="1">
        <f t="array" ref="D418">IF(A418="", "", _xlfn._xlws.FILTER('Responsáveis pelas informações'!F:F, 'Responsáveis pelas informações'!A:A=A418))</f>
        <v>Juliana</v>
      </c>
      <c r="E418" s="114" t="s">
        <v>21</v>
      </c>
      <c r="F418" s="133" t="s">
        <v>414</v>
      </c>
      <c r="G418" s="133" t="s">
        <v>877</v>
      </c>
      <c r="H418" s="133"/>
      <c r="I418" s="114"/>
      <c r="J418" s="158"/>
      <c r="K418" s="158"/>
      <c r="L418" s="158"/>
      <c r="M418" s="158"/>
      <c r="N418" s="158"/>
      <c r="O418" s="158"/>
      <c r="P418" s="158"/>
      <c r="Q418" s="158"/>
      <c r="R418" s="158"/>
      <c r="S418" s="164">
        <v>2889237.48</v>
      </c>
      <c r="T418" s="158">
        <v>1650000</v>
      </c>
      <c r="U418" s="158">
        <v>1258333.33</v>
      </c>
      <c r="V418" s="158"/>
      <c r="W418" s="158"/>
      <c r="X418" s="158"/>
      <c r="Y418" s="158"/>
      <c r="Z418" s="158"/>
    </row>
    <row r="419" spans="1:26" s="159" customFormat="1" ht="26.1">
      <c r="A419" s="122" t="s">
        <v>75</v>
      </c>
      <c r="B419" s="114" t="s">
        <v>14</v>
      </c>
      <c r="C419" s="114" t="s">
        <v>12</v>
      </c>
      <c r="D419" s="114" t="str" cm="1">
        <f t="array" ref="D419">IF(A419="", "", _xlfn._xlws.FILTER('Responsáveis pelas informações'!F:F, 'Responsáveis pelas informações'!A:A=A419))</f>
        <v>Juliana</v>
      </c>
      <c r="E419" s="114" t="s">
        <v>21</v>
      </c>
      <c r="F419" s="133" t="s">
        <v>414</v>
      </c>
      <c r="G419" s="133" t="s">
        <v>877</v>
      </c>
      <c r="H419" s="133"/>
      <c r="I419" s="114"/>
      <c r="J419" s="158"/>
      <c r="K419" s="158"/>
      <c r="L419" s="158"/>
      <c r="M419" s="158"/>
      <c r="N419" s="158"/>
      <c r="O419" s="158"/>
      <c r="P419" s="158"/>
      <c r="Q419" s="158"/>
      <c r="R419" s="158"/>
      <c r="S419" s="164">
        <v>3954217.03</v>
      </c>
      <c r="T419" s="158">
        <v>988000</v>
      </c>
      <c r="U419" s="158">
        <v>879666.67</v>
      </c>
      <c r="V419" s="158"/>
      <c r="W419" s="158"/>
      <c r="X419" s="158"/>
      <c r="Y419" s="158"/>
      <c r="Z419" s="158"/>
    </row>
    <row r="420" spans="1:26" s="159" customFormat="1" ht="39">
      <c r="A420" s="122" t="s">
        <v>75</v>
      </c>
      <c r="B420" s="114" t="s">
        <v>19</v>
      </c>
      <c r="C420" s="114" t="s">
        <v>12</v>
      </c>
      <c r="D420" s="114" t="str" cm="1">
        <f t="array" ref="D420">IF(A420="", "", _xlfn._xlws.FILTER('Responsáveis pelas informações'!F:F, 'Responsáveis pelas informações'!A:A=A420))</f>
        <v>Juliana</v>
      </c>
      <c r="E420" s="114" t="s">
        <v>21</v>
      </c>
      <c r="F420" s="133" t="s">
        <v>414</v>
      </c>
      <c r="G420" s="133" t="s">
        <v>877</v>
      </c>
      <c r="H420" s="133"/>
      <c r="I420" s="114"/>
      <c r="J420" s="158"/>
      <c r="K420" s="158"/>
      <c r="L420" s="158"/>
      <c r="M420" s="158"/>
      <c r="N420" s="158"/>
      <c r="O420" s="158"/>
      <c r="P420" s="158"/>
      <c r="Q420" s="158"/>
      <c r="R420" s="158"/>
      <c r="S420" s="164">
        <v>624258.16</v>
      </c>
      <c r="T420" s="158">
        <v>312000</v>
      </c>
      <c r="U420" s="158">
        <v>312000</v>
      </c>
      <c r="V420" s="158"/>
      <c r="W420" s="158"/>
      <c r="X420" s="158"/>
      <c r="Y420" s="158"/>
      <c r="Z420" s="158"/>
    </row>
    <row r="421" spans="1:26" s="159" customFormat="1" ht="26.1">
      <c r="A421" s="122" t="s">
        <v>75</v>
      </c>
      <c r="B421" s="114" t="s">
        <v>24</v>
      </c>
      <c r="C421" s="114" t="s">
        <v>12</v>
      </c>
      <c r="D421" s="114" t="str" cm="1">
        <f t="array" ref="D421">IF(A421="", "", _xlfn._xlws.FILTER('Responsáveis pelas informações'!F:F, 'Responsáveis pelas informações'!A:A=A421))</f>
        <v>Juliana</v>
      </c>
      <c r="E421" s="114" t="s">
        <v>21</v>
      </c>
      <c r="F421" s="133" t="s">
        <v>414</v>
      </c>
      <c r="G421" s="133" t="s">
        <v>877</v>
      </c>
      <c r="H421" s="133"/>
      <c r="I421" s="114"/>
      <c r="J421" s="158"/>
      <c r="K421" s="158"/>
      <c r="L421" s="158"/>
      <c r="M421" s="158"/>
      <c r="N421" s="158"/>
      <c r="O421" s="158"/>
      <c r="P421" s="158"/>
      <c r="Q421" s="158"/>
      <c r="R421" s="158"/>
      <c r="S421" s="164">
        <v>7467712.6699999999</v>
      </c>
      <c r="T421" s="158">
        <v>2950000</v>
      </c>
      <c r="U421" s="158">
        <v>2450000</v>
      </c>
      <c r="V421" s="158"/>
      <c r="W421" s="158"/>
      <c r="X421" s="158"/>
      <c r="Y421" s="158"/>
      <c r="Z421" s="158"/>
    </row>
    <row r="422" spans="1:26" s="159" customFormat="1" ht="26.1">
      <c r="A422" s="122" t="s">
        <v>75</v>
      </c>
      <c r="B422" s="114" t="s">
        <v>9</v>
      </c>
      <c r="C422" s="114" t="s">
        <v>17</v>
      </c>
      <c r="D422" s="114" t="str" cm="1">
        <f t="array" ref="D422">IF(A422="", "", _xlfn._xlws.FILTER('Responsáveis pelas informações'!F:F, 'Responsáveis pelas informações'!A:A=A422))</f>
        <v>Juliana</v>
      </c>
      <c r="E422" s="114" t="s">
        <v>21</v>
      </c>
      <c r="F422" s="133" t="s">
        <v>877</v>
      </c>
      <c r="G422" s="133" t="s">
        <v>389</v>
      </c>
      <c r="H422" s="133"/>
      <c r="I422" s="114"/>
      <c r="J422" s="158"/>
      <c r="K422" s="158"/>
      <c r="L422" s="158"/>
      <c r="M422" s="158"/>
      <c r="N422" s="158"/>
      <c r="O422" s="158"/>
      <c r="P422" s="158"/>
      <c r="Q422" s="158"/>
      <c r="R422" s="158"/>
      <c r="S422" s="164">
        <v>4964603.29</v>
      </c>
      <c r="T422" s="164">
        <v>2823333.33</v>
      </c>
      <c r="U422" s="164">
        <v>2431666.66</v>
      </c>
      <c r="V422" s="158"/>
      <c r="W422" s="158"/>
      <c r="X422" s="158"/>
      <c r="Y422" s="158"/>
      <c r="Z422" s="158"/>
    </row>
    <row r="423" spans="1:26" s="159" customFormat="1" ht="26.1">
      <c r="A423" s="122" t="s">
        <v>75</v>
      </c>
      <c r="B423" s="114" t="s">
        <v>14</v>
      </c>
      <c r="C423" s="114" t="s">
        <v>17</v>
      </c>
      <c r="D423" s="114" t="str" cm="1">
        <f t="array" ref="D423">IF(A423="", "", _xlfn._xlws.FILTER('Responsáveis pelas informações'!F:F, 'Responsáveis pelas informações'!A:A=A423))</f>
        <v>Juliana</v>
      </c>
      <c r="E423" s="114" t="s">
        <v>21</v>
      </c>
      <c r="F423" s="133" t="s">
        <v>877</v>
      </c>
      <c r="G423" s="133" t="s">
        <v>389</v>
      </c>
      <c r="H423" s="133"/>
      <c r="I423" s="114"/>
      <c r="J423" s="158"/>
      <c r="K423" s="158"/>
      <c r="L423" s="158"/>
      <c r="M423" s="158"/>
      <c r="N423" s="158"/>
      <c r="O423" s="158"/>
      <c r="P423" s="158"/>
      <c r="Q423" s="158"/>
      <c r="R423" s="158"/>
      <c r="S423" s="164">
        <v>12875754.810000001</v>
      </c>
      <c r="T423" s="164">
        <v>3746666.67</v>
      </c>
      <c r="U423" s="164">
        <v>1638333.34</v>
      </c>
      <c r="V423" s="158"/>
      <c r="W423" s="158"/>
      <c r="X423" s="158"/>
      <c r="Y423" s="158"/>
      <c r="Z423" s="158"/>
    </row>
    <row r="424" spans="1:26" s="159" customFormat="1" ht="39">
      <c r="A424" s="122" t="s">
        <v>75</v>
      </c>
      <c r="B424" s="114" t="s">
        <v>19</v>
      </c>
      <c r="C424" s="114" t="s">
        <v>17</v>
      </c>
      <c r="D424" s="114" t="str" cm="1">
        <f t="array" ref="D424">IF(A424="", "", _xlfn._xlws.FILTER('Responsáveis pelas informações'!F:F, 'Responsáveis pelas informações'!A:A=A424))</f>
        <v>Juliana</v>
      </c>
      <c r="E424" s="114" t="s">
        <v>21</v>
      </c>
      <c r="F424" s="133" t="s">
        <v>877</v>
      </c>
      <c r="G424" s="133" t="s">
        <v>389</v>
      </c>
      <c r="H424" s="133"/>
      <c r="I424" s="114"/>
      <c r="J424" s="158"/>
      <c r="K424" s="158"/>
      <c r="L424" s="158"/>
      <c r="M424" s="158"/>
      <c r="N424" s="158"/>
      <c r="O424" s="158"/>
      <c r="P424" s="158"/>
      <c r="Q424" s="158"/>
      <c r="R424" s="158"/>
      <c r="S424" s="164">
        <v>1325069.93</v>
      </c>
      <c r="T424" s="164">
        <v>680000</v>
      </c>
      <c r="U424" s="164">
        <v>680000</v>
      </c>
      <c r="V424" s="158"/>
      <c r="W424" s="158"/>
      <c r="X424" s="158"/>
      <c r="Y424" s="158"/>
      <c r="Z424" s="158"/>
    </row>
    <row r="425" spans="1:26" s="159" customFormat="1" ht="26.1">
      <c r="A425" s="122" t="s">
        <v>75</v>
      </c>
      <c r="B425" s="114" t="s">
        <v>24</v>
      </c>
      <c r="C425" s="114" t="s">
        <v>17</v>
      </c>
      <c r="D425" s="114" t="str" cm="1">
        <f t="array" ref="D425">IF(A425="", "", _xlfn._xlws.FILTER('Responsáveis pelas informações'!F:F, 'Responsáveis pelas informações'!A:A=A425))</f>
        <v>Juliana</v>
      </c>
      <c r="E425" s="114" t="s">
        <v>21</v>
      </c>
      <c r="F425" s="133" t="s">
        <v>877</v>
      </c>
      <c r="G425" s="133" t="s">
        <v>389</v>
      </c>
      <c r="H425" s="133"/>
      <c r="I425" s="114"/>
      <c r="J425" s="158"/>
      <c r="K425" s="158"/>
      <c r="L425" s="158"/>
      <c r="M425" s="158"/>
      <c r="N425" s="158"/>
      <c r="O425" s="158"/>
      <c r="P425" s="158"/>
      <c r="Q425" s="158"/>
      <c r="R425" s="158"/>
      <c r="S425" s="164">
        <v>19165428.030000001</v>
      </c>
      <c r="T425" s="164">
        <v>7250000</v>
      </c>
      <c r="U425" s="158">
        <v>4750000</v>
      </c>
      <c r="V425" s="158"/>
      <c r="W425" s="158"/>
      <c r="X425" s="158"/>
      <c r="Y425" s="158"/>
      <c r="Z425" s="158"/>
    </row>
    <row r="426" spans="1:26" s="159" customFormat="1" ht="26.1">
      <c r="A426" s="122" t="s">
        <v>75</v>
      </c>
      <c r="B426" s="114" t="s">
        <v>9</v>
      </c>
      <c r="C426" s="114" t="s">
        <v>7</v>
      </c>
      <c r="D426" s="114" t="str" cm="1">
        <f t="array" ref="D426">IF(A426="", "", _xlfn._xlws.FILTER('Responsáveis pelas informações'!F:F, 'Responsáveis pelas informações'!A:A=A426))</f>
        <v>Juliana</v>
      </c>
      <c r="E426" s="114" t="s">
        <v>21</v>
      </c>
      <c r="F426" s="133" t="s">
        <v>877</v>
      </c>
      <c r="G426" s="133" t="s">
        <v>389</v>
      </c>
      <c r="H426" s="133"/>
      <c r="I426" s="114"/>
      <c r="J426" s="158"/>
      <c r="K426" s="158"/>
      <c r="L426" s="158"/>
      <c r="M426" s="158"/>
      <c r="N426" s="158"/>
      <c r="O426" s="158"/>
      <c r="P426" s="158"/>
      <c r="Q426" s="158"/>
      <c r="R426" s="158"/>
      <c r="S426" s="164">
        <v>1613982.02</v>
      </c>
      <c r="T426" s="158">
        <v>3541666.67</v>
      </c>
      <c r="U426" s="158">
        <v>2258333.33</v>
      </c>
      <c r="V426" s="158"/>
      <c r="W426" s="158"/>
      <c r="X426" s="158"/>
      <c r="Y426" s="158"/>
      <c r="Z426" s="158"/>
    </row>
    <row r="427" spans="1:26" s="159" customFormat="1" ht="26.1">
      <c r="A427" s="122" t="s">
        <v>75</v>
      </c>
      <c r="B427" s="114" t="s">
        <v>14</v>
      </c>
      <c r="C427" s="114" t="s">
        <v>7</v>
      </c>
      <c r="D427" s="114" t="str" cm="1">
        <f t="array" ref="D427">IF(A427="", "", _xlfn._xlws.FILTER('Responsáveis pelas informações'!F:F, 'Responsáveis pelas informações'!A:A=A427))</f>
        <v>Juliana</v>
      </c>
      <c r="E427" s="114" t="s">
        <v>21</v>
      </c>
      <c r="F427" s="133" t="s">
        <v>877</v>
      </c>
      <c r="G427" s="133" t="s">
        <v>389</v>
      </c>
      <c r="H427" s="133"/>
      <c r="I427" s="114"/>
      <c r="J427" s="158"/>
      <c r="K427" s="158"/>
      <c r="L427" s="158"/>
      <c r="M427" s="158"/>
      <c r="N427" s="158"/>
      <c r="O427" s="158"/>
      <c r="P427" s="158"/>
      <c r="Q427" s="158"/>
      <c r="R427" s="158"/>
      <c r="S427" s="164">
        <v>8021810.1600000001</v>
      </c>
      <c r="T427" s="158">
        <v>6250333.3300000001</v>
      </c>
      <c r="U427" s="158">
        <v>3729666.67</v>
      </c>
      <c r="V427" s="158"/>
      <c r="W427" s="158"/>
      <c r="X427" s="158"/>
      <c r="Y427" s="158"/>
      <c r="Z427" s="158"/>
    </row>
    <row r="428" spans="1:26" s="159" customFormat="1" ht="39">
      <c r="A428" s="122" t="s">
        <v>75</v>
      </c>
      <c r="B428" s="114" t="s">
        <v>19</v>
      </c>
      <c r="C428" s="114" t="s">
        <v>7</v>
      </c>
      <c r="D428" s="114" t="str" cm="1">
        <f t="array" ref="D428">IF(A428="", "", _xlfn._xlws.FILTER('Responsáveis pelas informações'!F:F, 'Responsáveis pelas informações'!A:A=A428))</f>
        <v>Juliana</v>
      </c>
      <c r="E428" s="114" t="s">
        <v>21</v>
      </c>
      <c r="F428" s="133" t="s">
        <v>877</v>
      </c>
      <c r="G428" s="133" t="s">
        <v>389</v>
      </c>
      <c r="H428" s="133"/>
      <c r="I428" s="114"/>
      <c r="J428" s="158"/>
      <c r="K428" s="158"/>
      <c r="L428" s="158"/>
      <c r="M428" s="158"/>
      <c r="N428" s="158"/>
      <c r="O428" s="158"/>
      <c r="P428" s="158"/>
      <c r="Q428" s="158"/>
      <c r="R428" s="158"/>
      <c r="S428" s="164">
        <v>504393.13</v>
      </c>
      <c r="T428" s="158">
        <v>1508000</v>
      </c>
      <c r="U428" s="158">
        <v>962000</v>
      </c>
      <c r="V428" s="158"/>
      <c r="W428" s="158"/>
      <c r="X428" s="158"/>
      <c r="Y428" s="158"/>
      <c r="Z428" s="158"/>
    </row>
    <row r="429" spans="1:26" s="159" customFormat="1" ht="26.1">
      <c r="A429" s="122" t="s">
        <v>75</v>
      </c>
      <c r="B429" s="114" t="s">
        <v>24</v>
      </c>
      <c r="C429" s="114" t="s">
        <v>7</v>
      </c>
      <c r="D429" s="114" t="str" cm="1">
        <f t="array" ref="D429">IF(A429="", "", _xlfn._xlws.FILTER('Responsáveis pelas informações'!F:F, 'Responsáveis pelas informações'!A:A=A429))</f>
        <v>Juliana</v>
      </c>
      <c r="E429" s="114" t="s">
        <v>21</v>
      </c>
      <c r="F429" s="133" t="s">
        <v>877</v>
      </c>
      <c r="G429" s="133" t="s">
        <v>389</v>
      </c>
      <c r="H429" s="133"/>
      <c r="I429" s="114"/>
      <c r="J429" s="158"/>
      <c r="K429" s="158"/>
      <c r="L429" s="158"/>
      <c r="M429" s="158"/>
      <c r="N429" s="158"/>
      <c r="O429" s="158"/>
      <c r="P429" s="158"/>
      <c r="Q429" s="158"/>
      <c r="R429" s="158"/>
      <c r="S429" s="164">
        <v>10140185.310000001</v>
      </c>
      <c r="T429" s="158">
        <v>11300000</v>
      </c>
      <c r="U429" s="158">
        <v>6950000</v>
      </c>
      <c r="V429" s="158"/>
      <c r="W429" s="158"/>
      <c r="X429" s="158"/>
      <c r="Y429" s="158"/>
      <c r="Z429" s="158"/>
    </row>
    <row r="430" spans="1:26" s="159" customFormat="1" ht="26.1">
      <c r="A430" s="122" t="s">
        <v>75</v>
      </c>
      <c r="B430" s="114" t="s">
        <v>9</v>
      </c>
      <c r="C430" s="114" t="s">
        <v>12</v>
      </c>
      <c r="D430" s="114" t="str" cm="1">
        <f t="array" ref="D430">IF(A430="", "", _xlfn._xlws.FILTER('Responsáveis pelas informações'!F:F, 'Responsáveis pelas informações'!A:A=A430))</f>
        <v>Juliana</v>
      </c>
      <c r="E430" s="114" t="s">
        <v>21</v>
      </c>
      <c r="F430" s="133" t="s">
        <v>877</v>
      </c>
      <c r="G430" s="133" t="s">
        <v>389</v>
      </c>
      <c r="H430" s="133"/>
      <c r="I430" s="114"/>
      <c r="J430" s="158"/>
      <c r="K430" s="158"/>
      <c r="L430" s="158"/>
      <c r="M430" s="158"/>
      <c r="N430" s="158"/>
      <c r="O430" s="158"/>
      <c r="P430" s="158"/>
      <c r="Q430" s="158"/>
      <c r="R430" s="158"/>
      <c r="S430" s="164">
        <v>2289319.4500000002</v>
      </c>
      <c r="T430" s="158"/>
      <c r="U430" s="158"/>
      <c r="V430" s="158"/>
      <c r="W430" s="158"/>
      <c r="X430" s="158"/>
      <c r="Y430" s="158"/>
      <c r="Z430" s="158"/>
    </row>
    <row r="431" spans="1:26" s="159" customFormat="1" ht="26.1">
      <c r="A431" s="122" t="s">
        <v>75</v>
      </c>
      <c r="B431" s="114" t="s">
        <v>14</v>
      </c>
      <c r="C431" s="114" t="s">
        <v>12</v>
      </c>
      <c r="D431" s="114" t="str" cm="1">
        <f t="array" ref="D431">IF(A431="", "", _xlfn._xlws.FILTER('Responsáveis pelas informações'!F:F, 'Responsáveis pelas informações'!A:A=A431))</f>
        <v>Juliana</v>
      </c>
      <c r="E431" s="114" t="s">
        <v>21</v>
      </c>
      <c r="F431" s="133" t="s">
        <v>877</v>
      </c>
      <c r="G431" s="133" t="s">
        <v>389</v>
      </c>
      <c r="H431" s="133"/>
      <c r="I431" s="114"/>
      <c r="J431" s="158"/>
      <c r="K431" s="158"/>
      <c r="L431" s="158"/>
      <c r="M431" s="158"/>
      <c r="N431" s="158"/>
      <c r="O431" s="158"/>
      <c r="P431" s="158"/>
      <c r="Q431" s="158"/>
      <c r="R431" s="158"/>
      <c r="S431" s="164">
        <v>1438295.18</v>
      </c>
      <c r="T431" s="158"/>
      <c r="U431" s="158"/>
      <c r="V431" s="158"/>
      <c r="W431" s="158"/>
      <c r="X431" s="158"/>
      <c r="Y431" s="158"/>
      <c r="Z431" s="158"/>
    </row>
    <row r="432" spans="1:26" s="159" customFormat="1" ht="39">
      <c r="A432" s="122" t="s">
        <v>75</v>
      </c>
      <c r="B432" s="114" t="s">
        <v>19</v>
      </c>
      <c r="C432" s="114" t="s">
        <v>12</v>
      </c>
      <c r="D432" s="114" t="str" cm="1">
        <f t="array" ref="D432">IF(A432="", "", _xlfn._xlws.FILTER('Responsáveis pelas informações'!F:F, 'Responsáveis pelas informações'!A:A=A432))</f>
        <v>Juliana</v>
      </c>
      <c r="E432" s="114" t="s">
        <v>21</v>
      </c>
      <c r="F432" s="133" t="s">
        <v>877</v>
      </c>
      <c r="G432" s="133" t="s">
        <v>389</v>
      </c>
      <c r="H432" s="133"/>
      <c r="I432" s="114"/>
      <c r="J432" s="158"/>
      <c r="K432" s="158"/>
      <c r="L432" s="158"/>
      <c r="M432" s="158"/>
      <c r="N432" s="158"/>
      <c r="O432" s="158"/>
      <c r="P432" s="158"/>
      <c r="Q432" s="158"/>
      <c r="R432" s="158"/>
      <c r="S432" s="164">
        <v>486523.99</v>
      </c>
      <c r="T432" s="158"/>
      <c r="U432" s="158"/>
      <c r="V432" s="158"/>
      <c r="W432" s="158"/>
      <c r="X432" s="158"/>
      <c r="Y432" s="158"/>
      <c r="Z432" s="158"/>
    </row>
    <row r="433" spans="1:26" s="159" customFormat="1" ht="26.1">
      <c r="A433" s="122" t="s">
        <v>75</v>
      </c>
      <c r="B433" s="114" t="s">
        <v>24</v>
      </c>
      <c r="C433" s="114" t="s">
        <v>12</v>
      </c>
      <c r="D433" s="114" t="str" cm="1">
        <f t="array" ref="D433">IF(A433="", "", _xlfn._xlws.FILTER('Responsáveis pelas informações'!F:F, 'Responsáveis pelas informações'!A:A=A433))</f>
        <v>Juliana</v>
      </c>
      <c r="E433" s="114" t="s">
        <v>21</v>
      </c>
      <c r="F433" s="133" t="s">
        <v>877</v>
      </c>
      <c r="G433" s="133" t="s">
        <v>389</v>
      </c>
      <c r="H433" s="133"/>
      <c r="I433" s="114"/>
      <c r="J433" s="158"/>
      <c r="K433" s="158"/>
      <c r="L433" s="158"/>
      <c r="M433" s="158"/>
      <c r="N433" s="158"/>
      <c r="O433" s="158"/>
      <c r="P433" s="158"/>
      <c r="Q433" s="158"/>
      <c r="R433" s="158"/>
      <c r="S433" s="164">
        <v>4214138.62</v>
      </c>
      <c r="T433" s="158"/>
      <c r="U433" s="158"/>
      <c r="V433" s="158"/>
      <c r="W433" s="158"/>
      <c r="X433" s="158"/>
      <c r="Y433" s="158"/>
      <c r="Z433" s="158"/>
    </row>
    <row r="434" spans="1:26" s="159" customFormat="1" ht="26.1">
      <c r="A434" s="9" t="s">
        <v>76</v>
      </c>
      <c r="B434" s="16" t="s">
        <v>9</v>
      </c>
      <c r="C434" s="16" t="s">
        <v>17</v>
      </c>
      <c r="D434" s="16" t="str" cm="1">
        <f t="array" ref="D434">IF(A434="", "", _xlfn._xlws.FILTER('Responsáveis pelas informações'!F:F, 'Responsáveis pelas informações'!A:A=A434))</f>
        <v>Bianca</v>
      </c>
      <c r="E434" s="47" t="s">
        <v>6</v>
      </c>
      <c r="F434" s="30" t="s">
        <v>877</v>
      </c>
      <c r="G434" s="30" t="s">
        <v>877</v>
      </c>
      <c r="H434" s="30"/>
      <c r="I434" s="87"/>
      <c r="J434" s="93"/>
      <c r="K434" s="93"/>
      <c r="L434" s="93"/>
      <c r="M434" s="93"/>
      <c r="N434" s="93"/>
      <c r="O434" s="93"/>
      <c r="P434" s="93"/>
      <c r="Q434" s="93"/>
      <c r="R434" s="93"/>
      <c r="S434" s="92">
        <v>443151.19</v>
      </c>
      <c r="T434" s="92">
        <v>1024178.52</v>
      </c>
      <c r="U434" s="93">
        <v>1019994.69</v>
      </c>
      <c r="V434" s="93">
        <v>886302.39</v>
      </c>
      <c r="W434" s="93">
        <v>1157870.83</v>
      </c>
      <c r="X434" s="93">
        <v>443151.19</v>
      </c>
      <c r="Y434" s="93"/>
      <c r="Z434" s="93"/>
    </row>
    <row r="435" spans="1:26" s="159" customFormat="1" ht="39">
      <c r="A435" s="9" t="s">
        <v>76</v>
      </c>
      <c r="B435" s="16" t="s">
        <v>19</v>
      </c>
      <c r="C435" s="16" t="s">
        <v>17</v>
      </c>
      <c r="D435" s="16" t="str" cm="1">
        <f t="array" ref="D435">IF(A435="", "", _xlfn._xlws.FILTER('Responsáveis pelas informações'!F:F, 'Responsáveis pelas informações'!A:A=A435))</f>
        <v>Bianca</v>
      </c>
      <c r="E435" s="47" t="s">
        <v>6</v>
      </c>
      <c r="F435" s="30" t="s">
        <v>877</v>
      </c>
      <c r="G435" s="30" t="s">
        <v>877</v>
      </c>
      <c r="H435" s="30"/>
      <c r="I435" s="87"/>
      <c r="J435" s="93"/>
      <c r="K435" s="93"/>
      <c r="L435" s="93"/>
      <c r="M435" s="93"/>
      <c r="N435" s="93"/>
      <c r="O435" s="93"/>
      <c r="P435" s="93"/>
      <c r="Q435" s="93"/>
      <c r="R435" s="93"/>
      <c r="S435" s="92">
        <v>250733.07</v>
      </c>
      <c r="T435" s="92">
        <v>733432.69</v>
      </c>
      <c r="U435" s="93">
        <v>592619.98</v>
      </c>
      <c r="V435" s="93">
        <v>501466.13</v>
      </c>
      <c r="W435" s="93">
        <v>824586.54</v>
      </c>
      <c r="X435" s="93">
        <v>250733.07</v>
      </c>
      <c r="Y435" s="93"/>
      <c r="Z435" s="93"/>
    </row>
    <row r="436" spans="1:26" s="159" customFormat="1" ht="26.1">
      <c r="A436" s="9" t="s">
        <v>76</v>
      </c>
      <c r="B436" s="16" t="s">
        <v>14</v>
      </c>
      <c r="C436" s="16" t="s">
        <v>17</v>
      </c>
      <c r="D436" s="16" t="str" cm="1">
        <f t="array" ref="D436">IF(A436="", "", _xlfn._xlws.FILTER('Responsáveis pelas informações'!F:F, 'Responsáveis pelas informações'!A:A=A436))</f>
        <v>Bianca</v>
      </c>
      <c r="E436" s="47" t="s">
        <v>6</v>
      </c>
      <c r="F436" s="30" t="s">
        <v>877</v>
      </c>
      <c r="G436" s="30" t="s">
        <v>877</v>
      </c>
      <c r="H436" s="30"/>
      <c r="I436" s="87"/>
      <c r="J436" s="93"/>
      <c r="K436" s="93"/>
      <c r="L436" s="93"/>
      <c r="M436" s="93"/>
      <c r="N436" s="93"/>
      <c r="O436" s="93"/>
      <c r="P436" s="93"/>
      <c r="Q436" s="93"/>
      <c r="R436" s="93"/>
      <c r="S436" s="92">
        <v>903141.64</v>
      </c>
      <c r="T436" s="92">
        <v>1627191.08</v>
      </c>
      <c r="U436" s="93">
        <v>1885283.28</v>
      </c>
      <c r="V436" s="93">
        <v>1806283.28</v>
      </c>
      <c r="W436" s="93">
        <v>1706191.08</v>
      </c>
      <c r="X436" s="93">
        <v>903141.64</v>
      </c>
      <c r="Y436" s="93"/>
      <c r="Z436" s="93"/>
    </row>
    <row r="437" spans="1:26" s="159" customFormat="1" ht="26.1">
      <c r="A437" s="9" t="s">
        <v>76</v>
      </c>
      <c r="B437" s="16" t="s">
        <v>24</v>
      </c>
      <c r="C437" s="16" t="s">
        <v>17</v>
      </c>
      <c r="D437" s="16" t="str" cm="1">
        <f t="array" ref="D437">IF(A437="", "", _xlfn._xlws.FILTER('Responsáveis pelas informações'!F:F, 'Responsáveis pelas informações'!A:A=A437))</f>
        <v>Bianca</v>
      </c>
      <c r="E437" s="47" t="s">
        <v>6</v>
      </c>
      <c r="F437" s="30" t="s">
        <v>877</v>
      </c>
      <c r="G437" s="30" t="s">
        <v>877</v>
      </c>
      <c r="H437" s="30"/>
      <c r="I437" s="87"/>
      <c r="J437" s="93"/>
      <c r="K437" s="93"/>
      <c r="L437" s="93"/>
      <c r="M437" s="93"/>
      <c r="N437" s="93"/>
      <c r="O437" s="93"/>
      <c r="P437" s="93"/>
      <c r="Q437" s="93"/>
      <c r="R437" s="93"/>
      <c r="S437" s="92">
        <v>1597025.9</v>
      </c>
      <c r="T437" s="92">
        <v>3384802.29</v>
      </c>
      <c r="U437" s="92">
        <v>3497897.95</v>
      </c>
      <c r="V437" s="92">
        <v>3194051.8</v>
      </c>
      <c r="W437" s="92">
        <v>3688648.45</v>
      </c>
      <c r="X437" s="92">
        <v>1597025.9</v>
      </c>
      <c r="Y437" s="93"/>
      <c r="Z437" s="93"/>
    </row>
    <row r="438" spans="1:26" ht="26.1">
      <c r="A438" s="9" t="s">
        <v>76</v>
      </c>
      <c r="B438" s="16" t="s">
        <v>9</v>
      </c>
      <c r="C438" s="16" t="s">
        <v>17</v>
      </c>
      <c r="D438" s="16" t="str" cm="1">
        <f t="array" ref="D438">IF(A438="", "", _xlfn._xlws.FILTER('Responsáveis pelas informações'!F:F, 'Responsáveis pelas informações'!A:A=A438))</f>
        <v>Bianca</v>
      </c>
      <c r="E438" s="47" t="s">
        <v>6</v>
      </c>
      <c r="F438" s="30" t="s">
        <v>877</v>
      </c>
      <c r="G438" s="30" t="s">
        <v>389</v>
      </c>
      <c r="H438" s="30"/>
      <c r="I438" s="87"/>
      <c r="J438" s="93"/>
      <c r="K438" s="93"/>
      <c r="L438" s="93"/>
      <c r="M438" s="93"/>
      <c r="N438" s="93"/>
      <c r="O438" s="93"/>
      <c r="P438" s="93"/>
      <c r="Q438" s="93"/>
      <c r="R438" s="93"/>
      <c r="S438" s="92"/>
      <c r="T438" s="92">
        <v>252620.24</v>
      </c>
      <c r="U438" s="92">
        <v>1878606.55</v>
      </c>
      <c r="V438" s="92">
        <v>1019994.69</v>
      </c>
      <c r="W438" s="92">
        <v>886302.39</v>
      </c>
      <c r="X438" s="92">
        <v>937124.94</v>
      </c>
      <c r="Y438" s="93"/>
      <c r="Z438" s="93"/>
    </row>
    <row r="439" spans="1:26" ht="39">
      <c r="A439" s="9" t="s">
        <v>76</v>
      </c>
      <c r="B439" s="16" t="s">
        <v>19</v>
      </c>
      <c r="C439" s="16" t="s">
        <v>17</v>
      </c>
      <c r="D439" s="16" t="str" cm="1">
        <f t="array" ref="D439">IF(A439="", "", _xlfn._xlws.FILTER('Responsáveis pelas informações'!F:F, 'Responsáveis pelas informações'!A:A=A439))</f>
        <v>Bianca</v>
      </c>
      <c r="E439" s="47" t="s">
        <v>6</v>
      </c>
      <c r="F439" s="30" t="s">
        <v>877</v>
      </c>
      <c r="G439" s="30" t="s">
        <v>389</v>
      </c>
      <c r="H439" s="30"/>
      <c r="I439" s="87"/>
      <c r="J439" s="93"/>
      <c r="K439" s="93"/>
      <c r="L439" s="93"/>
      <c r="M439" s="93"/>
      <c r="N439" s="93"/>
      <c r="O439" s="93"/>
      <c r="P439" s="93"/>
      <c r="Q439" s="93"/>
      <c r="R439" s="93"/>
      <c r="S439" s="92"/>
      <c r="T439" s="92">
        <v>514839.76</v>
      </c>
      <c r="U439" s="92">
        <v>3243916.71</v>
      </c>
      <c r="V439" s="92">
        <v>1885283.28</v>
      </c>
      <c r="W439" s="92">
        <v>1806283.28</v>
      </c>
      <c r="X439" s="92">
        <v>1380908.97</v>
      </c>
      <c r="Y439" s="93"/>
      <c r="Z439" s="93"/>
    </row>
    <row r="440" spans="1:26" ht="26.1">
      <c r="A440" s="9" t="s">
        <v>76</v>
      </c>
      <c r="B440" s="16" t="s">
        <v>14</v>
      </c>
      <c r="C440" s="16" t="s">
        <v>17</v>
      </c>
      <c r="D440" s="16" t="str" cm="1">
        <f t="array" ref="D440">IF(A440="", "", _xlfn._xlws.FILTER('Responsáveis pelas informações'!F:F, 'Responsáveis pelas informações'!A:A=A440))</f>
        <v>Bianca</v>
      </c>
      <c r="E440" s="47" t="s">
        <v>6</v>
      </c>
      <c r="F440" s="30" t="s">
        <v>877</v>
      </c>
      <c r="G440" s="30" t="s">
        <v>389</v>
      </c>
      <c r="H440" s="30"/>
      <c r="I440" s="87"/>
      <c r="J440" s="93"/>
      <c r="K440" s="93"/>
      <c r="L440" s="93"/>
      <c r="M440" s="93"/>
      <c r="N440" s="93"/>
      <c r="O440" s="93"/>
      <c r="P440" s="93"/>
      <c r="Q440" s="93"/>
      <c r="R440" s="93"/>
      <c r="S440" s="92"/>
      <c r="T440" s="92">
        <v>142931.46</v>
      </c>
      <c r="U440" s="92">
        <v>1249173.24</v>
      </c>
      <c r="V440" s="92">
        <v>592619.98</v>
      </c>
      <c r="W440" s="92">
        <v>501466.13</v>
      </c>
      <c r="X440" s="92">
        <v>667380.67000000004</v>
      </c>
      <c r="Y440" s="93"/>
      <c r="Z440" s="93"/>
    </row>
    <row r="441" spans="1:26" ht="26.1">
      <c r="A441" s="9" t="s">
        <v>76</v>
      </c>
      <c r="B441" s="16" t="s">
        <v>24</v>
      </c>
      <c r="C441" s="16" t="s">
        <v>17</v>
      </c>
      <c r="D441" s="16" t="str" cm="1">
        <f t="array" ref="D441">IF(A441="", "", _xlfn._xlws.FILTER('Responsáveis pelas informações'!F:F, 'Responsáveis pelas informações'!A:A=A441))</f>
        <v>Bianca</v>
      </c>
      <c r="E441" s="47" t="s">
        <v>6</v>
      </c>
      <c r="F441" s="30" t="s">
        <v>877</v>
      </c>
      <c r="G441" s="30" t="s">
        <v>389</v>
      </c>
      <c r="H441" s="30"/>
      <c r="I441" s="87"/>
      <c r="J441" s="93"/>
      <c r="K441" s="93"/>
      <c r="L441" s="93"/>
      <c r="M441" s="93"/>
      <c r="N441" s="93"/>
      <c r="O441" s="93"/>
      <c r="P441" s="93"/>
      <c r="Q441" s="93"/>
      <c r="R441" s="93"/>
      <c r="S441" s="92"/>
      <c r="T441" s="92">
        <v>910391.46</v>
      </c>
      <c r="U441" s="92">
        <v>6371696.5</v>
      </c>
      <c r="V441" s="92">
        <v>3497897.9499999997</v>
      </c>
      <c r="W441" s="92">
        <v>3194051.8</v>
      </c>
      <c r="X441" s="92">
        <v>2985414.58</v>
      </c>
      <c r="Y441" s="93"/>
      <c r="Z441" s="93"/>
    </row>
    <row r="442" spans="1:26" ht="26.1">
      <c r="A442" s="9" t="s">
        <v>78</v>
      </c>
      <c r="B442" s="16" t="s">
        <v>9</v>
      </c>
      <c r="C442" s="16" t="s">
        <v>17</v>
      </c>
      <c r="D442" s="16" t="str" cm="1">
        <f t="array" ref="D442">IF(A442="", "", _xlfn._xlws.FILTER('Responsáveis pelas informações'!F:F, 'Responsáveis pelas informações'!A:A=A442))</f>
        <v>Bianca</v>
      </c>
      <c r="E442" s="47" t="s">
        <v>44</v>
      </c>
      <c r="F442" s="30" t="s">
        <v>877</v>
      </c>
      <c r="G442" s="30" t="s">
        <v>877</v>
      </c>
      <c r="H442" s="30"/>
      <c r="I442" s="87"/>
      <c r="J442" s="93"/>
      <c r="K442" s="93"/>
      <c r="L442" s="93"/>
      <c r="M442" s="93"/>
      <c r="N442" s="93"/>
      <c r="O442" s="93"/>
      <c r="P442" s="93"/>
      <c r="Q442" s="93"/>
      <c r="R442" s="93"/>
      <c r="S442" s="92">
        <v>1459000</v>
      </c>
      <c r="T442" s="92">
        <v>2657000</v>
      </c>
      <c r="U442" s="92">
        <v>884000</v>
      </c>
      <c r="V442" s="92"/>
      <c r="W442" s="92"/>
      <c r="X442" s="92"/>
      <c r="Y442" s="93"/>
      <c r="Z442" s="93"/>
    </row>
    <row r="443" spans="1:26" ht="39">
      <c r="A443" s="9" t="s">
        <v>78</v>
      </c>
      <c r="B443" s="16" t="s">
        <v>19</v>
      </c>
      <c r="C443" s="16" t="s">
        <v>17</v>
      </c>
      <c r="D443" s="16" t="str" cm="1">
        <f t="array" ref="D443">IF(A443="", "", _xlfn._xlws.FILTER('Responsáveis pelas informações'!F:F, 'Responsáveis pelas informações'!A:A=A443))</f>
        <v>Bianca</v>
      </c>
      <c r="E443" s="47" t="s">
        <v>44</v>
      </c>
      <c r="F443" s="30" t="s">
        <v>877</v>
      </c>
      <c r="G443" s="30" t="s">
        <v>877</v>
      </c>
      <c r="H443" s="30"/>
      <c r="I443" s="87"/>
      <c r="J443" s="93"/>
      <c r="K443" s="93"/>
      <c r="L443" s="93"/>
      <c r="M443" s="93"/>
      <c r="N443" s="93"/>
      <c r="O443" s="93"/>
      <c r="P443" s="93"/>
      <c r="Q443" s="93"/>
      <c r="R443" s="93"/>
      <c r="S443" s="92">
        <v>856070</v>
      </c>
      <c r="T443" s="92">
        <v>1632130.43</v>
      </c>
      <c r="U443" s="92">
        <v>666799.56999999995</v>
      </c>
      <c r="V443" s="92"/>
      <c r="W443" s="92"/>
      <c r="X443" s="92"/>
      <c r="Y443" s="93"/>
      <c r="Z443" s="93"/>
    </row>
    <row r="444" spans="1:26" ht="26.1">
      <c r="A444" s="9" t="s">
        <v>78</v>
      </c>
      <c r="B444" s="16" t="s">
        <v>14</v>
      </c>
      <c r="C444" s="16" t="s">
        <v>17</v>
      </c>
      <c r="D444" s="16" t="str" cm="1">
        <f t="array" ref="D444">IF(A444="", "", _xlfn._xlws.FILTER('Responsáveis pelas informações'!F:F, 'Responsáveis pelas informações'!A:A=A444))</f>
        <v>Bianca</v>
      </c>
      <c r="E444" s="47" t="s">
        <v>44</v>
      </c>
      <c r="F444" s="30" t="s">
        <v>877</v>
      </c>
      <c r="G444" s="30" t="s">
        <v>877</v>
      </c>
      <c r="H444" s="30"/>
      <c r="I444" s="87"/>
      <c r="J444" s="93"/>
      <c r="K444" s="93"/>
      <c r="L444" s="93"/>
      <c r="M444" s="93"/>
      <c r="N444" s="93"/>
      <c r="O444" s="93"/>
      <c r="P444" s="93"/>
      <c r="Q444" s="93"/>
      <c r="R444" s="93"/>
      <c r="S444" s="92">
        <v>2304260</v>
      </c>
      <c r="T444" s="92">
        <v>4062800</v>
      </c>
      <c r="U444" s="92">
        <v>1801000</v>
      </c>
      <c r="V444" s="92"/>
      <c r="W444" s="92"/>
      <c r="X444" s="92"/>
      <c r="Y444" s="93"/>
      <c r="Z444" s="93"/>
    </row>
    <row r="445" spans="1:26" ht="26.1">
      <c r="A445" s="9" t="s">
        <v>78</v>
      </c>
      <c r="B445" s="16" t="s">
        <v>24</v>
      </c>
      <c r="C445" s="16" t="s">
        <v>17</v>
      </c>
      <c r="D445" s="16" t="str" cm="1">
        <f t="array" ref="D445">IF(A445="", "", _xlfn._xlws.FILTER('Responsáveis pelas informações'!F:F, 'Responsáveis pelas informações'!A:A=A445))</f>
        <v>Bianca</v>
      </c>
      <c r="E445" s="47" t="s">
        <v>44</v>
      </c>
      <c r="F445" s="30" t="s">
        <v>877</v>
      </c>
      <c r="G445" s="30" t="s">
        <v>877</v>
      </c>
      <c r="H445" s="30"/>
      <c r="I445" s="87"/>
      <c r="J445" s="93"/>
      <c r="K445" s="93"/>
      <c r="L445" s="93"/>
      <c r="M445" s="93"/>
      <c r="N445" s="93"/>
      <c r="O445" s="93"/>
      <c r="P445" s="93"/>
      <c r="Q445" s="93"/>
      <c r="R445" s="93"/>
      <c r="S445" s="92">
        <v>4619330</v>
      </c>
      <c r="T445" s="92">
        <v>8351930.4299999997</v>
      </c>
      <c r="U445" s="92">
        <v>3351799.57</v>
      </c>
      <c r="V445" s="92"/>
      <c r="W445" s="92"/>
      <c r="X445" s="92"/>
      <c r="Y445" s="93"/>
      <c r="Z445" s="93"/>
    </row>
    <row r="446" spans="1:26" ht="26.1">
      <c r="A446" s="77" t="s">
        <v>80</v>
      </c>
      <c r="B446" s="47" t="s">
        <v>9</v>
      </c>
      <c r="C446" s="47" t="s">
        <v>17</v>
      </c>
      <c r="D446" s="47" t="str" cm="1">
        <f t="array" ref="D446">IF(A446="", "", _xlfn._xlws.FILTER('Responsáveis pelas informações'!F:F, 'Responsáveis pelas informações'!A:A=A446))</f>
        <v>Bianca</v>
      </c>
      <c r="E446" s="47" t="s">
        <v>35</v>
      </c>
      <c r="F446" s="61" t="s">
        <v>877</v>
      </c>
      <c r="G446" s="61" t="s">
        <v>877</v>
      </c>
      <c r="H446" s="61"/>
      <c r="I446" s="108"/>
      <c r="J446" s="94"/>
      <c r="K446" s="94"/>
      <c r="L446" s="94"/>
      <c r="M446" s="94"/>
      <c r="N446" s="94"/>
      <c r="O446" s="94"/>
      <c r="P446" s="94"/>
      <c r="Q446" s="94"/>
      <c r="R446" s="94">
        <v>264069.03999999998</v>
      </c>
      <c r="S446" s="99">
        <v>1378223.59</v>
      </c>
      <c r="T446" s="99">
        <v>1413799.33</v>
      </c>
      <c r="U446" s="99">
        <v>1146916.6399999999</v>
      </c>
      <c r="V446" s="99">
        <v>568498.16</v>
      </c>
      <c r="W446" s="99">
        <v>228493.23</v>
      </c>
      <c r="X446" s="99"/>
      <c r="Y446" s="94"/>
      <c r="Z446" s="94"/>
    </row>
    <row r="447" spans="1:26" ht="39">
      <c r="A447" s="77" t="s">
        <v>80</v>
      </c>
      <c r="B447" s="47" t="s">
        <v>19</v>
      </c>
      <c r="C447" s="47" t="s">
        <v>17</v>
      </c>
      <c r="D447" s="47" t="str" cm="1">
        <f t="array" ref="D447">IF(A447="", "", _xlfn._xlws.FILTER('Responsáveis pelas informações'!F:F, 'Responsáveis pelas informações'!A:A=A447))</f>
        <v>Bianca</v>
      </c>
      <c r="E447" s="47" t="s">
        <v>35</v>
      </c>
      <c r="F447" s="61" t="s">
        <v>877</v>
      </c>
      <c r="G447" s="61" t="s">
        <v>877</v>
      </c>
      <c r="H447" s="61"/>
      <c r="I447" s="108"/>
      <c r="J447" s="94"/>
      <c r="K447" s="94"/>
      <c r="L447" s="94"/>
      <c r="M447" s="94"/>
      <c r="N447" s="94"/>
      <c r="O447" s="94"/>
      <c r="P447" s="94"/>
      <c r="Q447" s="94"/>
      <c r="R447" s="94">
        <v>153640.17000000001</v>
      </c>
      <c r="S447" s="99">
        <v>801875.55</v>
      </c>
      <c r="T447" s="99">
        <v>822574.16</v>
      </c>
      <c r="U447" s="99">
        <v>667296.96</v>
      </c>
      <c r="V447" s="99">
        <v>330765.82</v>
      </c>
      <c r="W447" s="99">
        <v>132941.56</v>
      </c>
      <c r="X447" s="99"/>
      <c r="Y447" s="94"/>
      <c r="Z447" s="94"/>
    </row>
    <row r="448" spans="1:26" ht="26.1">
      <c r="A448" s="77" t="s">
        <v>80</v>
      </c>
      <c r="B448" s="47" t="s">
        <v>14</v>
      </c>
      <c r="C448" s="47" t="s">
        <v>17</v>
      </c>
      <c r="D448" s="47" t="str" cm="1">
        <f t="array" ref="D448">IF(A448="", "", _xlfn._xlws.FILTER('Responsáveis pelas informações'!F:F, 'Responsáveis pelas informações'!A:A=A448))</f>
        <v>Bianca</v>
      </c>
      <c r="E448" s="47" t="s">
        <v>35</v>
      </c>
      <c r="F448" s="61" t="s">
        <v>877</v>
      </c>
      <c r="G448" s="61" t="s">
        <v>877</v>
      </c>
      <c r="H448" s="61"/>
      <c r="I448" s="108"/>
      <c r="J448" s="94"/>
      <c r="K448" s="94"/>
      <c r="L448" s="94"/>
      <c r="M448" s="94"/>
      <c r="N448" s="94"/>
      <c r="O448" s="94"/>
      <c r="P448" s="94"/>
      <c r="Q448" s="94"/>
      <c r="R448" s="94">
        <v>382500</v>
      </c>
      <c r="S448" s="99">
        <v>1996335.99</v>
      </c>
      <c r="T448" s="99">
        <v>2047866.91</v>
      </c>
      <c r="U448" s="99">
        <v>1661291.38</v>
      </c>
      <c r="V448" s="99">
        <v>823469.09</v>
      </c>
      <c r="W448" s="99">
        <v>330969.09000000003</v>
      </c>
      <c r="X448" s="99"/>
      <c r="Y448" s="94"/>
      <c r="Z448" s="94"/>
    </row>
    <row r="449" spans="1:26" ht="26.1">
      <c r="A449" s="77" t="s">
        <v>80</v>
      </c>
      <c r="B449" s="47" t="s">
        <v>24</v>
      </c>
      <c r="C449" s="47" t="s">
        <v>17</v>
      </c>
      <c r="D449" s="47" t="str" cm="1">
        <f t="array" ref="D449">IF(A449="", "", _xlfn._xlws.FILTER('Responsáveis pelas informações'!F:F, 'Responsáveis pelas informações'!A:A=A449))</f>
        <v>Bianca</v>
      </c>
      <c r="E449" s="47" t="s">
        <v>35</v>
      </c>
      <c r="F449" s="61" t="s">
        <v>877</v>
      </c>
      <c r="G449" s="61" t="s">
        <v>877</v>
      </c>
      <c r="H449" s="61"/>
      <c r="I449" s="108"/>
      <c r="J449" s="94"/>
      <c r="K449" s="94"/>
      <c r="L449" s="94"/>
      <c r="M449" s="94"/>
      <c r="N449" s="94"/>
      <c r="O449" s="94"/>
      <c r="P449" s="94"/>
      <c r="Q449" s="94"/>
      <c r="R449" s="94">
        <v>800209.21</v>
      </c>
      <c r="S449" s="99">
        <v>4176435.13</v>
      </c>
      <c r="T449" s="99">
        <v>4284240.4000000004</v>
      </c>
      <c r="U449" s="99">
        <v>3475504.9799999995</v>
      </c>
      <c r="V449" s="99">
        <v>1722733.0699999998</v>
      </c>
      <c r="W449" s="99">
        <v>692403.88000000012</v>
      </c>
      <c r="X449" s="99"/>
      <c r="Y449" s="94"/>
      <c r="Z449" s="94"/>
    </row>
    <row r="450" spans="1:26" s="159" customFormat="1" ht="26.1">
      <c r="A450" s="187" t="s">
        <v>82</v>
      </c>
      <c r="B450" s="150" t="s">
        <v>9</v>
      </c>
      <c r="C450" s="150" t="s">
        <v>17</v>
      </c>
      <c r="D450" s="150" t="str" cm="1">
        <f t="array" ref="D450">IF(A450="", "", _xlfn._xlws.FILTER('Responsáveis pelas informações'!F:F, 'Responsáveis pelas informações'!A:A=A450))</f>
        <v>Bianca</v>
      </c>
      <c r="E450" s="150" t="s">
        <v>44</v>
      </c>
      <c r="F450" s="191" t="s">
        <v>877</v>
      </c>
      <c r="G450" s="191" t="s">
        <v>877</v>
      </c>
      <c r="H450" s="191"/>
      <c r="I450" s="189"/>
      <c r="J450" s="193"/>
      <c r="K450" s="193"/>
      <c r="L450" s="193"/>
      <c r="M450" s="193"/>
      <c r="N450" s="193"/>
      <c r="O450" s="193"/>
      <c r="P450" s="193"/>
      <c r="Q450" s="193"/>
      <c r="R450" s="193"/>
      <c r="S450" s="194"/>
      <c r="T450" s="194">
        <v>700000</v>
      </c>
      <c r="U450" s="99">
        <v>800000</v>
      </c>
      <c r="V450" s="99">
        <v>900000</v>
      </c>
      <c r="W450" s="99"/>
      <c r="X450" s="99"/>
      <c r="Y450" s="193"/>
      <c r="Z450" s="193"/>
    </row>
    <row r="451" spans="1:26" s="159" customFormat="1" ht="26.1">
      <c r="A451" s="187" t="s">
        <v>82</v>
      </c>
      <c r="B451" s="150" t="s">
        <v>14</v>
      </c>
      <c r="C451" s="150" t="s">
        <v>17</v>
      </c>
      <c r="D451" s="150" t="str" cm="1">
        <f t="array" ref="D451">IF(A451="", "", _xlfn._xlws.FILTER('Responsáveis pelas informações'!F:F, 'Responsáveis pelas informações'!A:A=A451))</f>
        <v>Bianca</v>
      </c>
      <c r="E451" s="150" t="s">
        <v>44</v>
      </c>
      <c r="F451" s="191" t="s">
        <v>877</v>
      </c>
      <c r="G451" s="191" t="s">
        <v>877</v>
      </c>
      <c r="H451" s="191"/>
      <c r="I451" s="189"/>
      <c r="J451" s="193"/>
      <c r="K451" s="193"/>
      <c r="L451" s="193"/>
      <c r="M451" s="193"/>
      <c r="N451" s="193"/>
      <c r="O451" s="193"/>
      <c r="P451" s="193"/>
      <c r="Q451" s="193"/>
      <c r="R451" s="193"/>
      <c r="S451" s="194"/>
      <c r="T451" s="194">
        <v>700000</v>
      </c>
      <c r="U451" s="99">
        <v>800000</v>
      </c>
      <c r="V451" s="99">
        <v>900000</v>
      </c>
      <c r="W451" s="99"/>
      <c r="X451" s="99"/>
      <c r="Y451" s="193"/>
      <c r="Z451" s="193"/>
    </row>
    <row r="452" spans="1:26" s="159" customFormat="1" ht="39">
      <c r="A452" s="187" t="s">
        <v>82</v>
      </c>
      <c r="B452" s="150" t="s">
        <v>19</v>
      </c>
      <c r="C452" s="150" t="s">
        <v>17</v>
      </c>
      <c r="D452" s="150" t="str" cm="1">
        <f t="array" ref="D452">IF(A452="", "", _xlfn._xlws.FILTER('Responsáveis pelas informações'!F:F, 'Responsáveis pelas informações'!A:A=A452))</f>
        <v>Bianca</v>
      </c>
      <c r="E452" s="150" t="s">
        <v>44</v>
      </c>
      <c r="F452" s="191" t="s">
        <v>877</v>
      </c>
      <c r="G452" s="191" t="s">
        <v>877</v>
      </c>
      <c r="H452" s="191"/>
      <c r="I452" s="189"/>
      <c r="J452" s="193"/>
      <c r="K452" s="193"/>
      <c r="L452" s="193"/>
      <c r="M452" s="193"/>
      <c r="N452" s="193"/>
      <c r="O452" s="193"/>
      <c r="P452" s="193"/>
      <c r="Q452" s="193"/>
      <c r="R452" s="193"/>
      <c r="S452" s="194"/>
      <c r="T452" s="194">
        <v>700000</v>
      </c>
      <c r="U452" s="99">
        <v>800000</v>
      </c>
      <c r="V452" s="99">
        <v>900000</v>
      </c>
      <c r="W452" s="99"/>
      <c r="X452" s="99"/>
      <c r="Y452" s="193"/>
      <c r="Z452" s="193"/>
    </row>
    <row r="453" spans="1:26" s="159" customFormat="1" ht="26.1">
      <c r="A453" s="187" t="s">
        <v>82</v>
      </c>
      <c r="B453" s="150" t="s">
        <v>24</v>
      </c>
      <c r="C453" s="150" t="s">
        <v>17</v>
      </c>
      <c r="D453" s="150" t="str" cm="1">
        <f t="array" ref="D453">IF(A453="", "", _xlfn._xlws.FILTER('Responsáveis pelas informações'!F:F, 'Responsáveis pelas informações'!A:A=A453))</f>
        <v>Bianca</v>
      </c>
      <c r="E453" s="150" t="s">
        <v>44</v>
      </c>
      <c r="F453" s="191" t="s">
        <v>877</v>
      </c>
      <c r="G453" s="191" t="s">
        <v>877</v>
      </c>
      <c r="H453" s="191"/>
      <c r="I453" s="189"/>
      <c r="J453" s="193"/>
      <c r="K453" s="193"/>
      <c r="L453" s="193"/>
      <c r="M453" s="193"/>
      <c r="N453" s="193"/>
      <c r="O453" s="193"/>
      <c r="P453" s="193"/>
      <c r="Q453" s="193"/>
      <c r="R453" s="193"/>
      <c r="S453" s="194"/>
      <c r="T453" s="194">
        <v>2100000</v>
      </c>
      <c r="U453" s="99">
        <v>2400000</v>
      </c>
      <c r="V453" s="99">
        <v>2700000</v>
      </c>
      <c r="W453" s="99"/>
      <c r="X453" s="99"/>
      <c r="Y453" s="193"/>
      <c r="Z453" s="193"/>
    </row>
    <row r="454" spans="1:26" ht="26.1">
      <c r="A454" s="9" t="s">
        <v>83</v>
      </c>
      <c r="B454" s="16" t="s">
        <v>9</v>
      </c>
      <c r="C454" s="16" t="s">
        <v>17</v>
      </c>
      <c r="D454" s="16" t="str" cm="1">
        <f t="array" ref="D454">IF(A454="", "", _xlfn._xlws.FILTER('Responsáveis pelas informações'!F:F, 'Responsáveis pelas informações'!A:A=A454))</f>
        <v>Juliana</v>
      </c>
      <c r="E454" s="16" t="s">
        <v>32</v>
      </c>
      <c r="F454" s="30" t="s">
        <v>389</v>
      </c>
      <c r="G454" s="30" t="s">
        <v>877</v>
      </c>
      <c r="H454" s="30"/>
      <c r="I454" s="16"/>
      <c r="J454" s="93"/>
      <c r="K454" s="93"/>
      <c r="L454" s="93"/>
      <c r="M454" s="93"/>
      <c r="N454" s="93"/>
      <c r="O454" s="93"/>
      <c r="P454" s="93"/>
      <c r="Q454" s="93"/>
      <c r="R454" s="93"/>
      <c r="S454" s="92"/>
      <c r="T454" s="92">
        <v>300000</v>
      </c>
      <c r="U454" s="92">
        <v>470000</v>
      </c>
      <c r="V454" s="92">
        <v>560000</v>
      </c>
      <c r="W454" s="92"/>
      <c r="X454" s="92"/>
      <c r="Y454" s="93"/>
      <c r="Z454" s="93"/>
    </row>
    <row r="455" spans="1:26" ht="26.1">
      <c r="A455" s="9" t="s">
        <v>83</v>
      </c>
      <c r="B455" s="16" t="s">
        <v>14</v>
      </c>
      <c r="C455" s="16" t="s">
        <v>17</v>
      </c>
      <c r="D455" s="16" t="str" cm="1">
        <f t="array" ref="D455">IF(A455="", "", _xlfn._xlws.FILTER('Responsáveis pelas informações'!F:F, 'Responsáveis pelas informações'!A:A=A455))</f>
        <v>Juliana</v>
      </c>
      <c r="E455" s="16" t="s">
        <v>32</v>
      </c>
      <c r="F455" s="30" t="s">
        <v>389</v>
      </c>
      <c r="G455" s="30" t="s">
        <v>877</v>
      </c>
      <c r="H455" s="30"/>
      <c r="I455" s="16"/>
      <c r="J455" s="93"/>
      <c r="K455" s="93"/>
      <c r="L455" s="93"/>
      <c r="M455" s="93"/>
      <c r="N455" s="93"/>
      <c r="O455" s="93"/>
      <c r="P455" s="93"/>
      <c r="Q455" s="93"/>
      <c r="R455" s="93"/>
      <c r="S455" s="92"/>
      <c r="T455" s="92">
        <v>300000</v>
      </c>
      <c r="U455" s="92">
        <v>670000</v>
      </c>
      <c r="V455" s="92">
        <v>790000</v>
      </c>
      <c r="W455" s="92"/>
      <c r="X455" s="92"/>
      <c r="Y455" s="93"/>
      <c r="Z455" s="93"/>
    </row>
    <row r="456" spans="1:26" ht="39">
      <c r="A456" s="9" t="s">
        <v>83</v>
      </c>
      <c r="B456" s="16" t="s">
        <v>19</v>
      </c>
      <c r="C456" s="16" t="s">
        <v>17</v>
      </c>
      <c r="D456" s="16" t="str" cm="1">
        <f t="array" ref="D456">IF(A456="", "", _xlfn._xlws.FILTER('Responsáveis pelas informações'!F:F, 'Responsáveis pelas informações'!A:A=A456))</f>
        <v>Juliana</v>
      </c>
      <c r="E456" s="16" t="s">
        <v>32</v>
      </c>
      <c r="F456" s="30" t="s">
        <v>389</v>
      </c>
      <c r="G456" s="30" t="s">
        <v>877</v>
      </c>
      <c r="H456" s="30"/>
      <c r="I456" s="16"/>
      <c r="J456" s="93"/>
      <c r="K456" s="93"/>
      <c r="L456" s="93"/>
      <c r="M456" s="93"/>
      <c r="N456" s="93"/>
      <c r="O456" s="93"/>
      <c r="P456" s="93"/>
      <c r="Q456" s="93"/>
      <c r="R456" s="93"/>
      <c r="S456" s="92"/>
      <c r="T456" s="92">
        <v>300000</v>
      </c>
      <c r="U456" s="92">
        <v>270000</v>
      </c>
      <c r="V456" s="92">
        <v>330000</v>
      </c>
      <c r="W456" s="92"/>
      <c r="X456" s="92"/>
      <c r="Y456" s="93"/>
      <c r="Z456" s="93"/>
    </row>
    <row r="457" spans="1:26" ht="26.1">
      <c r="A457" s="9" t="s">
        <v>83</v>
      </c>
      <c r="B457" s="16" t="s">
        <v>24</v>
      </c>
      <c r="C457" s="16" t="s">
        <v>17</v>
      </c>
      <c r="D457" s="16" t="str" cm="1">
        <f t="array" ref="D457">IF(A457="", "", _xlfn._xlws.FILTER('Responsáveis pelas informações'!F:F, 'Responsáveis pelas informações'!A:A=A457))</f>
        <v>Juliana</v>
      </c>
      <c r="E457" s="16" t="s">
        <v>32</v>
      </c>
      <c r="F457" s="30" t="s">
        <v>389</v>
      </c>
      <c r="G457" s="30" t="s">
        <v>877</v>
      </c>
      <c r="H457" s="30"/>
      <c r="I457" s="16"/>
      <c r="J457" s="93"/>
      <c r="K457" s="93"/>
      <c r="L457" s="93"/>
      <c r="M457" s="93"/>
      <c r="N457" s="93"/>
      <c r="O457" s="93"/>
      <c r="P457" s="93"/>
      <c r="Q457" s="93"/>
      <c r="R457" s="93"/>
      <c r="S457" s="92"/>
      <c r="T457" s="92">
        <v>900000</v>
      </c>
      <c r="U457" s="92">
        <v>1410000</v>
      </c>
      <c r="V457" s="92">
        <v>1680000</v>
      </c>
      <c r="W457" s="92"/>
      <c r="X457" s="92"/>
      <c r="Y457" s="93"/>
      <c r="Z457" s="93"/>
    </row>
    <row r="458" spans="1:26" ht="26.1">
      <c r="A458" s="9" t="s">
        <v>83</v>
      </c>
      <c r="B458" s="16" t="s">
        <v>9</v>
      </c>
      <c r="C458" s="16" t="s">
        <v>7</v>
      </c>
      <c r="D458" s="16" t="str" cm="1">
        <f t="array" ref="D458">IF(A458="", "", _xlfn._xlws.FILTER('Responsáveis pelas informações'!F:F, 'Responsáveis pelas informações'!A:A=A458))</f>
        <v>Juliana</v>
      </c>
      <c r="E458" s="16" t="s">
        <v>32</v>
      </c>
      <c r="F458" s="30" t="s">
        <v>389</v>
      </c>
      <c r="G458" s="30" t="s">
        <v>877</v>
      </c>
      <c r="H458" s="30"/>
      <c r="I458" s="16"/>
      <c r="J458" s="93"/>
      <c r="K458" s="93"/>
      <c r="L458" s="93"/>
      <c r="M458" s="93"/>
      <c r="N458" s="93"/>
      <c r="O458" s="93"/>
      <c r="P458" s="93"/>
      <c r="Q458" s="93"/>
      <c r="R458" s="93"/>
      <c r="S458" s="92"/>
      <c r="T458" s="92">
        <v>300000</v>
      </c>
      <c r="U458" s="92">
        <v>200000</v>
      </c>
      <c r="V458" s="92">
        <v>240000</v>
      </c>
      <c r="W458" s="92"/>
      <c r="X458" s="92"/>
      <c r="Y458" s="93"/>
      <c r="Z458" s="93"/>
    </row>
    <row r="459" spans="1:26" ht="26.1">
      <c r="A459" s="9" t="s">
        <v>83</v>
      </c>
      <c r="B459" s="16" t="s">
        <v>14</v>
      </c>
      <c r="C459" s="16" t="s">
        <v>7</v>
      </c>
      <c r="D459" s="16" t="str" cm="1">
        <f t="array" ref="D459">IF(A459="", "", _xlfn._xlws.FILTER('Responsáveis pelas informações'!F:F, 'Responsáveis pelas informações'!A:A=A459))</f>
        <v>Juliana</v>
      </c>
      <c r="E459" s="16" t="s">
        <v>32</v>
      </c>
      <c r="F459" s="30" t="s">
        <v>389</v>
      </c>
      <c r="G459" s="30" t="s">
        <v>877</v>
      </c>
      <c r="H459" s="30"/>
      <c r="I459" s="16"/>
      <c r="J459" s="93"/>
      <c r="K459" s="93"/>
      <c r="L459" s="93"/>
      <c r="M459" s="93"/>
      <c r="N459" s="93"/>
      <c r="O459" s="93"/>
      <c r="P459" s="93"/>
      <c r="Q459" s="93"/>
      <c r="R459" s="93"/>
      <c r="S459" s="92"/>
      <c r="T459" s="92">
        <v>350000</v>
      </c>
      <c r="U459" s="92">
        <v>290000</v>
      </c>
      <c r="V459" s="92">
        <v>350000</v>
      </c>
      <c r="W459" s="92"/>
      <c r="X459" s="92"/>
      <c r="Y459" s="93"/>
      <c r="Z459" s="93"/>
    </row>
    <row r="460" spans="1:26" ht="39">
      <c r="A460" s="9" t="s">
        <v>83</v>
      </c>
      <c r="B460" s="16" t="s">
        <v>19</v>
      </c>
      <c r="C460" s="16" t="s">
        <v>7</v>
      </c>
      <c r="D460" s="16" t="str" cm="1">
        <f t="array" ref="D460">IF(A460="", "", _xlfn._xlws.FILTER('Responsáveis pelas informações'!F:F, 'Responsáveis pelas informações'!A:A=A460))</f>
        <v>Juliana</v>
      </c>
      <c r="E460" s="16" t="s">
        <v>32</v>
      </c>
      <c r="F460" s="30" t="s">
        <v>389</v>
      </c>
      <c r="G460" s="30" t="s">
        <v>877</v>
      </c>
      <c r="H460" s="30"/>
      <c r="I460" s="16"/>
      <c r="J460" s="93"/>
      <c r="K460" s="93"/>
      <c r="L460" s="93"/>
      <c r="M460" s="93"/>
      <c r="N460" s="93"/>
      <c r="O460" s="93"/>
      <c r="P460" s="93"/>
      <c r="Q460" s="93"/>
      <c r="R460" s="93"/>
      <c r="S460" s="92"/>
      <c r="T460" s="92">
        <v>250000</v>
      </c>
      <c r="U460" s="92">
        <v>110000</v>
      </c>
      <c r="V460" s="92">
        <v>130000</v>
      </c>
      <c r="W460" s="92"/>
      <c r="X460" s="92"/>
      <c r="Y460" s="93"/>
      <c r="Z460" s="93"/>
    </row>
    <row r="461" spans="1:26" ht="26.1">
      <c r="A461" s="9" t="s">
        <v>83</v>
      </c>
      <c r="B461" s="16" t="s">
        <v>24</v>
      </c>
      <c r="C461" s="16" t="s">
        <v>7</v>
      </c>
      <c r="D461" s="16" t="str" cm="1">
        <f t="array" ref="D461">IF(A461="", "", _xlfn._xlws.FILTER('Responsáveis pelas informações'!F:F, 'Responsáveis pelas informações'!A:A=A461))</f>
        <v>Juliana</v>
      </c>
      <c r="E461" s="16" t="s">
        <v>32</v>
      </c>
      <c r="F461" s="30" t="s">
        <v>389</v>
      </c>
      <c r="G461" s="30" t="s">
        <v>877</v>
      </c>
      <c r="H461" s="30"/>
      <c r="I461" s="16"/>
      <c r="J461" s="93"/>
      <c r="K461" s="93"/>
      <c r="L461" s="93"/>
      <c r="M461" s="93"/>
      <c r="N461" s="93"/>
      <c r="O461" s="93"/>
      <c r="P461" s="93"/>
      <c r="Q461" s="93"/>
      <c r="R461" s="93"/>
      <c r="S461" s="92"/>
      <c r="T461" s="92">
        <v>900000</v>
      </c>
      <c r="U461" s="92">
        <v>600000</v>
      </c>
      <c r="V461" s="92">
        <v>720000</v>
      </c>
      <c r="W461" s="92"/>
      <c r="X461" s="92"/>
      <c r="Y461" s="93"/>
      <c r="Z461" s="93"/>
    </row>
    <row r="462" spans="1:26" ht="26.1">
      <c r="A462" s="9" t="s">
        <v>83</v>
      </c>
      <c r="B462" s="16" t="s">
        <v>9</v>
      </c>
      <c r="C462" s="16" t="s">
        <v>12</v>
      </c>
      <c r="D462" s="16" t="str" cm="1">
        <f t="array" ref="D462">IF(A462="", "", _xlfn._xlws.FILTER('Responsáveis pelas informações'!F:F, 'Responsáveis pelas informações'!A:A=A462))</f>
        <v>Juliana</v>
      </c>
      <c r="E462" s="16" t="s">
        <v>32</v>
      </c>
      <c r="F462" s="30" t="s">
        <v>389</v>
      </c>
      <c r="G462" s="30" t="s">
        <v>877</v>
      </c>
      <c r="H462" s="30"/>
      <c r="I462" s="16"/>
      <c r="J462" s="93"/>
      <c r="K462" s="93"/>
      <c r="L462" s="93"/>
      <c r="M462" s="93"/>
      <c r="N462" s="93"/>
      <c r="O462" s="93"/>
      <c r="P462" s="93"/>
      <c r="Q462" s="93"/>
      <c r="R462" s="93"/>
      <c r="S462" s="92"/>
      <c r="T462" s="92">
        <v>0</v>
      </c>
      <c r="U462" s="92">
        <v>0</v>
      </c>
      <c r="V462" s="92">
        <v>0</v>
      </c>
      <c r="W462" s="92"/>
      <c r="X462" s="92"/>
      <c r="Y462" s="93"/>
      <c r="Z462" s="93"/>
    </row>
    <row r="463" spans="1:26" ht="26.1">
      <c r="A463" s="9" t="s">
        <v>83</v>
      </c>
      <c r="B463" s="16" t="s">
        <v>14</v>
      </c>
      <c r="C463" s="16" t="s">
        <v>12</v>
      </c>
      <c r="D463" s="16" t="str" cm="1">
        <f t="array" ref="D463">IF(A463="", "", _xlfn._xlws.FILTER('Responsáveis pelas informações'!F:F, 'Responsáveis pelas informações'!A:A=A463))</f>
        <v>Juliana</v>
      </c>
      <c r="E463" s="16" t="s">
        <v>32</v>
      </c>
      <c r="F463" s="30" t="s">
        <v>389</v>
      </c>
      <c r="G463" s="30" t="s">
        <v>877</v>
      </c>
      <c r="H463" s="30"/>
      <c r="I463" s="16"/>
      <c r="J463" s="93"/>
      <c r="K463" s="93"/>
      <c r="L463" s="93"/>
      <c r="M463" s="93"/>
      <c r="N463" s="93"/>
      <c r="O463" s="93"/>
      <c r="P463" s="93"/>
      <c r="Q463" s="93"/>
      <c r="R463" s="93"/>
      <c r="S463" s="92"/>
      <c r="T463" s="92">
        <v>0</v>
      </c>
      <c r="U463" s="92">
        <v>0</v>
      </c>
      <c r="V463" s="92">
        <v>0</v>
      </c>
      <c r="W463" s="92"/>
      <c r="X463" s="92"/>
      <c r="Y463" s="93"/>
      <c r="Z463" s="93"/>
    </row>
    <row r="464" spans="1:26" ht="39">
      <c r="A464" s="9" t="s">
        <v>83</v>
      </c>
      <c r="B464" s="16" t="s">
        <v>19</v>
      </c>
      <c r="C464" s="16" t="s">
        <v>12</v>
      </c>
      <c r="D464" s="16" t="str" cm="1">
        <f t="array" ref="D464">IF(A464="", "", _xlfn._xlws.FILTER('Responsáveis pelas informações'!F:F, 'Responsáveis pelas informações'!A:A=A464))</f>
        <v>Juliana</v>
      </c>
      <c r="E464" s="16" t="s">
        <v>32</v>
      </c>
      <c r="F464" s="30" t="s">
        <v>389</v>
      </c>
      <c r="G464" s="30" t="s">
        <v>877</v>
      </c>
      <c r="H464" s="30"/>
      <c r="I464" s="16"/>
      <c r="J464" s="93"/>
      <c r="K464" s="93"/>
      <c r="L464" s="93"/>
      <c r="M464" s="93"/>
      <c r="N464" s="93"/>
      <c r="O464" s="93"/>
      <c r="P464" s="93"/>
      <c r="Q464" s="93"/>
      <c r="R464" s="93"/>
      <c r="S464" s="92"/>
      <c r="T464" s="92">
        <v>0</v>
      </c>
      <c r="U464" s="92">
        <v>0</v>
      </c>
      <c r="V464" s="92">
        <v>0</v>
      </c>
      <c r="W464" s="92"/>
      <c r="X464" s="92"/>
      <c r="Y464" s="93"/>
      <c r="Z464" s="93"/>
    </row>
    <row r="465" spans="1:26" ht="26.1">
      <c r="A465" s="9" t="s">
        <v>83</v>
      </c>
      <c r="B465" s="16" t="s">
        <v>24</v>
      </c>
      <c r="C465" s="16" t="s">
        <v>12</v>
      </c>
      <c r="D465" s="16" t="str" cm="1">
        <f t="array" ref="D465">IF(A465="", "", _xlfn._xlws.FILTER('Responsáveis pelas informações'!F:F, 'Responsáveis pelas informações'!A:A=A465))</f>
        <v>Juliana</v>
      </c>
      <c r="E465" s="16" t="s">
        <v>32</v>
      </c>
      <c r="F465" s="30" t="s">
        <v>389</v>
      </c>
      <c r="G465" s="30" t="s">
        <v>877</v>
      </c>
      <c r="H465" s="30"/>
      <c r="I465" s="16"/>
      <c r="J465" s="93"/>
      <c r="K465" s="93"/>
      <c r="L465" s="93"/>
      <c r="M465" s="93"/>
      <c r="N465" s="93"/>
      <c r="O465" s="93"/>
      <c r="P465" s="93"/>
      <c r="Q465" s="93"/>
      <c r="R465" s="93"/>
      <c r="S465" s="92"/>
      <c r="T465" s="92">
        <v>0</v>
      </c>
      <c r="U465" s="92">
        <v>0</v>
      </c>
      <c r="V465" s="92">
        <v>0</v>
      </c>
      <c r="W465" s="92"/>
      <c r="X465" s="92"/>
      <c r="Y465" s="93"/>
      <c r="Z465" s="93"/>
    </row>
    <row r="466" spans="1:26" ht="26.1">
      <c r="A466" s="9" t="s">
        <v>83</v>
      </c>
      <c r="B466" s="16" t="s">
        <v>9</v>
      </c>
      <c r="C466" s="16" t="s">
        <v>17</v>
      </c>
      <c r="D466" s="16" t="s">
        <v>224</v>
      </c>
      <c r="E466" s="16" t="s">
        <v>32</v>
      </c>
      <c r="F466" s="30" t="s">
        <v>877</v>
      </c>
      <c r="G466" s="30" t="s">
        <v>389</v>
      </c>
      <c r="H466" s="30"/>
      <c r="I466" s="16"/>
      <c r="J466" s="93"/>
      <c r="K466" s="93"/>
      <c r="L466" s="93"/>
      <c r="M466" s="93"/>
      <c r="N466" s="93"/>
      <c r="O466" s="93"/>
      <c r="P466" s="93"/>
      <c r="Q466" s="93"/>
      <c r="R466" s="93"/>
      <c r="S466" s="92"/>
      <c r="T466" s="177">
        <v>0</v>
      </c>
      <c r="U466" s="92">
        <v>300000</v>
      </c>
      <c r="V466" s="92">
        <v>560000</v>
      </c>
      <c r="W466" s="92"/>
      <c r="X466" s="92"/>
      <c r="Y466" s="93"/>
      <c r="Z466" s="93"/>
    </row>
    <row r="467" spans="1:26" ht="26.1">
      <c r="A467" s="9" t="s">
        <v>83</v>
      </c>
      <c r="B467" s="16" t="s">
        <v>14</v>
      </c>
      <c r="C467" s="16" t="s">
        <v>17</v>
      </c>
      <c r="D467" s="16" t="s">
        <v>224</v>
      </c>
      <c r="E467" s="16" t="s">
        <v>32</v>
      </c>
      <c r="F467" s="30" t="s">
        <v>877</v>
      </c>
      <c r="G467" s="30" t="s">
        <v>389</v>
      </c>
      <c r="H467" s="30"/>
      <c r="I467" s="16"/>
      <c r="J467" s="93"/>
      <c r="K467" s="93"/>
      <c r="L467" s="93"/>
      <c r="M467" s="93"/>
      <c r="N467" s="93"/>
      <c r="O467" s="93"/>
      <c r="P467" s="93"/>
      <c r="Q467" s="93"/>
      <c r="R467" s="93"/>
      <c r="S467" s="92"/>
      <c r="T467" s="177">
        <v>0</v>
      </c>
      <c r="U467" s="92">
        <v>370000</v>
      </c>
      <c r="V467" s="92">
        <v>790000</v>
      </c>
      <c r="W467" s="92"/>
      <c r="X467" s="92"/>
      <c r="Y467" s="93"/>
      <c r="Z467" s="93"/>
    </row>
    <row r="468" spans="1:26" ht="39">
      <c r="A468" s="9" t="s">
        <v>83</v>
      </c>
      <c r="B468" s="16" t="s">
        <v>19</v>
      </c>
      <c r="C468" s="16" t="s">
        <v>17</v>
      </c>
      <c r="D468" s="16" t="s">
        <v>224</v>
      </c>
      <c r="E468" s="16" t="s">
        <v>32</v>
      </c>
      <c r="F468" s="30" t="s">
        <v>877</v>
      </c>
      <c r="G468" s="30" t="s">
        <v>389</v>
      </c>
      <c r="H468" s="30"/>
      <c r="I468" s="16"/>
      <c r="J468" s="93"/>
      <c r="K468" s="93"/>
      <c r="L468" s="93"/>
      <c r="M468" s="93"/>
      <c r="N468" s="93"/>
      <c r="O468" s="93"/>
      <c r="P468" s="93"/>
      <c r="Q468" s="93"/>
      <c r="R468" s="93"/>
      <c r="S468" s="92"/>
      <c r="T468" s="177">
        <v>0</v>
      </c>
      <c r="U468" s="92">
        <v>220000</v>
      </c>
      <c r="V468" s="92">
        <v>330000</v>
      </c>
      <c r="W468" s="92"/>
      <c r="X468" s="92"/>
      <c r="Y468" s="93"/>
      <c r="Z468" s="93"/>
    </row>
    <row r="469" spans="1:26" ht="26.1">
      <c r="A469" s="9" t="s">
        <v>83</v>
      </c>
      <c r="B469" s="16" t="s">
        <v>24</v>
      </c>
      <c r="C469" s="16" t="s">
        <v>17</v>
      </c>
      <c r="D469" s="16" t="s">
        <v>224</v>
      </c>
      <c r="E469" s="16" t="s">
        <v>32</v>
      </c>
      <c r="F469" s="30" t="s">
        <v>877</v>
      </c>
      <c r="G469" s="30" t="s">
        <v>389</v>
      </c>
      <c r="H469" s="30"/>
      <c r="I469" s="16"/>
      <c r="J469" s="93"/>
      <c r="K469" s="93"/>
      <c r="L469" s="93"/>
      <c r="M469" s="93"/>
      <c r="N469" s="93"/>
      <c r="O469" s="93"/>
      <c r="P469" s="93"/>
      <c r="Q469" s="93"/>
      <c r="R469" s="93"/>
      <c r="S469" s="92"/>
      <c r="T469" s="177">
        <v>0</v>
      </c>
      <c r="U469" s="92">
        <v>890000</v>
      </c>
      <c r="V469" s="92">
        <v>1680000</v>
      </c>
      <c r="W469" s="92"/>
      <c r="X469" s="92"/>
      <c r="Y469" s="93"/>
      <c r="Z469" s="93"/>
    </row>
    <row r="470" spans="1:26" ht="26.1">
      <c r="A470" s="9" t="s">
        <v>83</v>
      </c>
      <c r="B470" s="16" t="s">
        <v>9</v>
      </c>
      <c r="C470" s="16" t="s">
        <v>7</v>
      </c>
      <c r="D470" s="16" t="s">
        <v>224</v>
      </c>
      <c r="E470" s="16" t="s">
        <v>32</v>
      </c>
      <c r="F470" s="30" t="s">
        <v>877</v>
      </c>
      <c r="G470" s="30" t="s">
        <v>389</v>
      </c>
      <c r="H470" s="30"/>
      <c r="I470" s="16"/>
      <c r="J470" s="93"/>
      <c r="K470" s="93"/>
      <c r="L470" s="93"/>
      <c r="M470" s="93"/>
      <c r="N470" s="93"/>
      <c r="O470" s="93"/>
      <c r="P470" s="93"/>
      <c r="Q470" s="93"/>
      <c r="R470" s="93"/>
      <c r="S470" s="92"/>
      <c r="T470" s="177">
        <v>0</v>
      </c>
      <c r="U470" s="92">
        <v>200000</v>
      </c>
      <c r="V470" s="92">
        <v>240000</v>
      </c>
      <c r="W470" s="92"/>
      <c r="X470" s="92"/>
      <c r="Y470" s="93"/>
      <c r="Z470" s="93"/>
    </row>
    <row r="471" spans="1:26" ht="26.1">
      <c r="A471" s="9" t="s">
        <v>83</v>
      </c>
      <c r="B471" s="16" t="s">
        <v>14</v>
      </c>
      <c r="C471" s="16" t="s">
        <v>7</v>
      </c>
      <c r="D471" s="16" t="s">
        <v>224</v>
      </c>
      <c r="E471" s="16" t="s">
        <v>32</v>
      </c>
      <c r="F471" s="30" t="s">
        <v>877</v>
      </c>
      <c r="G471" s="30" t="s">
        <v>389</v>
      </c>
      <c r="H471" s="30"/>
      <c r="I471" s="16"/>
      <c r="J471" s="93"/>
      <c r="K471" s="93"/>
      <c r="L471" s="93"/>
      <c r="M471" s="93"/>
      <c r="N471" s="93"/>
      <c r="O471" s="93"/>
      <c r="P471" s="93"/>
      <c r="Q471" s="93"/>
      <c r="R471" s="93"/>
      <c r="S471" s="92"/>
      <c r="T471" s="177">
        <v>0</v>
      </c>
      <c r="U471" s="92">
        <v>290000</v>
      </c>
      <c r="V471" s="92">
        <v>350000</v>
      </c>
      <c r="W471" s="92"/>
      <c r="X471" s="92"/>
      <c r="Y471" s="93"/>
      <c r="Z471" s="93"/>
    </row>
    <row r="472" spans="1:26" ht="39">
      <c r="A472" s="9" t="s">
        <v>83</v>
      </c>
      <c r="B472" s="16" t="s">
        <v>19</v>
      </c>
      <c r="C472" s="16" t="s">
        <v>7</v>
      </c>
      <c r="D472" s="16" t="s">
        <v>224</v>
      </c>
      <c r="E472" s="16" t="s">
        <v>32</v>
      </c>
      <c r="F472" s="30" t="s">
        <v>877</v>
      </c>
      <c r="G472" s="30" t="s">
        <v>389</v>
      </c>
      <c r="H472" s="30"/>
      <c r="I472" s="16"/>
      <c r="J472" s="93"/>
      <c r="K472" s="93"/>
      <c r="L472" s="93"/>
      <c r="M472" s="93"/>
      <c r="N472" s="93"/>
      <c r="O472" s="93"/>
      <c r="P472" s="93"/>
      <c r="Q472" s="93"/>
      <c r="R472" s="93"/>
      <c r="S472" s="92"/>
      <c r="T472" s="177">
        <v>0</v>
      </c>
      <c r="U472" s="92">
        <v>110000</v>
      </c>
      <c r="V472" s="92">
        <v>130000</v>
      </c>
      <c r="W472" s="92"/>
      <c r="X472" s="92"/>
      <c r="Y472" s="93"/>
      <c r="Z472" s="93"/>
    </row>
    <row r="473" spans="1:26" ht="26.1">
      <c r="A473" s="9" t="s">
        <v>83</v>
      </c>
      <c r="B473" s="16" t="s">
        <v>24</v>
      </c>
      <c r="C473" s="16" t="s">
        <v>7</v>
      </c>
      <c r="D473" s="16" t="s">
        <v>224</v>
      </c>
      <c r="E473" s="16" t="s">
        <v>32</v>
      </c>
      <c r="F473" s="30" t="s">
        <v>877</v>
      </c>
      <c r="G473" s="30" t="s">
        <v>389</v>
      </c>
      <c r="H473" s="30"/>
      <c r="I473" s="16"/>
      <c r="J473" s="93"/>
      <c r="K473" s="93"/>
      <c r="L473" s="93"/>
      <c r="M473" s="93"/>
      <c r="N473" s="93"/>
      <c r="O473" s="93"/>
      <c r="P473" s="93"/>
      <c r="Q473" s="93"/>
      <c r="R473" s="93"/>
      <c r="S473" s="92"/>
      <c r="T473" s="177">
        <v>0</v>
      </c>
      <c r="U473" s="92">
        <v>600000</v>
      </c>
      <c r="V473" s="92">
        <v>720000</v>
      </c>
      <c r="W473" s="92"/>
      <c r="X473" s="92"/>
      <c r="Y473" s="93"/>
      <c r="Z473" s="93"/>
    </row>
    <row r="474" spans="1:26" ht="26.1">
      <c r="A474" s="9" t="s">
        <v>83</v>
      </c>
      <c r="B474" s="16" t="s">
        <v>9</v>
      </c>
      <c r="C474" s="16" t="s">
        <v>12</v>
      </c>
      <c r="D474" s="16" t="s">
        <v>224</v>
      </c>
      <c r="E474" s="16" t="s">
        <v>32</v>
      </c>
      <c r="F474" s="30" t="s">
        <v>877</v>
      </c>
      <c r="G474" s="30" t="s">
        <v>389</v>
      </c>
      <c r="H474" s="30"/>
      <c r="I474" s="16"/>
      <c r="J474" s="93"/>
      <c r="K474" s="93"/>
      <c r="L474" s="93"/>
      <c r="M474" s="93"/>
      <c r="N474" s="93"/>
      <c r="O474" s="93"/>
      <c r="P474" s="93"/>
      <c r="Q474" s="93"/>
      <c r="R474" s="93"/>
      <c r="S474" s="92"/>
      <c r="T474" s="92">
        <v>770000</v>
      </c>
      <c r="U474" s="177">
        <v>0</v>
      </c>
      <c r="V474" s="177">
        <v>0</v>
      </c>
      <c r="W474" s="92"/>
      <c r="X474" s="92"/>
      <c r="Y474" s="93"/>
      <c r="Z474" s="93"/>
    </row>
    <row r="475" spans="1:26" ht="26.1">
      <c r="A475" s="9" t="s">
        <v>83</v>
      </c>
      <c r="B475" s="16" t="s">
        <v>14</v>
      </c>
      <c r="C475" s="16" t="s">
        <v>12</v>
      </c>
      <c r="D475" s="16" t="s">
        <v>224</v>
      </c>
      <c r="E475" s="16" t="s">
        <v>32</v>
      </c>
      <c r="F475" s="30" t="s">
        <v>877</v>
      </c>
      <c r="G475" s="30" t="s">
        <v>389</v>
      </c>
      <c r="H475" s="30"/>
      <c r="I475" s="16"/>
      <c r="J475" s="93"/>
      <c r="K475" s="93"/>
      <c r="L475" s="93"/>
      <c r="M475" s="93"/>
      <c r="N475" s="93"/>
      <c r="O475" s="93"/>
      <c r="P475" s="93"/>
      <c r="Q475" s="93"/>
      <c r="R475" s="93"/>
      <c r="S475" s="92"/>
      <c r="T475" s="92">
        <v>900000</v>
      </c>
      <c r="U475" s="177">
        <v>0</v>
      </c>
      <c r="V475" s="177">
        <v>0</v>
      </c>
      <c r="W475" s="92"/>
      <c r="X475" s="92"/>
      <c r="Y475" s="93"/>
      <c r="Z475" s="93"/>
    </row>
    <row r="476" spans="1:26" ht="39">
      <c r="A476" s="9" t="s">
        <v>83</v>
      </c>
      <c r="B476" s="16" t="s">
        <v>19</v>
      </c>
      <c r="C476" s="16" t="s">
        <v>12</v>
      </c>
      <c r="D476" s="16" t="s">
        <v>224</v>
      </c>
      <c r="E476" s="16" t="s">
        <v>32</v>
      </c>
      <c r="F476" s="30" t="s">
        <v>877</v>
      </c>
      <c r="G476" s="30" t="s">
        <v>389</v>
      </c>
      <c r="H476" s="30"/>
      <c r="I476" s="16"/>
      <c r="J476" s="93"/>
      <c r="K476" s="93"/>
      <c r="L476" s="93"/>
      <c r="M476" s="93"/>
      <c r="N476" s="93"/>
      <c r="O476" s="93"/>
      <c r="P476" s="93"/>
      <c r="Q476" s="93"/>
      <c r="R476" s="93"/>
      <c r="S476" s="92"/>
      <c r="T476" s="92">
        <v>650000</v>
      </c>
      <c r="U476" s="177">
        <v>0</v>
      </c>
      <c r="V476" s="177">
        <v>0</v>
      </c>
      <c r="W476" s="92"/>
      <c r="X476" s="92"/>
      <c r="Y476" s="93"/>
      <c r="Z476" s="93"/>
    </row>
    <row r="477" spans="1:26" ht="26.1">
      <c r="A477" s="9" t="s">
        <v>83</v>
      </c>
      <c r="B477" s="16" t="s">
        <v>24</v>
      </c>
      <c r="C477" s="16" t="s">
        <v>12</v>
      </c>
      <c r="D477" s="16" t="s">
        <v>224</v>
      </c>
      <c r="E477" s="16" t="s">
        <v>32</v>
      </c>
      <c r="F477" s="30" t="s">
        <v>877</v>
      </c>
      <c r="G477" s="30" t="s">
        <v>389</v>
      </c>
      <c r="H477" s="30"/>
      <c r="I477" s="16"/>
      <c r="J477" s="93"/>
      <c r="K477" s="93"/>
      <c r="L477" s="93"/>
      <c r="M477" s="93"/>
      <c r="N477" s="93"/>
      <c r="O477" s="93"/>
      <c r="P477" s="93"/>
      <c r="Q477" s="93"/>
      <c r="R477" s="93"/>
      <c r="S477" s="92"/>
      <c r="T477" s="92">
        <v>2320000</v>
      </c>
      <c r="U477" s="177">
        <v>0</v>
      </c>
      <c r="V477" s="177">
        <v>0</v>
      </c>
      <c r="W477" s="92"/>
      <c r="X477" s="92"/>
      <c r="Y477" s="93"/>
      <c r="Z477" s="93"/>
    </row>
    <row r="478" spans="1:26" ht="26.1">
      <c r="A478" s="9" t="s">
        <v>85</v>
      </c>
      <c r="B478" s="16" t="s">
        <v>9</v>
      </c>
      <c r="C478" s="16" t="s">
        <v>17</v>
      </c>
      <c r="D478" s="16" t="str" cm="1">
        <f t="array" ref="D478">IF(A478="", "", _xlfn._xlws.FILTER('Responsáveis pelas informações'!F:F, 'Responsáveis pelas informações'!A:A=A478))</f>
        <v>Juliana</v>
      </c>
      <c r="E478" s="16" t="s">
        <v>38</v>
      </c>
      <c r="F478" s="30" t="s">
        <v>877</v>
      </c>
      <c r="G478" s="30" t="s">
        <v>877</v>
      </c>
      <c r="H478" s="30"/>
      <c r="I478" s="16"/>
      <c r="J478" s="93"/>
      <c r="K478" s="93"/>
      <c r="L478" s="93"/>
      <c r="M478" s="93"/>
      <c r="N478" s="93"/>
      <c r="O478" s="93"/>
      <c r="P478" s="93">
        <v>660267</v>
      </c>
      <c r="Q478" s="93">
        <v>0</v>
      </c>
      <c r="R478" s="93"/>
      <c r="S478" s="92"/>
      <c r="T478" s="92"/>
      <c r="U478" s="92"/>
      <c r="V478" s="92"/>
      <c r="W478" s="92"/>
      <c r="X478" s="92"/>
      <c r="Y478" s="93"/>
      <c r="Z478" s="93"/>
    </row>
    <row r="479" spans="1:26" ht="39">
      <c r="A479" s="9" t="s">
        <v>85</v>
      </c>
      <c r="B479" s="16" t="s">
        <v>19</v>
      </c>
      <c r="C479" s="16" t="s">
        <v>17</v>
      </c>
      <c r="D479" s="16" t="str" cm="1">
        <f t="array" ref="D479">IF(A479="", "", _xlfn._xlws.FILTER('Responsáveis pelas informações'!F:F, 'Responsáveis pelas informações'!A:A=A479))</f>
        <v>Juliana</v>
      </c>
      <c r="E479" s="16" t="s">
        <v>38</v>
      </c>
      <c r="F479" s="30" t="s">
        <v>877</v>
      </c>
      <c r="G479" s="30" t="s">
        <v>877</v>
      </c>
      <c r="H479" s="30"/>
      <c r="I479" s="16"/>
      <c r="J479" s="93"/>
      <c r="K479" s="93"/>
      <c r="L479" s="93"/>
      <c r="M479" s="93"/>
      <c r="N479" s="93"/>
      <c r="O479" s="93"/>
      <c r="P479" s="93">
        <v>361863</v>
      </c>
      <c r="Q479" s="93">
        <v>0</v>
      </c>
      <c r="R479" s="93"/>
      <c r="S479" s="92"/>
      <c r="T479" s="92"/>
      <c r="U479" s="92"/>
      <c r="V479" s="92"/>
      <c r="W479" s="92"/>
      <c r="X479" s="92"/>
      <c r="Y479" s="93"/>
      <c r="Z479" s="93"/>
    </row>
    <row r="480" spans="1:26" ht="26.1">
      <c r="A480" s="9" t="s">
        <v>85</v>
      </c>
      <c r="B480" s="16" t="s">
        <v>14</v>
      </c>
      <c r="C480" s="16" t="s">
        <v>17</v>
      </c>
      <c r="D480" s="16" t="str" cm="1">
        <f t="array" ref="D480">IF(A480="", "", _xlfn._xlws.FILTER('Responsáveis pelas informações'!F:F, 'Responsáveis pelas informações'!A:A=A480))</f>
        <v>Juliana</v>
      </c>
      <c r="E480" s="16" t="s">
        <v>38</v>
      </c>
      <c r="F480" s="30" t="s">
        <v>877</v>
      </c>
      <c r="G480" s="30" t="s">
        <v>877</v>
      </c>
      <c r="H480" s="30"/>
      <c r="I480" s="16"/>
      <c r="J480" s="93"/>
      <c r="K480" s="93"/>
      <c r="L480" s="93"/>
      <c r="M480" s="93"/>
      <c r="N480" s="93"/>
      <c r="O480" s="93"/>
      <c r="P480" s="93">
        <v>1015510</v>
      </c>
      <c r="Q480" s="93">
        <v>0</v>
      </c>
      <c r="R480" s="93"/>
      <c r="S480" s="92"/>
      <c r="T480" s="92"/>
      <c r="U480" s="92"/>
      <c r="V480" s="92"/>
      <c r="W480" s="92"/>
      <c r="X480" s="92"/>
      <c r="Y480" s="93"/>
      <c r="Z480" s="93"/>
    </row>
    <row r="481" spans="1:26" ht="26.1">
      <c r="A481" s="9" t="s">
        <v>85</v>
      </c>
      <c r="B481" s="16" t="s">
        <v>24</v>
      </c>
      <c r="C481" s="16" t="s">
        <v>17</v>
      </c>
      <c r="D481" s="16" t="str" cm="1">
        <f t="array" ref="D481">IF(A481="", "", _xlfn._xlws.FILTER('Responsáveis pelas informações'!F:F, 'Responsáveis pelas informações'!A:A=A481))</f>
        <v>Juliana</v>
      </c>
      <c r="E481" s="16" t="s">
        <v>38</v>
      </c>
      <c r="F481" s="30" t="s">
        <v>877</v>
      </c>
      <c r="G481" s="30" t="s">
        <v>877</v>
      </c>
      <c r="H481" s="30"/>
      <c r="I481" s="16"/>
      <c r="J481" s="93"/>
      <c r="K481" s="93"/>
      <c r="L481" s="93"/>
      <c r="M481" s="93"/>
      <c r="N481" s="93"/>
      <c r="O481" s="93"/>
      <c r="P481" s="93">
        <v>2037640</v>
      </c>
      <c r="Q481" s="93">
        <v>0</v>
      </c>
      <c r="R481" s="93"/>
      <c r="S481" s="92"/>
      <c r="T481" s="92"/>
      <c r="U481" s="92"/>
      <c r="V481" s="92"/>
      <c r="W481" s="92"/>
      <c r="X481" s="92"/>
      <c r="Y481" s="93"/>
      <c r="Z481" s="93"/>
    </row>
    <row r="482" spans="1:26" ht="26.1">
      <c r="A482" s="9" t="s">
        <v>87</v>
      </c>
      <c r="B482" s="16" t="s">
        <v>9</v>
      </c>
      <c r="C482" s="16" t="s">
        <v>17</v>
      </c>
      <c r="D482" s="16" t="str" cm="1">
        <f t="array" ref="D482">IF(A482="", "", _xlfn._xlws.FILTER('Responsáveis pelas informações'!F:F, 'Responsáveis pelas informações'!A:A=A482))</f>
        <v>Bianca</v>
      </c>
      <c r="E482" s="47" t="s">
        <v>21</v>
      </c>
      <c r="F482" s="30" t="s">
        <v>877</v>
      </c>
      <c r="G482" s="30" t="s">
        <v>877</v>
      </c>
      <c r="H482" s="30"/>
      <c r="I482" s="87"/>
      <c r="J482" s="93"/>
      <c r="K482" s="93"/>
      <c r="L482" s="93"/>
      <c r="M482" s="93"/>
      <c r="N482" s="93"/>
      <c r="O482" s="93"/>
      <c r="P482" s="93"/>
      <c r="Q482" s="93"/>
      <c r="R482" s="93"/>
      <c r="S482" s="92">
        <v>250000</v>
      </c>
      <c r="T482" s="92">
        <v>1000000</v>
      </c>
      <c r="U482" s="92">
        <v>1500000</v>
      </c>
      <c r="V482" s="92">
        <v>1000000</v>
      </c>
      <c r="W482" s="92">
        <v>750000</v>
      </c>
      <c r="X482" s="92">
        <v>500000</v>
      </c>
      <c r="Y482" s="93"/>
      <c r="Z482" s="93"/>
    </row>
    <row r="483" spans="1:26" ht="39">
      <c r="A483" s="9" t="s">
        <v>87</v>
      </c>
      <c r="B483" s="16" t="s">
        <v>19</v>
      </c>
      <c r="C483" s="16" t="s">
        <v>17</v>
      </c>
      <c r="D483" s="16" t="str" cm="1">
        <f t="array" ref="D483">IF(A483="", "", _xlfn._xlws.FILTER('Responsáveis pelas informações'!F:F, 'Responsáveis pelas informações'!A:A=A483))</f>
        <v>Bianca</v>
      </c>
      <c r="E483" s="47" t="s">
        <v>21</v>
      </c>
      <c r="F483" s="30" t="s">
        <v>877</v>
      </c>
      <c r="G483" s="30" t="s">
        <v>877</v>
      </c>
      <c r="H483" s="30"/>
      <c r="I483" s="87"/>
      <c r="J483" s="93"/>
      <c r="K483" s="93"/>
      <c r="L483" s="93"/>
      <c r="M483" s="93"/>
      <c r="N483" s="93"/>
      <c r="O483" s="93"/>
      <c r="P483" s="93"/>
      <c r="Q483" s="93"/>
      <c r="R483" s="93"/>
      <c r="S483" s="92">
        <v>169546.5</v>
      </c>
      <c r="T483" s="92">
        <v>678185.99</v>
      </c>
      <c r="U483" s="92">
        <v>1017278.99</v>
      </c>
      <c r="V483" s="92">
        <v>678185.99</v>
      </c>
      <c r="W483" s="92">
        <v>508639.49</v>
      </c>
      <c r="X483" s="92">
        <v>339093</v>
      </c>
      <c r="Y483" s="93"/>
      <c r="Z483" s="93"/>
    </row>
    <row r="484" spans="1:26" ht="26.1">
      <c r="A484" s="9" t="s">
        <v>87</v>
      </c>
      <c r="B484" s="16" t="s">
        <v>14</v>
      </c>
      <c r="C484" s="16" t="s">
        <v>17</v>
      </c>
      <c r="D484" s="16" t="str" cm="1">
        <f t="array" ref="D484">IF(A484="", "", _xlfn._xlws.FILTER('Responsáveis pelas informações'!F:F, 'Responsáveis pelas informações'!A:A=A484))</f>
        <v>Bianca</v>
      </c>
      <c r="E484" s="47" t="s">
        <v>21</v>
      </c>
      <c r="F484" s="30" t="s">
        <v>877</v>
      </c>
      <c r="G484" s="30" t="s">
        <v>877</v>
      </c>
      <c r="H484" s="30"/>
      <c r="I484" s="87"/>
      <c r="J484" s="93"/>
      <c r="K484" s="93"/>
      <c r="L484" s="93"/>
      <c r="M484" s="93"/>
      <c r="N484" s="93"/>
      <c r="O484" s="93"/>
      <c r="P484" s="93"/>
      <c r="Q484" s="93"/>
      <c r="R484" s="93"/>
      <c r="S484" s="92">
        <v>385286.22</v>
      </c>
      <c r="T484" s="92">
        <v>1541144.88</v>
      </c>
      <c r="U484" s="92">
        <v>2311717.3199999998</v>
      </c>
      <c r="V484" s="92">
        <v>1541144.88</v>
      </c>
      <c r="W484" s="92">
        <v>1155858.6599999999</v>
      </c>
      <c r="X484" s="92">
        <v>770572.44</v>
      </c>
      <c r="Y484" s="93"/>
      <c r="Z484" s="93"/>
    </row>
    <row r="485" spans="1:26" ht="26.1">
      <c r="A485" s="9" t="s">
        <v>87</v>
      </c>
      <c r="B485" s="16" t="s">
        <v>24</v>
      </c>
      <c r="C485" s="16" t="s">
        <v>17</v>
      </c>
      <c r="D485" s="16" t="str" cm="1">
        <f t="array" ref="D485">IF(A485="", "", _xlfn._xlws.FILTER('Responsáveis pelas informações'!F:F, 'Responsáveis pelas informações'!A:A=A485))</f>
        <v>Bianca</v>
      </c>
      <c r="E485" s="47" t="s">
        <v>21</v>
      </c>
      <c r="F485" s="30" t="s">
        <v>877</v>
      </c>
      <c r="G485" s="30" t="s">
        <v>877</v>
      </c>
      <c r="H485" s="30"/>
      <c r="I485" s="87"/>
      <c r="J485" s="93"/>
      <c r="K485" s="93"/>
      <c r="L485" s="93"/>
      <c r="M485" s="93"/>
      <c r="N485" s="93"/>
      <c r="O485" s="93"/>
      <c r="P485" s="93"/>
      <c r="Q485" s="93"/>
      <c r="R485" s="93"/>
      <c r="S485" s="92">
        <v>804832.72</v>
      </c>
      <c r="T485" s="92">
        <v>3219330.87</v>
      </c>
      <c r="U485" s="92">
        <v>4828996.3099999996</v>
      </c>
      <c r="V485" s="92">
        <v>3219330.87</v>
      </c>
      <c r="W485" s="92">
        <v>2414498.15</v>
      </c>
      <c r="X485" s="92">
        <v>1609665.44</v>
      </c>
      <c r="Y485" s="93"/>
      <c r="Z485" s="93"/>
    </row>
    <row r="486" spans="1:26" s="145" customFormat="1" ht="26.1">
      <c r="A486" s="187" t="s">
        <v>89</v>
      </c>
      <c r="B486" s="150" t="s">
        <v>9</v>
      </c>
      <c r="C486" s="150" t="s">
        <v>17</v>
      </c>
      <c r="D486" s="150" t="str" cm="1">
        <f t="array" ref="D486">IF(A486="", "", _xlfn._xlws.FILTER('Responsáveis pelas informações'!F:F, 'Responsáveis pelas informações'!A:A=A486))</f>
        <v>Bianca</v>
      </c>
      <c r="E486" s="150" t="s">
        <v>35</v>
      </c>
      <c r="F486" s="191" t="s">
        <v>877</v>
      </c>
      <c r="G486" s="191" t="s">
        <v>877</v>
      </c>
      <c r="H486" s="191"/>
      <c r="I486" s="189"/>
      <c r="J486" s="193"/>
      <c r="K486" s="193"/>
      <c r="L486" s="193"/>
      <c r="M486" s="193"/>
      <c r="N486" s="193"/>
      <c r="O486" s="193"/>
      <c r="P486" s="193"/>
      <c r="Q486" s="193"/>
      <c r="R486" s="193">
        <v>833334</v>
      </c>
      <c r="S486" s="193">
        <v>833334</v>
      </c>
      <c r="T486" s="194">
        <v>833333</v>
      </c>
      <c r="U486" s="99">
        <v>833333</v>
      </c>
      <c r="V486" s="99">
        <v>833333</v>
      </c>
      <c r="W486" s="99">
        <v>833333</v>
      </c>
      <c r="X486" s="99"/>
      <c r="Y486" s="193"/>
      <c r="Z486" s="193"/>
    </row>
    <row r="487" spans="1:26" s="145" customFormat="1" ht="39">
      <c r="A487" s="187" t="s">
        <v>89</v>
      </c>
      <c r="B487" s="150" t="s">
        <v>19</v>
      </c>
      <c r="C487" s="150" t="s">
        <v>17</v>
      </c>
      <c r="D487" s="150" t="str" cm="1">
        <f t="array" ref="D487">IF(A487="", "", _xlfn._xlws.FILTER('Responsáveis pelas informações'!F:F, 'Responsáveis pelas informações'!A:A=A487))</f>
        <v>Bianca</v>
      </c>
      <c r="E487" s="150" t="s">
        <v>35</v>
      </c>
      <c r="F487" s="191" t="s">
        <v>877</v>
      </c>
      <c r="G487" s="191" t="s">
        <v>877</v>
      </c>
      <c r="H487" s="191"/>
      <c r="I487" s="189"/>
      <c r="J487" s="193"/>
      <c r="K487" s="193"/>
      <c r="L487" s="193"/>
      <c r="M487" s="193"/>
      <c r="N487" s="193"/>
      <c r="O487" s="193"/>
      <c r="P487" s="193"/>
      <c r="Q487" s="193"/>
      <c r="R487" s="193">
        <v>416666</v>
      </c>
      <c r="S487" s="193">
        <v>416666</v>
      </c>
      <c r="T487" s="193">
        <v>416667</v>
      </c>
      <c r="U487" s="99">
        <v>416667</v>
      </c>
      <c r="V487" s="99">
        <v>416667</v>
      </c>
      <c r="W487" s="99">
        <v>416667</v>
      </c>
      <c r="X487" s="99"/>
      <c r="Y487" s="193"/>
      <c r="Z487" s="193"/>
    </row>
    <row r="488" spans="1:26" s="145" customFormat="1" ht="26.1">
      <c r="A488" s="187" t="s">
        <v>89</v>
      </c>
      <c r="B488" s="150" t="s">
        <v>14</v>
      </c>
      <c r="C488" s="150" t="s">
        <v>17</v>
      </c>
      <c r="D488" s="150" t="str" cm="1">
        <f t="array" ref="D488">IF(A488="", "", _xlfn._xlws.FILTER('Responsáveis pelas informações'!F:F, 'Responsáveis pelas informações'!A:A=A488))</f>
        <v>Bianca</v>
      </c>
      <c r="E488" s="150" t="s">
        <v>35</v>
      </c>
      <c r="F488" s="191" t="s">
        <v>877</v>
      </c>
      <c r="G488" s="191" t="s">
        <v>877</v>
      </c>
      <c r="H488" s="191"/>
      <c r="I488" s="189"/>
      <c r="J488" s="193"/>
      <c r="K488" s="193"/>
      <c r="L488" s="193"/>
      <c r="M488" s="193"/>
      <c r="N488" s="193"/>
      <c r="O488" s="193"/>
      <c r="P488" s="193"/>
      <c r="Q488" s="193"/>
      <c r="R488" s="193">
        <v>1250000</v>
      </c>
      <c r="S488" s="193">
        <v>1250000</v>
      </c>
      <c r="T488" s="193">
        <v>1250000</v>
      </c>
      <c r="U488" s="99">
        <v>1250000</v>
      </c>
      <c r="V488" s="99">
        <v>1250000</v>
      </c>
      <c r="W488" s="99">
        <v>1250000</v>
      </c>
      <c r="X488" s="99"/>
      <c r="Y488" s="193"/>
      <c r="Z488" s="193"/>
    </row>
    <row r="489" spans="1:26" s="145" customFormat="1" ht="26.1">
      <c r="A489" s="187" t="s">
        <v>89</v>
      </c>
      <c r="B489" s="150" t="s">
        <v>24</v>
      </c>
      <c r="C489" s="150" t="s">
        <v>17</v>
      </c>
      <c r="D489" s="150" t="str" cm="1">
        <f t="array" ref="D489">IF(A489="", "", _xlfn._xlws.FILTER('Responsáveis pelas informações'!F:F, 'Responsáveis pelas informações'!A:A=A489))</f>
        <v>Bianca</v>
      </c>
      <c r="E489" s="150" t="s">
        <v>35</v>
      </c>
      <c r="F489" s="191" t="s">
        <v>877</v>
      </c>
      <c r="G489" s="191" t="s">
        <v>877</v>
      </c>
      <c r="H489" s="191"/>
      <c r="I489" s="189"/>
      <c r="J489" s="193"/>
      <c r="K489" s="193"/>
      <c r="L489" s="193"/>
      <c r="M489" s="193"/>
      <c r="N489" s="193"/>
      <c r="O489" s="193"/>
      <c r="P489" s="193"/>
      <c r="Q489" s="193"/>
      <c r="R489" s="193">
        <v>2500000</v>
      </c>
      <c r="S489" s="193">
        <v>2500000</v>
      </c>
      <c r="T489" s="193">
        <v>2500000</v>
      </c>
      <c r="U489" s="99">
        <v>2500000</v>
      </c>
      <c r="V489" s="99">
        <v>2500000</v>
      </c>
      <c r="W489" s="99">
        <v>2500000</v>
      </c>
      <c r="X489" s="99"/>
      <c r="Y489" s="193"/>
      <c r="Z489" s="193"/>
    </row>
    <row r="490" spans="1:26" s="162" customFormat="1" ht="26.1">
      <c r="A490" s="77" t="s">
        <v>90</v>
      </c>
      <c r="B490" s="47" t="s">
        <v>9</v>
      </c>
      <c r="C490" s="47" t="s">
        <v>17</v>
      </c>
      <c r="D490" s="47" t="str" cm="1">
        <f t="array" ref="D490">IF(A490="", "", _xlfn._xlws.FILTER('Responsáveis pelas informações'!F:F, 'Responsáveis pelas informações'!A:A=A490))</f>
        <v>Bianca</v>
      </c>
      <c r="E490" s="47" t="s">
        <v>21</v>
      </c>
      <c r="F490" s="61" t="s">
        <v>404</v>
      </c>
      <c r="G490" s="61" t="s">
        <v>877</v>
      </c>
      <c r="H490" s="61"/>
      <c r="I490" s="108"/>
      <c r="J490" s="94"/>
      <c r="K490" s="94"/>
      <c r="L490" s="94"/>
      <c r="M490" s="94"/>
      <c r="N490" s="94"/>
      <c r="O490" s="94"/>
      <c r="P490" s="94"/>
      <c r="Q490" s="94"/>
      <c r="R490" s="94"/>
      <c r="S490" s="99">
        <v>922431.99</v>
      </c>
      <c r="T490" s="99">
        <v>802319.6</v>
      </c>
      <c r="U490" s="99">
        <v>618582.29</v>
      </c>
      <c r="V490" s="99"/>
      <c r="W490" s="99"/>
      <c r="X490" s="99"/>
      <c r="Y490" s="94"/>
      <c r="Z490" s="94"/>
    </row>
    <row r="491" spans="1:26" ht="26.1">
      <c r="A491" s="77" t="s">
        <v>90</v>
      </c>
      <c r="B491" s="47" t="s">
        <v>14</v>
      </c>
      <c r="C491" s="47" t="s">
        <v>17</v>
      </c>
      <c r="D491" s="47" t="str" cm="1">
        <f t="array" ref="D491">IF(A491="", "", _xlfn._xlws.FILTER('Responsáveis pelas informações'!F:F, 'Responsáveis pelas informações'!A:A=A491))</f>
        <v>Bianca</v>
      </c>
      <c r="E491" s="47" t="s">
        <v>21</v>
      </c>
      <c r="F491" s="61" t="s">
        <v>404</v>
      </c>
      <c r="G491" s="61" t="s">
        <v>877</v>
      </c>
      <c r="H491" s="61"/>
      <c r="I491" s="108"/>
      <c r="J491" s="94"/>
      <c r="K491" s="94"/>
      <c r="L491" s="94"/>
      <c r="M491" s="94"/>
      <c r="N491" s="94"/>
      <c r="O491" s="94"/>
      <c r="P491" s="94"/>
      <c r="Q491" s="94"/>
      <c r="R491" s="94"/>
      <c r="S491" s="99">
        <v>1796164.17</v>
      </c>
      <c r="T491" s="99">
        <v>1562280.71</v>
      </c>
      <c r="U491" s="99">
        <v>1204506.5</v>
      </c>
      <c r="V491" s="99"/>
      <c r="W491" s="99"/>
      <c r="X491" s="99"/>
      <c r="Y491" s="94"/>
      <c r="Z491" s="94"/>
    </row>
    <row r="492" spans="1:26" ht="39">
      <c r="A492" s="77" t="s">
        <v>90</v>
      </c>
      <c r="B492" s="47" t="s">
        <v>19</v>
      </c>
      <c r="C492" s="47" t="s">
        <v>17</v>
      </c>
      <c r="D492" s="47" t="str" cm="1">
        <f t="array" ref="D492">IF(A492="", "", _xlfn._xlws.FILTER('Responsáveis pelas informações'!F:F, 'Responsáveis pelas informações'!A:A=A492))</f>
        <v>Bianca</v>
      </c>
      <c r="E492" s="47" t="s">
        <v>21</v>
      </c>
      <c r="F492" s="61" t="s">
        <v>404</v>
      </c>
      <c r="G492" s="61" t="s">
        <v>877</v>
      </c>
      <c r="H492" s="61"/>
      <c r="I492" s="108"/>
      <c r="J492" s="94"/>
      <c r="K492" s="94"/>
      <c r="L492" s="94"/>
      <c r="M492" s="94"/>
      <c r="N492" s="94"/>
      <c r="O492" s="94"/>
      <c r="P492" s="94"/>
      <c r="Q492" s="94"/>
      <c r="R492" s="94"/>
      <c r="S492" s="99">
        <v>146099.48000000001</v>
      </c>
      <c r="T492" s="99">
        <v>127075.46</v>
      </c>
      <c r="U492" s="99">
        <v>97974.21</v>
      </c>
      <c r="V492" s="99"/>
      <c r="W492" s="99"/>
      <c r="X492" s="99"/>
      <c r="Y492" s="94"/>
      <c r="Z492" s="94"/>
    </row>
    <row r="493" spans="1:26" ht="26.1">
      <c r="A493" s="77" t="s">
        <v>90</v>
      </c>
      <c r="B493" s="47" t="s">
        <v>24</v>
      </c>
      <c r="C493" s="47" t="s">
        <v>17</v>
      </c>
      <c r="D493" s="47" t="str" cm="1">
        <f t="array" ref="D493">IF(A493="", "", _xlfn._xlws.FILTER('Responsáveis pelas informações'!F:F, 'Responsáveis pelas informações'!A:A=A493))</f>
        <v>Bianca</v>
      </c>
      <c r="E493" s="47" t="s">
        <v>21</v>
      </c>
      <c r="F493" s="61" t="s">
        <v>404</v>
      </c>
      <c r="G493" s="61" t="s">
        <v>877</v>
      </c>
      <c r="H493" s="61"/>
      <c r="I493" s="108"/>
      <c r="J493" s="94"/>
      <c r="K493" s="94"/>
      <c r="L493" s="94"/>
      <c r="M493" s="94"/>
      <c r="N493" s="94"/>
      <c r="O493" s="94"/>
      <c r="P493" s="94"/>
      <c r="Q493" s="94"/>
      <c r="R493" s="94"/>
      <c r="S493" s="99">
        <v>2864695.64</v>
      </c>
      <c r="T493" s="99">
        <v>2491675.77</v>
      </c>
      <c r="U493" s="99">
        <v>1921063</v>
      </c>
      <c r="V493" s="99"/>
      <c r="W493" s="99"/>
      <c r="X493" s="99"/>
      <c r="Y493" s="94"/>
      <c r="Z493" s="94"/>
    </row>
    <row r="494" spans="1:26" ht="26.1">
      <c r="A494" s="77" t="s">
        <v>90</v>
      </c>
      <c r="B494" s="47" t="s">
        <v>9</v>
      </c>
      <c r="C494" s="47" t="s">
        <v>7</v>
      </c>
      <c r="D494" s="47" t="str" cm="1">
        <f t="array" ref="D494">IF(A494="", "", _xlfn._xlws.FILTER('Responsáveis pelas informações'!F:F, 'Responsáveis pelas informações'!A:A=A494))</f>
        <v>Bianca</v>
      </c>
      <c r="E494" s="47" t="s">
        <v>21</v>
      </c>
      <c r="F494" s="61" t="s">
        <v>404</v>
      </c>
      <c r="G494" s="61" t="s">
        <v>877</v>
      </c>
      <c r="H494" s="61"/>
      <c r="I494" s="108"/>
      <c r="J494" s="94"/>
      <c r="K494" s="94"/>
      <c r="L494" s="94"/>
      <c r="M494" s="94"/>
      <c r="N494" s="94"/>
      <c r="O494" s="94"/>
      <c r="P494" s="94"/>
      <c r="Q494" s="94"/>
      <c r="R494" s="94"/>
      <c r="S494" s="99">
        <v>2021110.45</v>
      </c>
      <c r="T494" s="99">
        <v>1010555.22</v>
      </c>
      <c r="U494" s="99">
        <v>1010555.22</v>
      </c>
      <c r="V494" s="99"/>
      <c r="W494" s="99"/>
      <c r="X494" s="99"/>
      <c r="Y494" s="94"/>
      <c r="Z494" s="94"/>
    </row>
    <row r="495" spans="1:26" ht="26.1">
      <c r="A495" s="77" t="s">
        <v>90</v>
      </c>
      <c r="B495" s="47" t="s">
        <v>14</v>
      </c>
      <c r="C495" s="47" t="s">
        <v>7</v>
      </c>
      <c r="D495" s="47" t="str" cm="1">
        <f t="array" ref="D495">IF(A495="", "", _xlfn._xlws.FILTER('Responsáveis pelas informações'!F:F, 'Responsáveis pelas informações'!A:A=A495))</f>
        <v>Bianca</v>
      </c>
      <c r="E495" s="47" t="s">
        <v>21</v>
      </c>
      <c r="F495" s="61" t="s">
        <v>404</v>
      </c>
      <c r="G495" s="61" t="s">
        <v>877</v>
      </c>
      <c r="H495" s="61"/>
      <c r="I495" s="108"/>
      <c r="J495" s="94"/>
      <c r="K495" s="94"/>
      <c r="L495" s="94"/>
      <c r="M495" s="94"/>
      <c r="N495" s="94"/>
      <c r="O495" s="94"/>
      <c r="P495" s="94"/>
      <c r="Q495" s="94"/>
      <c r="R495" s="94"/>
      <c r="S495" s="99">
        <v>3935516.3</v>
      </c>
      <c r="T495" s="99">
        <v>1967758.15</v>
      </c>
      <c r="U495" s="99">
        <v>1967758.15</v>
      </c>
      <c r="V495" s="99"/>
      <c r="W495" s="99"/>
      <c r="X495" s="99"/>
      <c r="Y495" s="94"/>
      <c r="Z495" s="94"/>
    </row>
    <row r="496" spans="1:26" ht="39">
      <c r="A496" s="77" t="s">
        <v>90</v>
      </c>
      <c r="B496" s="47" t="s">
        <v>19</v>
      </c>
      <c r="C496" s="47" t="s">
        <v>7</v>
      </c>
      <c r="D496" s="47" t="str" cm="1">
        <f t="array" ref="D496">IF(A496="", "", _xlfn._xlws.FILTER('Responsáveis pelas informações'!F:F, 'Responsáveis pelas informações'!A:A=A496))</f>
        <v>Bianca</v>
      </c>
      <c r="E496" s="47" t="s">
        <v>21</v>
      </c>
      <c r="F496" s="61" t="s">
        <v>404</v>
      </c>
      <c r="G496" s="61" t="s">
        <v>877</v>
      </c>
      <c r="H496" s="61"/>
      <c r="I496" s="108"/>
      <c r="J496" s="94"/>
      <c r="K496" s="94"/>
      <c r="L496" s="94"/>
      <c r="M496" s="94"/>
      <c r="N496" s="94"/>
      <c r="O496" s="94"/>
      <c r="P496" s="94"/>
      <c r="Q496" s="94"/>
      <c r="R496" s="94"/>
      <c r="S496" s="99">
        <v>320113.77</v>
      </c>
      <c r="T496" s="99">
        <v>160056.88</v>
      </c>
      <c r="U496" s="99">
        <v>160056.88</v>
      </c>
      <c r="V496" s="99"/>
      <c r="W496" s="99"/>
      <c r="X496" s="99"/>
      <c r="Y496" s="94"/>
      <c r="Z496" s="94"/>
    </row>
    <row r="497" spans="1:26" ht="26.1">
      <c r="A497" s="77" t="s">
        <v>90</v>
      </c>
      <c r="B497" s="47" t="s">
        <v>24</v>
      </c>
      <c r="C497" s="47" t="s">
        <v>7</v>
      </c>
      <c r="D497" s="47" t="str" cm="1">
        <f t="array" ref="D497">IF(A497="", "", _xlfn._xlws.FILTER('Responsáveis pelas informações'!F:F, 'Responsáveis pelas informações'!A:A=A497))</f>
        <v>Bianca</v>
      </c>
      <c r="E497" s="47" t="s">
        <v>21</v>
      </c>
      <c r="F497" s="61" t="s">
        <v>404</v>
      </c>
      <c r="G497" s="61" t="s">
        <v>877</v>
      </c>
      <c r="H497" s="61"/>
      <c r="I497" s="108"/>
      <c r="J497" s="94"/>
      <c r="K497" s="94"/>
      <c r="L497" s="94"/>
      <c r="M497" s="94"/>
      <c r="N497" s="94"/>
      <c r="O497" s="94"/>
      <c r="P497" s="94"/>
      <c r="Q497" s="94"/>
      <c r="R497" s="94"/>
      <c r="S497" s="99">
        <v>6276740.5199999996</v>
      </c>
      <c r="T497" s="99">
        <v>3138370.25</v>
      </c>
      <c r="U497" s="99">
        <v>3138370.25</v>
      </c>
      <c r="V497" s="99"/>
      <c r="W497" s="99"/>
      <c r="X497" s="99"/>
      <c r="Y497" s="94"/>
      <c r="Z497" s="94"/>
    </row>
    <row r="498" spans="1:26" ht="26.1">
      <c r="A498" s="77" t="s">
        <v>90</v>
      </c>
      <c r="B498" s="47" t="s">
        <v>9</v>
      </c>
      <c r="C498" s="47" t="s">
        <v>12</v>
      </c>
      <c r="D498" s="47" t="str" cm="1">
        <f t="array" ref="D498">IF(A498="", "", _xlfn._xlws.FILTER('Responsáveis pelas informações'!F:F, 'Responsáveis pelas informações'!A:A=A498))</f>
        <v>Bianca</v>
      </c>
      <c r="E498" s="47" t="s">
        <v>21</v>
      </c>
      <c r="F498" s="61" t="s">
        <v>404</v>
      </c>
      <c r="G498" s="61" t="s">
        <v>877</v>
      </c>
      <c r="H498" s="61"/>
      <c r="I498" s="108"/>
      <c r="J498" s="94"/>
      <c r="K498" s="94"/>
      <c r="L498" s="94"/>
      <c r="M498" s="94"/>
      <c r="N498" s="94"/>
      <c r="O498" s="94"/>
      <c r="P498" s="94"/>
      <c r="Q498" s="94"/>
      <c r="R498" s="94"/>
      <c r="S498" s="99">
        <v>232733.93</v>
      </c>
      <c r="T498" s="99">
        <v>479466.89</v>
      </c>
      <c r="U498" s="99">
        <v>426970.52</v>
      </c>
      <c r="V498" s="99">
        <v>0</v>
      </c>
      <c r="W498" s="99"/>
      <c r="X498" s="99"/>
      <c r="Y498" s="94"/>
      <c r="Z498" s="94"/>
    </row>
    <row r="499" spans="1:26" ht="26.1">
      <c r="A499" s="77" t="s">
        <v>90</v>
      </c>
      <c r="B499" s="47" t="s">
        <v>14</v>
      </c>
      <c r="C499" s="47" t="s">
        <v>12</v>
      </c>
      <c r="D499" s="47" t="str" cm="1">
        <f t="array" ref="D499">IF(A499="", "", _xlfn._xlws.FILTER('Responsáveis pelas informações'!F:F, 'Responsáveis pelas informações'!A:A=A499))</f>
        <v>Bianca</v>
      </c>
      <c r="E499" s="47" t="s">
        <v>21</v>
      </c>
      <c r="F499" s="61" t="s">
        <v>404</v>
      </c>
      <c r="G499" s="61" t="s">
        <v>877</v>
      </c>
      <c r="H499" s="61"/>
      <c r="I499" s="108"/>
      <c r="J499" s="94"/>
      <c r="K499" s="94"/>
      <c r="L499" s="94"/>
      <c r="M499" s="94"/>
      <c r="N499" s="94"/>
      <c r="O499" s="94"/>
      <c r="P499" s="94"/>
      <c r="Q499" s="94"/>
      <c r="R499" s="94"/>
      <c r="S499" s="99">
        <v>453180.67</v>
      </c>
      <c r="T499" s="99">
        <v>933620.32</v>
      </c>
      <c r="U499" s="99">
        <v>831399.11</v>
      </c>
      <c r="V499" s="99">
        <v>0</v>
      </c>
      <c r="W499" s="99"/>
      <c r="X499" s="99"/>
      <c r="Y499" s="94"/>
      <c r="Z499" s="94"/>
    </row>
    <row r="500" spans="1:26" ht="39">
      <c r="A500" s="77" t="s">
        <v>90</v>
      </c>
      <c r="B500" s="47" t="s">
        <v>19</v>
      </c>
      <c r="C500" s="47" t="s">
        <v>12</v>
      </c>
      <c r="D500" s="47" t="str" cm="1">
        <f t="array" ref="D500">IF(A500="", "", _xlfn._xlws.FILTER('Responsáveis pelas informações'!F:F, 'Responsáveis pelas informações'!A:A=A500))</f>
        <v>Bianca</v>
      </c>
      <c r="E500" s="47" t="s">
        <v>21</v>
      </c>
      <c r="F500" s="61" t="s">
        <v>404</v>
      </c>
      <c r="G500" s="61" t="s">
        <v>877</v>
      </c>
      <c r="H500" s="61"/>
      <c r="I500" s="108"/>
      <c r="J500" s="94"/>
      <c r="K500" s="94"/>
      <c r="L500" s="94"/>
      <c r="M500" s="94"/>
      <c r="N500" s="94"/>
      <c r="O500" s="94"/>
      <c r="P500" s="94"/>
      <c r="Q500" s="94"/>
      <c r="R500" s="94"/>
      <c r="S500" s="99">
        <v>36861.589999999997</v>
      </c>
      <c r="T500" s="99">
        <v>75940.41</v>
      </c>
      <c r="U500" s="99">
        <v>67625.77</v>
      </c>
      <c r="V500" s="99">
        <v>0</v>
      </c>
      <c r="W500" s="99"/>
      <c r="X500" s="99"/>
      <c r="Y500" s="94"/>
      <c r="Z500" s="94"/>
    </row>
    <row r="501" spans="1:26" ht="26.1">
      <c r="A501" s="77" t="s">
        <v>90</v>
      </c>
      <c r="B501" s="47" t="s">
        <v>24</v>
      </c>
      <c r="C501" s="47" t="s">
        <v>12</v>
      </c>
      <c r="D501" s="47" t="str" cm="1">
        <f t="array" ref="D501">IF(A501="", "", _xlfn._xlws.FILTER('Responsáveis pelas informações'!F:F, 'Responsáveis pelas informações'!A:A=A501))</f>
        <v>Bianca</v>
      </c>
      <c r="E501" s="47" t="s">
        <v>21</v>
      </c>
      <c r="F501" s="61" t="s">
        <v>404</v>
      </c>
      <c r="G501" s="61" t="s">
        <v>877</v>
      </c>
      <c r="H501" s="61"/>
      <c r="I501" s="47"/>
      <c r="J501" s="94"/>
      <c r="K501" s="94"/>
      <c r="L501" s="94"/>
      <c r="M501" s="94"/>
      <c r="N501" s="94"/>
      <c r="O501" s="94"/>
      <c r="P501" s="94"/>
      <c r="Q501" s="94"/>
      <c r="R501" s="94"/>
      <c r="S501" s="99">
        <v>722776.19</v>
      </c>
      <c r="T501" s="99">
        <v>1489027.6199999999</v>
      </c>
      <c r="U501" s="99">
        <v>1325995.3999999999</v>
      </c>
      <c r="V501" s="99"/>
      <c r="W501" s="99"/>
      <c r="X501" s="99"/>
      <c r="Y501" s="94"/>
      <c r="Z501" s="94"/>
    </row>
    <row r="502" spans="1:26" ht="26.1">
      <c r="A502" s="77" t="s">
        <v>91</v>
      </c>
      <c r="B502" s="47" t="s">
        <v>9</v>
      </c>
      <c r="C502" s="47" t="s">
        <v>17</v>
      </c>
      <c r="D502" s="47" t="str" cm="1">
        <f t="array" ref="D502">IF(A502="", "", _xlfn._xlws.FILTER('Responsáveis pelas informações'!F:F, 'Responsáveis pelas informações'!A:A=A502))</f>
        <v>Bianca</v>
      </c>
      <c r="E502" s="47" t="s">
        <v>29</v>
      </c>
      <c r="F502" s="61" t="s">
        <v>408</v>
      </c>
      <c r="G502" s="61" t="s">
        <v>877</v>
      </c>
      <c r="H502" s="61"/>
      <c r="I502" s="108"/>
      <c r="J502" s="94"/>
      <c r="K502" s="94"/>
      <c r="L502" s="94"/>
      <c r="M502" s="94"/>
      <c r="N502" s="94"/>
      <c r="O502" s="94"/>
      <c r="P502" s="94"/>
      <c r="Q502" s="94">
        <v>35000</v>
      </c>
      <c r="R502" s="94">
        <v>300000</v>
      </c>
      <c r="S502" s="99">
        <v>500000</v>
      </c>
      <c r="T502" s="99">
        <v>600000</v>
      </c>
      <c r="U502" s="99">
        <v>700000</v>
      </c>
      <c r="V502" s="99">
        <v>800000</v>
      </c>
      <c r="W502" s="99">
        <v>900000</v>
      </c>
      <c r="X502" s="99"/>
      <c r="Y502" s="94"/>
      <c r="Z502" s="94"/>
    </row>
    <row r="503" spans="1:26" ht="26.1">
      <c r="A503" s="77" t="s">
        <v>91</v>
      </c>
      <c r="B503" s="47" t="s">
        <v>14</v>
      </c>
      <c r="C503" s="47" t="s">
        <v>17</v>
      </c>
      <c r="D503" s="47" t="str" cm="1">
        <f t="array" ref="D503">IF(A503="", "", _xlfn._xlws.FILTER('Responsáveis pelas informações'!F:F, 'Responsáveis pelas informações'!A:A=A503))</f>
        <v>Bianca</v>
      </c>
      <c r="E503" s="47" t="s">
        <v>29</v>
      </c>
      <c r="F503" s="61" t="s">
        <v>408</v>
      </c>
      <c r="G503" s="61" t="s">
        <v>877</v>
      </c>
      <c r="H503" s="61"/>
      <c r="I503" s="108"/>
      <c r="J503" s="94"/>
      <c r="K503" s="94"/>
      <c r="L503" s="94"/>
      <c r="M503" s="94"/>
      <c r="N503" s="94"/>
      <c r="O503" s="94"/>
      <c r="P503" s="94"/>
      <c r="Q503" s="94">
        <v>35000</v>
      </c>
      <c r="R503" s="94">
        <v>300000</v>
      </c>
      <c r="S503" s="99">
        <v>500000</v>
      </c>
      <c r="T503" s="99">
        <v>600000</v>
      </c>
      <c r="U503" s="99">
        <v>700000</v>
      </c>
      <c r="V503" s="99">
        <v>800000</v>
      </c>
      <c r="W503" s="99">
        <v>900000</v>
      </c>
      <c r="X503" s="99"/>
      <c r="Y503" s="94"/>
      <c r="Z503" s="94"/>
    </row>
    <row r="504" spans="1:26" ht="39">
      <c r="A504" s="77" t="s">
        <v>91</v>
      </c>
      <c r="B504" s="47" t="s">
        <v>19</v>
      </c>
      <c r="C504" s="47" t="s">
        <v>17</v>
      </c>
      <c r="D504" s="47" t="str" cm="1">
        <f t="array" ref="D504">IF(A504="", "", _xlfn._xlws.FILTER('Responsáveis pelas informações'!F:F, 'Responsáveis pelas informações'!A:A=A504))</f>
        <v>Bianca</v>
      </c>
      <c r="E504" s="47" t="s">
        <v>29</v>
      </c>
      <c r="F504" s="61" t="s">
        <v>408</v>
      </c>
      <c r="G504" s="61" t="s">
        <v>877</v>
      </c>
      <c r="H504" s="61"/>
      <c r="I504" s="108"/>
      <c r="J504" s="94"/>
      <c r="K504" s="94"/>
      <c r="L504" s="94"/>
      <c r="M504" s="94"/>
      <c r="N504" s="94"/>
      <c r="O504" s="94"/>
      <c r="P504" s="94"/>
      <c r="Q504" s="94">
        <v>35000</v>
      </c>
      <c r="R504" s="94">
        <v>300000</v>
      </c>
      <c r="S504" s="99">
        <v>500000</v>
      </c>
      <c r="T504" s="99">
        <v>600000</v>
      </c>
      <c r="U504" s="99">
        <v>700000</v>
      </c>
      <c r="V504" s="99">
        <v>800000</v>
      </c>
      <c r="W504" s="99">
        <v>900000</v>
      </c>
      <c r="X504" s="99"/>
      <c r="Y504" s="94"/>
      <c r="Z504" s="94"/>
    </row>
    <row r="505" spans="1:26" ht="26.1">
      <c r="A505" s="77" t="s">
        <v>91</v>
      </c>
      <c r="B505" s="47" t="s">
        <v>24</v>
      </c>
      <c r="C505" s="47" t="s">
        <v>17</v>
      </c>
      <c r="D505" s="47" t="str" cm="1">
        <f t="array" ref="D505">IF(A505="", "", _xlfn._xlws.FILTER('Responsáveis pelas informações'!F:F, 'Responsáveis pelas informações'!A:A=A505))</f>
        <v>Bianca</v>
      </c>
      <c r="E505" s="47" t="s">
        <v>29</v>
      </c>
      <c r="F505" s="61" t="s">
        <v>408</v>
      </c>
      <c r="G505" s="61" t="s">
        <v>877</v>
      </c>
      <c r="H505" s="61"/>
      <c r="I505" s="108"/>
      <c r="J505" s="94"/>
      <c r="K505" s="94"/>
      <c r="L505" s="94"/>
      <c r="M505" s="94"/>
      <c r="N505" s="94"/>
      <c r="O505" s="94"/>
      <c r="P505" s="94"/>
      <c r="Q505" s="94">
        <v>105000</v>
      </c>
      <c r="R505" s="94">
        <v>900000</v>
      </c>
      <c r="S505" s="94">
        <v>1500000</v>
      </c>
      <c r="T505" s="94">
        <v>1800000</v>
      </c>
      <c r="U505" s="99">
        <v>2100000</v>
      </c>
      <c r="V505" s="99">
        <v>2400000</v>
      </c>
      <c r="W505" s="99">
        <v>2700000</v>
      </c>
      <c r="X505" s="99"/>
      <c r="Y505" s="94"/>
      <c r="Z505" s="94"/>
    </row>
    <row r="506" spans="1:26" ht="26.1">
      <c r="A506" s="9" t="s">
        <v>92</v>
      </c>
      <c r="B506" s="16" t="s">
        <v>9</v>
      </c>
      <c r="C506" s="16" t="s">
        <v>17</v>
      </c>
      <c r="D506" s="16" t="str" cm="1">
        <f t="array" ref="D506">IF(A506="", "", _xlfn._xlws.FILTER('Responsáveis pelas informações'!F:F, 'Responsáveis pelas informações'!A:A=A506))</f>
        <v>Bianca</v>
      </c>
      <c r="E506" s="47" t="s">
        <v>16</v>
      </c>
      <c r="F506" s="30" t="s">
        <v>389</v>
      </c>
      <c r="G506" s="30" t="s">
        <v>877</v>
      </c>
      <c r="H506" s="30"/>
      <c r="I506" s="87"/>
      <c r="J506" s="93"/>
      <c r="K506" s="93"/>
      <c r="L506" s="93"/>
      <c r="M506" s="93"/>
      <c r="N506" s="93"/>
      <c r="O506" s="93"/>
      <c r="P506" s="93">
        <v>1800000</v>
      </c>
      <c r="Q506" s="93">
        <v>2100000</v>
      </c>
      <c r="R506" s="93">
        <v>2100000</v>
      </c>
      <c r="S506" s="93">
        <v>2100000</v>
      </c>
      <c r="T506" s="92">
        <v>900000</v>
      </c>
      <c r="U506" s="92"/>
      <c r="V506" s="92"/>
      <c r="W506" s="92"/>
      <c r="X506" s="92"/>
      <c r="Y506" s="93"/>
      <c r="Z506" s="93"/>
    </row>
    <row r="507" spans="1:26" ht="26.1">
      <c r="A507" s="9" t="s">
        <v>92</v>
      </c>
      <c r="B507" s="16" t="s">
        <v>14</v>
      </c>
      <c r="C507" s="16" t="s">
        <v>17</v>
      </c>
      <c r="D507" s="16" t="str" cm="1">
        <f t="array" ref="D507">IF(A507="", "", _xlfn._xlws.FILTER('Responsáveis pelas informações'!F:F, 'Responsáveis pelas informações'!A:A=A507))</f>
        <v>Bianca</v>
      </c>
      <c r="E507" s="47" t="s">
        <v>16</v>
      </c>
      <c r="F507" s="30" t="s">
        <v>389</v>
      </c>
      <c r="G507" s="30" t="s">
        <v>877</v>
      </c>
      <c r="H507" s="30"/>
      <c r="I507" s="87"/>
      <c r="J507" s="93"/>
      <c r="K507" s="93"/>
      <c r="L507" s="93"/>
      <c r="M507" s="93"/>
      <c r="N507" s="93"/>
      <c r="O507" s="93"/>
      <c r="P507" s="93">
        <v>2000000</v>
      </c>
      <c r="Q507" s="93">
        <v>2300000</v>
      </c>
      <c r="R507" s="93">
        <v>2300000</v>
      </c>
      <c r="S507" s="93">
        <v>2300000</v>
      </c>
      <c r="T507" s="92">
        <v>1100000</v>
      </c>
      <c r="U507" s="92"/>
      <c r="V507" s="92"/>
      <c r="W507" s="92"/>
      <c r="X507" s="92"/>
      <c r="Y507" s="93"/>
      <c r="Z507" s="93"/>
    </row>
    <row r="508" spans="1:26" ht="39">
      <c r="A508" s="9" t="s">
        <v>92</v>
      </c>
      <c r="B508" s="16" t="s">
        <v>19</v>
      </c>
      <c r="C508" s="16" t="s">
        <v>17</v>
      </c>
      <c r="D508" s="16" t="str" cm="1">
        <f t="array" ref="D508">IF(A508="", "", _xlfn._xlws.FILTER('Responsáveis pelas informações'!F:F, 'Responsáveis pelas informações'!A:A=A508))</f>
        <v>Bianca</v>
      </c>
      <c r="E508" s="47" t="s">
        <v>16</v>
      </c>
      <c r="F508" s="30" t="s">
        <v>389</v>
      </c>
      <c r="G508" s="30" t="s">
        <v>877</v>
      </c>
      <c r="H508" s="30"/>
      <c r="I508" s="87"/>
      <c r="J508" s="87"/>
      <c r="K508" s="93"/>
      <c r="L508" s="93"/>
      <c r="M508" s="93"/>
      <c r="N508" s="93"/>
      <c r="O508" s="93"/>
      <c r="P508" s="93">
        <v>1600000</v>
      </c>
      <c r="Q508" s="93">
        <v>1900000</v>
      </c>
      <c r="R508" s="93">
        <v>1900000</v>
      </c>
      <c r="S508" s="93">
        <v>1900000</v>
      </c>
      <c r="T508" s="92">
        <v>700000</v>
      </c>
      <c r="U508" s="92"/>
      <c r="V508" s="92"/>
      <c r="W508" s="92"/>
      <c r="X508" s="92"/>
      <c r="Y508" s="93"/>
      <c r="Z508" s="93"/>
    </row>
    <row r="509" spans="1:26" ht="26.1">
      <c r="A509" s="9" t="s">
        <v>92</v>
      </c>
      <c r="B509" s="16" t="s">
        <v>24</v>
      </c>
      <c r="C509" s="16" t="s">
        <v>17</v>
      </c>
      <c r="D509" s="16" t="str" cm="1">
        <f t="array" ref="D509">IF(A509="", "", _xlfn._xlws.FILTER('Responsáveis pelas informações'!F:F, 'Responsáveis pelas informações'!A:A=A509))</f>
        <v>Bianca</v>
      </c>
      <c r="E509" s="47" t="s">
        <v>16</v>
      </c>
      <c r="F509" s="30" t="s">
        <v>389</v>
      </c>
      <c r="G509" s="30" t="s">
        <v>877</v>
      </c>
      <c r="H509" s="30"/>
      <c r="I509" s="87"/>
      <c r="J509" s="93"/>
      <c r="K509" s="93"/>
      <c r="L509" s="93"/>
      <c r="M509" s="93"/>
      <c r="N509" s="93"/>
      <c r="O509" s="93"/>
      <c r="P509" s="93">
        <f>SUM(P506:P508)</f>
        <v>5400000</v>
      </c>
      <c r="Q509" s="93">
        <f>SUM(Q506:Q508)</f>
        <v>6300000</v>
      </c>
      <c r="R509" s="93">
        <v>6300000</v>
      </c>
      <c r="S509" s="93">
        <v>6300000</v>
      </c>
      <c r="T509" s="93">
        <v>2700000</v>
      </c>
      <c r="U509" s="92"/>
      <c r="V509" s="92"/>
      <c r="W509" s="92"/>
      <c r="X509" s="92"/>
      <c r="Y509" s="93"/>
      <c r="Z509" s="93"/>
    </row>
    <row r="510" spans="1:26" ht="26.1">
      <c r="A510" s="9" t="s">
        <v>92</v>
      </c>
      <c r="B510" s="16" t="s">
        <v>9</v>
      </c>
      <c r="C510" s="16" t="s">
        <v>17</v>
      </c>
      <c r="D510" s="16" t="str" cm="1">
        <f t="array" ref="D510">IF(A510="", "", _xlfn._xlws.FILTER('Responsáveis pelas informações'!F:F, 'Responsáveis pelas informações'!A:A=A510))</f>
        <v>Bianca</v>
      </c>
      <c r="E510" s="47" t="s">
        <v>16</v>
      </c>
      <c r="F510" s="30" t="s">
        <v>408</v>
      </c>
      <c r="G510" s="30" t="s">
        <v>877</v>
      </c>
      <c r="H510" s="30"/>
      <c r="I510" s="87"/>
      <c r="J510" s="93"/>
      <c r="K510" s="93"/>
      <c r="L510" s="93"/>
      <c r="M510" s="93"/>
      <c r="N510" s="93"/>
      <c r="O510" s="93"/>
      <c r="P510" s="93"/>
      <c r="Q510" s="93"/>
      <c r="R510" s="93"/>
      <c r="S510" s="93">
        <v>5950000</v>
      </c>
      <c r="T510" s="93">
        <v>2550000</v>
      </c>
      <c r="U510" s="92"/>
      <c r="V510" s="92"/>
      <c r="W510" s="92"/>
      <c r="X510" s="92"/>
      <c r="Y510" s="93"/>
      <c r="Z510" s="93"/>
    </row>
    <row r="511" spans="1:26" ht="26.1">
      <c r="A511" s="9" t="s">
        <v>92</v>
      </c>
      <c r="B511" s="16" t="s">
        <v>14</v>
      </c>
      <c r="C511" s="16" t="s">
        <v>17</v>
      </c>
      <c r="D511" s="16" t="str" cm="1">
        <f t="array" ref="D511">IF(A511="", "", _xlfn._xlws.FILTER('Responsáveis pelas informações'!F:F, 'Responsáveis pelas informações'!A:A=A511))</f>
        <v>Bianca</v>
      </c>
      <c r="E511" s="47" t="s">
        <v>16</v>
      </c>
      <c r="F511" s="30" t="s">
        <v>408</v>
      </c>
      <c r="G511" s="30" t="s">
        <v>877</v>
      </c>
      <c r="H511" s="30"/>
      <c r="I511" s="87"/>
      <c r="J511" s="93"/>
      <c r="K511" s="93"/>
      <c r="L511" s="93"/>
      <c r="M511" s="93"/>
      <c r="N511" s="93"/>
      <c r="O511" s="93"/>
      <c r="P511" s="93"/>
      <c r="Q511" s="93"/>
      <c r="R511" s="93"/>
      <c r="S511" s="93">
        <v>6850000</v>
      </c>
      <c r="T511" s="93">
        <v>3050000</v>
      </c>
      <c r="U511" s="92"/>
      <c r="V511" s="92"/>
      <c r="W511" s="92"/>
      <c r="X511" s="92"/>
      <c r="Y511" s="93"/>
      <c r="Z511" s="93"/>
    </row>
    <row r="512" spans="1:26" ht="39">
      <c r="A512" s="9" t="s">
        <v>92</v>
      </c>
      <c r="B512" s="16" t="s">
        <v>19</v>
      </c>
      <c r="C512" s="16" t="s">
        <v>17</v>
      </c>
      <c r="D512" s="16" t="str" cm="1">
        <f t="array" ref="D512">IF(A512="", "", _xlfn._xlws.FILTER('Responsáveis pelas informações'!F:F, 'Responsáveis pelas informações'!A:A=A512))</f>
        <v>Bianca</v>
      </c>
      <c r="E512" s="47" t="s">
        <v>16</v>
      </c>
      <c r="F512" s="30" t="s">
        <v>408</v>
      </c>
      <c r="G512" s="30" t="s">
        <v>877</v>
      </c>
      <c r="H512" s="30"/>
      <c r="I512" s="87"/>
      <c r="J512" s="93"/>
      <c r="K512" s="93"/>
      <c r="L512" s="93"/>
      <c r="M512" s="93"/>
      <c r="N512" s="93"/>
      <c r="O512" s="93"/>
      <c r="P512" s="93"/>
      <c r="Q512" s="93"/>
      <c r="R512" s="93"/>
      <c r="S512" s="93">
        <v>5050000</v>
      </c>
      <c r="T512" s="93">
        <v>2050000</v>
      </c>
      <c r="U512" s="92"/>
      <c r="V512" s="92"/>
      <c r="W512" s="92"/>
      <c r="X512" s="92"/>
      <c r="Y512" s="93"/>
      <c r="Z512" s="93"/>
    </row>
    <row r="513" spans="1:26" ht="26.1">
      <c r="A513" s="9" t="s">
        <v>92</v>
      </c>
      <c r="B513" s="16" t="s">
        <v>24</v>
      </c>
      <c r="C513" s="16" t="s">
        <v>17</v>
      </c>
      <c r="D513" s="16" t="str" cm="1">
        <f t="array" ref="D513">IF(A513="", "", _xlfn._xlws.FILTER('Responsáveis pelas informações'!F:F, 'Responsáveis pelas informações'!A:A=A513))</f>
        <v>Bianca</v>
      </c>
      <c r="E513" s="47" t="s">
        <v>16</v>
      </c>
      <c r="F513" s="30" t="s">
        <v>408</v>
      </c>
      <c r="G513" s="30" t="s">
        <v>877</v>
      </c>
      <c r="H513" s="30"/>
      <c r="I513" s="87"/>
      <c r="J513" s="93"/>
      <c r="K513" s="93"/>
      <c r="L513" s="93"/>
      <c r="M513" s="93"/>
      <c r="N513" s="93"/>
      <c r="O513" s="93"/>
      <c r="P513" s="93"/>
      <c r="Q513" s="93"/>
      <c r="R513" s="93"/>
      <c r="S513" s="93">
        <v>17850000</v>
      </c>
      <c r="T513" s="93">
        <v>7650000</v>
      </c>
      <c r="U513" s="92"/>
      <c r="V513" s="92"/>
      <c r="W513" s="92"/>
      <c r="X513" s="92"/>
      <c r="Y513" s="93"/>
      <c r="Z513" s="93"/>
    </row>
    <row r="514" spans="1:26" ht="26.1">
      <c r="A514" s="9" t="s">
        <v>92</v>
      </c>
      <c r="B514" s="16" t="s">
        <v>9</v>
      </c>
      <c r="C514" s="16" t="s">
        <v>17</v>
      </c>
      <c r="D514" s="16" t="str" cm="1">
        <f t="array" ref="D514">IF(A514="", "", _xlfn._xlws.FILTER('Responsáveis pelas informações'!F:F, 'Responsáveis pelas informações'!A:A=A514))</f>
        <v>Bianca</v>
      </c>
      <c r="E514" s="47" t="s">
        <v>16</v>
      </c>
      <c r="F514" s="30" t="s">
        <v>414</v>
      </c>
      <c r="G514" s="30" t="s">
        <v>877</v>
      </c>
      <c r="H514" s="30"/>
      <c r="I514" s="87"/>
      <c r="J514" s="93"/>
      <c r="K514" s="93"/>
      <c r="L514" s="93"/>
      <c r="M514" s="93"/>
      <c r="N514" s="93"/>
      <c r="O514" s="93"/>
      <c r="P514" s="93"/>
      <c r="Q514" s="93"/>
      <c r="R514" s="93"/>
      <c r="S514" s="93">
        <v>2000000</v>
      </c>
      <c r="T514" s="93">
        <v>1800000</v>
      </c>
      <c r="U514" s="92">
        <v>1800000</v>
      </c>
      <c r="V514" s="92"/>
      <c r="W514" s="92"/>
      <c r="X514" s="92"/>
      <c r="Y514" s="93"/>
      <c r="Z514" s="93"/>
    </row>
    <row r="515" spans="1:26" ht="26.1">
      <c r="A515" s="9" t="s">
        <v>92</v>
      </c>
      <c r="B515" s="16" t="s">
        <v>14</v>
      </c>
      <c r="C515" s="16" t="s">
        <v>17</v>
      </c>
      <c r="D515" s="16" t="str" cm="1">
        <f t="array" ref="D515">IF(A515="", "", _xlfn._xlws.FILTER('Responsáveis pelas informações'!F:F, 'Responsáveis pelas informações'!A:A=A515))</f>
        <v>Bianca</v>
      </c>
      <c r="E515" s="47" t="s">
        <v>16</v>
      </c>
      <c r="F515" s="30" t="s">
        <v>414</v>
      </c>
      <c r="G515" s="30" t="s">
        <v>877</v>
      </c>
      <c r="H515" s="30"/>
      <c r="I515" s="87"/>
      <c r="J515" s="93"/>
      <c r="K515" s="93"/>
      <c r="L515" s="93"/>
      <c r="M515" s="93"/>
      <c r="N515" s="93"/>
      <c r="O515" s="93"/>
      <c r="P515" s="93"/>
      <c r="Q515" s="93"/>
      <c r="R515" s="93"/>
      <c r="S515" s="93">
        <v>2000000</v>
      </c>
      <c r="T515" s="93">
        <v>1800000</v>
      </c>
      <c r="U515" s="92">
        <v>1800000</v>
      </c>
      <c r="V515" s="92"/>
      <c r="W515" s="92"/>
      <c r="X515" s="92"/>
      <c r="Y515" s="93"/>
      <c r="Z515" s="93"/>
    </row>
    <row r="516" spans="1:26" ht="39">
      <c r="A516" s="9" t="s">
        <v>92</v>
      </c>
      <c r="B516" s="16" t="s">
        <v>19</v>
      </c>
      <c r="C516" s="16" t="s">
        <v>17</v>
      </c>
      <c r="D516" s="16" t="str" cm="1">
        <f t="array" ref="D516">IF(A516="", "", _xlfn._xlws.FILTER('Responsáveis pelas informações'!F:F, 'Responsáveis pelas informações'!A:A=A516))</f>
        <v>Bianca</v>
      </c>
      <c r="E516" s="47" t="s">
        <v>16</v>
      </c>
      <c r="F516" s="30" t="s">
        <v>414</v>
      </c>
      <c r="G516" s="30" t="s">
        <v>877</v>
      </c>
      <c r="H516" s="30"/>
      <c r="I516" s="87"/>
      <c r="J516" s="93"/>
      <c r="K516" s="93"/>
      <c r="L516" s="93"/>
      <c r="M516" s="93"/>
      <c r="N516" s="93"/>
      <c r="O516" s="93"/>
      <c r="P516" s="93"/>
      <c r="Q516" s="93"/>
      <c r="R516" s="93"/>
      <c r="S516" s="93">
        <v>2000000</v>
      </c>
      <c r="T516" s="93">
        <v>1800000</v>
      </c>
      <c r="U516" s="92">
        <v>1800000</v>
      </c>
      <c r="V516" s="92"/>
      <c r="W516" s="92"/>
      <c r="X516" s="92"/>
      <c r="Y516" s="93"/>
      <c r="Z516" s="93"/>
    </row>
    <row r="517" spans="1:26" ht="26.1">
      <c r="A517" s="9" t="s">
        <v>92</v>
      </c>
      <c r="B517" s="16" t="s">
        <v>24</v>
      </c>
      <c r="C517" s="16" t="s">
        <v>17</v>
      </c>
      <c r="D517" s="16" t="str" cm="1">
        <f t="array" ref="D517">IF(A517="", "", _xlfn._xlws.FILTER('Responsáveis pelas informações'!F:F, 'Responsáveis pelas informações'!A:A=A517))</f>
        <v>Bianca</v>
      </c>
      <c r="E517" s="47" t="s">
        <v>16</v>
      </c>
      <c r="F517" s="30" t="s">
        <v>414</v>
      </c>
      <c r="G517" s="30" t="s">
        <v>877</v>
      </c>
      <c r="H517" s="30"/>
      <c r="I517" s="87"/>
      <c r="J517" s="93"/>
      <c r="K517" s="93"/>
      <c r="L517" s="93"/>
      <c r="M517" s="93"/>
      <c r="N517" s="93"/>
      <c r="O517" s="93"/>
      <c r="P517" s="93"/>
      <c r="Q517" s="93"/>
      <c r="R517" s="93"/>
      <c r="S517" s="93">
        <v>6000000</v>
      </c>
      <c r="T517" s="93">
        <v>5400000</v>
      </c>
      <c r="U517" s="92">
        <v>5400000</v>
      </c>
      <c r="V517" s="92"/>
      <c r="W517" s="92"/>
      <c r="X517" s="92"/>
      <c r="Y517" s="93"/>
      <c r="Z517" s="93"/>
    </row>
    <row r="518" spans="1:26" ht="26.1">
      <c r="A518" s="9" t="s">
        <v>92</v>
      </c>
      <c r="B518" s="16" t="s">
        <v>9</v>
      </c>
      <c r="C518" s="16" t="s">
        <v>7</v>
      </c>
      <c r="D518" s="16" t="str" cm="1">
        <f t="array" ref="D518">IF(A518="", "", _xlfn._xlws.FILTER('Responsáveis pelas informações'!F:F, 'Responsáveis pelas informações'!A:A=A518))</f>
        <v>Bianca</v>
      </c>
      <c r="E518" s="47" t="s">
        <v>16</v>
      </c>
      <c r="F518" s="30" t="s">
        <v>414</v>
      </c>
      <c r="G518" s="30" t="s">
        <v>877</v>
      </c>
      <c r="H518" s="30"/>
      <c r="I518" s="87"/>
      <c r="J518" s="93"/>
      <c r="K518" s="93"/>
      <c r="L518" s="93"/>
      <c r="M518" s="93"/>
      <c r="N518" s="93"/>
      <c r="O518" s="93"/>
      <c r="P518" s="93"/>
      <c r="Q518" s="93"/>
      <c r="R518" s="93"/>
      <c r="S518" s="93"/>
      <c r="T518" s="93">
        <v>6300000</v>
      </c>
      <c r="U518" s="92">
        <v>6300000</v>
      </c>
      <c r="V518" s="92"/>
      <c r="W518" s="92"/>
      <c r="X518" s="92"/>
      <c r="Y518" s="93"/>
      <c r="Z518" s="93"/>
    </row>
    <row r="519" spans="1:26" ht="26.1">
      <c r="A519" s="9" t="s">
        <v>92</v>
      </c>
      <c r="B519" s="16" t="s">
        <v>14</v>
      </c>
      <c r="C519" s="16" t="s">
        <v>7</v>
      </c>
      <c r="D519" s="16" t="str" cm="1">
        <f t="array" ref="D519">IF(A519="", "", _xlfn._xlws.FILTER('Responsáveis pelas informações'!F:F, 'Responsáveis pelas informações'!A:A=A519))</f>
        <v>Bianca</v>
      </c>
      <c r="E519" s="47" t="s">
        <v>16</v>
      </c>
      <c r="F519" s="30" t="s">
        <v>414</v>
      </c>
      <c r="G519" s="30" t="s">
        <v>877</v>
      </c>
      <c r="H519" s="30"/>
      <c r="I519" s="87"/>
      <c r="J519" s="93"/>
      <c r="K519" s="93"/>
      <c r="L519" s="93"/>
      <c r="M519" s="93"/>
      <c r="N519" s="93"/>
      <c r="O519" s="93"/>
      <c r="P519" s="93"/>
      <c r="Q519" s="93"/>
      <c r="R519" s="93"/>
      <c r="S519" s="93"/>
      <c r="T519" s="93">
        <v>4200000</v>
      </c>
      <c r="U519" s="92">
        <v>4200000</v>
      </c>
      <c r="V519" s="92"/>
      <c r="W519" s="92"/>
      <c r="X519" s="92"/>
      <c r="Y519" s="93"/>
      <c r="Z519" s="93"/>
    </row>
    <row r="520" spans="1:26" ht="39">
      <c r="A520" s="9" t="s">
        <v>92</v>
      </c>
      <c r="B520" s="16" t="s">
        <v>19</v>
      </c>
      <c r="C520" s="16" t="s">
        <v>7</v>
      </c>
      <c r="D520" s="16" t="str" cm="1">
        <f t="array" ref="D520">IF(A520="", "", _xlfn._xlws.FILTER('Responsáveis pelas informações'!F:F, 'Responsáveis pelas informações'!A:A=A520))</f>
        <v>Bianca</v>
      </c>
      <c r="E520" s="47" t="s">
        <v>16</v>
      </c>
      <c r="F520" s="30" t="s">
        <v>414</v>
      </c>
      <c r="G520" s="30" t="s">
        <v>877</v>
      </c>
      <c r="H520" s="30"/>
      <c r="I520" s="87"/>
      <c r="J520" s="93"/>
      <c r="K520" s="93"/>
      <c r="L520" s="93"/>
      <c r="M520" s="93"/>
      <c r="N520" s="93"/>
      <c r="O520" s="93"/>
      <c r="P520" s="93"/>
      <c r="Q520" s="93"/>
      <c r="R520" s="93"/>
      <c r="S520" s="93"/>
      <c r="T520" s="93">
        <v>5250000</v>
      </c>
      <c r="U520" s="92">
        <v>5250000</v>
      </c>
      <c r="V520" s="92"/>
      <c r="W520" s="92"/>
      <c r="X520" s="92"/>
      <c r="Y520" s="93"/>
      <c r="Z520" s="93"/>
    </row>
    <row r="521" spans="1:26" ht="26.1">
      <c r="A521" s="9" t="s">
        <v>92</v>
      </c>
      <c r="B521" s="16" t="s">
        <v>24</v>
      </c>
      <c r="C521" s="16" t="s">
        <v>7</v>
      </c>
      <c r="D521" s="16" t="str" cm="1">
        <f t="array" ref="D521">IF(A521="", "", _xlfn._xlws.FILTER('Responsáveis pelas informações'!F:F, 'Responsáveis pelas informações'!A:A=A521))</f>
        <v>Bianca</v>
      </c>
      <c r="E521" s="47" t="s">
        <v>16</v>
      </c>
      <c r="F521" s="30" t="s">
        <v>414</v>
      </c>
      <c r="G521" s="30" t="s">
        <v>877</v>
      </c>
      <c r="H521" s="30"/>
      <c r="I521" s="87"/>
      <c r="J521" s="93"/>
      <c r="K521" s="93"/>
      <c r="L521" s="93"/>
      <c r="M521" s="93"/>
      <c r="N521" s="93"/>
      <c r="O521" s="93"/>
      <c r="P521" s="93"/>
      <c r="Q521" s="93"/>
      <c r="R521" s="93"/>
      <c r="S521" s="93"/>
      <c r="T521" s="93">
        <f t="shared" ref="T521:U521" si="0">SUBTOTAL(9,T518:T520)</f>
        <v>15750000</v>
      </c>
      <c r="U521" s="92">
        <f t="shared" si="0"/>
        <v>15750000</v>
      </c>
      <c r="V521" s="92"/>
      <c r="W521" s="92"/>
      <c r="X521" s="92"/>
      <c r="Y521" s="93"/>
      <c r="Z521" s="93"/>
    </row>
    <row r="522" spans="1:26" ht="26.1">
      <c r="A522" s="9" t="s">
        <v>92</v>
      </c>
      <c r="B522" s="16" t="s">
        <v>9</v>
      </c>
      <c r="C522" s="16" t="s">
        <v>12</v>
      </c>
      <c r="D522" s="16" t="str" cm="1">
        <f t="array" ref="D522">IF(A522="", "", _xlfn._xlws.FILTER('Responsáveis pelas informações'!F:F, 'Responsáveis pelas informações'!A:A=A522))</f>
        <v>Bianca</v>
      </c>
      <c r="E522" s="47" t="s">
        <v>16</v>
      </c>
      <c r="F522" s="30" t="s">
        <v>414</v>
      </c>
      <c r="G522" s="30" t="s">
        <v>877</v>
      </c>
      <c r="H522" s="30"/>
      <c r="I522" s="87"/>
      <c r="J522" s="93"/>
      <c r="K522" s="93"/>
      <c r="L522" s="93"/>
      <c r="M522" s="93"/>
      <c r="N522" s="93"/>
      <c r="O522" s="93"/>
      <c r="P522" s="93"/>
      <c r="Q522" s="93"/>
      <c r="R522" s="93"/>
      <c r="S522" s="93"/>
      <c r="T522" s="93">
        <v>900000</v>
      </c>
      <c r="U522" s="92">
        <v>900000</v>
      </c>
      <c r="V522" s="92"/>
      <c r="W522" s="92"/>
      <c r="X522" s="92"/>
      <c r="Y522" s="93"/>
      <c r="Z522" s="93"/>
    </row>
    <row r="523" spans="1:26" ht="26.1">
      <c r="A523" s="9" t="s">
        <v>92</v>
      </c>
      <c r="B523" s="16" t="s">
        <v>14</v>
      </c>
      <c r="C523" s="16" t="s">
        <v>12</v>
      </c>
      <c r="D523" s="16" t="str" cm="1">
        <f t="array" ref="D523">IF(A523="", "", _xlfn._xlws.FILTER('Responsáveis pelas informações'!F:F, 'Responsáveis pelas informações'!A:A=A523))</f>
        <v>Bianca</v>
      </c>
      <c r="E523" s="47" t="s">
        <v>16</v>
      </c>
      <c r="F523" s="30" t="s">
        <v>414</v>
      </c>
      <c r="G523" s="30" t="s">
        <v>877</v>
      </c>
      <c r="H523" s="30"/>
      <c r="I523" s="87"/>
      <c r="J523" s="93"/>
      <c r="K523" s="93"/>
      <c r="L523" s="93"/>
      <c r="M523" s="93"/>
      <c r="N523" s="93"/>
      <c r="O523" s="93"/>
      <c r="P523" s="93"/>
      <c r="Q523" s="93"/>
      <c r="R523" s="93"/>
      <c r="S523" s="93"/>
      <c r="T523" s="93">
        <v>450000</v>
      </c>
      <c r="U523" s="92">
        <v>450000</v>
      </c>
      <c r="V523" s="92"/>
      <c r="W523" s="92"/>
      <c r="X523" s="92"/>
      <c r="Y523" s="93"/>
      <c r="Z523" s="93"/>
    </row>
    <row r="524" spans="1:26" ht="39">
      <c r="A524" s="9" t="s">
        <v>92</v>
      </c>
      <c r="B524" s="16" t="s">
        <v>19</v>
      </c>
      <c r="C524" s="16" t="s">
        <v>12</v>
      </c>
      <c r="D524" s="16" t="str" cm="1">
        <f t="array" ref="D524">IF(A524="", "", _xlfn._xlws.FILTER('Responsáveis pelas informações'!F:F, 'Responsáveis pelas informações'!A:A=A524))</f>
        <v>Bianca</v>
      </c>
      <c r="E524" s="47" t="s">
        <v>16</v>
      </c>
      <c r="F524" s="30" t="s">
        <v>414</v>
      </c>
      <c r="G524" s="30" t="s">
        <v>877</v>
      </c>
      <c r="H524" s="30"/>
      <c r="I524" s="87"/>
      <c r="J524" s="93"/>
      <c r="K524" s="93"/>
      <c r="L524" s="93"/>
      <c r="M524" s="93"/>
      <c r="N524" s="93"/>
      <c r="O524" s="93"/>
      <c r="P524" s="93"/>
      <c r="Q524" s="93"/>
      <c r="R524" s="93"/>
      <c r="S524" s="93"/>
      <c r="T524" s="93">
        <v>450000</v>
      </c>
      <c r="U524" s="92">
        <v>450000</v>
      </c>
      <c r="V524" s="92"/>
      <c r="W524" s="92"/>
      <c r="X524" s="92"/>
      <c r="Y524" s="93"/>
      <c r="Z524" s="93"/>
    </row>
    <row r="525" spans="1:26" ht="26.1">
      <c r="A525" s="9" t="s">
        <v>92</v>
      </c>
      <c r="B525" s="16" t="s">
        <v>24</v>
      </c>
      <c r="C525" s="16" t="s">
        <v>12</v>
      </c>
      <c r="D525" s="16" t="str" cm="1">
        <f t="array" ref="D525">IF(A525="", "", _xlfn._xlws.FILTER('Responsáveis pelas informações'!F:F, 'Responsáveis pelas informações'!A:A=A525))</f>
        <v>Bianca</v>
      </c>
      <c r="E525" s="47" t="s">
        <v>16</v>
      </c>
      <c r="F525" s="30" t="s">
        <v>414</v>
      </c>
      <c r="G525" s="30" t="s">
        <v>877</v>
      </c>
      <c r="H525" s="30"/>
      <c r="I525" s="87"/>
      <c r="J525" s="93"/>
      <c r="K525" s="93"/>
      <c r="L525" s="93"/>
      <c r="M525" s="93"/>
      <c r="N525" s="93"/>
      <c r="O525" s="93"/>
      <c r="P525" s="93"/>
      <c r="Q525" s="93"/>
      <c r="R525" s="93"/>
      <c r="S525" s="93"/>
      <c r="T525" s="93">
        <f t="shared" ref="T525:U525" si="1">SUBTOTAL(9,T522:T524)</f>
        <v>1800000</v>
      </c>
      <c r="U525" s="92">
        <f t="shared" si="1"/>
        <v>1800000</v>
      </c>
      <c r="V525" s="92"/>
      <c r="W525" s="92"/>
      <c r="X525" s="92"/>
      <c r="Y525" s="93"/>
      <c r="Z525" s="93"/>
    </row>
    <row r="526" spans="1:26" ht="26.1">
      <c r="A526" s="9" t="s">
        <v>92</v>
      </c>
      <c r="B526" s="16" t="s">
        <v>9</v>
      </c>
      <c r="C526" s="16" t="s">
        <v>17</v>
      </c>
      <c r="D526" s="16" t="str" cm="1">
        <f t="array" ref="D526">IF(A526="", "", _xlfn._xlws.FILTER('Responsáveis pelas informações'!F:F, 'Responsáveis pelas informações'!A:A=A526))</f>
        <v>Bianca</v>
      </c>
      <c r="E526" s="47" t="s">
        <v>16</v>
      </c>
      <c r="F526" s="30" t="s">
        <v>877</v>
      </c>
      <c r="G526" s="30" t="s">
        <v>389</v>
      </c>
      <c r="H526" s="30"/>
      <c r="I526" s="87"/>
      <c r="J526" s="93"/>
      <c r="K526" s="93"/>
      <c r="L526" s="93"/>
      <c r="M526" s="93"/>
      <c r="N526" s="93"/>
      <c r="O526" s="93"/>
      <c r="P526" s="93"/>
      <c r="Q526" s="93"/>
      <c r="R526" s="93"/>
      <c r="S526" s="92">
        <v>7950000</v>
      </c>
      <c r="T526" s="92">
        <v>10650000</v>
      </c>
      <c r="U526" s="92">
        <v>1800000</v>
      </c>
      <c r="V526" s="92"/>
      <c r="W526" s="92"/>
      <c r="X526" s="92"/>
      <c r="Y526" s="93"/>
      <c r="Z526" s="93"/>
    </row>
    <row r="527" spans="1:26" ht="26.1">
      <c r="A527" s="9" t="s">
        <v>92</v>
      </c>
      <c r="B527" s="16" t="s">
        <v>14</v>
      </c>
      <c r="C527" s="16" t="s">
        <v>17</v>
      </c>
      <c r="D527" s="16" t="str" cm="1">
        <f t="array" ref="D527">IF(A527="", "", _xlfn._xlws.FILTER('Responsáveis pelas informações'!F:F, 'Responsáveis pelas informações'!A:A=A527))</f>
        <v>Bianca</v>
      </c>
      <c r="E527" s="47" t="s">
        <v>16</v>
      </c>
      <c r="F527" s="30" t="s">
        <v>877</v>
      </c>
      <c r="G527" s="30" t="s">
        <v>389</v>
      </c>
      <c r="H527" s="30"/>
      <c r="I527" s="87"/>
      <c r="J527" s="93"/>
      <c r="K527" s="93"/>
      <c r="L527" s="93"/>
      <c r="M527" s="93"/>
      <c r="N527" s="93"/>
      <c r="O527" s="93"/>
      <c r="P527" s="93"/>
      <c r="Q527" s="93"/>
      <c r="R527" s="93"/>
      <c r="S527" s="92">
        <v>8850000</v>
      </c>
      <c r="T527" s="92">
        <v>11618181.82</v>
      </c>
      <c r="U527" s="92">
        <v>1800000</v>
      </c>
      <c r="V527" s="92"/>
      <c r="W527" s="92"/>
      <c r="X527" s="92"/>
      <c r="Y527" s="93"/>
      <c r="Z527" s="93"/>
    </row>
    <row r="528" spans="1:26" ht="39">
      <c r="A528" s="9" t="s">
        <v>92</v>
      </c>
      <c r="B528" s="16" t="s">
        <v>19</v>
      </c>
      <c r="C528" s="16" t="s">
        <v>17</v>
      </c>
      <c r="D528" s="16" t="str" cm="1">
        <f t="array" ref="D528">IF(A528="", "", _xlfn._xlws.FILTER('Responsáveis pelas informações'!F:F, 'Responsáveis pelas informações'!A:A=A528))</f>
        <v>Bianca</v>
      </c>
      <c r="E528" s="47" t="s">
        <v>16</v>
      </c>
      <c r="F528" s="30" t="s">
        <v>877</v>
      </c>
      <c r="G528" s="30" t="s">
        <v>389</v>
      </c>
      <c r="H528" s="30"/>
      <c r="I528" s="87"/>
      <c r="J528" s="93"/>
      <c r="K528" s="93"/>
      <c r="L528" s="93"/>
      <c r="M528" s="93"/>
      <c r="N528" s="93"/>
      <c r="O528" s="93"/>
      <c r="P528" s="93"/>
      <c r="Q528" s="93"/>
      <c r="R528" s="93"/>
      <c r="S528" s="92">
        <v>7050000</v>
      </c>
      <c r="T528" s="92">
        <v>9681818.1799999997</v>
      </c>
      <c r="U528" s="92">
        <v>1800000</v>
      </c>
      <c r="V528" s="92"/>
      <c r="W528" s="92"/>
      <c r="X528" s="92"/>
      <c r="Y528" s="93"/>
      <c r="Z528" s="93"/>
    </row>
    <row r="529" spans="1:26" ht="26.1">
      <c r="A529" s="9" t="s">
        <v>92</v>
      </c>
      <c r="B529" s="16" t="s">
        <v>24</v>
      </c>
      <c r="C529" s="16" t="s">
        <v>17</v>
      </c>
      <c r="D529" s="16" t="str" cm="1">
        <f t="array" ref="D529">IF(A529="", "", _xlfn._xlws.FILTER('Responsáveis pelas informações'!F:F, 'Responsáveis pelas informações'!A:A=A529))</f>
        <v>Bianca</v>
      </c>
      <c r="E529" s="47" t="s">
        <v>16</v>
      </c>
      <c r="F529" s="30" t="s">
        <v>877</v>
      </c>
      <c r="G529" s="30" t="s">
        <v>389</v>
      </c>
      <c r="H529" s="30"/>
      <c r="I529" s="212" t="s">
        <v>226</v>
      </c>
      <c r="J529" s="93"/>
      <c r="K529" s="93"/>
      <c r="L529" s="93"/>
      <c r="M529" s="93"/>
      <c r="N529" s="93"/>
      <c r="O529" s="93"/>
      <c r="P529" s="93"/>
      <c r="Q529" s="93"/>
      <c r="R529" s="93"/>
      <c r="S529" s="92">
        <v>23850000</v>
      </c>
      <c r="T529" s="138">
        <v>32272727.27</v>
      </c>
      <c r="U529" s="92">
        <v>5400000</v>
      </c>
      <c r="V529" s="92"/>
      <c r="W529" s="92"/>
      <c r="X529" s="92"/>
      <c r="Y529" s="93"/>
      <c r="Z529" s="93"/>
    </row>
    <row r="530" spans="1:26" ht="26.1">
      <c r="A530" s="9" t="s">
        <v>92</v>
      </c>
      <c r="B530" s="16" t="s">
        <v>9</v>
      </c>
      <c r="C530" s="16" t="s">
        <v>7</v>
      </c>
      <c r="D530" s="16" t="str" cm="1">
        <f t="array" ref="D530">IF(A530="", "", _xlfn._xlws.FILTER('Responsáveis pelas informações'!F:F, 'Responsáveis pelas informações'!A:A=A530))</f>
        <v>Bianca</v>
      </c>
      <c r="E530" s="47" t="s">
        <v>16</v>
      </c>
      <c r="F530" s="30" t="s">
        <v>877</v>
      </c>
      <c r="G530" s="30" t="s">
        <v>389</v>
      </c>
      <c r="H530" s="30"/>
      <c r="I530" s="87"/>
      <c r="J530" s="93"/>
      <c r="K530" s="93"/>
      <c r="L530" s="93"/>
      <c r="M530" s="93"/>
      <c r="N530" s="93"/>
      <c r="O530" s="93"/>
      <c r="P530" s="93"/>
      <c r="Q530" s="93"/>
      <c r="R530" s="93"/>
      <c r="S530" s="92">
        <v>0</v>
      </c>
      <c r="T530" s="92">
        <v>0</v>
      </c>
      <c r="U530" s="92">
        <v>6300000</v>
      </c>
      <c r="V530" s="92"/>
      <c r="W530" s="92"/>
      <c r="X530" s="92"/>
      <c r="Y530" s="93"/>
      <c r="Z530" s="93"/>
    </row>
    <row r="531" spans="1:26" ht="26.1">
      <c r="A531" s="9" t="s">
        <v>92</v>
      </c>
      <c r="B531" s="16" t="s">
        <v>14</v>
      </c>
      <c r="C531" s="16" t="s">
        <v>7</v>
      </c>
      <c r="D531" s="16" t="str" cm="1">
        <f t="array" ref="D531">IF(A531="", "", _xlfn._xlws.FILTER('Responsáveis pelas informações'!F:F, 'Responsáveis pelas informações'!A:A=A531))</f>
        <v>Bianca</v>
      </c>
      <c r="E531" s="47" t="s">
        <v>16</v>
      </c>
      <c r="F531" s="30" t="s">
        <v>877</v>
      </c>
      <c r="G531" s="30" t="s">
        <v>389</v>
      </c>
      <c r="H531" s="30"/>
      <c r="I531" s="87"/>
      <c r="J531" s="93"/>
      <c r="K531" s="93"/>
      <c r="L531" s="93"/>
      <c r="M531" s="93"/>
      <c r="N531" s="93"/>
      <c r="O531" s="93"/>
      <c r="P531" s="93"/>
      <c r="Q531" s="93"/>
      <c r="R531" s="93"/>
      <c r="S531" s="92">
        <v>0</v>
      </c>
      <c r="T531" s="92">
        <v>0</v>
      </c>
      <c r="U531" s="92">
        <v>4200000</v>
      </c>
      <c r="V531" s="92"/>
      <c r="W531" s="92"/>
      <c r="X531" s="92"/>
      <c r="Y531" s="93"/>
      <c r="Z531" s="93"/>
    </row>
    <row r="532" spans="1:26" ht="39">
      <c r="A532" s="9" t="s">
        <v>92</v>
      </c>
      <c r="B532" s="16" t="s">
        <v>19</v>
      </c>
      <c r="C532" s="16" t="s">
        <v>7</v>
      </c>
      <c r="D532" s="16" t="str" cm="1">
        <f t="array" ref="D532">IF(A532="", "", _xlfn._xlws.FILTER('Responsáveis pelas informações'!F:F, 'Responsáveis pelas informações'!A:A=A532))</f>
        <v>Bianca</v>
      </c>
      <c r="E532" s="47" t="s">
        <v>16</v>
      </c>
      <c r="F532" s="30" t="s">
        <v>877</v>
      </c>
      <c r="G532" s="30" t="s">
        <v>389</v>
      </c>
      <c r="H532" s="30"/>
      <c r="I532" s="87"/>
      <c r="J532" s="93"/>
      <c r="K532" s="93"/>
      <c r="L532" s="93"/>
      <c r="M532" s="93"/>
      <c r="N532" s="93"/>
      <c r="O532" s="93"/>
      <c r="P532" s="93"/>
      <c r="Q532" s="93"/>
      <c r="R532" s="93"/>
      <c r="S532" s="92">
        <v>0</v>
      </c>
      <c r="T532" s="92">
        <v>0</v>
      </c>
      <c r="U532" s="92">
        <v>5250000</v>
      </c>
      <c r="V532" s="92"/>
      <c r="W532" s="92"/>
      <c r="X532" s="92"/>
      <c r="Y532" s="93"/>
      <c r="Z532" s="93"/>
    </row>
    <row r="533" spans="1:26" ht="26.1">
      <c r="A533" s="9" t="s">
        <v>92</v>
      </c>
      <c r="B533" s="16" t="s">
        <v>24</v>
      </c>
      <c r="C533" s="16" t="s">
        <v>7</v>
      </c>
      <c r="D533" s="16" t="str" cm="1">
        <f t="array" ref="D533">IF(A533="", "", _xlfn._xlws.FILTER('Responsáveis pelas informações'!F:F, 'Responsáveis pelas informações'!A:A=A533))</f>
        <v>Bianca</v>
      </c>
      <c r="E533" s="47" t="s">
        <v>16</v>
      </c>
      <c r="F533" s="30" t="s">
        <v>877</v>
      </c>
      <c r="G533" s="30" t="s">
        <v>389</v>
      </c>
      <c r="H533" s="30"/>
      <c r="I533" s="87"/>
      <c r="J533" s="93"/>
      <c r="K533" s="93"/>
      <c r="L533" s="93"/>
      <c r="M533" s="93"/>
      <c r="N533" s="93"/>
      <c r="O533" s="93"/>
      <c r="P533" s="93"/>
      <c r="Q533" s="93"/>
      <c r="R533" s="93"/>
      <c r="S533" s="92">
        <v>0</v>
      </c>
      <c r="T533" s="92">
        <v>0</v>
      </c>
      <c r="U533" s="92">
        <v>15750000</v>
      </c>
      <c r="V533" s="92"/>
      <c r="W533" s="92"/>
      <c r="X533" s="92"/>
      <c r="Y533" s="93"/>
      <c r="Z533" s="93"/>
    </row>
    <row r="534" spans="1:26" ht="26.1">
      <c r="A534" s="9" t="s">
        <v>92</v>
      </c>
      <c r="B534" s="16" t="s">
        <v>9</v>
      </c>
      <c r="C534" s="16" t="s">
        <v>12</v>
      </c>
      <c r="D534" s="16" t="str" cm="1">
        <f t="array" ref="D534">IF(A534="", "", _xlfn._xlws.FILTER('Responsáveis pelas informações'!F:F, 'Responsáveis pelas informações'!A:A=A534))</f>
        <v>Bianca</v>
      </c>
      <c r="E534" s="47" t="s">
        <v>16</v>
      </c>
      <c r="F534" s="30" t="s">
        <v>877</v>
      </c>
      <c r="G534" s="30" t="s">
        <v>389</v>
      </c>
      <c r="H534" s="30"/>
      <c r="I534" s="87"/>
      <c r="J534" s="93"/>
      <c r="K534" s="93"/>
      <c r="L534" s="93"/>
      <c r="M534" s="93"/>
      <c r="N534" s="93"/>
      <c r="O534" s="93"/>
      <c r="P534" s="93"/>
      <c r="Q534" s="93"/>
      <c r="R534" s="93"/>
      <c r="S534" s="92">
        <v>0</v>
      </c>
      <c r="T534" s="92">
        <v>900000</v>
      </c>
      <c r="U534" s="92">
        <v>900000</v>
      </c>
      <c r="V534" s="92"/>
      <c r="W534" s="92"/>
      <c r="X534" s="92"/>
      <c r="Y534" s="93"/>
      <c r="Z534" s="93"/>
    </row>
    <row r="535" spans="1:26" ht="26.1">
      <c r="A535" s="9" t="s">
        <v>92</v>
      </c>
      <c r="B535" s="16" t="s">
        <v>14</v>
      </c>
      <c r="C535" s="16" t="s">
        <v>12</v>
      </c>
      <c r="D535" s="16" t="str" cm="1">
        <f t="array" ref="D535">IF(A535="", "", _xlfn._xlws.FILTER('Responsáveis pelas informações'!F:F, 'Responsáveis pelas informações'!A:A=A535))</f>
        <v>Bianca</v>
      </c>
      <c r="E535" s="47" t="s">
        <v>16</v>
      </c>
      <c r="F535" s="30" t="s">
        <v>877</v>
      </c>
      <c r="G535" s="30" t="s">
        <v>389</v>
      </c>
      <c r="H535" s="30"/>
      <c r="I535" s="87"/>
      <c r="J535" s="93"/>
      <c r="K535" s="93"/>
      <c r="L535" s="93"/>
      <c r="M535" s="93"/>
      <c r="N535" s="93"/>
      <c r="O535" s="93"/>
      <c r="P535" s="93"/>
      <c r="Q535" s="93"/>
      <c r="R535" s="93"/>
      <c r="S535" s="92">
        <v>0</v>
      </c>
      <c r="T535" s="92">
        <v>450000</v>
      </c>
      <c r="U535" s="92">
        <v>450000</v>
      </c>
      <c r="V535" s="92"/>
      <c r="W535" s="92"/>
      <c r="X535" s="92"/>
      <c r="Y535" s="93"/>
      <c r="Z535" s="93"/>
    </row>
    <row r="536" spans="1:26" ht="39">
      <c r="A536" s="9" t="s">
        <v>92</v>
      </c>
      <c r="B536" s="16" t="s">
        <v>19</v>
      </c>
      <c r="C536" s="16" t="s">
        <v>12</v>
      </c>
      <c r="D536" s="16" t="str" cm="1">
        <f t="array" ref="D536">IF(A536="", "", _xlfn._xlws.FILTER('Responsáveis pelas informações'!F:F, 'Responsáveis pelas informações'!A:A=A536))</f>
        <v>Bianca</v>
      </c>
      <c r="E536" s="47" t="s">
        <v>16</v>
      </c>
      <c r="F536" s="30" t="s">
        <v>877</v>
      </c>
      <c r="G536" s="30" t="s">
        <v>389</v>
      </c>
      <c r="H536" s="30"/>
      <c r="I536" s="87"/>
      <c r="J536" s="93"/>
      <c r="K536" s="93"/>
      <c r="L536" s="93"/>
      <c r="M536" s="93"/>
      <c r="N536" s="93"/>
      <c r="O536" s="93"/>
      <c r="P536" s="93"/>
      <c r="Q536" s="93"/>
      <c r="R536" s="93"/>
      <c r="S536" s="92">
        <v>0</v>
      </c>
      <c r="T536" s="92">
        <v>450000</v>
      </c>
      <c r="U536" s="92">
        <v>450000</v>
      </c>
      <c r="V536" s="92"/>
      <c r="W536" s="92"/>
      <c r="X536" s="92"/>
      <c r="Y536" s="93"/>
      <c r="Z536" s="93"/>
    </row>
    <row r="537" spans="1:26" ht="26.1">
      <c r="A537" s="9" t="s">
        <v>92</v>
      </c>
      <c r="B537" s="16" t="s">
        <v>24</v>
      </c>
      <c r="C537" s="16" t="s">
        <v>12</v>
      </c>
      <c r="D537" s="16" t="str" cm="1">
        <f t="array" ref="D537">IF(A537="", "", _xlfn._xlws.FILTER('Responsáveis pelas informações'!F:F, 'Responsáveis pelas informações'!A:A=A537))</f>
        <v>Bianca</v>
      </c>
      <c r="E537" s="47" t="s">
        <v>16</v>
      </c>
      <c r="F537" s="30" t="s">
        <v>877</v>
      </c>
      <c r="G537" s="30" t="s">
        <v>389</v>
      </c>
      <c r="H537" s="30"/>
      <c r="I537" s="87"/>
      <c r="J537" s="93"/>
      <c r="K537" s="93"/>
      <c r="L537" s="93"/>
      <c r="M537" s="93"/>
      <c r="N537" s="93"/>
      <c r="O537" s="93"/>
      <c r="P537" s="93"/>
      <c r="Q537" s="93"/>
      <c r="R537" s="93"/>
      <c r="S537" s="92"/>
      <c r="T537" s="92">
        <v>1800000</v>
      </c>
      <c r="U537" s="92">
        <v>1800000</v>
      </c>
      <c r="V537" s="92"/>
      <c r="W537" s="92"/>
      <c r="X537" s="92"/>
      <c r="Y537" s="93"/>
      <c r="Z537" s="93"/>
    </row>
    <row r="538" spans="1:26" ht="26.1">
      <c r="A538" s="77" t="s">
        <v>93</v>
      </c>
      <c r="B538" s="47" t="s">
        <v>9</v>
      </c>
      <c r="C538" s="47" t="s">
        <v>17</v>
      </c>
      <c r="D538" s="47" t="str" cm="1">
        <f t="array" ref="D538">IF(A538="", "", _xlfn._xlws.FILTER('Responsáveis pelas informações'!F:F, 'Responsáveis pelas informações'!A:A=A538))</f>
        <v>Bianca</v>
      </c>
      <c r="E538" s="47" t="s">
        <v>26</v>
      </c>
      <c r="F538" s="61" t="s">
        <v>389</v>
      </c>
      <c r="G538" s="61" t="s">
        <v>877</v>
      </c>
      <c r="H538" s="61"/>
      <c r="I538" s="108"/>
      <c r="J538" s="94"/>
      <c r="K538" s="94"/>
      <c r="L538" s="94"/>
      <c r="M538" s="94"/>
      <c r="N538" s="94"/>
      <c r="O538" s="94">
        <v>700000</v>
      </c>
      <c r="P538" s="94">
        <v>900000</v>
      </c>
      <c r="Q538" s="94">
        <v>300000</v>
      </c>
      <c r="R538" s="94"/>
      <c r="S538" s="99"/>
      <c r="T538" s="99"/>
      <c r="U538" s="99"/>
      <c r="V538" s="99"/>
      <c r="W538" s="99"/>
      <c r="X538" s="99"/>
      <c r="Y538" s="94"/>
      <c r="Z538" s="94"/>
    </row>
    <row r="539" spans="1:26" ht="26.1">
      <c r="A539" s="77" t="s">
        <v>93</v>
      </c>
      <c r="B539" s="47" t="s">
        <v>14</v>
      </c>
      <c r="C539" s="47" t="s">
        <v>17</v>
      </c>
      <c r="D539" s="47" t="str" cm="1">
        <f t="array" ref="D539">IF(A539="", "", _xlfn._xlws.FILTER('Responsáveis pelas informações'!F:F, 'Responsáveis pelas informações'!A:A=A539))</f>
        <v>Bianca</v>
      </c>
      <c r="E539" s="47" t="s">
        <v>26</v>
      </c>
      <c r="F539" s="61" t="s">
        <v>389</v>
      </c>
      <c r="G539" s="61" t="s">
        <v>877</v>
      </c>
      <c r="H539" s="61"/>
      <c r="I539" s="108"/>
      <c r="J539" s="94"/>
      <c r="K539" s="94"/>
      <c r="L539" s="94"/>
      <c r="M539" s="94"/>
      <c r="N539" s="94"/>
      <c r="O539" s="94">
        <v>700000</v>
      </c>
      <c r="P539" s="94">
        <v>1200000</v>
      </c>
      <c r="Q539" s="94">
        <v>400000</v>
      </c>
      <c r="R539" s="94"/>
      <c r="S539" s="99"/>
      <c r="T539" s="99"/>
      <c r="U539" s="99"/>
      <c r="V539" s="99"/>
      <c r="W539" s="99"/>
      <c r="X539" s="99"/>
      <c r="Y539" s="94"/>
      <c r="Z539" s="94"/>
    </row>
    <row r="540" spans="1:26" ht="39">
      <c r="A540" s="77" t="s">
        <v>93</v>
      </c>
      <c r="B540" s="47" t="s">
        <v>19</v>
      </c>
      <c r="C540" s="47" t="s">
        <v>17</v>
      </c>
      <c r="D540" s="47" t="str" cm="1">
        <f t="array" ref="D540">IF(A540="", "", _xlfn._xlws.FILTER('Responsáveis pelas informações'!F:F, 'Responsáveis pelas informações'!A:A=A540))</f>
        <v>Bianca</v>
      </c>
      <c r="E540" s="47" t="s">
        <v>26</v>
      </c>
      <c r="F540" s="61" t="s">
        <v>389</v>
      </c>
      <c r="G540" s="61" t="s">
        <v>877</v>
      </c>
      <c r="H540" s="61"/>
      <c r="I540" s="108"/>
      <c r="J540" s="94"/>
      <c r="K540" s="94"/>
      <c r="L540" s="94"/>
      <c r="M540" s="94"/>
      <c r="N540" s="94"/>
      <c r="O540" s="94">
        <v>500000</v>
      </c>
      <c r="P540" s="94">
        <v>800000</v>
      </c>
      <c r="Q540" s="94">
        <v>200000</v>
      </c>
      <c r="R540" s="94"/>
      <c r="S540" s="99"/>
      <c r="T540" s="99"/>
      <c r="U540" s="99"/>
      <c r="V540" s="99"/>
      <c r="W540" s="99"/>
      <c r="X540" s="99"/>
      <c r="Y540" s="94"/>
      <c r="Z540" s="94"/>
    </row>
    <row r="541" spans="1:26" ht="26.1">
      <c r="A541" s="77" t="s">
        <v>93</v>
      </c>
      <c r="B541" s="47" t="s">
        <v>24</v>
      </c>
      <c r="C541" s="47" t="s">
        <v>17</v>
      </c>
      <c r="D541" s="47" t="str" cm="1">
        <f t="array" ref="D541">IF(A541="", "", _xlfn._xlws.FILTER('Responsáveis pelas informações'!F:F, 'Responsáveis pelas informações'!A:A=A541))</f>
        <v>Bianca</v>
      </c>
      <c r="E541" s="47" t="s">
        <v>26</v>
      </c>
      <c r="F541" s="61" t="s">
        <v>389</v>
      </c>
      <c r="G541" s="61" t="s">
        <v>877</v>
      </c>
      <c r="H541" s="61"/>
      <c r="I541" s="108"/>
      <c r="J541" s="94"/>
      <c r="K541" s="94"/>
      <c r="L541" s="94"/>
      <c r="M541" s="94"/>
      <c r="N541" s="94"/>
      <c r="O541" s="94">
        <v>1900000</v>
      </c>
      <c r="P541" s="94">
        <v>2900000</v>
      </c>
      <c r="Q541" s="94">
        <v>900000</v>
      </c>
      <c r="R541" s="94"/>
      <c r="S541" s="99"/>
      <c r="T541" s="99"/>
      <c r="U541" s="99"/>
      <c r="V541" s="99"/>
      <c r="W541" s="99"/>
      <c r="X541" s="99"/>
      <c r="Y541" s="94"/>
      <c r="Z541" s="94"/>
    </row>
    <row r="542" spans="1:26" ht="26.1">
      <c r="A542" s="77" t="s">
        <v>94</v>
      </c>
      <c r="B542" s="47" t="s">
        <v>9</v>
      </c>
      <c r="C542" s="47" t="s">
        <v>17</v>
      </c>
      <c r="D542" s="47" t="str" cm="1">
        <f t="array" ref="D542">IF(A542="", "", _xlfn._xlws.FILTER('Responsáveis pelas informações'!F:F, 'Responsáveis pelas informações'!A:A=A542))</f>
        <v>Bianca</v>
      </c>
      <c r="E542" s="47" t="s">
        <v>29</v>
      </c>
      <c r="F542" s="61" t="s">
        <v>398</v>
      </c>
      <c r="G542" s="61" t="s">
        <v>877</v>
      </c>
      <c r="H542" s="61"/>
      <c r="I542" s="108" t="s">
        <v>1091</v>
      </c>
      <c r="J542" s="94"/>
      <c r="K542" s="94"/>
      <c r="L542" s="94"/>
      <c r="M542" s="94"/>
      <c r="N542" s="94"/>
      <c r="O542" s="94"/>
      <c r="P542" s="94"/>
      <c r="Q542" s="94">
        <v>489539.82</v>
      </c>
      <c r="R542" s="94">
        <v>500000</v>
      </c>
      <c r="S542" s="99">
        <v>600000</v>
      </c>
      <c r="T542" s="99">
        <v>700000</v>
      </c>
      <c r="U542" s="99">
        <v>800000</v>
      </c>
      <c r="V542" s="99">
        <v>800000</v>
      </c>
      <c r="W542" s="99">
        <v>600000</v>
      </c>
      <c r="X542" s="99"/>
      <c r="Y542" s="94"/>
      <c r="Z542" s="94"/>
    </row>
    <row r="543" spans="1:26" ht="26.1">
      <c r="A543" s="77" t="s">
        <v>94</v>
      </c>
      <c r="B543" s="47" t="s">
        <v>14</v>
      </c>
      <c r="C543" s="47" t="s">
        <v>17</v>
      </c>
      <c r="D543" s="47" t="str" cm="1">
        <f t="array" ref="D543">IF(A543="", "", _xlfn._xlws.FILTER('Responsáveis pelas informações'!F:F, 'Responsáveis pelas informações'!A:A=A543))</f>
        <v>Bianca</v>
      </c>
      <c r="E543" s="47" t="s">
        <v>29</v>
      </c>
      <c r="F543" s="61" t="s">
        <v>398</v>
      </c>
      <c r="G543" s="61" t="s">
        <v>877</v>
      </c>
      <c r="H543" s="61"/>
      <c r="I543" s="108"/>
      <c r="J543" s="94"/>
      <c r="K543" s="94"/>
      <c r="L543" s="94"/>
      <c r="M543" s="94"/>
      <c r="N543" s="94"/>
      <c r="O543" s="94"/>
      <c r="P543" s="94"/>
      <c r="Q543" s="94">
        <v>461333.1</v>
      </c>
      <c r="R543" s="94">
        <v>500000</v>
      </c>
      <c r="S543" s="99">
        <v>600000</v>
      </c>
      <c r="T543" s="99">
        <v>700000</v>
      </c>
      <c r="U543" s="99">
        <v>800000</v>
      </c>
      <c r="V543" s="99">
        <v>800000</v>
      </c>
      <c r="W543" s="99">
        <v>600000</v>
      </c>
      <c r="X543" s="99"/>
      <c r="Y543" s="94"/>
      <c r="Z543" s="94"/>
    </row>
    <row r="544" spans="1:26" ht="39">
      <c r="A544" s="77" t="s">
        <v>94</v>
      </c>
      <c r="B544" s="47" t="s">
        <v>19</v>
      </c>
      <c r="C544" s="47" t="s">
        <v>17</v>
      </c>
      <c r="D544" s="47" t="str" cm="1">
        <f t="array" ref="D544">IF(A544="", "", _xlfn._xlws.FILTER('Responsáveis pelas informações'!F:F, 'Responsáveis pelas informações'!A:A=A544))</f>
        <v>Bianca</v>
      </c>
      <c r="E544" s="47" t="s">
        <v>29</v>
      </c>
      <c r="F544" s="61" t="s">
        <v>398</v>
      </c>
      <c r="G544" s="61" t="s">
        <v>877</v>
      </c>
      <c r="H544" s="61"/>
      <c r="I544" s="108"/>
      <c r="J544" s="94"/>
      <c r="K544" s="94"/>
      <c r="L544" s="94"/>
      <c r="M544" s="94"/>
      <c r="N544" s="94"/>
      <c r="O544" s="94"/>
      <c r="P544" s="94"/>
      <c r="Q544" s="94">
        <v>433052.01</v>
      </c>
      <c r="R544" s="94">
        <v>500000</v>
      </c>
      <c r="S544" s="99">
        <v>600000</v>
      </c>
      <c r="T544" s="99">
        <v>700000</v>
      </c>
      <c r="U544" s="99">
        <v>800000</v>
      </c>
      <c r="V544" s="99">
        <v>800000</v>
      </c>
      <c r="W544" s="99">
        <v>600000</v>
      </c>
      <c r="X544" s="99"/>
      <c r="Y544" s="94"/>
      <c r="Z544" s="94"/>
    </row>
    <row r="545" spans="1:26" ht="26.1">
      <c r="A545" s="77" t="s">
        <v>94</v>
      </c>
      <c r="B545" s="47" t="s">
        <v>24</v>
      </c>
      <c r="C545" s="47" t="s">
        <v>17</v>
      </c>
      <c r="D545" s="47" t="str" cm="1">
        <f t="array" ref="D545">IF(A545="", "", _xlfn._xlws.FILTER('Responsáveis pelas informações'!F:F, 'Responsáveis pelas informações'!A:A=A545))</f>
        <v>Bianca</v>
      </c>
      <c r="E545" s="47" t="s">
        <v>29</v>
      </c>
      <c r="F545" s="61" t="s">
        <v>398</v>
      </c>
      <c r="G545" s="61" t="s">
        <v>877</v>
      </c>
      <c r="H545" s="61"/>
      <c r="I545" s="108"/>
      <c r="J545" s="94"/>
      <c r="K545" s="94"/>
      <c r="L545" s="94"/>
      <c r="M545" s="94"/>
      <c r="N545" s="94"/>
      <c r="O545" s="94"/>
      <c r="P545" s="94"/>
      <c r="Q545" s="94">
        <v>1383924.93</v>
      </c>
      <c r="R545" s="94">
        <v>1500000</v>
      </c>
      <c r="S545" s="94">
        <v>1800000</v>
      </c>
      <c r="T545" s="94">
        <v>2100000</v>
      </c>
      <c r="U545" s="99">
        <v>2400000</v>
      </c>
      <c r="V545" s="99">
        <v>2400000</v>
      </c>
      <c r="W545" s="99">
        <v>1800000</v>
      </c>
      <c r="X545" s="99"/>
      <c r="Y545" s="94"/>
      <c r="Z545" s="94"/>
    </row>
    <row r="546" spans="1:26" ht="26.1">
      <c r="A546" s="9" t="s">
        <v>96</v>
      </c>
      <c r="B546" s="16" t="s">
        <v>9</v>
      </c>
      <c r="C546" s="16" t="s">
        <v>17</v>
      </c>
      <c r="D546" s="16" t="str" cm="1">
        <f t="array" ref="D546">IF(A546="", "", _xlfn._xlws.FILTER('Responsáveis pelas informações'!F:F, 'Responsáveis pelas informações'!A:A=A546))</f>
        <v>Bianca</v>
      </c>
      <c r="E546" s="47" t="s">
        <v>26</v>
      </c>
      <c r="F546" s="30" t="s">
        <v>404</v>
      </c>
      <c r="G546" s="30" t="s">
        <v>877</v>
      </c>
      <c r="H546" s="30"/>
      <c r="I546" s="87"/>
      <c r="J546" s="93"/>
      <c r="K546" s="93"/>
      <c r="L546" s="93"/>
      <c r="M546" s="93"/>
      <c r="N546" s="93"/>
      <c r="O546" s="93"/>
      <c r="P546" s="93"/>
      <c r="Q546" s="93"/>
      <c r="R546" s="93"/>
      <c r="S546" s="92"/>
      <c r="T546" s="92">
        <v>700000</v>
      </c>
      <c r="U546" s="92">
        <v>500000</v>
      </c>
      <c r="V546" s="92">
        <v>400000</v>
      </c>
      <c r="W546" s="92">
        <v>450000</v>
      </c>
      <c r="X546" s="92">
        <v>450000</v>
      </c>
      <c r="Y546" s="93">
        <v>400000</v>
      </c>
      <c r="Z546" s="93"/>
    </row>
    <row r="547" spans="1:26" ht="26.1">
      <c r="A547" s="9" t="s">
        <v>96</v>
      </c>
      <c r="B547" s="16" t="s">
        <v>14</v>
      </c>
      <c r="C547" s="16" t="s">
        <v>17</v>
      </c>
      <c r="D547" s="16" t="str" cm="1">
        <f t="array" ref="D547">IF(A547="", "", _xlfn._xlws.FILTER('Responsáveis pelas informações'!F:F, 'Responsáveis pelas informações'!A:A=A547))</f>
        <v>Bianca</v>
      </c>
      <c r="E547" s="47" t="s">
        <v>26</v>
      </c>
      <c r="F547" s="30" t="s">
        <v>404</v>
      </c>
      <c r="G547" s="30" t="s">
        <v>877</v>
      </c>
      <c r="H547" s="30"/>
      <c r="I547" s="87"/>
      <c r="J547" s="93"/>
      <c r="K547" s="93"/>
      <c r="L547" s="93"/>
      <c r="M547" s="93"/>
      <c r="N547" s="93"/>
      <c r="O547" s="93"/>
      <c r="P547" s="93"/>
      <c r="Q547" s="93"/>
      <c r="R547" s="93"/>
      <c r="S547" s="92"/>
      <c r="T547" s="92">
        <v>700000</v>
      </c>
      <c r="U547" s="92">
        <v>500000</v>
      </c>
      <c r="V547" s="92">
        <v>400000</v>
      </c>
      <c r="W547" s="92">
        <v>450000</v>
      </c>
      <c r="X547" s="92">
        <v>450000</v>
      </c>
      <c r="Y547" s="93">
        <v>400000</v>
      </c>
      <c r="Z547" s="93"/>
    </row>
    <row r="548" spans="1:26" ht="39">
      <c r="A548" s="9" t="s">
        <v>96</v>
      </c>
      <c r="B548" s="16" t="s">
        <v>19</v>
      </c>
      <c r="C548" s="16" t="s">
        <v>17</v>
      </c>
      <c r="D548" s="16" t="str" cm="1">
        <f t="array" ref="D548">IF(A548="", "", _xlfn._xlws.FILTER('Responsáveis pelas informações'!F:F, 'Responsáveis pelas informações'!A:A=A548))</f>
        <v>Bianca</v>
      </c>
      <c r="E548" s="47" t="s">
        <v>26</v>
      </c>
      <c r="F548" s="30" t="s">
        <v>404</v>
      </c>
      <c r="G548" s="30" t="s">
        <v>877</v>
      </c>
      <c r="H548" s="30"/>
      <c r="I548" s="87"/>
      <c r="J548" s="93"/>
      <c r="K548" s="93"/>
      <c r="L548" s="93"/>
      <c r="M548" s="93"/>
      <c r="N548" s="93"/>
      <c r="O548" s="93"/>
      <c r="P548" s="93"/>
      <c r="Q548" s="93"/>
      <c r="R548" s="93"/>
      <c r="S548" s="92"/>
      <c r="T548" s="92">
        <v>700000</v>
      </c>
      <c r="U548" s="92">
        <v>500000</v>
      </c>
      <c r="V548" s="92">
        <v>400000</v>
      </c>
      <c r="W548" s="92">
        <v>450000</v>
      </c>
      <c r="X548" s="92">
        <v>450000</v>
      </c>
      <c r="Y548" s="93">
        <v>400000</v>
      </c>
      <c r="Z548" s="93"/>
    </row>
    <row r="549" spans="1:26" ht="26.1">
      <c r="A549" s="9" t="s">
        <v>96</v>
      </c>
      <c r="B549" s="16" t="s">
        <v>24</v>
      </c>
      <c r="C549" s="16" t="s">
        <v>17</v>
      </c>
      <c r="D549" s="16" t="str" cm="1">
        <f t="array" ref="D549">IF(A549="", "", _xlfn._xlws.FILTER('Responsáveis pelas informações'!F:F, 'Responsáveis pelas informações'!A:A=A549))</f>
        <v>Bianca</v>
      </c>
      <c r="E549" s="47" t="s">
        <v>26</v>
      </c>
      <c r="F549" s="30" t="s">
        <v>404</v>
      </c>
      <c r="G549" s="30" t="s">
        <v>877</v>
      </c>
      <c r="H549" s="30"/>
      <c r="I549" s="87"/>
      <c r="J549" s="93"/>
      <c r="K549" s="93"/>
      <c r="L549" s="93"/>
      <c r="M549" s="93"/>
      <c r="N549" s="93"/>
      <c r="O549" s="93"/>
      <c r="P549" s="93"/>
      <c r="Q549" s="93"/>
      <c r="R549" s="93"/>
      <c r="S549" s="92"/>
      <c r="T549" s="92">
        <v>2100000</v>
      </c>
      <c r="U549" s="92">
        <v>1500000</v>
      </c>
      <c r="V549" s="92">
        <v>1200000</v>
      </c>
      <c r="W549" s="92">
        <v>1350000</v>
      </c>
      <c r="X549" s="92">
        <v>1350000</v>
      </c>
      <c r="Y549" s="92">
        <v>1200000</v>
      </c>
      <c r="Z549" s="93"/>
    </row>
    <row r="550" spans="1:26" ht="26.1">
      <c r="A550" s="9" t="s">
        <v>96</v>
      </c>
      <c r="B550" s="16" t="s">
        <v>9</v>
      </c>
      <c r="C550" s="16" t="s">
        <v>7</v>
      </c>
      <c r="D550" s="16" t="str" cm="1">
        <f t="array" ref="D550">IF(A550="", "", _xlfn._xlws.FILTER('Responsáveis pelas informações'!F:F, 'Responsáveis pelas informações'!A:A=A550))</f>
        <v>Bianca</v>
      </c>
      <c r="E550" s="47" t="s">
        <v>26</v>
      </c>
      <c r="F550" s="30" t="s">
        <v>404</v>
      </c>
      <c r="G550" s="30" t="s">
        <v>877</v>
      </c>
      <c r="H550" s="30"/>
      <c r="I550" s="87"/>
      <c r="J550" s="93"/>
      <c r="K550" s="93"/>
      <c r="L550" s="93"/>
      <c r="M550" s="93"/>
      <c r="N550" s="93"/>
      <c r="O550" s="93"/>
      <c r="P550" s="93"/>
      <c r="Q550" s="93"/>
      <c r="R550" s="93"/>
      <c r="S550" s="92"/>
      <c r="T550" s="92">
        <v>330000</v>
      </c>
      <c r="U550" s="92">
        <v>450000</v>
      </c>
      <c r="V550" s="92">
        <v>600000</v>
      </c>
      <c r="W550" s="92">
        <v>450000</v>
      </c>
      <c r="X550" s="92">
        <v>600000</v>
      </c>
      <c r="Y550" s="93">
        <v>470000</v>
      </c>
      <c r="Z550" s="93"/>
    </row>
    <row r="551" spans="1:26" ht="26.1">
      <c r="A551" s="9" t="s">
        <v>96</v>
      </c>
      <c r="B551" s="16" t="s">
        <v>14</v>
      </c>
      <c r="C551" s="16" t="s">
        <v>7</v>
      </c>
      <c r="D551" s="16" t="str" cm="1">
        <f t="array" ref="D551">IF(A551="", "", _xlfn._xlws.FILTER('Responsáveis pelas informações'!F:F, 'Responsáveis pelas informações'!A:A=A551))</f>
        <v>Bianca</v>
      </c>
      <c r="E551" s="47" t="s">
        <v>26</v>
      </c>
      <c r="F551" s="30" t="s">
        <v>404</v>
      </c>
      <c r="G551" s="30" t="s">
        <v>877</v>
      </c>
      <c r="H551" s="30"/>
      <c r="I551" s="87"/>
      <c r="J551" s="93"/>
      <c r="K551" s="93"/>
      <c r="L551" s="93"/>
      <c r="M551" s="93"/>
      <c r="N551" s="93"/>
      <c r="O551" s="93"/>
      <c r="P551" s="93"/>
      <c r="Q551" s="93"/>
      <c r="R551" s="93"/>
      <c r="S551" s="92"/>
      <c r="T551" s="92">
        <v>220000</v>
      </c>
      <c r="U551" s="92">
        <v>300000</v>
      </c>
      <c r="V551" s="92">
        <v>400000</v>
      </c>
      <c r="W551" s="92">
        <v>300000</v>
      </c>
      <c r="X551" s="92">
        <v>400000</v>
      </c>
      <c r="Y551" s="93">
        <v>310200</v>
      </c>
      <c r="Z551" s="93"/>
    </row>
    <row r="552" spans="1:26" ht="39">
      <c r="A552" s="9" t="s">
        <v>96</v>
      </c>
      <c r="B552" s="16" t="s">
        <v>19</v>
      </c>
      <c r="C552" s="16" t="s">
        <v>7</v>
      </c>
      <c r="D552" s="16" t="str" cm="1">
        <f t="array" ref="D552">IF(A552="", "", _xlfn._xlws.FILTER('Responsáveis pelas informações'!F:F, 'Responsáveis pelas informações'!A:A=A552))</f>
        <v>Bianca</v>
      </c>
      <c r="E552" s="47" t="s">
        <v>26</v>
      </c>
      <c r="F552" s="30" t="s">
        <v>404</v>
      </c>
      <c r="G552" s="30" t="s">
        <v>877</v>
      </c>
      <c r="H552" s="30"/>
      <c r="I552" s="87"/>
      <c r="J552" s="93"/>
      <c r="K552" s="93"/>
      <c r="L552" s="93"/>
      <c r="M552" s="93"/>
      <c r="N552" s="93"/>
      <c r="O552" s="93"/>
      <c r="P552" s="93"/>
      <c r="Q552" s="93"/>
      <c r="R552" s="93"/>
      <c r="S552" s="92"/>
      <c r="T552" s="92">
        <v>110000</v>
      </c>
      <c r="U552" s="92">
        <v>150000</v>
      </c>
      <c r="V552" s="92">
        <v>200000</v>
      </c>
      <c r="W552" s="92">
        <v>150000</v>
      </c>
      <c r="X552" s="92">
        <v>200000</v>
      </c>
      <c r="Y552" s="93">
        <v>159800</v>
      </c>
      <c r="Z552" s="93"/>
    </row>
    <row r="553" spans="1:26" ht="26.1">
      <c r="A553" s="9" t="s">
        <v>96</v>
      </c>
      <c r="B553" s="16" t="s">
        <v>24</v>
      </c>
      <c r="C553" s="16" t="s">
        <v>7</v>
      </c>
      <c r="D553" s="16" t="str" cm="1">
        <f t="array" ref="D553">IF(A553="", "", _xlfn._xlws.FILTER('Responsáveis pelas informações'!F:F, 'Responsáveis pelas informações'!A:A=A553))</f>
        <v>Bianca</v>
      </c>
      <c r="E553" s="47" t="s">
        <v>26</v>
      </c>
      <c r="F553" s="30" t="s">
        <v>404</v>
      </c>
      <c r="G553" s="30" t="s">
        <v>877</v>
      </c>
      <c r="H553" s="30"/>
      <c r="I553" s="87"/>
      <c r="J553" s="93"/>
      <c r="K553" s="93"/>
      <c r="L553" s="93"/>
      <c r="M553" s="93"/>
      <c r="N553" s="93"/>
      <c r="O553" s="93"/>
      <c r="P553" s="93"/>
      <c r="Q553" s="93"/>
      <c r="R553" s="93"/>
      <c r="S553" s="92"/>
      <c r="T553" s="93">
        <v>660000</v>
      </c>
      <c r="U553" s="92">
        <v>900000</v>
      </c>
      <c r="V553" s="92">
        <v>1200000</v>
      </c>
      <c r="W553" s="92">
        <v>900000</v>
      </c>
      <c r="X553" s="92">
        <v>1200000</v>
      </c>
      <c r="Y553" s="93">
        <v>940000</v>
      </c>
      <c r="Z553" s="93"/>
    </row>
    <row r="554" spans="1:26" ht="26.1">
      <c r="A554" s="9" t="s">
        <v>96</v>
      </c>
      <c r="B554" s="16" t="s">
        <v>9</v>
      </c>
      <c r="C554" s="16" t="s">
        <v>17</v>
      </c>
      <c r="D554" s="16" t="str" cm="1">
        <f t="array" ref="D554">IF(A554="", "", _xlfn._xlws.FILTER('Responsáveis pelas informações'!F:F, 'Responsáveis pelas informações'!A:A=A554))</f>
        <v>Bianca</v>
      </c>
      <c r="E554" s="47" t="s">
        <v>26</v>
      </c>
      <c r="F554" s="30" t="s">
        <v>877</v>
      </c>
      <c r="G554" s="30" t="s">
        <v>389</v>
      </c>
      <c r="H554" s="30"/>
      <c r="I554" s="87"/>
      <c r="J554" s="93"/>
      <c r="K554" s="93"/>
      <c r="L554" s="93"/>
      <c r="M554" s="93"/>
      <c r="N554" s="93"/>
      <c r="O554" s="93"/>
      <c r="P554" s="93"/>
      <c r="Q554" s="93"/>
      <c r="R554" s="93"/>
      <c r="S554" s="92"/>
      <c r="T554" s="92">
        <v>1030000</v>
      </c>
      <c r="U554" s="92">
        <v>500000</v>
      </c>
      <c r="V554" s="92">
        <v>400000</v>
      </c>
      <c r="W554" s="92">
        <v>450000</v>
      </c>
      <c r="X554" s="92">
        <v>450000</v>
      </c>
      <c r="Y554" s="93">
        <v>400000</v>
      </c>
      <c r="Z554" s="93"/>
    </row>
    <row r="555" spans="1:26" ht="26.1">
      <c r="A555" s="9" t="s">
        <v>96</v>
      </c>
      <c r="B555" s="16" t="s">
        <v>14</v>
      </c>
      <c r="C555" s="16" t="s">
        <v>17</v>
      </c>
      <c r="D555" s="16" t="str" cm="1">
        <f t="array" ref="D555">IF(A555="", "", _xlfn._xlws.FILTER('Responsáveis pelas informações'!F:F, 'Responsáveis pelas informações'!A:A=A555))</f>
        <v>Bianca</v>
      </c>
      <c r="E555" s="47" t="s">
        <v>26</v>
      </c>
      <c r="F555" s="30" t="s">
        <v>877</v>
      </c>
      <c r="G555" s="30" t="s">
        <v>389</v>
      </c>
      <c r="H555" s="30"/>
      <c r="I555" s="87"/>
      <c r="J555" s="93"/>
      <c r="K555" s="93"/>
      <c r="L555" s="93"/>
      <c r="M555" s="93"/>
      <c r="N555" s="93"/>
      <c r="O555" s="93"/>
      <c r="P555" s="93"/>
      <c r="Q555" s="93"/>
      <c r="R555" s="93"/>
      <c r="S555" s="92"/>
      <c r="T555" s="92">
        <v>1030000</v>
      </c>
      <c r="U555" s="92">
        <v>500000</v>
      </c>
      <c r="V555" s="92">
        <v>400000</v>
      </c>
      <c r="W555" s="92">
        <v>450000</v>
      </c>
      <c r="X555" s="92">
        <v>450000</v>
      </c>
      <c r="Y555" s="93">
        <v>400000</v>
      </c>
      <c r="Z555" s="93"/>
    </row>
    <row r="556" spans="1:26" ht="39">
      <c r="A556" s="9" t="s">
        <v>96</v>
      </c>
      <c r="B556" s="16" t="s">
        <v>19</v>
      </c>
      <c r="C556" s="16" t="s">
        <v>17</v>
      </c>
      <c r="D556" s="16" t="str" cm="1">
        <f t="array" ref="D556">IF(A556="", "", _xlfn._xlws.FILTER('Responsáveis pelas informações'!F:F, 'Responsáveis pelas informações'!A:A=A556))</f>
        <v>Bianca</v>
      </c>
      <c r="E556" s="47" t="s">
        <v>26</v>
      </c>
      <c r="F556" s="30" t="s">
        <v>877</v>
      </c>
      <c r="G556" s="30" t="s">
        <v>389</v>
      </c>
      <c r="H556" s="30"/>
      <c r="I556" s="87"/>
      <c r="J556" s="93"/>
      <c r="K556" s="93"/>
      <c r="L556" s="93"/>
      <c r="M556" s="93"/>
      <c r="N556" s="93"/>
      <c r="O556" s="93"/>
      <c r="P556" s="93"/>
      <c r="Q556" s="93"/>
      <c r="R556" s="93"/>
      <c r="S556" s="92"/>
      <c r="T556" s="92">
        <v>1030000</v>
      </c>
      <c r="U556" s="92">
        <v>500000</v>
      </c>
      <c r="V556" s="92">
        <v>400000</v>
      </c>
      <c r="W556" s="92">
        <v>450000</v>
      </c>
      <c r="X556" s="92">
        <v>450000</v>
      </c>
      <c r="Y556" s="93">
        <v>400000</v>
      </c>
      <c r="Z556" s="93"/>
    </row>
    <row r="557" spans="1:26" ht="26.1">
      <c r="A557" s="9" t="s">
        <v>96</v>
      </c>
      <c r="B557" s="16" t="s">
        <v>24</v>
      </c>
      <c r="C557" s="16" t="s">
        <v>17</v>
      </c>
      <c r="D557" s="16" t="str" cm="1">
        <f t="array" ref="D557">IF(A557="", "", _xlfn._xlws.FILTER('Responsáveis pelas informações'!F:F, 'Responsáveis pelas informações'!A:A=A557))</f>
        <v>Bianca</v>
      </c>
      <c r="E557" s="47" t="s">
        <v>26</v>
      </c>
      <c r="F557" s="30" t="s">
        <v>877</v>
      </c>
      <c r="G557" s="30" t="s">
        <v>389</v>
      </c>
      <c r="H557" s="30"/>
      <c r="I557" s="87"/>
      <c r="J557" s="93"/>
      <c r="K557" s="93"/>
      <c r="L557" s="93"/>
      <c r="M557" s="93"/>
      <c r="N557" s="93"/>
      <c r="O557" s="93"/>
      <c r="P557" s="93"/>
      <c r="Q557" s="93"/>
      <c r="R557" s="93"/>
      <c r="S557" s="92"/>
      <c r="T557" s="92">
        <v>3090000</v>
      </c>
      <c r="U557" s="92">
        <v>1500000</v>
      </c>
      <c r="V557" s="92">
        <v>1200000</v>
      </c>
      <c r="W557" s="92">
        <v>1350000</v>
      </c>
      <c r="X557" s="92">
        <v>1350000</v>
      </c>
      <c r="Y557" s="92">
        <v>1200000</v>
      </c>
      <c r="Z557" s="93"/>
    </row>
    <row r="558" spans="1:26" ht="26.1">
      <c r="A558" s="9" t="s">
        <v>96</v>
      </c>
      <c r="B558" s="16" t="s">
        <v>9</v>
      </c>
      <c r="C558" s="16" t="s">
        <v>7</v>
      </c>
      <c r="D558" s="16" t="str" cm="1">
        <f t="array" ref="D558">IF(A558="", "", _xlfn._xlws.FILTER('Responsáveis pelas informações'!F:F, 'Responsáveis pelas informações'!A:A=A558))</f>
        <v>Bianca</v>
      </c>
      <c r="E558" s="47" t="s">
        <v>26</v>
      </c>
      <c r="F558" s="30" t="s">
        <v>877</v>
      </c>
      <c r="G558" s="30" t="s">
        <v>389</v>
      </c>
      <c r="H558" s="30"/>
      <c r="I558" s="87"/>
      <c r="J558" s="93"/>
      <c r="K558" s="93"/>
      <c r="L558" s="93"/>
      <c r="M558" s="93"/>
      <c r="N558" s="93"/>
      <c r="O558" s="93"/>
      <c r="P558" s="93"/>
      <c r="Q558" s="93"/>
      <c r="R558" s="93"/>
      <c r="S558" s="92"/>
      <c r="T558" s="92">
        <v>0</v>
      </c>
      <c r="U558" s="92">
        <v>450000</v>
      </c>
      <c r="V558" s="92">
        <v>600000</v>
      </c>
      <c r="W558" s="92">
        <v>450000</v>
      </c>
      <c r="X558" s="92">
        <v>600000</v>
      </c>
      <c r="Y558" s="93">
        <v>470000</v>
      </c>
      <c r="Z558" s="93"/>
    </row>
    <row r="559" spans="1:26" ht="26.1">
      <c r="A559" s="9" t="s">
        <v>96</v>
      </c>
      <c r="B559" s="16" t="s">
        <v>14</v>
      </c>
      <c r="C559" s="16" t="s">
        <v>7</v>
      </c>
      <c r="D559" s="16" t="str" cm="1">
        <f t="array" ref="D559">IF(A559="", "", _xlfn._xlws.FILTER('Responsáveis pelas informações'!F:F, 'Responsáveis pelas informações'!A:A=A559))</f>
        <v>Bianca</v>
      </c>
      <c r="E559" s="47" t="s">
        <v>26</v>
      </c>
      <c r="F559" s="30" t="s">
        <v>877</v>
      </c>
      <c r="G559" s="30" t="s">
        <v>389</v>
      </c>
      <c r="H559" s="30"/>
      <c r="I559" s="87"/>
      <c r="J559" s="93"/>
      <c r="K559" s="93"/>
      <c r="L559" s="93"/>
      <c r="M559" s="93"/>
      <c r="N559" s="93"/>
      <c r="O559" s="93"/>
      <c r="P559" s="93"/>
      <c r="Q559" s="93"/>
      <c r="R559" s="93"/>
      <c r="S559" s="92"/>
      <c r="T559" s="92">
        <v>0</v>
      </c>
      <c r="U559" s="92">
        <v>300000</v>
      </c>
      <c r="V559" s="92">
        <v>400000</v>
      </c>
      <c r="W559" s="92">
        <v>300000</v>
      </c>
      <c r="X559" s="92">
        <v>400000</v>
      </c>
      <c r="Y559" s="93">
        <v>310200</v>
      </c>
      <c r="Z559" s="93"/>
    </row>
    <row r="560" spans="1:26" ht="39">
      <c r="A560" s="9" t="s">
        <v>96</v>
      </c>
      <c r="B560" s="16" t="s">
        <v>19</v>
      </c>
      <c r="C560" s="16" t="s">
        <v>7</v>
      </c>
      <c r="D560" s="16" t="str" cm="1">
        <f t="array" ref="D560">IF(A560="", "", _xlfn._xlws.FILTER('Responsáveis pelas informações'!F:F, 'Responsáveis pelas informações'!A:A=A560))</f>
        <v>Bianca</v>
      </c>
      <c r="E560" s="47" t="s">
        <v>26</v>
      </c>
      <c r="F560" s="30" t="s">
        <v>877</v>
      </c>
      <c r="G560" s="30" t="s">
        <v>389</v>
      </c>
      <c r="H560" s="30"/>
      <c r="I560" s="87"/>
      <c r="J560" s="93"/>
      <c r="K560" s="93"/>
      <c r="L560" s="93"/>
      <c r="M560" s="93"/>
      <c r="N560" s="93"/>
      <c r="O560" s="93"/>
      <c r="P560" s="93"/>
      <c r="Q560" s="93"/>
      <c r="R560" s="93"/>
      <c r="S560" s="92"/>
      <c r="T560" s="92">
        <v>0</v>
      </c>
      <c r="U560" s="92">
        <v>150000</v>
      </c>
      <c r="V560" s="92">
        <v>200000</v>
      </c>
      <c r="W560" s="92">
        <v>150000</v>
      </c>
      <c r="X560" s="92">
        <v>200000</v>
      </c>
      <c r="Y560" s="93">
        <v>159800</v>
      </c>
      <c r="Z560" s="93"/>
    </row>
    <row r="561" spans="1:26" ht="26.1">
      <c r="A561" s="9" t="s">
        <v>96</v>
      </c>
      <c r="B561" s="16" t="s">
        <v>24</v>
      </c>
      <c r="C561" s="16" t="s">
        <v>7</v>
      </c>
      <c r="D561" s="16" t="str" cm="1">
        <f t="array" ref="D561">IF(A561="", "", _xlfn._xlws.FILTER('Responsáveis pelas informações'!F:F, 'Responsáveis pelas informações'!A:A=A561))</f>
        <v>Bianca</v>
      </c>
      <c r="E561" s="47" t="s">
        <v>26</v>
      </c>
      <c r="F561" s="30" t="s">
        <v>877</v>
      </c>
      <c r="G561" s="30" t="s">
        <v>389</v>
      </c>
      <c r="H561" s="30"/>
      <c r="I561" s="87"/>
      <c r="J561" s="93"/>
      <c r="K561" s="93"/>
      <c r="L561" s="93"/>
      <c r="M561" s="93"/>
      <c r="N561" s="93"/>
      <c r="O561" s="93"/>
      <c r="P561" s="93"/>
      <c r="Q561" s="93"/>
      <c r="R561" s="93"/>
      <c r="S561" s="92"/>
      <c r="T561" s="92"/>
      <c r="U561" s="92">
        <v>900000</v>
      </c>
      <c r="V561" s="92">
        <v>1200000</v>
      </c>
      <c r="W561" s="92">
        <v>900000</v>
      </c>
      <c r="X561" s="92">
        <v>1200000</v>
      </c>
      <c r="Y561" s="93">
        <v>940000</v>
      </c>
      <c r="Z561" s="93"/>
    </row>
    <row r="562" spans="1:26" ht="26.1">
      <c r="A562" s="9" t="s">
        <v>97</v>
      </c>
      <c r="B562" s="16" t="s">
        <v>9</v>
      </c>
      <c r="C562" s="16" t="s">
        <v>17</v>
      </c>
      <c r="D562" s="16" t="str" cm="1">
        <f t="array" ref="D562">IF(A562="", "", _xlfn._xlws.FILTER('Responsáveis pelas informações'!F:F, 'Responsáveis pelas informações'!A:A=A562))</f>
        <v>Marcos</v>
      </c>
      <c r="E562" s="47" t="s">
        <v>29</v>
      </c>
      <c r="F562" s="30" t="s">
        <v>408</v>
      </c>
      <c r="G562" s="30" t="s">
        <v>877</v>
      </c>
      <c r="H562" s="30"/>
      <c r="I562" s="87"/>
      <c r="J562" s="93"/>
      <c r="K562" s="93"/>
      <c r="L562" s="93"/>
      <c r="M562" s="93"/>
      <c r="N562" s="93"/>
      <c r="O562" s="93"/>
      <c r="P562" s="93"/>
      <c r="Q562" s="93"/>
      <c r="R562" s="93"/>
      <c r="S562" s="92"/>
      <c r="T562" s="92">
        <v>519401.76</v>
      </c>
      <c r="U562" s="92">
        <v>519401.76</v>
      </c>
      <c r="V562" s="92">
        <v>519401.76</v>
      </c>
      <c r="W562" s="92">
        <v>153328.97</v>
      </c>
      <c r="X562" s="92"/>
      <c r="Y562" s="93"/>
      <c r="Z562" s="93"/>
    </row>
    <row r="563" spans="1:26" ht="26.1">
      <c r="A563" s="9" t="s">
        <v>97</v>
      </c>
      <c r="B563" s="16" t="s">
        <v>14</v>
      </c>
      <c r="C563" s="16" t="s">
        <v>17</v>
      </c>
      <c r="D563" s="16" t="str" cm="1">
        <f t="array" ref="D563">IF(A563="", "", _xlfn._xlws.FILTER('Responsáveis pelas informações'!F:F, 'Responsáveis pelas informações'!A:A=A563))</f>
        <v>Marcos</v>
      </c>
      <c r="E563" s="47" t="s">
        <v>29</v>
      </c>
      <c r="F563" s="30" t="s">
        <v>408</v>
      </c>
      <c r="G563" s="30" t="s">
        <v>877</v>
      </c>
      <c r="H563" s="30"/>
      <c r="I563" s="87"/>
      <c r="J563" s="93"/>
      <c r="K563" s="93"/>
      <c r="L563" s="93"/>
      <c r="M563" s="93"/>
      <c r="N563" s="93"/>
      <c r="O563" s="93"/>
      <c r="P563" s="93"/>
      <c r="Q563" s="93"/>
      <c r="R563" s="93"/>
      <c r="S563" s="92"/>
      <c r="T563" s="92">
        <v>629577.89</v>
      </c>
      <c r="U563" s="92">
        <v>629577.89</v>
      </c>
      <c r="V563" s="92">
        <v>629577.89</v>
      </c>
      <c r="W563" s="92">
        <v>153328.97</v>
      </c>
      <c r="X563" s="92"/>
      <c r="Y563" s="93"/>
      <c r="Z563" s="93"/>
    </row>
    <row r="564" spans="1:26" ht="39">
      <c r="A564" s="9" t="s">
        <v>97</v>
      </c>
      <c r="B564" s="16" t="s">
        <v>19</v>
      </c>
      <c r="C564" s="16" t="s">
        <v>17</v>
      </c>
      <c r="D564" s="16" t="str" cm="1">
        <f t="array" ref="D564">IF(A564="", "", _xlfn._xlws.FILTER('Responsáveis pelas informações'!F:F, 'Responsáveis pelas informações'!A:A=A564))</f>
        <v>Marcos</v>
      </c>
      <c r="E564" s="47" t="s">
        <v>29</v>
      </c>
      <c r="F564" s="30" t="s">
        <v>408</v>
      </c>
      <c r="G564" s="30" t="s">
        <v>877</v>
      </c>
      <c r="H564" s="30"/>
      <c r="I564" s="87"/>
      <c r="J564" s="93"/>
      <c r="K564" s="93"/>
      <c r="L564" s="93"/>
      <c r="M564" s="93"/>
      <c r="N564" s="93"/>
      <c r="O564" s="93"/>
      <c r="P564" s="93"/>
      <c r="Q564" s="93"/>
      <c r="R564" s="93"/>
      <c r="S564" s="92"/>
      <c r="T564" s="92">
        <v>424965.08</v>
      </c>
      <c r="U564" s="92">
        <v>424965.08</v>
      </c>
      <c r="V564" s="92">
        <v>424965.08</v>
      </c>
      <c r="W564" s="92">
        <v>153327.06</v>
      </c>
      <c r="X564" s="92"/>
      <c r="Y564" s="93"/>
      <c r="Z564" s="93"/>
    </row>
    <row r="565" spans="1:26" ht="26.1">
      <c r="A565" s="9" t="s">
        <v>97</v>
      </c>
      <c r="B565" s="16" t="s">
        <v>24</v>
      </c>
      <c r="C565" s="16" t="s">
        <v>17</v>
      </c>
      <c r="D565" s="16" t="str" cm="1">
        <f t="array" ref="D565">IF(A565="", "", _xlfn._xlws.FILTER('Responsáveis pelas informações'!F:F, 'Responsáveis pelas informações'!A:A=A565))</f>
        <v>Marcos</v>
      </c>
      <c r="E565" s="47" t="s">
        <v>29</v>
      </c>
      <c r="F565" s="30" t="s">
        <v>408</v>
      </c>
      <c r="G565" s="30" t="s">
        <v>877</v>
      </c>
      <c r="H565" s="30"/>
      <c r="I565" s="87"/>
      <c r="J565" s="93"/>
      <c r="K565" s="93"/>
      <c r="L565" s="93"/>
      <c r="M565" s="93"/>
      <c r="N565" s="93"/>
      <c r="O565" s="93"/>
      <c r="P565" s="93"/>
      <c r="Q565" s="93"/>
      <c r="R565" s="93"/>
      <c r="S565" s="92"/>
      <c r="T565" s="92">
        <v>1573944.73</v>
      </c>
      <c r="U565" s="92">
        <v>1573944.73</v>
      </c>
      <c r="V565" s="92">
        <v>1573944.73</v>
      </c>
      <c r="W565" s="92">
        <v>459985</v>
      </c>
      <c r="X565" s="92"/>
      <c r="Y565" s="93"/>
      <c r="Z565" s="93"/>
    </row>
    <row r="566" spans="1:26" ht="26.1">
      <c r="A566" s="9" t="s">
        <v>97</v>
      </c>
      <c r="B566" s="16" t="s">
        <v>9</v>
      </c>
      <c r="C566" s="16" t="s">
        <v>7</v>
      </c>
      <c r="D566" s="16" t="str" cm="1">
        <f t="array" ref="D566">IF(A566="", "", _xlfn._xlws.FILTER('Responsáveis pelas informações'!F:F, 'Responsáveis pelas informações'!A:A=A566))</f>
        <v>Marcos</v>
      </c>
      <c r="E566" s="47" t="s">
        <v>29</v>
      </c>
      <c r="F566" s="30" t="s">
        <v>408</v>
      </c>
      <c r="G566" s="30" t="s">
        <v>877</v>
      </c>
      <c r="H566" s="30"/>
      <c r="I566" s="87"/>
      <c r="J566" s="93"/>
      <c r="K566" s="93"/>
      <c r="L566" s="93"/>
      <c r="M566" s="93"/>
      <c r="N566" s="93"/>
      <c r="O566" s="93"/>
      <c r="P566" s="93"/>
      <c r="Q566" s="93"/>
      <c r="R566" s="93"/>
      <c r="S566" s="92"/>
      <c r="T566" s="92">
        <v>240000</v>
      </c>
      <c r="U566" s="92">
        <v>240000</v>
      </c>
      <c r="V566" s="92">
        <v>240000</v>
      </c>
      <c r="W566" s="92">
        <v>0</v>
      </c>
      <c r="X566" s="92"/>
      <c r="Y566" s="93"/>
      <c r="Z566" s="93"/>
    </row>
    <row r="567" spans="1:26" ht="26.1">
      <c r="A567" s="9" t="s">
        <v>97</v>
      </c>
      <c r="B567" s="16" t="s">
        <v>14</v>
      </c>
      <c r="C567" s="16" t="s">
        <v>7</v>
      </c>
      <c r="D567" s="16" t="str" cm="1">
        <f t="array" ref="D567">IF(A567="", "", _xlfn._xlws.FILTER('Responsáveis pelas informações'!F:F, 'Responsáveis pelas informações'!A:A=A567))</f>
        <v>Marcos</v>
      </c>
      <c r="E567" s="47" t="s">
        <v>29</v>
      </c>
      <c r="F567" s="30" t="s">
        <v>408</v>
      </c>
      <c r="G567" s="30" t="s">
        <v>877</v>
      </c>
      <c r="H567" s="30"/>
      <c r="I567" s="87"/>
      <c r="J567" s="93"/>
      <c r="K567" s="93"/>
      <c r="L567" s="93"/>
      <c r="M567" s="93"/>
      <c r="N567" s="93"/>
      <c r="O567" s="93"/>
      <c r="P567" s="93"/>
      <c r="Q567" s="93"/>
      <c r="R567" s="93"/>
      <c r="S567" s="92"/>
      <c r="T567" s="92">
        <v>198000</v>
      </c>
      <c r="U567" s="92">
        <v>198000</v>
      </c>
      <c r="V567" s="92">
        <v>198000</v>
      </c>
      <c r="W567" s="92">
        <v>0</v>
      </c>
      <c r="X567" s="92"/>
      <c r="Y567" s="93"/>
      <c r="Z567" s="93"/>
    </row>
    <row r="568" spans="1:26" ht="26.1">
      <c r="A568" s="9" t="s">
        <v>97</v>
      </c>
      <c r="B568" s="16" t="s">
        <v>24</v>
      </c>
      <c r="C568" s="16" t="s">
        <v>7</v>
      </c>
      <c r="D568" s="16" t="str" cm="1">
        <f t="array" ref="D568">IF(A568="", "", _xlfn._xlws.FILTER('Responsáveis pelas informações'!F:F, 'Responsáveis pelas informações'!A:A=A568))</f>
        <v>Marcos</v>
      </c>
      <c r="E568" s="47" t="s">
        <v>29</v>
      </c>
      <c r="F568" s="30" t="s">
        <v>408</v>
      </c>
      <c r="G568" s="30" t="s">
        <v>877</v>
      </c>
      <c r="H568" s="30"/>
      <c r="I568" s="87"/>
      <c r="J568" s="93"/>
      <c r="K568" s="93"/>
      <c r="L568" s="93"/>
      <c r="M568" s="93"/>
      <c r="N568" s="93"/>
      <c r="O568" s="93"/>
      <c r="P568" s="93"/>
      <c r="Q568" s="93"/>
      <c r="R568" s="93"/>
      <c r="S568" s="92"/>
      <c r="T568" s="92">
        <v>162000</v>
      </c>
      <c r="U568" s="92">
        <v>162000</v>
      </c>
      <c r="V568" s="92">
        <v>162000</v>
      </c>
      <c r="W568" s="92"/>
      <c r="X568" s="92"/>
      <c r="Y568" s="93"/>
      <c r="Z568" s="93"/>
    </row>
    <row r="569" spans="1:26" ht="39">
      <c r="A569" s="9" t="s">
        <v>97</v>
      </c>
      <c r="B569" s="16" t="s">
        <v>19</v>
      </c>
      <c r="C569" s="16" t="s">
        <v>7</v>
      </c>
      <c r="D569" s="16" t="str" cm="1">
        <f t="array" ref="D569">IF(A569="", "", _xlfn._xlws.FILTER('Responsáveis pelas informações'!F:F, 'Responsáveis pelas informações'!A:A=A569))</f>
        <v>Marcos</v>
      </c>
      <c r="E569" s="47" t="s">
        <v>29</v>
      </c>
      <c r="F569" s="30" t="s">
        <v>408</v>
      </c>
      <c r="G569" s="30" t="s">
        <v>877</v>
      </c>
      <c r="H569" s="30"/>
      <c r="I569" s="87"/>
      <c r="J569" s="93"/>
      <c r="K569" s="93"/>
      <c r="L569" s="93"/>
      <c r="M569" s="93"/>
      <c r="N569" s="93"/>
      <c r="O569" s="93"/>
      <c r="P569" s="93"/>
      <c r="Q569" s="93"/>
      <c r="R569" s="93"/>
      <c r="S569" s="92"/>
      <c r="T569" s="92">
        <v>600000</v>
      </c>
      <c r="U569" s="92">
        <v>600000</v>
      </c>
      <c r="V569" s="92">
        <v>600000</v>
      </c>
      <c r="W569" s="92">
        <v>0</v>
      </c>
      <c r="X569" s="92"/>
      <c r="Y569" s="93"/>
      <c r="Z569" s="93"/>
    </row>
    <row r="570" spans="1:26" ht="26.1">
      <c r="A570" s="77" t="s">
        <v>98</v>
      </c>
      <c r="B570" s="47" t="s">
        <v>9</v>
      </c>
      <c r="C570" s="47" t="s">
        <v>17</v>
      </c>
      <c r="D570" s="47" t="str" cm="1">
        <f t="array" ref="D570">IF(A570="", "", _xlfn._xlws.FILTER('Responsáveis pelas informações'!F:F, 'Responsáveis pelas informações'!A:A=A570))</f>
        <v>Bianca</v>
      </c>
      <c r="E570" s="47" t="s">
        <v>44</v>
      </c>
      <c r="F570" s="61" t="s">
        <v>877</v>
      </c>
      <c r="G570" s="61" t="s">
        <v>877</v>
      </c>
      <c r="H570" s="61"/>
      <c r="I570" s="108"/>
      <c r="J570" s="94"/>
      <c r="K570" s="94"/>
      <c r="L570" s="94"/>
      <c r="M570" s="94"/>
      <c r="N570" s="94"/>
      <c r="O570" s="94">
        <v>400000</v>
      </c>
      <c r="P570" s="94">
        <v>480000</v>
      </c>
      <c r="Q570" s="94">
        <v>160000</v>
      </c>
      <c r="R570" s="94"/>
      <c r="S570" s="99"/>
      <c r="T570" s="99"/>
      <c r="U570" s="99"/>
      <c r="V570" s="99"/>
      <c r="W570" s="99"/>
      <c r="X570" s="99"/>
      <c r="Y570" s="94"/>
      <c r="Z570" s="94"/>
    </row>
    <row r="571" spans="1:26" ht="26.1">
      <c r="A571" s="77" t="s">
        <v>98</v>
      </c>
      <c r="B571" s="47" t="s">
        <v>14</v>
      </c>
      <c r="C571" s="47" t="s">
        <v>17</v>
      </c>
      <c r="D571" s="47" t="str" cm="1">
        <f t="array" ref="D571">IF(A571="", "", _xlfn._xlws.FILTER('Responsáveis pelas informações'!F:F, 'Responsáveis pelas informações'!A:A=A571))</f>
        <v>Bianca</v>
      </c>
      <c r="E571" s="47" t="s">
        <v>44</v>
      </c>
      <c r="F571" s="61" t="s">
        <v>877</v>
      </c>
      <c r="G571" s="61" t="s">
        <v>877</v>
      </c>
      <c r="H571" s="61"/>
      <c r="I571" s="108"/>
      <c r="J571" s="94"/>
      <c r="K571" s="94"/>
      <c r="L571" s="94"/>
      <c r="M571" s="94"/>
      <c r="N571" s="94"/>
      <c r="O571" s="94">
        <v>250000</v>
      </c>
      <c r="P571" s="94">
        <v>510000</v>
      </c>
      <c r="Q571" s="94">
        <v>170000</v>
      </c>
      <c r="R571" s="94"/>
      <c r="S571" s="99"/>
      <c r="T571" s="99"/>
      <c r="U571" s="99"/>
      <c r="V571" s="99"/>
      <c r="W571" s="99"/>
      <c r="X571" s="99"/>
      <c r="Y571" s="94"/>
      <c r="Z571" s="94"/>
    </row>
    <row r="572" spans="1:26" ht="39">
      <c r="A572" s="77" t="s">
        <v>98</v>
      </c>
      <c r="B572" s="47" t="s">
        <v>19</v>
      </c>
      <c r="C572" s="47" t="s">
        <v>17</v>
      </c>
      <c r="D572" s="47" t="str" cm="1">
        <f t="array" ref="D572">IF(A572="", "", _xlfn._xlws.FILTER('Responsáveis pelas informações'!F:F, 'Responsáveis pelas informações'!A:A=A572))</f>
        <v>Bianca</v>
      </c>
      <c r="E572" s="47" t="s">
        <v>44</v>
      </c>
      <c r="F572" s="61" t="s">
        <v>877</v>
      </c>
      <c r="G572" s="61" t="s">
        <v>877</v>
      </c>
      <c r="H572" s="61"/>
      <c r="I572" s="108"/>
      <c r="J572" s="94"/>
      <c r="K572" s="94"/>
      <c r="L572" s="94"/>
      <c r="M572" s="94"/>
      <c r="N572" s="94"/>
      <c r="O572" s="94">
        <v>350000</v>
      </c>
      <c r="P572" s="94">
        <v>510000</v>
      </c>
      <c r="Q572" s="94">
        <v>170000</v>
      </c>
      <c r="R572" s="94"/>
      <c r="S572" s="99"/>
      <c r="T572" s="99"/>
      <c r="U572" s="99"/>
      <c r="V572" s="99"/>
      <c r="W572" s="99"/>
      <c r="X572" s="99"/>
      <c r="Y572" s="94"/>
      <c r="Z572" s="94"/>
    </row>
    <row r="573" spans="1:26" ht="26.1">
      <c r="A573" s="77" t="s">
        <v>98</v>
      </c>
      <c r="B573" s="47" t="s">
        <v>24</v>
      </c>
      <c r="C573" s="47" t="s">
        <v>17</v>
      </c>
      <c r="D573" s="47" t="str" cm="1">
        <f t="array" ref="D573">IF(A573="", "", _xlfn._xlws.FILTER('Responsáveis pelas informações'!F:F, 'Responsáveis pelas informações'!A:A=A573))</f>
        <v>Bianca</v>
      </c>
      <c r="E573" s="47" t="s">
        <v>44</v>
      </c>
      <c r="F573" s="61" t="s">
        <v>877</v>
      </c>
      <c r="G573" s="61" t="s">
        <v>877</v>
      </c>
      <c r="H573" s="61"/>
      <c r="I573" s="108"/>
      <c r="J573" s="94"/>
      <c r="K573" s="94"/>
      <c r="L573" s="94"/>
      <c r="M573" s="94"/>
      <c r="N573" s="94"/>
      <c r="O573" s="94">
        <f>SUM(O570:O572)</f>
        <v>1000000</v>
      </c>
      <c r="P573" s="94">
        <f>SUM(P570:P572)</f>
        <v>1500000</v>
      </c>
      <c r="Q573" s="94">
        <f>SUM(Q570:Q572)</f>
        <v>500000</v>
      </c>
      <c r="R573" s="94"/>
      <c r="S573" s="99"/>
      <c r="T573" s="99"/>
      <c r="U573" s="99"/>
      <c r="V573" s="99"/>
      <c r="W573" s="99"/>
      <c r="X573" s="99"/>
      <c r="Y573" s="94"/>
      <c r="Z573" s="94"/>
    </row>
    <row r="574" spans="1:26" ht="26.1">
      <c r="A574" s="77" t="s">
        <v>98</v>
      </c>
      <c r="B574" s="47" t="s">
        <v>9</v>
      </c>
      <c r="C574" s="47" t="s">
        <v>17</v>
      </c>
      <c r="D574" s="47" t="str" cm="1">
        <f t="array" ref="D574">IF(A574="", "", _xlfn._xlws.FILTER('Responsáveis pelas informações'!F:F, 'Responsáveis pelas informações'!A:A=A574))</f>
        <v>Bianca</v>
      </c>
      <c r="E574" s="47" t="s">
        <v>44</v>
      </c>
      <c r="F574" s="61" t="s">
        <v>408</v>
      </c>
      <c r="G574" s="61" t="s">
        <v>877</v>
      </c>
      <c r="H574" s="61"/>
      <c r="I574" s="108"/>
      <c r="J574" s="94"/>
      <c r="K574" s="94"/>
      <c r="L574" s="94"/>
      <c r="M574" s="94"/>
      <c r="N574" s="94"/>
      <c r="O574" s="94"/>
      <c r="P574" s="94"/>
      <c r="Q574" s="94">
        <v>38553</v>
      </c>
      <c r="R574" s="94">
        <v>330000</v>
      </c>
      <c r="S574" s="99">
        <v>330000</v>
      </c>
      <c r="T574" s="99">
        <v>330000</v>
      </c>
      <c r="U574" s="99">
        <v>330000</v>
      </c>
      <c r="V574" s="99">
        <v>330000</v>
      </c>
      <c r="W574" s="99">
        <v>330000</v>
      </c>
      <c r="X574" s="99"/>
      <c r="Y574" s="94"/>
      <c r="Z574" s="94"/>
    </row>
    <row r="575" spans="1:26" ht="26.1">
      <c r="A575" s="77" t="s">
        <v>98</v>
      </c>
      <c r="B575" s="47" t="s">
        <v>14</v>
      </c>
      <c r="C575" s="47" t="s">
        <v>17</v>
      </c>
      <c r="D575" s="47" t="str" cm="1">
        <f t="array" ref="D575">IF(A575="", "", _xlfn._xlws.FILTER('Responsáveis pelas informações'!F:F, 'Responsáveis pelas informações'!A:A=A575))</f>
        <v>Bianca</v>
      </c>
      <c r="E575" s="47" t="s">
        <v>44</v>
      </c>
      <c r="F575" s="61" t="s">
        <v>408</v>
      </c>
      <c r="G575" s="61" t="s">
        <v>877</v>
      </c>
      <c r="H575" s="61"/>
      <c r="J575" s="94"/>
      <c r="K575" s="94"/>
      <c r="L575" s="94"/>
      <c r="M575" s="94"/>
      <c r="N575" s="94"/>
      <c r="O575" s="94"/>
      <c r="P575" s="94"/>
      <c r="Q575" s="94">
        <v>37773.08</v>
      </c>
      <c r="R575" s="94">
        <v>340000</v>
      </c>
      <c r="S575" s="99">
        <v>340000</v>
      </c>
      <c r="T575" s="99">
        <v>340000</v>
      </c>
      <c r="U575" s="99">
        <v>340000</v>
      </c>
      <c r="V575" s="99">
        <v>340000</v>
      </c>
      <c r="W575" s="99">
        <v>340000</v>
      </c>
      <c r="X575" s="99"/>
      <c r="Y575" s="94"/>
      <c r="Z575" s="94"/>
    </row>
    <row r="576" spans="1:26" ht="39">
      <c r="A576" s="77" t="s">
        <v>98</v>
      </c>
      <c r="B576" s="47" t="s">
        <v>19</v>
      </c>
      <c r="C576" s="47" t="s">
        <v>17</v>
      </c>
      <c r="D576" s="47" t="str" cm="1">
        <f t="array" ref="D576">IF(A576="", "", _xlfn._xlws.FILTER('Responsáveis pelas informações'!F:F, 'Responsáveis pelas informações'!A:A=A576))</f>
        <v>Bianca</v>
      </c>
      <c r="E576" s="47" t="s">
        <v>44</v>
      </c>
      <c r="F576" s="61" t="s">
        <v>408</v>
      </c>
      <c r="G576" s="61" t="s">
        <v>877</v>
      </c>
      <c r="H576" s="61"/>
      <c r="I576" s="108"/>
      <c r="J576" s="94"/>
      <c r="K576" s="94"/>
      <c r="L576" s="94"/>
      <c r="M576" s="94"/>
      <c r="N576" s="94"/>
      <c r="O576" s="94"/>
      <c r="P576" s="94"/>
      <c r="Q576" s="94">
        <v>48158</v>
      </c>
      <c r="R576" s="94">
        <v>330000</v>
      </c>
      <c r="S576" s="99">
        <v>330000</v>
      </c>
      <c r="T576" s="99">
        <v>330000</v>
      </c>
      <c r="U576" s="99">
        <v>330000</v>
      </c>
      <c r="V576" s="99">
        <v>330000</v>
      </c>
      <c r="W576" s="99">
        <v>330000</v>
      </c>
      <c r="X576" s="99"/>
      <c r="Y576" s="94"/>
      <c r="Z576" s="94"/>
    </row>
    <row r="577" spans="1:26" ht="26.1">
      <c r="A577" s="9" t="s">
        <v>98</v>
      </c>
      <c r="B577" s="16" t="s">
        <v>24</v>
      </c>
      <c r="C577" s="16" t="s">
        <v>17</v>
      </c>
      <c r="D577" s="16" t="str" cm="1">
        <f t="array" ref="D577">IF(A577="", "", _xlfn._xlws.FILTER('Responsáveis pelas informações'!F:F, 'Responsáveis pelas informações'!A:A=A577))</f>
        <v>Bianca</v>
      </c>
      <c r="E577" s="47" t="s">
        <v>44</v>
      </c>
      <c r="F577" s="30" t="s">
        <v>408</v>
      </c>
      <c r="G577" s="30" t="s">
        <v>877</v>
      </c>
      <c r="H577" s="30"/>
      <c r="I577" s="107" t="s">
        <v>1092</v>
      </c>
      <c r="J577" s="93"/>
      <c r="K577" s="93"/>
      <c r="L577" s="93"/>
      <c r="M577" s="93"/>
      <c r="N577" s="93"/>
      <c r="O577" s="93"/>
      <c r="P577" s="93"/>
      <c r="Q577" s="95">
        <v>124848.08</v>
      </c>
      <c r="R577" s="94">
        <v>1000000</v>
      </c>
      <c r="S577" s="94">
        <v>1000000</v>
      </c>
      <c r="T577" s="94">
        <v>1000000</v>
      </c>
      <c r="U577" s="99">
        <v>1000000</v>
      </c>
      <c r="V577" s="92">
        <v>1000000</v>
      </c>
      <c r="W577" s="92">
        <v>1000000</v>
      </c>
      <c r="X577" s="92"/>
      <c r="Y577" s="93"/>
      <c r="Z577" s="93"/>
    </row>
    <row r="578" spans="1:26" ht="26.1">
      <c r="A578" s="77" t="s">
        <v>98</v>
      </c>
      <c r="B578" s="47" t="s">
        <v>9</v>
      </c>
      <c r="C578" s="47" t="s">
        <v>17</v>
      </c>
      <c r="D578" s="47" t="str" cm="1">
        <f t="array" ref="D578">IF(A578="", "", _xlfn._xlws.FILTER('Responsáveis pelas informações'!F:F, 'Responsáveis pelas informações'!A:A=A578))</f>
        <v>Bianca</v>
      </c>
      <c r="E578" s="47" t="s">
        <v>44</v>
      </c>
      <c r="F578" s="61" t="s">
        <v>414</v>
      </c>
      <c r="G578" s="61" t="s">
        <v>877</v>
      </c>
      <c r="H578" s="61"/>
      <c r="I578" s="47"/>
      <c r="J578" s="94"/>
      <c r="K578" s="94"/>
      <c r="L578" s="94"/>
      <c r="M578" s="94"/>
      <c r="N578" s="94"/>
      <c r="O578" s="94"/>
      <c r="P578" s="94"/>
      <c r="Q578" s="94"/>
      <c r="R578" s="94"/>
      <c r="S578" s="94"/>
      <c r="T578" s="94">
        <v>1360000</v>
      </c>
      <c r="U578" s="99">
        <v>1080000</v>
      </c>
      <c r="V578" s="99">
        <v>1130000</v>
      </c>
      <c r="W578" s="99">
        <v>1180000</v>
      </c>
      <c r="X578" s="99"/>
      <c r="Y578" s="94"/>
      <c r="Z578" s="94"/>
    </row>
    <row r="579" spans="1:26" ht="26.1">
      <c r="A579" s="77" t="s">
        <v>98</v>
      </c>
      <c r="B579" s="47" t="s">
        <v>14</v>
      </c>
      <c r="C579" s="47" t="s">
        <v>17</v>
      </c>
      <c r="D579" s="47" t="str" cm="1">
        <f t="array" ref="D579">IF(A579="", "", _xlfn._xlws.FILTER('Responsáveis pelas informações'!F:F, 'Responsáveis pelas informações'!A:A=A579))</f>
        <v>Bianca</v>
      </c>
      <c r="E579" s="47" t="s">
        <v>44</v>
      </c>
      <c r="F579" s="61" t="s">
        <v>414</v>
      </c>
      <c r="G579" s="61" t="s">
        <v>877</v>
      </c>
      <c r="H579" s="61"/>
      <c r="I579" s="47"/>
      <c r="J579" s="94"/>
      <c r="K579" s="94"/>
      <c r="L579" s="94"/>
      <c r="M579" s="94"/>
      <c r="N579" s="94"/>
      <c r="O579" s="94"/>
      <c r="P579" s="94"/>
      <c r="Q579" s="94"/>
      <c r="R579" s="94"/>
      <c r="S579" s="94"/>
      <c r="T579" s="94">
        <v>1580000</v>
      </c>
      <c r="U579" s="99">
        <v>1290000</v>
      </c>
      <c r="V579" s="99">
        <v>1340000</v>
      </c>
      <c r="W579" s="99">
        <v>1390000</v>
      </c>
      <c r="X579" s="99"/>
      <c r="Y579" s="94"/>
      <c r="Z579" s="94"/>
    </row>
    <row r="580" spans="1:26" ht="39">
      <c r="A580" s="77" t="s">
        <v>98</v>
      </c>
      <c r="B580" s="47" t="s">
        <v>19</v>
      </c>
      <c r="C580" s="47" t="s">
        <v>17</v>
      </c>
      <c r="D580" s="47" t="str" cm="1">
        <f t="array" ref="D580">IF(A580="", "", _xlfn._xlws.FILTER('Responsáveis pelas informações'!F:F, 'Responsáveis pelas informações'!A:A=A580))</f>
        <v>Bianca</v>
      </c>
      <c r="E580" s="47" t="s">
        <v>44</v>
      </c>
      <c r="F580" s="61" t="s">
        <v>414</v>
      </c>
      <c r="G580" s="61" t="s">
        <v>877</v>
      </c>
      <c r="H580" s="61"/>
      <c r="I580" s="47"/>
      <c r="J580" s="94"/>
      <c r="K580" s="94"/>
      <c r="L580" s="94"/>
      <c r="M580" s="94"/>
      <c r="N580" s="94"/>
      <c r="O580" s="94"/>
      <c r="P580" s="94"/>
      <c r="Q580" s="94"/>
      <c r="R580" s="94"/>
      <c r="S580" s="94"/>
      <c r="T580" s="94">
        <v>1160000</v>
      </c>
      <c r="U580" s="99">
        <v>880000</v>
      </c>
      <c r="V580" s="99">
        <v>930000</v>
      </c>
      <c r="W580" s="99">
        <v>980000</v>
      </c>
      <c r="X580" s="99"/>
      <c r="Y580" s="94"/>
      <c r="Z580" s="94"/>
    </row>
    <row r="581" spans="1:26" ht="26.1">
      <c r="A581" s="77" t="s">
        <v>98</v>
      </c>
      <c r="B581" s="47" t="s">
        <v>24</v>
      </c>
      <c r="C581" s="47" t="s">
        <v>17</v>
      </c>
      <c r="D581" s="47" t="str" cm="1">
        <f t="array" ref="D581">IF(A581="", "", _xlfn._xlws.FILTER('Responsáveis pelas informações'!F:F, 'Responsáveis pelas informações'!A:A=A581))</f>
        <v>Bianca</v>
      </c>
      <c r="E581" s="47" t="s">
        <v>44</v>
      </c>
      <c r="F581" s="61" t="s">
        <v>414</v>
      </c>
      <c r="G581" s="61" t="s">
        <v>877</v>
      </c>
      <c r="H581" s="61"/>
      <c r="I581" s="47"/>
      <c r="J581" s="94"/>
      <c r="K581" s="94"/>
      <c r="L581" s="94"/>
      <c r="M581" s="94"/>
      <c r="N581" s="94"/>
      <c r="O581" s="94"/>
      <c r="P581" s="94"/>
      <c r="Q581" s="94"/>
      <c r="R581" s="94"/>
      <c r="S581" s="94"/>
      <c r="T581" s="94">
        <f>SUM(T578:T580)</f>
        <v>4100000</v>
      </c>
      <c r="U581" s="99">
        <f>SUM(U578:U580)</f>
        <v>3250000</v>
      </c>
      <c r="V581" s="99">
        <f>SUM(V578:V580)</f>
        <v>3400000</v>
      </c>
      <c r="W581" s="99">
        <f>SUM(W578:W580)</f>
        <v>3550000</v>
      </c>
      <c r="X581" s="99"/>
      <c r="Y581" s="94"/>
      <c r="Z581" s="94"/>
    </row>
    <row r="582" spans="1:26" ht="26.1">
      <c r="A582" s="77" t="s">
        <v>98</v>
      </c>
      <c r="B582" s="47" t="s">
        <v>9</v>
      </c>
      <c r="C582" s="47" t="s">
        <v>7</v>
      </c>
      <c r="D582" s="47" t="str" cm="1">
        <f t="array" ref="D582">IF(A582="", "", _xlfn._xlws.FILTER('Responsáveis pelas informações'!F:F, 'Responsáveis pelas informações'!A:A=A582))</f>
        <v>Bianca</v>
      </c>
      <c r="E582" s="47" t="s">
        <v>44</v>
      </c>
      <c r="F582" s="61" t="s">
        <v>414</v>
      </c>
      <c r="G582" s="61" t="s">
        <v>877</v>
      </c>
      <c r="H582" s="61"/>
      <c r="I582" s="47"/>
      <c r="J582" s="94"/>
      <c r="K582" s="94"/>
      <c r="L582" s="94"/>
      <c r="M582" s="94"/>
      <c r="N582" s="94"/>
      <c r="O582" s="94"/>
      <c r="P582" s="94"/>
      <c r="Q582" s="94"/>
      <c r="R582" s="94"/>
      <c r="S582" s="94"/>
      <c r="T582" s="94">
        <v>0</v>
      </c>
      <c r="U582" s="99">
        <v>380000</v>
      </c>
      <c r="V582" s="99">
        <v>430000</v>
      </c>
      <c r="W582" s="99">
        <v>480000</v>
      </c>
      <c r="X582" s="99"/>
      <c r="Y582" s="94"/>
      <c r="Z582" s="94"/>
    </row>
    <row r="583" spans="1:26" ht="26.1">
      <c r="A583" s="77" t="s">
        <v>98</v>
      </c>
      <c r="B583" s="47" t="s">
        <v>14</v>
      </c>
      <c r="C583" s="47" t="s">
        <v>7</v>
      </c>
      <c r="D583" s="47" t="str" cm="1">
        <f t="array" ref="D583">IF(A583="", "", _xlfn._xlws.FILTER('Responsáveis pelas informações'!F:F, 'Responsáveis pelas informações'!A:A=A583))</f>
        <v>Bianca</v>
      </c>
      <c r="E583" s="47" t="s">
        <v>44</v>
      </c>
      <c r="F583" s="61" t="s">
        <v>414</v>
      </c>
      <c r="G583" s="61" t="s">
        <v>877</v>
      </c>
      <c r="H583" s="61"/>
      <c r="I583" s="47"/>
      <c r="J583" s="94"/>
      <c r="K583" s="94"/>
      <c r="L583" s="94"/>
      <c r="M583" s="94"/>
      <c r="N583" s="94"/>
      <c r="O583" s="94"/>
      <c r="P583" s="94"/>
      <c r="Q583" s="94"/>
      <c r="R583" s="94"/>
      <c r="S583" s="94"/>
      <c r="T583" s="94">
        <v>0</v>
      </c>
      <c r="U583" s="99">
        <v>390000</v>
      </c>
      <c r="V583" s="99">
        <v>440000</v>
      </c>
      <c r="W583" s="99">
        <v>490000</v>
      </c>
      <c r="X583" s="99"/>
      <c r="Y583" s="94"/>
      <c r="Z583" s="94"/>
    </row>
    <row r="584" spans="1:26" ht="39">
      <c r="A584" s="77" t="s">
        <v>98</v>
      </c>
      <c r="B584" s="47" t="s">
        <v>19</v>
      </c>
      <c r="C584" s="47" t="s">
        <v>7</v>
      </c>
      <c r="D584" s="47" t="str" cm="1">
        <f t="array" ref="D584">IF(A584="", "", _xlfn._xlws.FILTER('Responsáveis pelas informações'!F:F, 'Responsáveis pelas informações'!A:A=A584))</f>
        <v>Bianca</v>
      </c>
      <c r="E584" s="47" t="s">
        <v>44</v>
      </c>
      <c r="F584" s="61" t="s">
        <v>414</v>
      </c>
      <c r="G584" s="61" t="s">
        <v>877</v>
      </c>
      <c r="H584" s="61"/>
      <c r="I584" s="47"/>
      <c r="J584" s="94"/>
      <c r="K584" s="94"/>
      <c r="L584" s="94"/>
      <c r="M584" s="94"/>
      <c r="N584" s="94"/>
      <c r="O584" s="94"/>
      <c r="P584" s="94"/>
      <c r="Q584" s="94"/>
      <c r="R584" s="94"/>
      <c r="S584" s="94"/>
      <c r="T584" s="94">
        <v>0</v>
      </c>
      <c r="U584" s="99">
        <v>380000</v>
      </c>
      <c r="V584" s="99">
        <v>430000</v>
      </c>
      <c r="W584" s="99">
        <v>480000</v>
      </c>
      <c r="X584" s="99"/>
      <c r="Y584" s="94"/>
      <c r="Z584" s="94"/>
    </row>
    <row r="585" spans="1:26" ht="26.1">
      <c r="A585" s="9" t="s">
        <v>98</v>
      </c>
      <c r="B585" s="16" t="s">
        <v>24</v>
      </c>
      <c r="C585" s="16" t="s">
        <v>7</v>
      </c>
      <c r="D585" s="16" t="str" cm="1">
        <f t="array" ref="D585">IF(A585="", "", _xlfn._xlws.FILTER('Responsáveis pelas informações'!F:F, 'Responsáveis pelas informações'!A:A=A585))</f>
        <v>Bianca</v>
      </c>
      <c r="E585" s="47" t="s">
        <v>44</v>
      </c>
      <c r="F585" s="30" t="s">
        <v>414</v>
      </c>
      <c r="G585" s="30" t="s">
        <v>877</v>
      </c>
      <c r="H585" s="30"/>
      <c r="I585" s="16"/>
      <c r="J585" s="93"/>
      <c r="K585" s="93"/>
      <c r="L585" s="93"/>
      <c r="M585" s="93"/>
      <c r="N585" s="93"/>
      <c r="O585" s="93"/>
      <c r="P585" s="93"/>
      <c r="Q585" s="95"/>
      <c r="R585" s="94"/>
      <c r="S585" s="94"/>
      <c r="T585" s="94">
        <v>0</v>
      </c>
      <c r="U585" s="99">
        <f>SUM(U582:U584)</f>
        <v>1150000</v>
      </c>
      <c r="V585" s="92">
        <f>SUM(V582:V584)</f>
        <v>1300000</v>
      </c>
      <c r="W585" s="92">
        <f>SUM(W582:W584)</f>
        <v>1450000</v>
      </c>
      <c r="X585" s="92"/>
      <c r="Y585" s="93"/>
      <c r="Z585" s="93"/>
    </row>
    <row r="586" spans="1:26" ht="26.1">
      <c r="A586" s="77" t="s">
        <v>100</v>
      </c>
      <c r="B586" s="47" t="s">
        <v>9</v>
      </c>
      <c r="C586" s="47" t="s">
        <v>17</v>
      </c>
      <c r="D586" s="47" t="str" cm="1">
        <f t="array" ref="D586">IF(A586="", "", _xlfn._xlws.FILTER('Responsáveis pelas informações'!F:F, 'Responsáveis pelas informações'!A:A=A586))</f>
        <v>Bianca</v>
      </c>
      <c r="E586" s="47" t="s">
        <v>6</v>
      </c>
      <c r="F586" s="61" t="s">
        <v>877</v>
      </c>
      <c r="G586" s="61" t="s">
        <v>877</v>
      </c>
      <c r="H586" s="61"/>
      <c r="I586" s="108"/>
      <c r="J586" s="94"/>
      <c r="K586" s="94"/>
      <c r="L586" s="94"/>
      <c r="M586" s="94"/>
      <c r="N586" s="94">
        <v>800000</v>
      </c>
      <c r="O586" s="94">
        <v>1400000</v>
      </c>
      <c r="P586" s="94">
        <v>800000</v>
      </c>
      <c r="Q586" s="94"/>
      <c r="R586" s="94"/>
      <c r="S586" s="99"/>
      <c r="T586" s="99"/>
      <c r="U586" s="99"/>
      <c r="V586" s="99"/>
      <c r="W586" s="99"/>
      <c r="X586" s="99"/>
      <c r="Y586" s="94"/>
      <c r="Z586" s="94"/>
    </row>
    <row r="587" spans="1:26" ht="39">
      <c r="A587" s="77" t="s">
        <v>100</v>
      </c>
      <c r="B587" s="47" t="s">
        <v>19</v>
      </c>
      <c r="C587" s="47" t="s">
        <v>17</v>
      </c>
      <c r="D587" s="47" t="str" cm="1">
        <f t="array" ref="D587">IF(A587="", "", _xlfn._xlws.FILTER('Responsáveis pelas informações'!F:F, 'Responsáveis pelas informações'!A:A=A587))</f>
        <v>Bianca</v>
      </c>
      <c r="E587" s="47" t="s">
        <v>6</v>
      </c>
      <c r="F587" s="61" t="s">
        <v>877</v>
      </c>
      <c r="G587" s="61" t="s">
        <v>877</v>
      </c>
      <c r="H587" s="61"/>
      <c r="I587" s="108"/>
      <c r="J587" s="94"/>
      <c r="K587" s="94"/>
      <c r="L587" s="94"/>
      <c r="M587" s="94"/>
      <c r="N587" s="94">
        <v>148837.21</v>
      </c>
      <c r="O587" s="94">
        <v>260465.12</v>
      </c>
      <c r="P587" s="94">
        <v>148837.21</v>
      </c>
      <c r="Q587" s="94"/>
      <c r="R587" s="94"/>
      <c r="S587" s="99"/>
      <c r="T587" s="99"/>
      <c r="U587" s="99"/>
      <c r="V587" s="99"/>
      <c r="W587" s="99"/>
      <c r="X587" s="99"/>
      <c r="Y587" s="94"/>
      <c r="Z587" s="94"/>
    </row>
    <row r="588" spans="1:26" ht="26.1">
      <c r="A588" s="77" t="s">
        <v>100</v>
      </c>
      <c r="B588" s="47" t="s">
        <v>14</v>
      </c>
      <c r="C588" s="47" t="s">
        <v>17</v>
      </c>
      <c r="D588" s="47" t="str" cm="1">
        <f t="array" ref="D588">IF(A588="", "", _xlfn._xlws.FILTER('Responsáveis pelas informações'!F:F, 'Responsáveis pelas informações'!A:A=A588))</f>
        <v>Bianca</v>
      </c>
      <c r="E588" s="47" t="s">
        <v>6</v>
      </c>
      <c r="F588" s="61" t="s">
        <v>877</v>
      </c>
      <c r="G588" s="61" t="s">
        <v>877</v>
      </c>
      <c r="H588" s="61"/>
      <c r="I588" s="108"/>
      <c r="J588" s="94"/>
      <c r="K588" s="94"/>
      <c r="L588" s="94"/>
      <c r="M588" s="94"/>
      <c r="N588" s="94">
        <v>911627.91</v>
      </c>
      <c r="O588" s="94">
        <v>1595348.84</v>
      </c>
      <c r="P588" s="94">
        <v>911627.91</v>
      </c>
      <c r="Q588" s="94"/>
      <c r="R588" s="94"/>
      <c r="S588" s="99"/>
      <c r="T588" s="99"/>
      <c r="U588" s="99"/>
      <c r="V588" s="99"/>
      <c r="W588" s="99"/>
      <c r="X588" s="99"/>
      <c r="Y588" s="94"/>
      <c r="Z588" s="94"/>
    </row>
    <row r="589" spans="1:26" ht="26.1">
      <c r="A589" s="77" t="s">
        <v>100</v>
      </c>
      <c r="B589" s="47" t="s">
        <v>24</v>
      </c>
      <c r="C589" s="47" t="s">
        <v>17</v>
      </c>
      <c r="D589" s="47" t="str" cm="1">
        <f t="array" ref="D589">IF(A589="", "", _xlfn._xlws.FILTER('Responsáveis pelas informações'!F:F, 'Responsáveis pelas informações'!A:A=A589))</f>
        <v>Bianca</v>
      </c>
      <c r="E589" s="47" t="s">
        <v>6</v>
      </c>
      <c r="F589" s="61" t="s">
        <v>877</v>
      </c>
      <c r="G589" s="61" t="s">
        <v>877</v>
      </c>
      <c r="H589" s="61"/>
      <c r="I589" s="108"/>
      <c r="J589" s="94"/>
      <c r="K589" s="94"/>
      <c r="L589" s="94"/>
      <c r="M589" s="94"/>
      <c r="N589" s="94">
        <v>1860465.12</v>
      </c>
      <c r="O589" s="94">
        <v>3255813.96</v>
      </c>
      <c r="P589" s="94">
        <v>1860465.12</v>
      </c>
      <c r="Q589" s="94"/>
      <c r="R589" s="94"/>
      <c r="S589" s="99"/>
      <c r="T589" s="99"/>
      <c r="U589" s="99"/>
      <c r="V589" s="99"/>
      <c r="W589" s="99"/>
      <c r="X589" s="99"/>
      <c r="Y589" s="94"/>
      <c r="Z589" s="94"/>
    </row>
    <row r="590" spans="1:26" ht="26.1">
      <c r="A590" s="77" t="s">
        <v>100</v>
      </c>
      <c r="B590" s="47" t="s">
        <v>9</v>
      </c>
      <c r="C590" s="47" t="s">
        <v>17</v>
      </c>
      <c r="D590" s="47" t="str" cm="1">
        <f t="array" ref="D590">IF(A590="", "", _xlfn._xlws.FILTER('Responsáveis pelas informações'!F:F, 'Responsáveis pelas informações'!A:A=A590))</f>
        <v>Bianca</v>
      </c>
      <c r="E590" s="47" t="s">
        <v>6</v>
      </c>
      <c r="F590" s="61" t="s">
        <v>389</v>
      </c>
      <c r="G590" s="61" t="s">
        <v>877</v>
      </c>
      <c r="H590" s="61"/>
      <c r="I590" s="108"/>
      <c r="J590" s="94"/>
      <c r="K590" s="94"/>
      <c r="L590" s="94"/>
      <c r="M590" s="94"/>
      <c r="N590" s="94"/>
      <c r="O590" s="94"/>
      <c r="P590" s="94"/>
      <c r="Q590" s="94">
        <v>1000000</v>
      </c>
      <c r="R590" s="94">
        <v>1300000</v>
      </c>
      <c r="S590" s="94">
        <v>700000</v>
      </c>
      <c r="T590" s="99"/>
      <c r="U590" s="99"/>
      <c r="V590" s="99"/>
      <c r="W590" s="99"/>
      <c r="X590" s="99"/>
      <c r="Y590" s="94"/>
      <c r="Z590" s="94"/>
    </row>
    <row r="591" spans="1:26" ht="26.1">
      <c r="A591" s="77" t="s">
        <v>100</v>
      </c>
      <c r="B591" s="47" t="s">
        <v>14</v>
      </c>
      <c r="C591" s="47" t="s">
        <v>17</v>
      </c>
      <c r="D591" s="47" t="str" cm="1">
        <f t="array" ref="D591">IF(A591="", "", _xlfn._xlws.FILTER('Responsáveis pelas informações'!F:F, 'Responsáveis pelas informações'!A:A=A591))</f>
        <v>Bianca</v>
      </c>
      <c r="E591" s="47" t="s">
        <v>6</v>
      </c>
      <c r="F591" s="61" t="s">
        <v>389</v>
      </c>
      <c r="G591" s="61" t="s">
        <v>877</v>
      </c>
      <c r="H591" s="61"/>
      <c r="I591" s="108"/>
      <c r="J591" s="94"/>
      <c r="K591" s="94"/>
      <c r="L591" s="94"/>
      <c r="M591" s="94"/>
      <c r="N591" s="94"/>
      <c r="O591" s="94"/>
      <c r="P591" s="94"/>
      <c r="Q591" s="94">
        <v>1300000</v>
      </c>
      <c r="R591" s="94">
        <v>2245454.5499999998</v>
      </c>
      <c r="S591" s="94">
        <v>1209090.9099999999</v>
      </c>
      <c r="T591" s="99"/>
      <c r="U591" s="99"/>
      <c r="V591" s="99"/>
      <c r="W591" s="99"/>
      <c r="X591" s="99"/>
      <c r="Y591" s="94"/>
      <c r="Z591" s="94"/>
    </row>
    <row r="592" spans="1:26" ht="39">
      <c r="A592" s="77" t="s">
        <v>100</v>
      </c>
      <c r="B592" s="47" t="s">
        <v>19</v>
      </c>
      <c r="C592" s="47" t="s">
        <v>17</v>
      </c>
      <c r="D592" s="47" t="str" cm="1">
        <f t="array" ref="D592">IF(A592="", "", _xlfn._xlws.FILTER('Responsáveis pelas informações'!F:F, 'Responsáveis pelas informações'!A:A=A592))</f>
        <v>Bianca</v>
      </c>
      <c r="E592" s="47" t="s">
        <v>6</v>
      </c>
      <c r="F592" s="61" t="s">
        <v>389</v>
      </c>
      <c r="G592" s="61" t="s">
        <v>877</v>
      </c>
      <c r="H592" s="61"/>
      <c r="I592" s="108"/>
      <c r="J592" s="94"/>
      <c r="K592" s="94"/>
      <c r="L592" s="94"/>
      <c r="M592" s="94"/>
      <c r="N592" s="94"/>
      <c r="O592" s="94"/>
      <c r="P592" s="94"/>
      <c r="Q592" s="94">
        <v>200000</v>
      </c>
      <c r="R592" s="94">
        <v>393939.39</v>
      </c>
      <c r="S592" s="94">
        <v>212121.21</v>
      </c>
      <c r="T592" s="99"/>
      <c r="U592" s="99"/>
      <c r="V592" s="99"/>
      <c r="W592" s="99"/>
      <c r="X592" s="99"/>
      <c r="Y592" s="94"/>
      <c r="Z592" s="94"/>
    </row>
    <row r="593" spans="1:26" ht="26.1">
      <c r="A593" s="77" t="s">
        <v>100</v>
      </c>
      <c r="B593" s="47" t="s">
        <v>24</v>
      </c>
      <c r="C593" s="47" t="s">
        <v>17</v>
      </c>
      <c r="D593" s="47" t="str" cm="1">
        <f t="array" ref="D593">IF(A593="", "", _xlfn._xlws.FILTER('Responsáveis pelas informações'!F:F, 'Responsáveis pelas informações'!A:A=A593))</f>
        <v>Bianca</v>
      </c>
      <c r="E593" s="47" t="s">
        <v>6</v>
      </c>
      <c r="F593" s="61" t="s">
        <v>389</v>
      </c>
      <c r="G593" s="61" t="s">
        <v>877</v>
      </c>
      <c r="H593" s="61"/>
      <c r="I593" s="108"/>
      <c r="J593" s="94"/>
      <c r="K593" s="94"/>
      <c r="L593" s="94"/>
      <c r="M593" s="94"/>
      <c r="N593" s="94"/>
      <c r="O593" s="94"/>
      <c r="P593" s="94"/>
      <c r="Q593" s="94">
        <v>2500000</v>
      </c>
      <c r="R593" s="94">
        <v>3939393.94</v>
      </c>
      <c r="S593" s="94">
        <v>2121212.12</v>
      </c>
      <c r="T593" s="99"/>
      <c r="U593" s="99"/>
      <c r="V593" s="99"/>
      <c r="W593" s="99"/>
      <c r="X593" s="99"/>
      <c r="Y593" s="94"/>
      <c r="Z593" s="94"/>
    </row>
    <row r="594" spans="1:26" ht="26.1">
      <c r="A594" s="77" t="s">
        <v>100</v>
      </c>
      <c r="B594" s="47" t="s">
        <v>9</v>
      </c>
      <c r="C594" s="47" t="s">
        <v>17</v>
      </c>
      <c r="D594" s="47" t="str" cm="1">
        <f t="array" ref="D594">IF(A594="", "", _xlfn._xlws.FILTER('Responsáveis pelas informações'!F:F, 'Responsáveis pelas informações'!A:A=A594))</f>
        <v>Bianca</v>
      </c>
      <c r="E594" s="47" t="s">
        <v>6</v>
      </c>
      <c r="F594" s="61" t="s">
        <v>398</v>
      </c>
      <c r="G594" s="61" t="s">
        <v>877</v>
      </c>
      <c r="H594" s="61"/>
      <c r="I594" s="108"/>
      <c r="J594" s="94"/>
      <c r="K594" s="94"/>
      <c r="L594" s="94"/>
      <c r="M594" s="94"/>
      <c r="N594" s="94"/>
      <c r="O594" s="94"/>
      <c r="P594" s="94"/>
      <c r="Q594" s="94">
        <v>1000000</v>
      </c>
      <c r="R594" s="94">
        <v>2637679.17</v>
      </c>
      <c r="S594" s="99">
        <v>1162320.83</v>
      </c>
      <c r="T594" s="99"/>
      <c r="U594" s="99"/>
      <c r="V594" s="99"/>
      <c r="W594" s="99"/>
      <c r="X594" s="99"/>
      <c r="Y594" s="94"/>
      <c r="Z594" s="94"/>
    </row>
    <row r="595" spans="1:26" ht="26.1">
      <c r="A595" s="77" t="s">
        <v>100</v>
      </c>
      <c r="B595" s="47" t="s">
        <v>14</v>
      </c>
      <c r="C595" s="47" t="s">
        <v>17</v>
      </c>
      <c r="D595" s="47" t="str" cm="1">
        <f t="array" ref="D595">IF(A595="", "", _xlfn._xlws.FILTER('Responsáveis pelas informações'!F:F, 'Responsáveis pelas informações'!A:A=A595))</f>
        <v>Bianca</v>
      </c>
      <c r="E595" s="47" t="s">
        <v>6</v>
      </c>
      <c r="F595" s="61" t="s">
        <v>398</v>
      </c>
      <c r="G595" s="61" t="s">
        <v>877</v>
      </c>
      <c r="H595" s="61"/>
      <c r="I595" s="108"/>
      <c r="J595" s="94"/>
      <c r="K595" s="94"/>
      <c r="L595" s="94"/>
      <c r="M595" s="94"/>
      <c r="N595" s="94"/>
      <c r="O595" s="94"/>
      <c r="P595" s="94"/>
      <c r="Q595" s="94">
        <v>1300000</v>
      </c>
      <c r="R595" s="94">
        <v>3996483.59</v>
      </c>
      <c r="S595" s="99">
        <v>1761092.17</v>
      </c>
      <c r="T595" s="99"/>
      <c r="U595" s="99"/>
      <c r="V595" s="99"/>
      <c r="W595" s="99"/>
      <c r="X595" s="99"/>
      <c r="Y595" s="94"/>
      <c r="Z595" s="94"/>
    </row>
    <row r="596" spans="1:26" ht="39">
      <c r="A596" s="77" t="s">
        <v>100</v>
      </c>
      <c r="B596" s="47" t="s">
        <v>19</v>
      </c>
      <c r="C596" s="47" t="s">
        <v>17</v>
      </c>
      <c r="D596" s="47" t="str" cm="1">
        <f t="array" ref="D596">IF(A596="", "", _xlfn._xlws.FILTER('Responsáveis pelas informações'!F:F, 'Responsáveis pelas informações'!A:A=A596))</f>
        <v>Bianca</v>
      </c>
      <c r="E596" s="47" t="s">
        <v>6</v>
      </c>
      <c r="F596" s="61" t="s">
        <v>398</v>
      </c>
      <c r="G596" s="61" t="s">
        <v>877</v>
      </c>
      <c r="H596" s="61"/>
      <c r="I596" s="108"/>
      <c r="J596" s="94"/>
      <c r="K596" s="94"/>
      <c r="L596" s="94"/>
      <c r="M596" s="94"/>
      <c r="N596" s="94"/>
      <c r="O596" s="94"/>
      <c r="P596" s="94"/>
      <c r="Q596" s="94">
        <v>200000</v>
      </c>
      <c r="R596" s="94">
        <v>1358804.42</v>
      </c>
      <c r="S596" s="99">
        <v>598771.34</v>
      </c>
      <c r="T596" s="99"/>
      <c r="U596" s="99"/>
      <c r="V596" s="99"/>
      <c r="W596" s="99"/>
      <c r="X596" s="99"/>
      <c r="Y596" s="94"/>
      <c r="Z596" s="94"/>
    </row>
    <row r="597" spans="1:26" ht="26.1">
      <c r="A597" s="77" t="s">
        <v>100</v>
      </c>
      <c r="B597" s="47" t="s">
        <v>24</v>
      </c>
      <c r="C597" s="47" t="s">
        <v>17</v>
      </c>
      <c r="D597" s="47" t="str" cm="1">
        <f t="array" ref="D597">IF(A597="", "", _xlfn._xlws.FILTER('Responsáveis pelas informações'!F:F, 'Responsáveis pelas informações'!A:A=A597))</f>
        <v>Bianca</v>
      </c>
      <c r="E597" s="47" t="s">
        <v>6</v>
      </c>
      <c r="F597" s="61" t="s">
        <v>398</v>
      </c>
      <c r="G597" s="61" t="s">
        <v>877</v>
      </c>
      <c r="H597" s="61"/>
      <c r="I597" s="108"/>
      <c r="J597" s="94"/>
      <c r="K597" s="94"/>
      <c r="L597" s="94"/>
      <c r="M597" s="94"/>
      <c r="N597" s="94"/>
      <c r="O597" s="94"/>
      <c r="P597" s="94"/>
      <c r="Q597" s="94">
        <v>2500000</v>
      </c>
      <c r="R597" s="94">
        <v>7992967.1799999997</v>
      </c>
      <c r="S597" s="94">
        <v>3522184.34</v>
      </c>
      <c r="T597" s="99"/>
      <c r="U597" s="99"/>
      <c r="V597" s="99"/>
      <c r="W597" s="99"/>
      <c r="X597" s="99"/>
      <c r="Y597" s="94"/>
      <c r="Z597" s="94"/>
    </row>
    <row r="598" spans="1:26" ht="26.1">
      <c r="A598" s="77" t="s">
        <v>100</v>
      </c>
      <c r="B598" s="47" t="s">
        <v>9</v>
      </c>
      <c r="C598" s="47" t="s">
        <v>17</v>
      </c>
      <c r="D598" s="47" t="str" cm="1">
        <f t="array" ref="D598">IF(A598="", "", _xlfn._xlws.FILTER('Responsáveis pelas informações'!F:F, 'Responsáveis pelas informações'!A:A=A598))</f>
        <v>Bianca</v>
      </c>
      <c r="E598" s="47" t="s">
        <v>6</v>
      </c>
      <c r="F598" s="61" t="s">
        <v>404</v>
      </c>
      <c r="G598" s="61" t="s">
        <v>877</v>
      </c>
      <c r="H598" s="61"/>
      <c r="I598" s="108"/>
      <c r="J598" s="94"/>
      <c r="K598" s="94"/>
      <c r="L598" s="94"/>
      <c r="M598" s="94"/>
      <c r="N598" s="94"/>
      <c r="O598" s="94"/>
      <c r="P598" s="94"/>
      <c r="Q598" s="94"/>
      <c r="R598" s="94"/>
      <c r="S598" s="99"/>
      <c r="T598" s="99">
        <v>1500000</v>
      </c>
      <c r="U598" s="99">
        <v>1350000</v>
      </c>
      <c r="V598" s="99">
        <v>1500000</v>
      </c>
      <c r="W598" s="99">
        <v>1200000</v>
      </c>
      <c r="X598" s="99">
        <v>1200000</v>
      </c>
      <c r="Y598" s="94">
        <v>750000</v>
      </c>
      <c r="Z598" s="94"/>
    </row>
    <row r="599" spans="1:26" ht="26.1">
      <c r="A599" s="77" t="s">
        <v>100</v>
      </c>
      <c r="B599" s="47" t="s">
        <v>14</v>
      </c>
      <c r="C599" s="47" t="s">
        <v>17</v>
      </c>
      <c r="D599" s="47" t="str" cm="1">
        <f t="array" ref="D599">IF(A599="", "", _xlfn._xlws.FILTER('Responsáveis pelas informações'!F:F, 'Responsáveis pelas informações'!A:A=A599))</f>
        <v>Bianca</v>
      </c>
      <c r="E599" s="47" t="s">
        <v>6</v>
      </c>
      <c r="F599" s="61" t="s">
        <v>404</v>
      </c>
      <c r="G599" s="61" t="s">
        <v>877</v>
      </c>
      <c r="H599" s="61"/>
      <c r="I599" s="108"/>
      <c r="J599" s="94"/>
      <c r="K599" s="94"/>
      <c r="L599" s="94"/>
      <c r="M599" s="94"/>
      <c r="N599" s="94"/>
      <c r="O599" s="94"/>
      <c r="P599" s="94"/>
      <c r="Q599" s="94"/>
      <c r="R599" s="94"/>
      <c r="S599" s="99"/>
      <c r="T599" s="99">
        <v>2820000</v>
      </c>
      <c r="U599" s="99">
        <v>2390000</v>
      </c>
      <c r="V599" s="99">
        <v>2500000</v>
      </c>
      <c r="W599" s="99">
        <v>2000000</v>
      </c>
      <c r="X599" s="99">
        <v>1980000</v>
      </c>
      <c r="Y599" s="94">
        <v>1250000</v>
      </c>
      <c r="Z599" s="94"/>
    </row>
    <row r="600" spans="1:26" ht="39">
      <c r="A600" s="77" t="s">
        <v>100</v>
      </c>
      <c r="B600" s="47" t="s">
        <v>19</v>
      </c>
      <c r="C600" s="47" t="s">
        <v>17</v>
      </c>
      <c r="D600" s="47" t="str" cm="1">
        <f t="array" ref="D600">IF(A600="", "", _xlfn._xlws.FILTER('Responsáveis pelas informações'!F:F, 'Responsáveis pelas informações'!A:A=A600))</f>
        <v>Bianca</v>
      </c>
      <c r="E600" s="47" t="s">
        <v>6</v>
      </c>
      <c r="F600" s="61" t="s">
        <v>404</v>
      </c>
      <c r="G600" s="61" t="s">
        <v>877</v>
      </c>
      <c r="H600" s="61"/>
      <c r="I600" s="108"/>
      <c r="J600" s="94"/>
      <c r="K600" s="94"/>
      <c r="L600" s="94"/>
      <c r="M600" s="94"/>
      <c r="N600" s="94"/>
      <c r="O600" s="94"/>
      <c r="P600" s="94"/>
      <c r="Q600" s="94"/>
      <c r="R600" s="94"/>
      <c r="S600" s="99"/>
      <c r="T600" s="99">
        <v>520000</v>
      </c>
      <c r="U600" s="99">
        <v>440000</v>
      </c>
      <c r="V600" s="99">
        <v>500000</v>
      </c>
      <c r="W600" s="99">
        <v>400000</v>
      </c>
      <c r="X600" s="99">
        <v>450000</v>
      </c>
      <c r="Y600" s="94">
        <v>250000</v>
      </c>
      <c r="Z600" s="94"/>
    </row>
    <row r="601" spans="1:26" ht="26.1">
      <c r="A601" s="77" t="s">
        <v>100</v>
      </c>
      <c r="B601" s="47" t="s">
        <v>24</v>
      </c>
      <c r="C601" s="47" t="s">
        <v>17</v>
      </c>
      <c r="D601" s="47" t="str" cm="1">
        <f t="array" ref="D601">IF(A601="", "", _xlfn._xlws.FILTER('Responsáveis pelas informações'!F:F, 'Responsáveis pelas informações'!A:A=A601))</f>
        <v>Bianca</v>
      </c>
      <c r="E601" s="47" t="s">
        <v>6</v>
      </c>
      <c r="F601" s="61" t="s">
        <v>404</v>
      </c>
      <c r="G601" s="61" t="s">
        <v>877</v>
      </c>
      <c r="H601" s="61"/>
      <c r="I601" s="108"/>
      <c r="J601" s="94"/>
      <c r="K601" s="94"/>
      <c r="L601" s="94"/>
      <c r="M601" s="94"/>
      <c r="N601" s="94"/>
      <c r="O601" s="94"/>
      <c r="P601" s="94"/>
      <c r="Q601" s="94"/>
      <c r="R601" s="94"/>
      <c r="S601" s="99"/>
      <c r="T601" s="99">
        <v>4840000</v>
      </c>
      <c r="U601" s="99">
        <v>4180000</v>
      </c>
      <c r="V601" s="99">
        <v>4500000</v>
      </c>
      <c r="W601" s="99">
        <v>3600000</v>
      </c>
      <c r="X601" s="99">
        <v>3630000</v>
      </c>
      <c r="Y601" s="99">
        <v>2250000</v>
      </c>
      <c r="Z601" s="94"/>
    </row>
    <row r="602" spans="1:26" ht="26.1">
      <c r="A602" s="77" t="s">
        <v>100</v>
      </c>
      <c r="B602" s="47" t="s">
        <v>9</v>
      </c>
      <c r="C602" s="47" t="s">
        <v>7</v>
      </c>
      <c r="D602" s="47" t="str" cm="1">
        <f t="array" ref="D602">IF(A602="", "", _xlfn._xlws.FILTER('Responsáveis pelas informações'!F:F, 'Responsáveis pelas informações'!A:A=A602))</f>
        <v>Bianca</v>
      </c>
      <c r="E602" s="47" t="s">
        <v>6</v>
      </c>
      <c r="F602" s="61" t="s">
        <v>404</v>
      </c>
      <c r="G602" s="61" t="s">
        <v>877</v>
      </c>
      <c r="H602" s="61"/>
      <c r="I602" s="108"/>
      <c r="J602" s="94"/>
      <c r="K602" s="94"/>
      <c r="L602" s="94"/>
      <c r="M602" s="94"/>
      <c r="N602" s="94"/>
      <c r="O602" s="94"/>
      <c r="P602" s="94"/>
      <c r="Q602" s="94"/>
      <c r="R602" s="94"/>
      <c r="S602" s="99"/>
      <c r="T602" s="99">
        <v>1200000</v>
      </c>
      <c r="U602" s="99">
        <v>1080000</v>
      </c>
      <c r="V602" s="99">
        <v>1200000</v>
      </c>
      <c r="W602" s="99">
        <v>960000</v>
      </c>
      <c r="X602" s="99">
        <v>960000</v>
      </c>
      <c r="Y602" s="94">
        <v>600000</v>
      </c>
      <c r="Z602" s="94"/>
    </row>
    <row r="603" spans="1:26" ht="26.1">
      <c r="A603" s="77" t="s">
        <v>100</v>
      </c>
      <c r="B603" s="47" t="s">
        <v>14</v>
      </c>
      <c r="C603" s="47" t="s">
        <v>7</v>
      </c>
      <c r="D603" s="47" t="str" cm="1">
        <f t="array" ref="D603">IF(A603="", "", _xlfn._xlws.FILTER('Responsáveis pelas informações'!F:F, 'Responsáveis pelas informações'!A:A=A603))</f>
        <v>Bianca</v>
      </c>
      <c r="E603" s="47" t="s">
        <v>6</v>
      </c>
      <c r="F603" s="61" t="s">
        <v>404</v>
      </c>
      <c r="G603" s="61" t="s">
        <v>877</v>
      </c>
      <c r="H603" s="61"/>
      <c r="I603" s="108"/>
      <c r="J603" s="94"/>
      <c r="K603" s="94"/>
      <c r="L603" s="94"/>
      <c r="M603" s="94"/>
      <c r="N603" s="94"/>
      <c r="O603" s="94"/>
      <c r="P603" s="94"/>
      <c r="Q603" s="94"/>
      <c r="R603" s="94"/>
      <c r="S603" s="99"/>
      <c r="T603" s="99">
        <v>840000</v>
      </c>
      <c r="U603" s="99">
        <v>756000</v>
      </c>
      <c r="V603" s="99">
        <v>840000</v>
      </c>
      <c r="W603" s="99">
        <v>672000</v>
      </c>
      <c r="X603" s="99">
        <v>672000</v>
      </c>
      <c r="Y603" s="94">
        <v>420000</v>
      </c>
      <c r="Z603" s="94"/>
    </row>
    <row r="604" spans="1:26" ht="39">
      <c r="A604" s="77" t="s">
        <v>100</v>
      </c>
      <c r="B604" s="47" t="s">
        <v>19</v>
      </c>
      <c r="C604" s="47" t="s">
        <v>7</v>
      </c>
      <c r="D604" s="47" t="str" cm="1">
        <f t="array" ref="D604">IF(A604="", "", _xlfn._xlws.FILTER('Responsáveis pelas informações'!F:F, 'Responsáveis pelas informações'!A:A=A604))</f>
        <v>Bianca</v>
      </c>
      <c r="E604" s="47" t="s">
        <v>6</v>
      </c>
      <c r="F604" s="61" t="s">
        <v>404</v>
      </c>
      <c r="G604" s="61" t="s">
        <v>877</v>
      </c>
      <c r="H604" s="61"/>
      <c r="I604" s="108"/>
      <c r="J604" s="94"/>
      <c r="K604" s="94"/>
      <c r="L604" s="94"/>
      <c r="M604" s="94"/>
      <c r="N604" s="94"/>
      <c r="O604" s="94"/>
      <c r="P604" s="94"/>
      <c r="Q604" s="94"/>
      <c r="R604" s="94"/>
      <c r="S604" s="99"/>
      <c r="T604" s="99">
        <v>360000</v>
      </c>
      <c r="U604" s="99">
        <v>324000</v>
      </c>
      <c r="V604" s="99">
        <v>360000</v>
      </c>
      <c r="W604" s="99">
        <v>288000</v>
      </c>
      <c r="X604" s="99">
        <v>288000</v>
      </c>
      <c r="Y604" s="94">
        <v>180000</v>
      </c>
      <c r="Z604" s="94"/>
    </row>
    <row r="605" spans="1:26" ht="26.1">
      <c r="A605" s="77" t="s">
        <v>100</v>
      </c>
      <c r="B605" s="47" t="s">
        <v>24</v>
      </c>
      <c r="C605" s="47" t="s">
        <v>7</v>
      </c>
      <c r="D605" s="47" t="str" cm="1">
        <f t="array" ref="D605">IF(A605="", "", _xlfn._xlws.FILTER('Responsáveis pelas informações'!F:F, 'Responsáveis pelas informações'!A:A=A605))</f>
        <v>Bianca</v>
      </c>
      <c r="E605" s="47" t="s">
        <v>6</v>
      </c>
      <c r="F605" s="61" t="s">
        <v>404</v>
      </c>
      <c r="G605" s="61" t="s">
        <v>877</v>
      </c>
      <c r="H605" s="61"/>
      <c r="I605" s="108"/>
      <c r="J605" s="94"/>
      <c r="K605" s="94"/>
      <c r="L605" s="94"/>
      <c r="M605" s="94"/>
      <c r="N605" s="94"/>
      <c r="O605" s="94"/>
      <c r="P605" s="94"/>
      <c r="Q605" s="94"/>
      <c r="R605" s="94"/>
      <c r="S605" s="99"/>
      <c r="T605" s="99">
        <v>2400000</v>
      </c>
      <c r="U605" s="99">
        <v>2160000</v>
      </c>
      <c r="V605" s="99">
        <v>2400000</v>
      </c>
      <c r="W605" s="99">
        <v>1920000</v>
      </c>
      <c r="X605" s="99">
        <v>1920000</v>
      </c>
      <c r="Y605" s="99">
        <v>1200000</v>
      </c>
      <c r="Z605" s="94"/>
    </row>
    <row r="606" spans="1:26" ht="26.1">
      <c r="A606" s="77" t="s">
        <v>100</v>
      </c>
      <c r="B606" s="47" t="s">
        <v>9</v>
      </c>
      <c r="C606" s="47" t="s">
        <v>12</v>
      </c>
      <c r="D606" s="47" t="str" cm="1">
        <f t="array" ref="D606">IF(A606="", "", _xlfn._xlws.FILTER('Responsáveis pelas informações'!F:F, 'Responsáveis pelas informações'!A:A=A606))</f>
        <v>Bianca</v>
      </c>
      <c r="E606" s="47" t="s">
        <v>6</v>
      </c>
      <c r="F606" s="61" t="s">
        <v>404</v>
      </c>
      <c r="G606" s="61" t="s">
        <v>877</v>
      </c>
      <c r="H606" s="61"/>
      <c r="I606" s="108"/>
      <c r="J606" s="94"/>
      <c r="K606" s="94"/>
      <c r="L606" s="94"/>
      <c r="M606" s="94"/>
      <c r="N606" s="94"/>
      <c r="O606" s="94"/>
      <c r="P606" s="94"/>
      <c r="Q606" s="94"/>
      <c r="R606" s="94"/>
      <c r="S606" s="99"/>
      <c r="T606" s="99">
        <v>300000</v>
      </c>
      <c r="U606" s="99">
        <v>270000</v>
      </c>
      <c r="V606" s="99">
        <v>300000</v>
      </c>
      <c r="W606" s="99">
        <v>240000</v>
      </c>
      <c r="X606" s="99">
        <v>240000</v>
      </c>
      <c r="Y606" s="94">
        <v>150000</v>
      </c>
      <c r="Z606" s="94"/>
    </row>
    <row r="607" spans="1:26" ht="26.1">
      <c r="A607" s="77" t="s">
        <v>100</v>
      </c>
      <c r="B607" s="47" t="s">
        <v>14</v>
      </c>
      <c r="C607" s="47" t="s">
        <v>12</v>
      </c>
      <c r="D607" s="47" t="str" cm="1">
        <f t="array" ref="D607">IF(A607="", "", _xlfn._xlws.FILTER('Responsáveis pelas informações'!F:F, 'Responsáveis pelas informações'!A:A=A607))</f>
        <v>Bianca</v>
      </c>
      <c r="E607" s="47" t="s">
        <v>6</v>
      </c>
      <c r="F607" s="61" t="s">
        <v>404</v>
      </c>
      <c r="G607" s="61" t="s">
        <v>877</v>
      </c>
      <c r="H607" s="61"/>
      <c r="I607" s="108"/>
      <c r="J607" s="94"/>
      <c r="K607" s="94"/>
      <c r="L607" s="94"/>
      <c r="M607" s="94"/>
      <c r="N607" s="94"/>
      <c r="O607" s="94"/>
      <c r="P607" s="94"/>
      <c r="Q607" s="94"/>
      <c r="R607" s="94"/>
      <c r="S607" s="99"/>
      <c r="T607" s="99">
        <v>210000</v>
      </c>
      <c r="U607" s="99">
        <v>189000</v>
      </c>
      <c r="V607" s="99">
        <v>210000</v>
      </c>
      <c r="W607" s="99">
        <v>168000</v>
      </c>
      <c r="X607" s="99">
        <v>168000</v>
      </c>
      <c r="Y607" s="94">
        <v>105000</v>
      </c>
      <c r="Z607" s="94"/>
    </row>
    <row r="608" spans="1:26" ht="39">
      <c r="A608" s="77" t="s">
        <v>100</v>
      </c>
      <c r="B608" s="47" t="s">
        <v>19</v>
      </c>
      <c r="C608" s="47" t="s">
        <v>12</v>
      </c>
      <c r="D608" s="47" t="str" cm="1">
        <f t="array" ref="D608">IF(A608="", "", _xlfn._xlws.FILTER('Responsáveis pelas informações'!F:F, 'Responsáveis pelas informações'!A:A=A608))</f>
        <v>Bianca</v>
      </c>
      <c r="E608" s="47" t="s">
        <v>6</v>
      </c>
      <c r="F608" s="61" t="s">
        <v>404</v>
      </c>
      <c r="G608" s="61" t="s">
        <v>877</v>
      </c>
      <c r="H608" s="61"/>
      <c r="I608" s="108"/>
      <c r="J608" s="94"/>
      <c r="K608" s="94"/>
      <c r="L608" s="94"/>
      <c r="M608" s="94"/>
      <c r="N608" s="94"/>
      <c r="O608" s="94"/>
      <c r="P608" s="94"/>
      <c r="Q608" s="94"/>
      <c r="R608" s="94"/>
      <c r="S608" s="99"/>
      <c r="T608" s="99">
        <v>90000</v>
      </c>
      <c r="U608" s="99">
        <v>81000</v>
      </c>
      <c r="V608" s="99">
        <v>90000</v>
      </c>
      <c r="W608" s="99">
        <v>72000</v>
      </c>
      <c r="X608" s="99">
        <v>72000</v>
      </c>
      <c r="Y608" s="94">
        <v>45000</v>
      </c>
      <c r="Z608" s="94"/>
    </row>
    <row r="609" spans="1:26" ht="26.1">
      <c r="A609" s="77" t="s">
        <v>100</v>
      </c>
      <c r="B609" s="47" t="s">
        <v>24</v>
      </c>
      <c r="C609" s="47" t="s">
        <v>12</v>
      </c>
      <c r="D609" s="47" t="s">
        <v>224</v>
      </c>
      <c r="E609" s="47" t="s">
        <v>6</v>
      </c>
      <c r="F609" s="61" t="s">
        <v>404</v>
      </c>
      <c r="G609" s="61" t="s">
        <v>877</v>
      </c>
      <c r="H609" s="61"/>
      <c r="I609" s="108"/>
      <c r="J609" s="94"/>
      <c r="K609" s="94"/>
      <c r="L609" s="94"/>
      <c r="M609" s="94"/>
      <c r="N609" s="94"/>
      <c r="O609" s="94"/>
      <c r="P609" s="94"/>
      <c r="Q609" s="94"/>
      <c r="R609" s="94"/>
      <c r="S609" s="99"/>
      <c r="T609" s="99">
        <v>600000</v>
      </c>
      <c r="U609" s="99">
        <v>540000</v>
      </c>
      <c r="V609" s="99">
        <v>600000</v>
      </c>
      <c r="W609" s="99">
        <v>480000</v>
      </c>
      <c r="X609" s="99">
        <v>480000</v>
      </c>
      <c r="Y609" s="99">
        <v>300000</v>
      </c>
      <c r="Z609" s="94"/>
    </row>
    <row r="610" spans="1:26" ht="26.1">
      <c r="A610" s="77" t="s">
        <v>100</v>
      </c>
      <c r="B610" s="47" t="s">
        <v>9</v>
      </c>
      <c r="C610" s="47" t="s">
        <v>17</v>
      </c>
      <c r="D610" s="47" t="str" cm="1">
        <f t="array" ref="D610">IF(A610="", "", _xlfn._xlws.FILTER('Responsáveis pelas informações'!F:F, 'Responsáveis pelas informações'!A:A=A610))</f>
        <v>Bianca</v>
      </c>
      <c r="E610" s="47" t="s">
        <v>6</v>
      </c>
      <c r="F610" s="61" t="s">
        <v>877</v>
      </c>
      <c r="G610" s="61" t="s">
        <v>389</v>
      </c>
      <c r="H610" s="61"/>
      <c r="I610" s="108"/>
      <c r="J610" s="94"/>
      <c r="K610" s="94"/>
      <c r="L610" s="94"/>
      <c r="M610" s="94"/>
      <c r="N610" s="94"/>
      <c r="O610" s="94"/>
      <c r="P610" s="94"/>
      <c r="Q610" s="94"/>
      <c r="R610" s="94"/>
      <c r="S610" s="99"/>
      <c r="T610" s="99">
        <v>2175000</v>
      </c>
      <c r="U610" s="99">
        <v>675000</v>
      </c>
      <c r="V610" s="99">
        <v>1500000</v>
      </c>
      <c r="W610" s="99">
        <v>1200000</v>
      </c>
      <c r="X610" s="99">
        <v>1200000</v>
      </c>
      <c r="Y610" s="94">
        <v>750000</v>
      </c>
      <c r="Z610" s="94"/>
    </row>
    <row r="611" spans="1:26" ht="26.1">
      <c r="A611" s="77" t="s">
        <v>100</v>
      </c>
      <c r="B611" s="47" t="s">
        <v>14</v>
      </c>
      <c r="C611" s="47" t="s">
        <v>17</v>
      </c>
      <c r="D611" s="47" t="str" cm="1">
        <f t="array" ref="D611">IF(A611="", "", _xlfn._xlws.FILTER('Responsáveis pelas informações'!F:F, 'Responsáveis pelas informações'!A:A=A611))</f>
        <v>Bianca</v>
      </c>
      <c r="E611" s="47" t="s">
        <v>6</v>
      </c>
      <c r="F611" s="61" t="s">
        <v>877</v>
      </c>
      <c r="G611" s="61" t="s">
        <v>389</v>
      </c>
      <c r="H611" s="61"/>
      <c r="I611" s="108"/>
      <c r="J611" s="94"/>
      <c r="K611" s="94"/>
      <c r="L611" s="94"/>
      <c r="M611" s="94"/>
      <c r="N611" s="94"/>
      <c r="O611" s="94"/>
      <c r="P611" s="94"/>
      <c r="Q611" s="94"/>
      <c r="R611" s="94"/>
      <c r="S611" s="99"/>
      <c r="T611" s="99">
        <v>4015000</v>
      </c>
      <c r="U611" s="99">
        <v>1195000</v>
      </c>
      <c r="V611" s="99">
        <v>2500000</v>
      </c>
      <c r="W611" s="99">
        <v>2000000</v>
      </c>
      <c r="X611" s="99">
        <v>1980000</v>
      </c>
      <c r="Y611" s="94">
        <v>1250000</v>
      </c>
      <c r="Z611" s="94"/>
    </row>
    <row r="612" spans="1:26" ht="39">
      <c r="A612" s="77" t="s">
        <v>100</v>
      </c>
      <c r="B612" s="47" t="s">
        <v>19</v>
      </c>
      <c r="C612" s="47" t="s">
        <v>17</v>
      </c>
      <c r="D612" s="47" t="str" cm="1">
        <f t="array" ref="D612">IF(A612="", "", _xlfn._xlws.FILTER('Responsáveis pelas informações'!F:F, 'Responsáveis pelas informações'!A:A=A612))</f>
        <v>Bianca</v>
      </c>
      <c r="E612" s="47" t="s">
        <v>6</v>
      </c>
      <c r="F612" s="61" t="s">
        <v>877</v>
      </c>
      <c r="G612" s="61" t="s">
        <v>389</v>
      </c>
      <c r="H612" s="61"/>
      <c r="I612" s="108"/>
      <c r="J612" s="94"/>
      <c r="K612" s="94"/>
      <c r="L612" s="94"/>
      <c r="M612" s="94"/>
      <c r="N612" s="94"/>
      <c r="O612" s="94"/>
      <c r="P612" s="94"/>
      <c r="Q612" s="94"/>
      <c r="R612" s="94"/>
      <c r="S612" s="99"/>
      <c r="T612" s="99">
        <v>740000</v>
      </c>
      <c r="U612" s="99">
        <v>220000</v>
      </c>
      <c r="V612" s="99">
        <v>500000</v>
      </c>
      <c r="W612" s="99">
        <v>400000</v>
      </c>
      <c r="X612" s="99">
        <v>450000</v>
      </c>
      <c r="Y612" s="94">
        <v>250000</v>
      </c>
      <c r="Z612" s="94"/>
    </row>
    <row r="613" spans="1:26" ht="26.1">
      <c r="A613" s="77" t="s">
        <v>100</v>
      </c>
      <c r="B613" s="47" t="s">
        <v>24</v>
      </c>
      <c r="C613" s="47" t="s">
        <v>17</v>
      </c>
      <c r="D613" s="47" t="str" cm="1">
        <f t="array" ref="D613">IF(A613="", "", _xlfn._xlws.FILTER('Responsáveis pelas informações'!F:F, 'Responsáveis pelas informações'!A:A=A613))</f>
        <v>Bianca</v>
      </c>
      <c r="E613" s="47" t="s">
        <v>6</v>
      </c>
      <c r="F613" s="61" t="s">
        <v>877</v>
      </c>
      <c r="G613" s="61" t="s">
        <v>389</v>
      </c>
      <c r="H613" s="61"/>
      <c r="I613" s="108"/>
      <c r="J613" s="94"/>
      <c r="K613" s="94"/>
      <c r="L613" s="94"/>
      <c r="M613" s="94"/>
      <c r="N613" s="94"/>
      <c r="O613" s="94"/>
      <c r="P613" s="94"/>
      <c r="Q613" s="94"/>
      <c r="R613" s="94"/>
      <c r="S613" s="99"/>
      <c r="T613" s="99">
        <v>6930000</v>
      </c>
      <c r="U613" s="99">
        <v>2090000</v>
      </c>
      <c r="V613" s="99">
        <v>4500000</v>
      </c>
      <c r="W613" s="99">
        <v>3600000</v>
      </c>
      <c r="X613" s="99">
        <v>3630000</v>
      </c>
      <c r="Y613" s="99">
        <v>2250000</v>
      </c>
      <c r="Z613" s="94"/>
    </row>
    <row r="614" spans="1:26" ht="26.1">
      <c r="A614" s="77" t="s">
        <v>100</v>
      </c>
      <c r="B614" s="47" t="s">
        <v>9</v>
      </c>
      <c r="C614" s="47" t="s">
        <v>7</v>
      </c>
      <c r="D614" s="47" t="str" cm="1">
        <f t="array" ref="D614">IF(A614="", "", _xlfn._xlws.FILTER('Responsáveis pelas informações'!F:F, 'Responsáveis pelas informações'!A:A=A614))</f>
        <v>Bianca</v>
      </c>
      <c r="E614" s="47" t="s">
        <v>6</v>
      </c>
      <c r="F614" s="61" t="s">
        <v>877</v>
      </c>
      <c r="G614" s="61" t="s">
        <v>389</v>
      </c>
      <c r="H614" s="61"/>
      <c r="I614" s="108"/>
      <c r="J614" s="94"/>
      <c r="K614" s="94"/>
      <c r="L614" s="94"/>
      <c r="M614" s="94"/>
      <c r="N614" s="94"/>
      <c r="O614" s="94"/>
      <c r="P614" s="94"/>
      <c r="Q614" s="94"/>
      <c r="R614" s="94"/>
      <c r="S614" s="99"/>
      <c r="T614" s="99">
        <v>1200000</v>
      </c>
      <c r="U614" s="99">
        <v>1080000</v>
      </c>
      <c r="V614" s="99">
        <v>1200000</v>
      </c>
      <c r="W614" s="99">
        <v>960000</v>
      </c>
      <c r="X614" s="99">
        <v>960000</v>
      </c>
      <c r="Y614" s="94">
        <v>600000</v>
      </c>
      <c r="Z614" s="94"/>
    </row>
    <row r="615" spans="1:26" ht="26.1">
      <c r="A615" s="77" t="s">
        <v>100</v>
      </c>
      <c r="B615" s="47" t="s">
        <v>14</v>
      </c>
      <c r="C615" s="47" t="s">
        <v>7</v>
      </c>
      <c r="D615" s="47" t="str" cm="1">
        <f t="array" ref="D615">IF(A615="", "", _xlfn._xlws.FILTER('Responsáveis pelas informações'!F:F, 'Responsáveis pelas informações'!A:A=A615))</f>
        <v>Bianca</v>
      </c>
      <c r="E615" s="47" t="s">
        <v>6</v>
      </c>
      <c r="F615" s="61" t="s">
        <v>877</v>
      </c>
      <c r="G615" s="61" t="s">
        <v>389</v>
      </c>
      <c r="H615" s="61"/>
      <c r="I615" s="108"/>
      <c r="J615" s="94"/>
      <c r="K615" s="94"/>
      <c r="L615" s="94"/>
      <c r="M615" s="94"/>
      <c r="N615" s="94"/>
      <c r="O615" s="94"/>
      <c r="P615" s="94"/>
      <c r="Q615" s="94"/>
      <c r="R615" s="94"/>
      <c r="S615" s="99"/>
      <c r="T615" s="99">
        <v>840000</v>
      </c>
      <c r="U615" s="99">
        <v>756000</v>
      </c>
      <c r="V615" s="99">
        <v>840000</v>
      </c>
      <c r="W615" s="99">
        <v>672000</v>
      </c>
      <c r="X615" s="99">
        <v>672000</v>
      </c>
      <c r="Y615" s="94">
        <v>420000</v>
      </c>
      <c r="Z615" s="94"/>
    </row>
    <row r="616" spans="1:26" ht="39">
      <c r="A616" s="77" t="s">
        <v>100</v>
      </c>
      <c r="B616" s="47" t="s">
        <v>19</v>
      </c>
      <c r="C616" s="47" t="s">
        <v>7</v>
      </c>
      <c r="D616" s="47" t="str" cm="1">
        <f t="array" ref="D616">IF(A616="", "", _xlfn._xlws.FILTER('Responsáveis pelas informações'!F:F, 'Responsáveis pelas informações'!A:A=A616))</f>
        <v>Bianca</v>
      </c>
      <c r="E616" s="47" t="s">
        <v>6</v>
      </c>
      <c r="F616" s="61" t="s">
        <v>877</v>
      </c>
      <c r="G616" s="61" t="s">
        <v>389</v>
      </c>
      <c r="H616" s="61"/>
      <c r="I616" s="108"/>
      <c r="J616" s="94"/>
      <c r="K616" s="94"/>
      <c r="L616" s="94"/>
      <c r="M616" s="94"/>
      <c r="N616" s="94"/>
      <c r="O616" s="94"/>
      <c r="P616" s="94"/>
      <c r="Q616" s="94"/>
      <c r="R616" s="94"/>
      <c r="S616" s="99"/>
      <c r="T616" s="99">
        <v>360000</v>
      </c>
      <c r="U616" s="99">
        <v>324000</v>
      </c>
      <c r="V616" s="99">
        <v>360000</v>
      </c>
      <c r="W616" s="99">
        <v>288000</v>
      </c>
      <c r="X616" s="99">
        <v>288000</v>
      </c>
      <c r="Y616" s="94">
        <v>180000</v>
      </c>
      <c r="Z616" s="94"/>
    </row>
    <row r="617" spans="1:26" ht="26.1">
      <c r="A617" s="77" t="s">
        <v>100</v>
      </c>
      <c r="B617" s="47" t="s">
        <v>24</v>
      </c>
      <c r="C617" s="47" t="s">
        <v>7</v>
      </c>
      <c r="D617" s="47" t="str" cm="1">
        <f t="array" ref="D617">IF(A617="", "", _xlfn._xlws.FILTER('Responsáveis pelas informações'!F:F, 'Responsáveis pelas informações'!A:A=A617))</f>
        <v>Bianca</v>
      </c>
      <c r="E617" s="47" t="s">
        <v>6</v>
      </c>
      <c r="F617" s="61" t="s">
        <v>877</v>
      </c>
      <c r="G617" s="61" t="s">
        <v>389</v>
      </c>
      <c r="H617" s="61"/>
      <c r="I617" s="108"/>
      <c r="J617" s="94"/>
      <c r="K617" s="94"/>
      <c r="L617" s="94"/>
      <c r="M617" s="94"/>
      <c r="N617" s="94"/>
      <c r="O617" s="94"/>
      <c r="P617" s="94"/>
      <c r="Q617" s="94"/>
      <c r="R617" s="94"/>
      <c r="S617" s="99"/>
      <c r="T617" s="99">
        <v>2400000</v>
      </c>
      <c r="U617" s="99">
        <v>2160000</v>
      </c>
      <c r="V617" s="99">
        <v>2400000</v>
      </c>
      <c r="W617" s="99">
        <v>1920000</v>
      </c>
      <c r="X617" s="99">
        <v>1920000</v>
      </c>
      <c r="Y617" s="99">
        <v>1200000</v>
      </c>
      <c r="Z617" s="94"/>
    </row>
    <row r="618" spans="1:26" ht="26.1">
      <c r="A618" s="77" t="s">
        <v>100</v>
      </c>
      <c r="B618" s="47" t="s">
        <v>9</v>
      </c>
      <c r="C618" s="47" t="s">
        <v>12</v>
      </c>
      <c r="D618" s="47" t="str" cm="1">
        <f t="array" ref="D618">IF(A618="", "", _xlfn._xlws.FILTER('Responsáveis pelas informações'!F:F, 'Responsáveis pelas informações'!A:A=A618))</f>
        <v>Bianca</v>
      </c>
      <c r="E618" s="47" t="s">
        <v>6</v>
      </c>
      <c r="F618" s="61" t="s">
        <v>877</v>
      </c>
      <c r="G618" s="61" t="s">
        <v>389</v>
      </c>
      <c r="H618" s="61"/>
      <c r="I618" s="108"/>
      <c r="J618" s="94"/>
      <c r="K618" s="94"/>
      <c r="L618" s="94"/>
      <c r="M618" s="94"/>
      <c r="N618" s="94"/>
      <c r="O618" s="94"/>
      <c r="P618" s="94"/>
      <c r="Q618" s="94"/>
      <c r="R618" s="94"/>
      <c r="S618" s="99"/>
      <c r="T618" s="99">
        <v>300000</v>
      </c>
      <c r="U618" s="99">
        <v>270000</v>
      </c>
      <c r="V618" s="99">
        <v>300000</v>
      </c>
      <c r="W618" s="99">
        <v>240000</v>
      </c>
      <c r="X618" s="99">
        <v>240000</v>
      </c>
      <c r="Y618" s="94">
        <v>150000</v>
      </c>
      <c r="Z618" s="94"/>
    </row>
    <row r="619" spans="1:26" ht="26.1">
      <c r="A619" s="77" t="s">
        <v>100</v>
      </c>
      <c r="B619" s="47" t="s">
        <v>14</v>
      </c>
      <c r="C619" s="47" t="s">
        <v>12</v>
      </c>
      <c r="D619" s="47" t="str" cm="1">
        <f t="array" ref="D619">IF(A619="", "", _xlfn._xlws.FILTER('Responsáveis pelas informações'!F:F, 'Responsáveis pelas informações'!A:A=A619))</f>
        <v>Bianca</v>
      </c>
      <c r="E619" s="47" t="s">
        <v>6</v>
      </c>
      <c r="F619" s="61" t="s">
        <v>877</v>
      </c>
      <c r="G619" s="61" t="s">
        <v>389</v>
      </c>
      <c r="H619" s="61"/>
      <c r="I619" s="108"/>
      <c r="J619" s="94"/>
      <c r="K619" s="94"/>
      <c r="L619" s="94"/>
      <c r="M619" s="94"/>
      <c r="N619" s="94"/>
      <c r="O619" s="94"/>
      <c r="P619" s="94"/>
      <c r="Q619" s="94"/>
      <c r="R619" s="94"/>
      <c r="S619" s="99"/>
      <c r="T619" s="99">
        <v>210000</v>
      </c>
      <c r="U619" s="99">
        <v>189000</v>
      </c>
      <c r="V619" s="99">
        <v>210000</v>
      </c>
      <c r="W619" s="99">
        <v>168000</v>
      </c>
      <c r="X619" s="99">
        <v>168000</v>
      </c>
      <c r="Y619" s="94">
        <v>105000</v>
      </c>
      <c r="Z619" s="94"/>
    </row>
    <row r="620" spans="1:26" ht="39">
      <c r="A620" s="77" t="s">
        <v>100</v>
      </c>
      <c r="B620" s="47" t="s">
        <v>19</v>
      </c>
      <c r="C620" s="47" t="s">
        <v>12</v>
      </c>
      <c r="D620" s="47" t="str" cm="1">
        <f t="array" ref="D620">IF(A620="", "", _xlfn._xlws.FILTER('Responsáveis pelas informações'!F:F, 'Responsáveis pelas informações'!A:A=A620))</f>
        <v>Bianca</v>
      </c>
      <c r="E620" s="47" t="s">
        <v>6</v>
      </c>
      <c r="F620" s="61" t="s">
        <v>877</v>
      </c>
      <c r="G620" s="61" t="s">
        <v>389</v>
      </c>
      <c r="H620" s="61"/>
      <c r="I620" s="108"/>
      <c r="J620" s="94"/>
      <c r="K620" s="94"/>
      <c r="L620" s="94"/>
      <c r="M620" s="94"/>
      <c r="N620" s="94"/>
      <c r="O620" s="94"/>
      <c r="P620" s="94"/>
      <c r="Q620" s="94"/>
      <c r="R620" s="94"/>
      <c r="S620" s="99"/>
      <c r="T620" s="99">
        <v>90000</v>
      </c>
      <c r="U620" s="99">
        <v>81000</v>
      </c>
      <c r="V620" s="99">
        <v>90000</v>
      </c>
      <c r="W620" s="99">
        <v>72000</v>
      </c>
      <c r="X620" s="99">
        <v>72000</v>
      </c>
      <c r="Y620" s="94">
        <v>45000</v>
      </c>
      <c r="Z620" s="94"/>
    </row>
    <row r="621" spans="1:26" ht="26.1">
      <c r="A621" s="77" t="s">
        <v>100</v>
      </c>
      <c r="B621" s="47" t="s">
        <v>24</v>
      </c>
      <c r="C621" s="47" t="s">
        <v>12</v>
      </c>
      <c r="D621" s="47" t="s">
        <v>224</v>
      </c>
      <c r="E621" s="47" t="s">
        <v>6</v>
      </c>
      <c r="F621" s="61" t="s">
        <v>877</v>
      </c>
      <c r="G621" s="61" t="s">
        <v>389</v>
      </c>
      <c r="H621" s="61"/>
      <c r="I621" s="108"/>
      <c r="J621" s="94"/>
      <c r="K621" s="94"/>
      <c r="L621" s="94"/>
      <c r="M621" s="94"/>
      <c r="N621" s="94"/>
      <c r="O621" s="94"/>
      <c r="P621" s="94"/>
      <c r="Q621" s="94"/>
      <c r="R621" s="94"/>
      <c r="S621" s="99"/>
      <c r="T621" s="99">
        <v>600000</v>
      </c>
      <c r="U621" s="99">
        <v>540000</v>
      </c>
      <c r="V621" s="99">
        <v>600000</v>
      </c>
      <c r="W621" s="99">
        <v>480000</v>
      </c>
      <c r="X621" s="99">
        <v>480000</v>
      </c>
      <c r="Y621" s="99">
        <v>300000</v>
      </c>
      <c r="Z621" s="94"/>
    </row>
    <row r="622" spans="1:26" ht="26.1">
      <c r="A622" s="77" t="s">
        <v>102</v>
      </c>
      <c r="B622" s="47" t="s">
        <v>9</v>
      </c>
      <c r="C622" s="47" t="s">
        <v>17</v>
      </c>
      <c r="D622" s="47" t="str" cm="1">
        <f t="array" ref="D622">IF(A622="", "", _xlfn._xlws.FILTER('Responsáveis pelas informações'!F:F, 'Responsáveis pelas informações'!A:A=A622))</f>
        <v>Marcos</v>
      </c>
      <c r="E622" s="47" t="s">
        <v>32</v>
      </c>
      <c r="F622" s="61" t="s">
        <v>877</v>
      </c>
      <c r="G622" s="61" t="s">
        <v>877</v>
      </c>
      <c r="H622" s="61"/>
      <c r="I622" s="108"/>
      <c r="J622" s="94"/>
      <c r="K622" s="94"/>
      <c r="L622" s="94"/>
      <c r="M622" s="94"/>
      <c r="N622" s="94"/>
      <c r="O622" s="94"/>
      <c r="P622" s="94"/>
      <c r="Q622" s="94"/>
      <c r="R622" s="94">
        <v>266666.67</v>
      </c>
      <c r="S622" s="99">
        <v>1066666.67</v>
      </c>
      <c r="T622" s="99">
        <v>1166666.67</v>
      </c>
      <c r="U622" s="99">
        <v>466666.67</v>
      </c>
      <c r="V622" s="99"/>
      <c r="W622" s="99"/>
      <c r="X622" s="99"/>
      <c r="Y622" s="94"/>
      <c r="Z622" s="94"/>
    </row>
    <row r="623" spans="1:26" ht="39">
      <c r="A623" s="77" t="s">
        <v>102</v>
      </c>
      <c r="B623" s="47" t="s">
        <v>19</v>
      </c>
      <c r="C623" s="47" t="s">
        <v>17</v>
      </c>
      <c r="D623" s="47" t="str" cm="1">
        <f t="array" ref="D623">IF(A623="", "", _xlfn._xlws.FILTER('Responsáveis pelas informações'!F:F, 'Responsáveis pelas informações'!A:A=A623))</f>
        <v>Marcos</v>
      </c>
      <c r="E623" s="47" t="s">
        <v>32</v>
      </c>
      <c r="F623" s="61" t="s">
        <v>877</v>
      </c>
      <c r="G623" s="61" t="s">
        <v>877</v>
      </c>
      <c r="H623" s="61"/>
      <c r="I623" s="108"/>
      <c r="J623" s="94"/>
      <c r="K623" s="94"/>
      <c r="L623" s="94"/>
      <c r="M623" s="94"/>
      <c r="N623" s="94"/>
      <c r="O623" s="94"/>
      <c r="P623" s="94"/>
      <c r="Q623" s="94"/>
      <c r="R623" s="94">
        <v>133333.32999999999</v>
      </c>
      <c r="S623" s="99">
        <v>400000</v>
      </c>
      <c r="T623" s="99">
        <v>500000</v>
      </c>
      <c r="U623" s="99">
        <v>133333.32</v>
      </c>
      <c r="V623" s="99"/>
      <c r="W623" s="99"/>
      <c r="X623" s="99"/>
      <c r="Y623" s="94"/>
      <c r="Z623" s="94"/>
    </row>
    <row r="624" spans="1:26" ht="26.1">
      <c r="A624" s="77" t="s">
        <v>102</v>
      </c>
      <c r="B624" s="47" t="s">
        <v>14</v>
      </c>
      <c r="C624" s="47" t="s">
        <v>17</v>
      </c>
      <c r="D624" s="47" t="str" cm="1">
        <f t="array" ref="D624">IF(A624="", "", _xlfn._xlws.FILTER('Responsáveis pelas informações'!F:F, 'Responsáveis pelas informações'!A:A=A624))</f>
        <v>Marcos</v>
      </c>
      <c r="E624" s="47" t="s">
        <v>32</v>
      </c>
      <c r="F624" s="61" t="s">
        <v>877</v>
      </c>
      <c r="G624" s="61" t="s">
        <v>877</v>
      </c>
      <c r="H624" s="61"/>
      <c r="I624" s="108"/>
      <c r="J624" s="94"/>
      <c r="K624" s="94"/>
      <c r="L624" s="94"/>
      <c r="M624" s="94"/>
      <c r="N624" s="94"/>
      <c r="O624" s="94"/>
      <c r="P624" s="94"/>
      <c r="Q624" s="94"/>
      <c r="R624" s="94">
        <v>266666.67</v>
      </c>
      <c r="S624" s="99">
        <v>1200000</v>
      </c>
      <c r="T624" s="99">
        <v>1666666.67</v>
      </c>
      <c r="U624" s="99">
        <v>733333.33</v>
      </c>
      <c r="V624" s="99"/>
      <c r="W624" s="99"/>
      <c r="X624" s="99"/>
      <c r="Y624" s="94"/>
      <c r="Z624" s="94"/>
    </row>
    <row r="625" spans="1:26" ht="26.1">
      <c r="A625" s="77" t="s">
        <v>102</v>
      </c>
      <c r="B625" s="47" t="s">
        <v>24</v>
      </c>
      <c r="C625" s="47" t="s">
        <v>17</v>
      </c>
      <c r="D625" s="47" t="str" cm="1">
        <f t="array" ref="D625">IF(A625="", "", _xlfn._xlws.FILTER('Responsáveis pelas informações'!F:F, 'Responsáveis pelas informações'!A:A=A625))</f>
        <v>Marcos</v>
      </c>
      <c r="E625" s="47" t="s">
        <v>32</v>
      </c>
      <c r="F625" s="61" t="s">
        <v>877</v>
      </c>
      <c r="G625" s="61" t="s">
        <v>877</v>
      </c>
      <c r="H625" s="61"/>
      <c r="I625" s="108"/>
      <c r="J625" s="94"/>
      <c r="K625" s="94"/>
      <c r="L625" s="94"/>
      <c r="M625" s="94"/>
      <c r="N625" s="94"/>
      <c r="O625" s="94"/>
      <c r="P625" s="94"/>
      <c r="Q625" s="94"/>
      <c r="R625" s="94">
        <v>666666.66999999993</v>
      </c>
      <c r="S625" s="94">
        <v>2666666.67</v>
      </c>
      <c r="T625" s="94">
        <v>3333333.34</v>
      </c>
      <c r="U625" s="99">
        <v>1333333.3199999998</v>
      </c>
      <c r="V625" s="99"/>
      <c r="W625" s="99"/>
      <c r="X625" s="99"/>
      <c r="Y625" s="94"/>
      <c r="Z625" s="94"/>
    </row>
    <row r="626" spans="1:26" ht="26.1">
      <c r="A626" s="77" t="s">
        <v>103</v>
      </c>
      <c r="B626" s="47" t="s">
        <v>9</v>
      </c>
      <c r="C626" s="47" t="s">
        <v>17</v>
      </c>
      <c r="D626" s="47" t="str" cm="1">
        <f t="array" ref="D626">IF(A626="", "", _xlfn._xlws.FILTER('Responsáveis pelas informações'!F:F, 'Responsáveis pelas informações'!A:A=A626))</f>
        <v>Bianca</v>
      </c>
      <c r="E626" s="47" t="s">
        <v>6</v>
      </c>
      <c r="F626" s="61" t="s">
        <v>877</v>
      </c>
      <c r="G626" s="61" t="s">
        <v>877</v>
      </c>
      <c r="H626" s="61"/>
      <c r="I626" s="108"/>
      <c r="J626" s="94"/>
      <c r="K626" s="94"/>
      <c r="L626" s="94"/>
      <c r="M626" s="94"/>
      <c r="N626" s="94">
        <v>1064934</v>
      </c>
      <c r="O626" s="94">
        <v>1277920.8</v>
      </c>
      <c r="P626" s="94">
        <v>319480.2</v>
      </c>
      <c r="Q626" s="94"/>
      <c r="R626" s="94"/>
      <c r="S626" s="99"/>
      <c r="T626" s="99"/>
      <c r="U626" s="99"/>
      <c r="V626" s="99"/>
      <c r="W626" s="99"/>
      <c r="X626" s="99"/>
      <c r="Y626" s="99"/>
      <c r="Z626" s="94"/>
    </row>
    <row r="627" spans="1:26" ht="39">
      <c r="A627" s="77" t="s">
        <v>103</v>
      </c>
      <c r="B627" s="47" t="s">
        <v>19</v>
      </c>
      <c r="C627" s="47" t="s">
        <v>17</v>
      </c>
      <c r="D627" s="47" t="str" cm="1">
        <f t="array" ref="D627">IF(A627="", "", _xlfn._xlws.FILTER('Responsáveis pelas informações'!F:F, 'Responsáveis pelas informações'!A:A=A627))</f>
        <v>Bianca</v>
      </c>
      <c r="E627" s="47" t="s">
        <v>6</v>
      </c>
      <c r="F627" s="61" t="s">
        <v>877</v>
      </c>
      <c r="G627" s="61" t="s">
        <v>877</v>
      </c>
      <c r="H627" s="61"/>
      <c r="I627" s="108"/>
      <c r="J627" s="94"/>
      <c r="K627" s="94"/>
      <c r="L627" s="94"/>
      <c r="M627" s="94"/>
      <c r="N627" s="94">
        <v>354906</v>
      </c>
      <c r="O627" s="94">
        <v>425973.6</v>
      </c>
      <c r="P627" s="94">
        <v>106793.4</v>
      </c>
      <c r="Q627" s="94"/>
      <c r="R627" s="94"/>
      <c r="S627" s="99"/>
      <c r="T627" s="99"/>
      <c r="U627" s="99"/>
      <c r="V627" s="99"/>
      <c r="W627" s="99"/>
      <c r="X627" s="99"/>
      <c r="Y627" s="99"/>
      <c r="Z627" s="94"/>
    </row>
    <row r="628" spans="1:26" ht="26.1">
      <c r="A628" s="77" t="s">
        <v>103</v>
      </c>
      <c r="B628" s="47" t="s">
        <v>14</v>
      </c>
      <c r="C628" s="47" t="s">
        <v>17</v>
      </c>
      <c r="D628" s="47" t="str" cm="1">
        <f t="array" ref="D628">IF(A628="", "", _xlfn._xlws.FILTER('Responsáveis pelas informações'!F:F, 'Responsáveis pelas informações'!A:A=A628))</f>
        <v>Bianca</v>
      </c>
      <c r="E628" s="47" t="s">
        <v>6</v>
      </c>
      <c r="F628" s="61" t="s">
        <v>877</v>
      </c>
      <c r="G628" s="61" t="s">
        <v>877</v>
      </c>
      <c r="H628" s="61"/>
      <c r="I628" s="108"/>
      <c r="J628" s="94"/>
      <c r="K628" s="94"/>
      <c r="L628" s="94"/>
      <c r="M628" s="94"/>
      <c r="N628" s="94">
        <v>946608</v>
      </c>
      <c r="O628" s="94">
        <v>1135292.6000000001</v>
      </c>
      <c r="P628" s="94">
        <v>283982.40000000002</v>
      </c>
      <c r="Q628" s="94"/>
      <c r="R628" s="94"/>
      <c r="S628" s="99"/>
      <c r="T628" s="99"/>
      <c r="U628" s="99"/>
      <c r="V628" s="99"/>
      <c r="W628" s="99"/>
      <c r="X628" s="99"/>
      <c r="Y628" s="99"/>
      <c r="Z628" s="94"/>
    </row>
    <row r="629" spans="1:26" ht="26.1">
      <c r="A629" s="77" t="s">
        <v>103</v>
      </c>
      <c r="B629" s="47" t="s">
        <v>24</v>
      </c>
      <c r="C629" s="47" t="s">
        <v>17</v>
      </c>
      <c r="D629" s="47" t="str" cm="1">
        <f t="array" ref="D629">IF(A629="", "", _xlfn._xlws.FILTER('Responsáveis pelas informações'!F:F, 'Responsáveis pelas informações'!A:A=A629))</f>
        <v>Bianca</v>
      </c>
      <c r="E629" s="47" t="s">
        <v>6</v>
      </c>
      <c r="F629" s="61" t="s">
        <v>877</v>
      </c>
      <c r="G629" s="61" t="s">
        <v>877</v>
      </c>
      <c r="H629" s="61"/>
      <c r="I629" s="108"/>
      <c r="J629" s="94"/>
      <c r="K629" s="94"/>
      <c r="L629" s="94"/>
      <c r="M629" s="94"/>
      <c r="N629" s="94">
        <v>2366448</v>
      </c>
      <c r="O629" s="94">
        <v>2839187</v>
      </c>
      <c r="P629" s="94">
        <v>710256</v>
      </c>
      <c r="Q629" s="94"/>
      <c r="R629" s="94"/>
      <c r="S629" s="99"/>
      <c r="T629" s="99"/>
      <c r="U629" s="99"/>
      <c r="V629" s="99"/>
      <c r="W629" s="99"/>
      <c r="X629" s="99"/>
      <c r="Y629" s="99"/>
      <c r="Z629" s="94"/>
    </row>
    <row r="630" spans="1:26" ht="26.1">
      <c r="A630" s="77" t="s">
        <v>103</v>
      </c>
      <c r="B630" s="47" t="s">
        <v>9</v>
      </c>
      <c r="C630" s="47" t="s">
        <v>17</v>
      </c>
      <c r="D630" s="47" t="str" cm="1">
        <f t="array" ref="D630">IF(A630="", "", _xlfn._xlws.FILTER('Responsáveis pelas informações'!F:F, 'Responsáveis pelas informações'!A:A=A630))</f>
        <v>Bianca</v>
      </c>
      <c r="E630" s="47" t="s">
        <v>6</v>
      </c>
      <c r="F630" s="61" t="s">
        <v>389</v>
      </c>
      <c r="G630" s="61" t="s">
        <v>877</v>
      </c>
      <c r="H630" s="61"/>
      <c r="I630" s="108"/>
      <c r="J630" s="94"/>
      <c r="K630" s="94"/>
      <c r="L630" s="94"/>
      <c r="M630" s="94"/>
      <c r="N630" s="94"/>
      <c r="O630" s="94"/>
      <c r="P630" s="94"/>
      <c r="Q630" s="99">
        <v>1092413.3500000001</v>
      </c>
      <c r="R630" s="99">
        <v>2444274.87</v>
      </c>
      <c r="S630" s="99">
        <v>2894895.38</v>
      </c>
      <c r="W630" s="99"/>
      <c r="X630" s="99"/>
      <c r="Y630" s="99"/>
      <c r="Z630" s="94"/>
    </row>
    <row r="631" spans="1:26" ht="26.1">
      <c r="A631" s="77" t="s">
        <v>103</v>
      </c>
      <c r="B631" s="47" t="s">
        <v>14</v>
      </c>
      <c r="C631" s="47" t="s">
        <v>17</v>
      </c>
      <c r="D631" s="47" t="str" cm="1">
        <f t="array" ref="D631">IF(A631="", "", _xlfn._xlws.FILTER('Responsáveis pelas informações'!F:F, 'Responsáveis pelas informações'!A:A=A631))</f>
        <v>Bianca</v>
      </c>
      <c r="E631" s="47" t="s">
        <v>6</v>
      </c>
      <c r="F631" s="61" t="s">
        <v>389</v>
      </c>
      <c r="G631" s="61" t="s">
        <v>877</v>
      </c>
      <c r="H631" s="61"/>
      <c r="I631" s="108"/>
      <c r="J631" s="94"/>
      <c r="K631" s="94"/>
      <c r="L631" s="94"/>
      <c r="M631" s="94"/>
      <c r="N631" s="94"/>
      <c r="O631" s="94"/>
      <c r="P631" s="94"/>
      <c r="Q631" s="99">
        <v>1228965.02</v>
      </c>
      <c r="R631" s="99">
        <v>3563998.56</v>
      </c>
      <c r="S631" s="99">
        <v>4315032.74</v>
      </c>
      <c r="W631" s="99"/>
      <c r="X631" s="99"/>
      <c r="Y631" s="99"/>
      <c r="Z631" s="94"/>
    </row>
    <row r="632" spans="1:26" ht="39">
      <c r="A632" s="77" t="s">
        <v>103</v>
      </c>
      <c r="B632" s="47" t="s">
        <v>19</v>
      </c>
      <c r="C632" s="47" t="s">
        <v>17</v>
      </c>
      <c r="D632" s="47" t="str" cm="1">
        <f t="array" ref="D632">IF(A632="", "", _xlfn._xlws.FILTER('Responsáveis pelas informações'!F:F, 'Responsáveis pelas informações'!A:A=A632))</f>
        <v>Bianca</v>
      </c>
      <c r="E632" s="47" t="s">
        <v>6</v>
      </c>
      <c r="F632" s="61" t="s">
        <v>389</v>
      </c>
      <c r="G632" s="61" t="s">
        <v>877</v>
      </c>
      <c r="H632" s="61"/>
      <c r="I632" s="108"/>
      <c r="J632" s="94"/>
      <c r="K632" s="94"/>
      <c r="L632" s="94"/>
      <c r="M632" s="94"/>
      <c r="N632" s="94"/>
      <c r="O632" s="94"/>
      <c r="P632" s="94"/>
      <c r="Q632" s="99">
        <v>409655.01</v>
      </c>
      <c r="R632" s="99">
        <v>819310.02</v>
      </c>
      <c r="S632" s="99">
        <v>983172.02</v>
      </c>
      <c r="W632" s="99"/>
      <c r="X632" s="99"/>
      <c r="Y632" s="99"/>
      <c r="Z632" s="94"/>
    </row>
    <row r="633" spans="1:26" ht="26.1">
      <c r="A633" s="77" t="s">
        <v>103</v>
      </c>
      <c r="B633" s="47" t="s">
        <v>24</v>
      </c>
      <c r="C633" s="47" t="s">
        <v>17</v>
      </c>
      <c r="D633" s="47" t="str" cm="1">
        <f t="array" ref="D633">IF(A633="", "", _xlfn._xlws.FILTER('Responsáveis pelas informações'!F:F, 'Responsáveis pelas informações'!A:A=A633))</f>
        <v>Bianca</v>
      </c>
      <c r="E633" s="47" t="s">
        <v>6</v>
      </c>
      <c r="F633" s="61" t="s">
        <v>389</v>
      </c>
      <c r="G633" s="61" t="s">
        <v>877</v>
      </c>
      <c r="H633" s="61"/>
      <c r="I633" s="108"/>
      <c r="J633" s="94"/>
      <c r="K633" s="94"/>
      <c r="L633" s="94"/>
      <c r="M633" s="94"/>
      <c r="N633" s="94"/>
      <c r="O633" s="94"/>
      <c r="P633" s="94"/>
      <c r="Q633" s="99">
        <v>2731033.38</v>
      </c>
      <c r="R633" s="99">
        <v>6827583.4499999993</v>
      </c>
      <c r="S633" s="99">
        <v>8193100.1400000006</v>
      </c>
      <c r="W633" s="99"/>
      <c r="X633" s="99"/>
      <c r="Y633" s="99"/>
      <c r="Z633" s="94"/>
    </row>
    <row r="634" spans="1:26" ht="26.1">
      <c r="A634" s="77" t="s">
        <v>103</v>
      </c>
      <c r="B634" s="47" t="s">
        <v>9</v>
      </c>
      <c r="C634" s="47" t="s">
        <v>17</v>
      </c>
      <c r="D634" s="47" t="str" cm="1">
        <f t="array" ref="D634">IF(A634="", "", _xlfn._xlws.FILTER('Responsáveis pelas informações'!F:F, 'Responsáveis pelas informações'!A:A=A634))</f>
        <v>Bianca</v>
      </c>
      <c r="E634" s="47" t="s">
        <v>6</v>
      </c>
      <c r="F634" s="61" t="s">
        <v>414</v>
      </c>
      <c r="G634" s="61" t="s">
        <v>877</v>
      </c>
      <c r="H634" s="61"/>
      <c r="I634" s="108"/>
      <c r="J634" s="94"/>
      <c r="K634" s="94"/>
      <c r="L634" s="94"/>
      <c r="M634" s="94"/>
      <c r="N634" s="94"/>
      <c r="O634" s="94"/>
      <c r="P634" s="94"/>
      <c r="Q634" s="94"/>
      <c r="R634" s="94"/>
      <c r="S634" s="99"/>
      <c r="T634" s="99">
        <v>639661.52</v>
      </c>
      <c r="U634" s="99">
        <v>639661.52</v>
      </c>
      <c r="V634" s="99">
        <v>639661.52</v>
      </c>
      <c r="W634" s="99">
        <v>959492.28</v>
      </c>
      <c r="X634" s="99">
        <v>639661.52</v>
      </c>
      <c r="Y634" s="99">
        <v>639661.52</v>
      </c>
      <c r="Z634" s="94"/>
    </row>
    <row r="635" spans="1:26" ht="26.1">
      <c r="A635" s="77" t="s">
        <v>103</v>
      </c>
      <c r="B635" s="47" t="s">
        <v>14</v>
      </c>
      <c r="C635" s="47" t="s">
        <v>17</v>
      </c>
      <c r="D635" s="47" t="str" cm="1">
        <f t="array" ref="D635">IF(A635="", "", _xlfn._xlws.FILTER('Responsáveis pelas informações'!F:F, 'Responsáveis pelas informações'!A:A=A635))</f>
        <v>Bianca</v>
      </c>
      <c r="E635" s="47" t="s">
        <v>6</v>
      </c>
      <c r="F635" s="61" t="s">
        <v>414</v>
      </c>
      <c r="G635" s="61" t="s">
        <v>877</v>
      </c>
      <c r="H635" s="61"/>
      <c r="I635" s="108"/>
      <c r="J635" s="94"/>
      <c r="K635" s="94"/>
      <c r="L635" s="94"/>
      <c r="M635" s="94"/>
      <c r="N635" s="94"/>
      <c r="O635" s="94"/>
      <c r="P635" s="94"/>
      <c r="Q635" s="94"/>
      <c r="R635" s="94"/>
      <c r="S635" s="99"/>
      <c r="T635" s="99">
        <v>1007951.48</v>
      </c>
      <c r="U635" s="99">
        <v>1007951.48</v>
      </c>
      <c r="V635" s="99">
        <v>1007951.48</v>
      </c>
      <c r="W635" s="99">
        <v>1511927.22</v>
      </c>
      <c r="X635" s="99">
        <v>1007951.48</v>
      </c>
      <c r="Y635" s="99">
        <v>1007951.48</v>
      </c>
      <c r="Z635" s="94"/>
    </row>
    <row r="636" spans="1:26" ht="39">
      <c r="A636" s="77" t="s">
        <v>103</v>
      </c>
      <c r="B636" s="47" t="s">
        <v>19</v>
      </c>
      <c r="C636" s="47" t="s">
        <v>17</v>
      </c>
      <c r="D636" s="47" t="str" cm="1">
        <f t="array" ref="D636">IF(A636="", "", _xlfn._xlws.FILTER('Responsáveis pelas informações'!F:F, 'Responsáveis pelas informações'!A:A=A636))</f>
        <v>Bianca</v>
      </c>
      <c r="E636" s="47" t="s">
        <v>6</v>
      </c>
      <c r="F636" s="61" t="s">
        <v>414</v>
      </c>
      <c r="G636" s="61" t="s">
        <v>877</v>
      </c>
      <c r="H636" s="61"/>
      <c r="I636" s="108"/>
      <c r="J636" s="94"/>
      <c r="K636" s="94"/>
      <c r="L636" s="94"/>
      <c r="M636" s="94"/>
      <c r="N636" s="94"/>
      <c r="O636" s="94"/>
      <c r="P636" s="94"/>
      <c r="Q636" s="94"/>
      <c r="R636" s="94"/>
      <c r="S636" s="99"/>
      <c r="T636" s="99">
        <v>290755.24</v>
      </c>
      <c r="U636" s="99">
        <v>290755.24</v>
      </c>
      <c r="V636" s="99">
        <v>290755.24</v>
      </c>
      <c r="W636" s="99">
        <v>436132.86</v>
      </c>
      <c r="X636" s="99">
        <v>290755.24</v>
      </c>
      <c r="Y636" s="99">
        <v>290755.24</v>
      </c>
      <c r="Z636" s="94"/>
    </row>
    <row r="637" spans="1:26" ht="26.1">
      <c r="A637" s="77" t="s">
        <v>103</v>
      </c>
      <c r="B637" s="47" t="s">
        <v>24</v>
      </c>
      <c r="C637" s="47" t="s">
        <v>17</v>
      </c>
      <c r="D637" s="47" t="str" cm="1">
        <f t="array" ref="D637">IF(A637="", "", _xlfn._xlws.FILTER('Responsáveis pelas informações'!F:F, 'Responsáveis pelas informações'!A:A=A637))</f>
        <v>Bianca</v>
      </c>
      <c r="E637" s="47" t="s">
        <v>6</v>
      </c>
      <c r="F637" s="61" t="s">
        <v>414</v>
      </c>
      <c r="G637" s="61" t="s">
        <v>877</v>
      </c>
      <c r="H637" s="61"/>
      <c r="I637" s="108"/>
      <c r="J637" s="94"/>
      <c r="K637" s="94"/>
      <c r="L637" s="94"/>
      <c r="M637" s="94"/>
      <c r="N637" s="94"/>
      <c r="O637" s="94"/>
      <c r="P637" s="94"/>
      <c r="Q637" s="94"/>
      <c r="R637" s="94"/>
      <c r="S637" s="99"/>
      <c r="T637" s="99">
        <v>1938368.24</v>
      </c>
      <c r="U637" s="99">
        <v>1938368.24</v>
      </c>
      <c r="V637" s="99">
        <v>1938368.24</v>
      </c>
      <c r="W637" s="99">
        <v>2907552.36</v>
      </c>
      <c r="X637" s="99">
        <v>1938368.24</v>
      </c>
      <c r="Y637" s="99">
        <v>1938368.24</v>
      </c>
      <c r="Z637" s="94"/>
    </row>
    <row r="638" spans="1:26" ht="26.1">
      <c r="A638" s="77" t="s">
        <v>103</v>
      </c>
      <c r="B638" s="47" t="s">
        <v>9</v>
      </c>
      <c r="C638" s="47" t="s">
        <v>7</v>
      </c>
      <c r="D638" s="47" t="str" cm="1">
        <f t="array" ref="D638">IF(A638="", "", _xlfn._xlws.FILTER('Responsáveis pelas informações'!F:F, 'Responsáveis pelas informações'!A:A=A638))</f>
        <v>Bianca</v>
      </c>
      <c r="E638" s="47" t="s">
        <v>6</v>
      </c>
      <c r="F638" s="61" t="s">
        <v>414</v>
      </c>
      <c r="G638" s="61" t="s">
        <v>877</v>
      </c>
      <c r="H638" s="61"/>
      <c r="I638" s="108"/>
      <c r="J638" s="94"/>
      <c r="K638" s="94"/>
      <c r="L638" s="94"/>
      <c r="M638" s="94"/>
      <c r="N638" s="94"/>
      <c r="O638" s="94"/>
      <c r="P638" s="94"/>
      <c r="Q638" s="94"/>
      <c r="R638" s="94"/>
      <c r="S638" s="99"/>
      <c r="T638" s="99">
        <v>872265.7</v>
      </c>
      <c r="U638" s="99">
        <v>872265.7</v>
      </c>
      <c r="V638" s="99">
        <v>872265.7</v>
      </c>
      <c r="W638" s="99">
        <v>872265.7</v>
      </c>
      <c r="X638" s="99">
        <v>872265.7</v>
      </c>
      <c r="Y638" s="99">
        <v>0</v>
      </c>
      <c r="Z638" s="94"/>
    </row>
    <row r="639" spans="1:26" ht="26.1">
      <c r="A639" s="77" t="s">
        <v>103</v>
      </c>
      <c r="B639" s="47" t="s">
        <v>14</v>
      </c>
      <c r="C639" s="47" t="s">
        <v>7</v>
      </c>
      <c r="D639" s="47" t="str" cm="1">
        <f t="array" ref="D639">IF(A639="", "", _xlfn._xlws.FILTER('Responsáveis pelas informações'!F:F, 'Responsáveis pelas informações'!A:A=A639))</f>
        <v>Bianca</v>
      </c>
      <c r="E639" s="47" t="s">
        <v>6</v>
      </c>
      <c r="F639" s="61" t="s">
        <v>414</v>
      </c>
      <c r="G639" s="61" t="s">
        <v>877</v>
      </c>
      <c r="H639" s="61"/>
      <c r="I639" s="108"/>
      <c r="J639" s="94"/>
      <c r="K639" s="94"/>
      <c r="L639" s="94"/>
      <c r="M639" s="94"/>
      <c r="N639" s="94"/>
      <c r="O639" s="94"/>
      <c r="P639" s="94"/>
      <c r="Q639" s="94"/>
      <c r="R639" s="94"/>
      <c r="S639" s="99"/>
      <c r="T639" s="99">
        <v>775347.3</v>
      </c>
      <c r="U639" s="99">
        <v>775347.3</v>
      </c>
      <c r="V639" s="99">
        <v>775347.3</v>
      </c>
      <c r="W639" s="99">
        <v>775347.3</v>
      </c>
      <c r="X639" s="99">
        <v>775347.3</v>
      </c>
      <c r="Y639" s="94">
        <v>0</v>
      </c>
      <c r="Z639" s="94"/>
    </row>
    <row r="640" spans="1:26" ht="39">
      <c r="A640" s="77" t="s">
        <v>103</v>
      </c>
      <c r="B640" s="47" t="s">
        <v>19</v>
      </c>
      <c r="C640" s="47" t="s">
        <v>7</v>
      </c>
      <c r="D640" s="47" t="str" cm="1">
        <f t="array" ref="D640">IF(A640="", "", _xlfn._xlws.FILTER('Responsáveis pelas informações'!F:F, 'Responsáveis pelas informações'!A:A=A640))</f>
        <v>Bianca</v>
      </c>
      <c r="E640" s="47" t="s">
        <v>6</v>
      </c>
      <c r="F640" s="61" t="s">
        <v>414</v>
      </c>
      <c r="G640" s="61" t="s">
        <v>877</v>
      </c>
      <c r="H640" s="61"/>
      <c r="I640" s="108"/>
      <c r="J640" s="94"/>
      <c r="K640" s="94"/>
      <c r="L640" s="94"/>
      <c r="M640" s="94"/>
      <c r="N640" s="94"/>
      <c r="O640" s="94"/>
      <c r="P640" s="94"/>
      <c r="Q640" s="94"/>
      <c r="R640" s="94"/>
      <c r="S640" s="99"/>
      <c r="T640" s="99">
        <v>290755.24</v>
      </c>
      <c r="U640" s="99">
        <v>290755.24</v>
      </c>
      <c r="V640" s="99">
        <v>290755.24</v>
      </c>
      <c r="W640" s="99">
        <v>290755.24</v>
      </c>
      <c r="X640" s="99">
        <v>290755.24</v>
      </c>
      <c r="Y640" s="94">
        <v>0</v>
      </c>
      <c r="Z640" s="94"/>
    </row>
    <row r="641" spans="1:26" ht="26.1">
      <c r="A641" s="77" t="s">
        <v>103</v>
      </c>
      <c r="B641" s="47" t="s">
        <v>24</v>
      </c>
      <c r="C641" s="47" t="s">
        <v>7</v>
      </c>
      <c r="D641" s="47" t="str" cm="1">
        <f t="array" ref="D641">IF(A641="", "", _xlfn._xlws.FILTER('Responsáveis pelas informações'!F:F, 'Responsáveis pelas informações'!A:A=A641))</f>
        <v>Bianca</v>
      </c>
      <c r="E641" s="47" t="s">
        <v>6</v>
      </c>
      <c r="F641" s="61" t="s">
        <v>414</v>
      </c>
      <c r="G641" s="61" t="s">
        <v>877</v>
      </c>
      <c r="H641" s="61"/>
      <c r="I641" s="108"/>
      <c r="J641" s="94"/>
      <c r="K641" s="94"/>
      <c r="L641" s="94"/>
      <c r="M641" s="94"/>
      <c r="N641" s="94"/>
      <c r="O641" s="94"/>
      <c r="P641" s="94"/>
      <c r="Q641" s="94"/>
      <c r="R641" s="94"/>
      <c r="S641" s="99"/>
      <c r="T641" s="99">
        <v>1938368.24</v>
      </c>
      <c r="U641" s="99">
        <v>1938368.24</v>
      </c>
      <c r="V641" s="99">
        <v>1938368.24</v>
      </c>
      <c r="W641" s="99">
        <v>1938368.24</v>
      </c>
      <c r="X641" s="99">
        <v>1938368.24</v>
      </c>
      <c r="Y641" s="94"/>
      <c r="Z641" s="94"/>
    </row>
    <row r="642" spans="1:26" ht="26.1">
      <c r="A642" s="77" t="s">
        <v>103</v>
      </c>
      <c r="B642" s="47" t="s">
        <v>9</v>
      </c>
      <c r="C642" s="47" t="s">
        <v>12</v>
      </c>
      <c r="D642" s="47" t="str" cm="1">
        <f t="array" ref="D642">IF(A642="", "", _xlfn._xlws.FILTER('Responsáveis pelas informações'!F:F, 'Responsáveis pelas informações'!A:A=A642))</f>
        <v>Bianca</v>
      </c>
      <c r="E642" s="47" t="s">
        <v>6</v>
      </c>
      <c r="F642" s="61" t="s">
        <v>414</v>
      </c>
      <c r="G642" s="61" t="s">
        <v>877</v>
      </c>
      <c r="H642" s="61"/>
      <c r="I642" s="108"/>
      <c r="J642" s="94"/>
      <c r="K642" s="94"/>
      <c r="L642" s="94"/>
      <c r="M642" s="94"/>
      <c r="N642" s="94"/>
      <c r="O642" s="94"/>
      <c r="P642" s="94"/>
      <c r="Q642" s="94"/>
      <c r="R642" s="94"/>
      <c r="S642" s="99"/>
      <c r="T642" s="99">
        <v>0</v>
      </c>
      <c r="U642" s="99">
        <v>387673.65</v>
      </c>
      <c r="V642" s="99">
        <v>387673.65</v>
      </c>
      <c r="W642" s="99">
        <v>387673.65</v>
      </c>
      <c r="X642" s="99">
        <v>0</v>
      </c>
      <c r="Y642" s="94">
        <v>0</v>
      </c>
      <c r="Z642" s="94"/>
    </row>
    <row r="643" spans="1:26" ht="26.1">
      <c r="A643" s="77" t="s">
        <v>103</v>
      </c>
      <c r="B643" s="47" t="s">
        <v>14</v>
      </c>
      <c r="C643" s="47" t="s">
        <v>12</v>
      </c>
      <c r="D643" s="47" t="str" cm="1">
        <f t="array" ref="D643">IF(A643="", "", _xlfn._xlws.FILTER('Responsáveis pelas informações'!F:F, 'Responsáveis pelas informações'!A:A=A643))</f>
        <v>Bianca</v>
      </c>
      <c r="E643" s="47" t="s">
        <v>6</v>
      </c>
      <c r="F643" s="61" t="s">
        <v>414</v>
      </c>
      <c r="G643" s="61" t="s">
        <v>877</v>
      </c>
      <c r="H643" s="61"/>
      <c r="I643" s="108"/>
      <c r="J643" s="94"/>
      <c r="K643" s="94"/>
      <c r="L643" s="94"/>
      <c r="M643" s="94"/>
      <c r="N643" s="94"/>
      <c r="O643" s="94"/>
      <c r="P643" s="94"/>
      <c r="Q643" s="94"/>
      <c r="R643" s="94"/>
      <c r="S643" s="99"/>
      <c r="T643" s="99">
        <v>0</v>
      </c>
      <c r="U643" s="99">
        <v>436132.85</v>
      </c>
      <c r="V643" s="99">
        <v>436132.85</v>
      </c>
      <c r="W643" s="99">
        <v>436132.85</v>
      </c>
      <c r="X643" s="99">
        <v>0</v>
      </c>
      <c r="Y643" s="94">
        <v>0</v>
      </c>
      <c r="Z643" s="94"/>
    </row>
    <row r="644" spans="1:26" ht="39">
      <c r="A644" s="77" t="s">
        <v>103</v>
      </c>
      <c r="B644" s="47" t="s">
        <v>19</v>
      </c>
      <c r="C644" s="47" t="s">
        <v>12</v>
      </c>
      <c r="D644" s="47" t="str" cm="1">
        <f t="array" ref="D644">IF(A644="", "", _xlfn._xlws.FILTER('Responsáveis pelas informações'!F:F, 'Responsáveis pelas informações'!A:A=A644))</f>
        <v>Bianca</v>
      </c>
      <c r="E644" s="47" t="s">
        <v>6</v>
      </c>
      <c r="F644" s="61" t="s">
        <v>414</v>
      </c>
      <c r="G644" s="61" t="s">
        <v>877</v>
      </c>
      <c r="H644" s="61"/>
      <c r="I644" s="108"/>
      <c r="J644" s="94"/>
      <c r="K644" s="94"/>
      <c r="L644" s="94"/>
      <c r="M644" s="94"/>
      <c r="N644" s="94"/>
      <c r="O644" s="94"/>
      <c r="P644" s="94"/>
      <c r="Q644" s="94"/>
      <c r="R644" s="94"/>
      <c r="S644" s="99"/>
      <c r="T644" s="99">
        <v>0</v>
      </c>
      <c r="U644" s="99">
        <v>145377.62</v>
      </c>
      <c r="V644" s="99">
        <v>145377.62</v>
      </c>
      <c r="W644" s="99">
        <v>145377.62</v>
      </c>
      <c r="X644" s="99">
        <v>0</v>
      </c>
      <c r="Y644" s="94">
        <v>0</v>
      </c>
      <c r="Z644" s="94"/>
    </row>
    <row r="645" spans="1:26" ht="26.1">
      <c r="A645" s="77" t="s">
        <v>103</v>
      </c>
      <c r="B645" s="47" t="s">
        <v>24</v>
      </c>
      <c r="C645" s="47" t="s">
        <v>12</v>
      </c>
      <c r="D645" s="47" t="str" cm="1">
        <f t="array" ref="D645">IF(A645="", "", _xlfn._xlws.FILTER('Responsáveis pelas informações'!F:F, 'Responsáveis pelas informações'!A:A=A645))</f>
        <v>Bianca</v>
      </c>
      <c r="E645" s="47" t="s">
        <v>6</v>
      </c>
      <c r="F645" s="61" t="s">
        <v>414</v>
      </c>
      <c r="G645" s="61" t="s">
        <v>877</v>
      </c>
      <c r="H645" s="61"/>
      <c r="I645" s="108"/>
      <c r="J645" s="94"/>
      <c r="K645" s="94"/>
      <c r="L645" s="94"/>
      <c r="M645" s="94"/>
      <c r="N645" s="94"/>
      <c r="O645" s="94"/>
      <c r="P645" s="94"/>
      <c r="Q645" s="94"/>
      <c r="R645" s="94"/>
      <c r="S645" s="99"/>
      <c r="T645" s="99">
        <f>SUM(T642:T644)</f>
        <v>0</v>
      </c>
      <c r="U645" s="99">
        <v>969184.12</v>
      </c>
      <c r="V645" s="99">
        <v>969184.12</v>
      </c>
      <c r="W645" s="99">
        <v>969184.12</v>
      </c>
      <c r="X645" s="99">
        <f>SUM(X642:X644)</f>
        <v>0</v>
      </c>
      <c r="Y645" s="94"/>
      <c r="Z645" s="94"/>
    </row>
    <row r="646" spans="1:26" ht="26.1">
      <c r="A646" s="77" t="s">
        <v>103</v>
      </c>
      <c r="B646" s="47" t="s">
        <v>9</v>
      </c>
      <c r="C646" s="47" t="s">
        <v>17</v>
      </c>
      <c r="D646" s="47" t="str" cm="1">
        <f t="array" ref="D646">IF(A646="", "", _xlfn._xlws.FILTER('Responsáveis pelas informações'!F:F, 'Responsáveis pelas informações'!A:A=A646))</f>
        <v>Bianca</v>
      </c>
      <c r="E646" s="47" t="s">
        <v>6</v>
      </c>
      <c r="F646" s="61" t="s">
        <v>877</v>
      </c>
      <c r="G646" s="61" t="s">
        <v>389</v>
      </c>
      <c r="H646" s="61"/>
      <c r="I646" s="108"/>
      <c r="J646" s="94"/>
      <c r="K646" s="94"/>
      <c r="L646" s="94"/>
      <c r="M646" s="94"/>
      <c r="N646" s="94"/>
      <c r="O646" s="94"/>
      <c r="P646" s="94"/>
      <c r="Q646" s="94"/>
      <c r="R646" s="94"/>
      <c r="S646" s="99"/>
      <c r="T646" s="99">
        <v>1511927.22</v>
      </c>
      <c r="U646" s="99">
        <v>639661.52</v>
      </c>
      <c r="V646" s="99">
        <v>639661.52</v>
      </c>
      <c r="W646" s="99">
        <v>959492.28</v>
      </c>
      <c r="X646" s="99"/>
      <c r="Y646" s="94"/>
      <c r="Z646" s="94"/>
    </row>
    <row r="647" spans="1:26" ht="26.1">
      <c r="A647" s="77" t="s">
        <v>103</v>
      </c>
      <c r="B647" s="47" t="s">
        <v>14</v>
      </c>
      <c r="C647" s="47" t="s">
        <v>17</v>
      </c>
      <c r="D647" s="47" t="str" cm="1">
        <f t="array" ref="D647">IF(A647="", "", _xlfn._xlws.FILTER('Responsáveis pelas informações'!F:F, 'Responsáveis pelas informações'!A:A=A647))</f>
        <v>Bianca</v>
      </c>
      <c r="E647" s="47" t="s">
        <v>6</v>
      </c>
      <c r="F647" s="61" t="s">
        <v>877</v>
      </c>
      <c r="G647" s="61" t="s">
        <v>389</v>
      </c>
      <c r="H647" s="61"/>
      <c r="I647" s="108"/>
      <c r="J647" s="94"/>
      <c r="K647" s="94"/>
      <c r="L647" s="94"/>
      <c r="M647" s="94"/>
      <c r="N647" s="94"/>
      <c r="O647" s="94"/>
      <c r="P647" s="94"/>
      <c r="Q647" s="94"/>
      <c r="R647" s="94"/>
      <c r="S647" s="99"/>
      <c r="T647" s="99">
        <v>1783298.78</v>
      </c>
      <c r="U647" s="99">
        <v>1007951.48</v>
      </c>
      <c r="V647" s="99">
        <v>1007951.48</v>
      </c>
      <c r="W647" s="99">
        <v>1511927.22</v>
      </c>
      <c r="X647" s="99"/>
      <c r="Y647" s="94"/>
      <c r="Z647" s="94"/>
    </row>
    <row r="648" spans="1:26" ht="39">
      <c r="A648" s="77" t="s">
        <v>103</v>
      </c>
      <c r="B648" s="47" t="s">
        <v>19</v>
      </c>
      <c r="C648" s="47" t="s">
        <v>17</v>
      </c>
      <c r="D648" s="47" t="str" cm="1">
        <f t="array" ref="D648">IF(A648="", "", _xlfn._xlws.FILTER('Responsáveis pelas informações'!F:F, 'Responsáveis pelas informações'!A:A=A648))</f>
        <v>Bianca</v>
      </c>
      <c r="E648" s="47" t="s">
        <v>6</v>
      </c>
      <c r="F648" s="61" t="s">
        <v>877</v>
      </c>
      <c r="G648" s="61" t="s">
        <v>389</v>
      </c>
      <c r="H648" s="61"/>
      <c r="I648" s="108"/>
      <c r="J648" s="94"/>
      <c r="K648" s="94"/>
      <c r="L648" s="94"/>
      <c r="M648" s="94"/>
      <c r="N648" s="94"/>
      <c r="O648" s="94"/>
      <c r="P648" s="94"/>
      <c r="Q648" s="94"/>
      <c r="R648" s="94"/>
      <c r="S648" s="99"/>
      <c r="T648" s="99">
        <v>581510.48</v>
      </c>
      <c r="U648" s="99">
        <v>290755.24</v>
      </c>
      <c r="V648" s="99">
        <v>290755.24</v>
      </c>
      <c r="W648" s="99">
        <v>436132.86</v>
      </c>
      <c r="X648" s="99"/>
      <c r="Y648" s="94"/>
      <c r="Z648" s="94"/>
    </row>
    <row r="649" spans="1:26" ht="26.1">
      <c r="A649" s="77" t="s">
        <v>103</v>
      </c>
      <c r="B649" s="47" t="s">
        <v>24</v>
      </c>
      <c r="C649" s="47" t="s">
        <v>17</v>
      </c>
      <c r="D649" s="47" t="str" cm="1">
        <f t="array" ref="D649">IF(A649="", "", _xlfn._xlws.FILTER('Responsáveis pelas informações'!F:F, 'Responsáveis pelas informações'!A:A=A649))</f>
        <v>Bianca</v>
      </c>
      <c r="E649" s="47" t="s">
        <v>6</v>
      </c>
      <c r="F649" s="61" t="s">
        <v>877</v>
      </c>
      <c r="G649" s="61" t="s">
        <v>389</v>
      </c>
      <c r="H649" s="61"/>
      <c r="I649" s="108"/>
      <c r="J649" s="94"/>
      <c r="K649" s="94"/>
      <c r="L649" s="94"/>
      <c r="M649" s="94"/>
      <c r="N649" s="94"/>
      <c r="O649" s="94"/>
      <c r="P649" s="94"/>
      <c r="Q649" s="94"/>
      <c r="R649" s="94"/>
      <c r="S649" s="99"/>
      <c r="T649" s="99">
        <v>3876736.48</v>
      </c>
      <c r="U649" s="99">
        <v>1938368.24</v>
      </c>
      <c r="V649" s="99">
        <v>1938368.24</v>
      </c>
      <c r="W649" s="99">
        <v>2907552.36</v>
      </c>
      <c r="X649" s="99"/>
      <c r="Y649" s="94"/>
      <c r="Z649" s="94"/>
    </row>
    <row r="650" spans="1:26" ht="26.1">
      <c r="A650" s="77" t="s">
        <v>103</v>
      </c>
      <c r="B650" s="47" t="s">
        <v>9</v>
      </c>
      <c r="C650" s="47" t="s">
        <v>7</v>
      </c>
      <c r="D650" s="47" t="str" cm="1">
        <f t="array" ref="D650">IF(A650="", "", _xlfn._xlws.FILTER('Responsáveis pelas informações'!F:F, 'Responsáveis pelas informações'!A:A=A650))</f>
        <v>Bianca</v>
      </c>
      <c r="E650" s="47" t="s">
        <v>6</v>
      </c>
      <c r="F650" s="61" t="s">
        <v>877</v>
      </c>
      <c r="G650" s="61" t="s">
        <v>389</v>
      </c>
      <c r="H650" s="61"/>
      <c r="I650" s="108"/>
      <c r="J650" s="94"/>
      <c r="K650" s="94"/>
      <c r="L650" s="94"/>
      <c r="M650" s="94"/>
      <c r="N650" s="94"/>
      <c r="O650" s="94"/>
      <c r="P650" s="94"/>
      <c r="Q650" s="94"/>
      <c r="R650" s="94"/>
      <c r="S650" s="99"/>
      <c r="T650" s="99">
        <v>0</v>
      </c>
      <c r="U650" s="99">
        <v>872265.7</v>
      </c>
      <c r="V650" s="99">
        <v>872265.7</v>
      </c>
      <c r="W650" s="99">
        <v>872265.7</v>
      </c>
      <c r="X650" s="99">
        <v>872265.7</v>
      </c>
      <c r="Y650" s="94">
        <v>0</v>
      </c>
      <c r="Z650" s="94">
        <v>0</v>
      </c>
    </row>
    <row r="651" spans="1:26" ht="26.1">
      <c r="A651" s="77" t="s">
        <v>103</v>
      </c>
      <c r="B651" s="47" t="s">
        <v>14</v>
      </c>
      <c r="C651" s="47" t="s">
        <v>7</v>
      </c>
      <c r="D651" s="47" t="str" cm="1">
        <f t="array" ref="D651">IF(A651="", "", _xlfn._xlws.FILTER('Responsáveis pelas informações'!F:F, 'Responsáveis pelas informações'!A:A=A651))</f>
        <v>Bianca</v>
      </c>
      <c r="E651" s="47" t="s">
        <v>6</v>
      </c>
      <c r="F651" s="61" t="s">
        <v>877</v>
      </c>
      <c r="G651" s="61" t="s">
        <v>389</v>
      </c>
      <c r="H651" s="61"/>
      <c r="I651" s="108"/>
      <c r="J651" s="94"/>
      <c r="K651" s="94"/>
      <c r="L651" s="94"/>
      <c r="M651" s="94"/>
      <c r="N651" s="94"/>
      <c r="O651" s="94"/>
      <c r="P651" s="94"/>
      <c r="Q651" s="94"/>
      <c r="R651" s="94"/>
      <c r="S651" s="99"/>
      <c r="T651" s="99">
        <v>0</v>
      </c>
      <c r="U651" s="99">
        <v>775347.3</v>
      </c>
      <c r="V651" s="99">
        <v>775347.3</v>
      </c>
      <c r="W651" s="99">
        <v>775347.3</v>
      </c>
      <c r="X651" s="99">
        <v>775347.3</v>
      </c>
      <c r="Y651" s="94">
        <v>0</v>
      </c>
      <c r="Z651" s="94">
        <v>0</v>
      </c>
    </row>
    <row r="652" spans="1:26" ht="39">
      <c r="A652" s="77" t="s">
        <v>103</v>
      </c>
      <c r="B652" s="47" t="s">
        <v>19</v>
      </c>
      <c r="C652" s="47" t="s">
        <v>7</v>
      </c>
      <c r="D652" s="47" t="str" cm="1">
        <f t="array" ref="D652">IF(A652="", "", _xlfn._xlws.FILTER('Responsáveis pelas informações'!F:F, 'Responsáveis pelas informações'!A:A=A652))</f>
        <v>Bianca</v>
      </c>
      <c r="E652" s="47" t="s">
        <v>6</v>
      </c>
      <c r="F652" s="61" t="s">
        <v>877</v>
      </c>
      <c r="G652" s="61" t="s">
        <v>389</v>
      </c>
      <c r="H652" s="61"/>
      <c r="I652" s="108"/>
      <c r="J652" s="94"/>
      <c r="K652" s="94"/>
      <c r="L652" s="94"/>
      <c r="M652" s="94"/>
      <c r="N652" s="94"/>
      <c r="O652" s="94"/>
      <c r="P652" s="94"/>
      <c r="Q652" s="94"/>
      <c r="R652" s="94"/>
      <c r="S652" s="99"/>
      <c r="T652" s="99">
        <v>0</v>
      </c>
      <c r="U652" s="99">
        <v>290755.24</v>
      </c>
      <c r="V652" s="99">
        <v>290755.24</v>
      </c>
      <c r="W652" s="99">
        <v>290755.24</v>
      </c>
      <c r="X652" s="99">
        <v>290755.24</v>
      </c>
      <c r="Y652" s="94">
        <v>0</v>
      </c>
      <c r="Z652" s="94">
        <v>0</v>
      </c>
    </row>
    <row r="653" spans="1:26" ht="26.1">
      <c r="A653" s="77" t="s">
        <v>103</v>
      </c>
      <c r="B653" s="47" t="s">
        <v>24</v>
      </c>
      <c r="C653" s="47" t="s">
        <v>7</v>
      </c>
      <c r="D653" s="47" t="str" cm="1">
        <f t="array" ref="D653">IF(A653="", "", _xlfn._xlws.FILTER('Responsáveis pelas informações'!F:F, 'Responsáveis pelas informações'!A:A=A653))</f>
        <v>Bianca</v>
      </c>
      <c r="E653" s="47" t="s">
        <v>6</v>
      </c>
      <c r="F653" s="61" t="s">
        <v>877</v>
      </c>
      <c r="G653" s="61" t="s">
        <v>389</v>
      </c>
      <c r="H653" s="61"/>
      <c r="I653" s="108"/>
      <c r="J653" s="94"/>
      <c r="K653" s="94"/>
      <c r="L653" s="94"/>
      <c r="M653" s="94"/>
      <c r="N653" s="94"/>
      <c r="O653" s="94"/>
      <c r="P653" s="94"/>
      <c r="Q653" s="94"/>
      <c r="R653" s="94"/>
      <c r="S653" s="99"/>
      <c r="T653" s="99">
        <v>0</v>
      </c>
      <c r="U653" s="99">
        <v>1938368.24</v>
      </c>
      <c r="V653" s="99">
        <v>1938368.24</v>
      </c>
      <c r="W653" s="99">
        <v>1938368.24</v>
      </c>
      <c r="X653" s="99">
        <v>1938368.24</v>
      </c>
      <c r="Y653" s="94">
        <v>0</v>
      </c>
      <c r="Z653" s="94">
        <v>0</v>
      </c>
    </row>
    <row r="654" spans="1:26" ht="26.1">
      <c r="A654" s="77" t="s">
        <v>103</v>
      </c>
      <c r="B654" s="47" t="s">
        <v>9</v>
      </c>
      <c r="C654" s="47" t="s">
        <v>12</v>
      </c>
      <c r="D654" s="47" t="str" cm="1">
        <f t="array" ref="D654">IF(A654="", "", _xlfn._xlws.FILTER('Responsáveis pelas informações'!F:F, 'Responsáveis pelas informações'!A:A=A654))</f>
        <v>Bianca</v>
      </c>
      <c r="E654" s="47" t="s">
        <v>6</v>
      </c>
      <c r="F654" s="61" t="s">
        <v>877</v>
      </c>
      <c r="G654" s="61" t="s">
        <v>389</v>
      </c>
      <c r="H654" s="61"/>
      <c r="I654" s="108"/>
      <c r="J654" s="94"/>
      <c r="K654" s="94"/>
      <c r="L654" s="94"/>
      <c r="M654" s="94"/>
      <c r="N654" s="94"/>
      <c r="O654" s="94"/>
      <c r="P654" s="94"/>
      <c r="Q654" s="94"/>
      <c r="R654" s="94"/>
      <c r="S654" s="99"/>
      <c r="T654" s="99">
        <v>0</v>
      </c>
      <c r="U654" s="99">
        <v>387673.65</v>
      </c>
      <c r="V654" s="99">
        <v>387673.65</v>
      </c>
      <c r="W654" s="99">
        <v>387673.65</v>
      </c>
      <c r="X654" s="99">
        <v>0</v>
      </c>
      <c r="Y654" s="94">
        <v>0</v>
      </c>
      <c r="Z654" s="94">
        <v>0</v>
      </c>
    </row>
    <row r="655" spans="1:26" ht="26.1">
      <c r="A655" s="77" t="s">
        <v>103</v>
      </c>
      <c r="B655" s="47" t="s">
        <v>14</v>
      </c>
      <c r="C655" s="47" t="s">
        <v>12</v>
      </c>
      <c r="D655" s="47" t="str" cm="1">
        <f t="array" ref="D655">IF(A655="", "", _xlfn._xlws.FILTER('Responsáveis pelas informações'!F:F, 'Responsáveis pelas informações'!A:A=A655))</f>
        <v>Bianca</v>
      </c>
      <c r="E655" s="47" t="s">
        <v>6</v>
      </c>
      <c r="F655" s="61" t="s">
        <v>877</v>
      </c>
      <c r="G655" s="61" t="s">
        <v>389</v>
      </c>
      <c r="H655" s="61"/>
      <c r="I655" s="108"/>
      <c r="J655" s="94"/>
      <c r="K655" s="94"/>
      <c r="L655" s="94"/>
      <c r="M655" s="94"/>
      <c r="N655" s="94"/>
      <c r="O655" s="94"/>
      <c r="P655" s="94"/>
      <c r="Q655" s="94"/>
      <c r="R655" s="94"/>
      <c r="S655" s="99"/>
      <c r="T655" s="99">
        <v>0</v>
      </c>
      <c r="U655" s="99">
        <v>436132.85</v>
      </c>
      <c r="V655" s="99">
        <v>436132.85</v>
      </c>
      <c r="W655" s="99">
        <v>436132.85</v>
      </c>
      <c r="X655" s="99">
        <v>0</v>
      </c>
      <c r="Y655" s="94">
        <v>0</v>
      </c>
      <c r="Z655" s="94">
        <v>0</v>
      </c>
    </row>
    <row r="656" spans="1:26" ht="39">
      <c r="A656" s="77" t="s">
        <v>103</v>
      </c>
      <c r="B656" s="47" t="s">
        <v>19</v>
      </c>
      <c r="C656" s="47" t="s">
        <v>12</v>
      </c>
      <c r="D656" s="47" t="str" cm="1">
        <f t="array" ref="D656">IF(A656="", "", _xlfn._xlws.FILTER('Responsáveis pelas informações'!F:F, 'Responsáveis pelas informações'!A:A=A656))</f>
        <v>Bianca</v>
      </c>
      <c r="E656" s="47" t="s">
        <v>6</v>
      </c>
      <c r="F656" s="61" t="s">
        <v>877</v>
      </c>
      <c r="G656" s="61" t="s">
        <v>389</v>
      </c>
      <c r="H656" s="61"/>
      <c r="I656" s="108"/>
      <c r="J656" s="94"/>
      <c r="K656" s="94"/>
      <c r="L656" s="94"/>
      <c r="M656" s="94"/>
      <c r="N656" s="94"/>
      <c r="O656" s="94"/>
      <c r="P656" s="94"/>
      <c r="Q656" s="94"/>
      <c r="R656" s="94"/>
      <c r="S656" s="99"/>
      <c r="T656" s="99">
        <v>0</v>
      </c>
      <c r="U656" s="99">
        <v>145377.62</v>
      </c>
      <c r="V656" s="99">
        <v>145377.62</v>
      </c>
      <c r="W656" s="99">
        <v>145377.62</v>
      </c>
      <c r="X656" s="99">
        <v>0</v>
      </c>
      <c r="Y656" s="94">
        <v>0</v>
      </c>
      <c r="Z656" s="94">
        <v>0</v>
      </c>
    </row>
    <row r="657" spans="1:26" ht="26.1">
      <c r="A657" s="77" t="s">
        <v>103</v>
      </c>
      <c r="B657" s="47" t="s">
        <v>24</v>
      </c>
      <c r="C657" s="47" t="s">
        <v>12</v>
      </c>
      <c r="D657" s="47" t="str" cm="1">
        <f t="array" ref="D657">IF(A657="", "", _xlfn._xlws.FILTER('Responsáveis pelas informações'!F:F, 'Responsáveis pelas informações'!A:A=A657))</f>
        <v>Bianca</v>
      </c>
      <c r="E657" s="47" t="s">
        <v>6</v>
      </c>
      <c r="F657" s="61" t="s">
        <v>877</v>
      </c>
      <c r="G657" s="61" t="s">
        <v>389</v>
      </c>
      <c r="H657" s="61"/>
      <c r="I657" s="108"/>
      <c r="J657" s="94"/>
      <c r="K657" s="94"/>
      <c r="L657" s="94"/>
      <c r="M657" s="94"/>
      <c r="N657" s="94"/>
      <c r="O657" s="94"/>
      <c r="P657" s="94"/>
      <c r="Q657" s="94"/>
      <c r="R657" s="94"/>
      <c r="S657" s="99"/>
      <c r="T657" s="99">
        <v>0</v>
      </c>
      <c r="U657" s="99">
        <v>969184.12</v>
      </c>
      <c r="V657" s="99">
        <v>969184.12</v>
      </c>
      <c r="W657" s="99">
        <v>969184.12</v>
      </c>
      <c r="X657" s="99">
        <v>0</v>
      </c>
      <c r="Y657" s="94">
        <v>0</v>
      </c>
      <c r="Z657" s="94">
        <v>0</v>
      </c>
    </row>
    <row r="658" spans="1:26" ht="26.1">
      <c r="A658" s="77" t="s">
        <v>105</v>
      </c>
      <c r="B658" s="47" t="s">
        <v>9</v>
      </c>
      <c r="C658" s="47" t="s">
        <v>17</v>
      </c>
      <c r="D658" s="47" t="str" cm="1">
        <f t="array" ref="D658">IF(A658="", "", _xlfn._xlws.FILTER('Responsáveis pelas informações'!F:F, 'Responsáveis pelas informações'!A:A=A658))</f>
        <v>Bianca</v>
      </c>
      <c r="E658" s="47" t="s">
        <v>11</v>
      </c>
      <c r="F658" s="61" t="s">
        <v>877</v>
      </c>
      <c r="G658" s="61" t="s">
        <v>877</v>
      </c>
      <c r="H658" s="61"/>
      <c r="I658" s="47"/>
      <c r="J658" s="94"/>
      <c r="K658" s="94"/>
      <c r="L658" s="94"/>
      <c r="M658" s="94"/>
      <c r="N658" s="94"/>
      <c r="O658" s="94"/>
      <c r="P658" s="94">
        <v>50000</v>
      </c>
      <c r="Q658" s="94">
        <v>608200</v>
      </c>
      <c r="R658" s="94">
        <v>770000</v>
      </c>
      <c r="S658" s="94">
        <v>408340</v>
      </c>
      <c r="T658" s="94"/>
      <c r="U658" s="99"/>
      <c r="V658" s="99"/>
      <c r="W658" s="99"/>
      <c r="X658" s="99"/>
      <c r="Y658" s="94"/>
      <c r="Z658" s="94"/>
    </row>
    <row r="659" spans="1:26" ht="26.1">
      <c r="A659" s="77" t="s">
        <v>105</v>
      </c>
      <c r="B659" s="47" t="s">
        <v>14</v>
      </c>
      <c r="C659" s="47" t="s">
        <v>17</v>
      </c>
      <c r="D659" s="47" t="str" cm="1">
        <f t="array" ref="D659">IF(A659="", "", _xlfn._xlws.FILTER('Responsáveis pelas informações'!F:F, 'Responsáveis pelas informações'!A:A=A659))</f>
        <v>Bianca</v>
      </c>
      <c r="E659" s="47" t="s">
        <v>11</v>
      </c>
      <c r="F659" s="61" t="s">
        <v>877</v>
      </c>
      <c r="G659" s="61" t="s">
        <v>877</v>
      </c>
      <c r="H659" s="61"/>
      <c r="I659" s="47"/>
      <c r="J659" s="94"/>
      <c r="K659" s="94"/>
      <c r="L659" s="94"/>
      <c r="M659" s="94"/>
      <c r="N659" s="94"/>
      <c r="O659" s="94"/>
      <c r="P659" s="94">
        <v>30000</v>
      </c>
      <c r="Q659" s="94">
        <v>417900</v>
      </c>
      <c r="R659" s="94">
        <v>419600</v>
      </c>
      <c r="S659" s="94">
        <v>270200</v>
      </c>
      <c r="T659" s="94"/>
      <c r="U659" s="99"/>
      <c r="V659" s="99"/>
      <c r="W659" s="99"/>
      <c r="X659" s="99"/>
      <c r="Y659" s="94"/>
      <c r="Z659" s="94"/>
    </row>
    <row r="660" spans="1:26" ht="39">
      <c r="A660" s="77" t="s">
        <v>105</v>
      </c>
      <c r="B660" s="47" t="s">
        <v>19</v>
      </c>
      <c r="C660" s="47" t="s">
        <v>17</v>
      </c>
      <c r="D660" s="47" t="str" cm="1">
        <f t="array" ref="D660">IF(A660="", "", _xlfn._xlws.FILTER('Responsáveis pelas informações'!F:F, 'Responsáveis pelas informações'!A:A=A660))</f>
        <v>Bianca</v>
      </c>
      <c r="E660" s="47" t="s">
        <v>11</v>
      </c>
      <c r="F660" s="61" t="s">
        <v>877</v>
      </c>
      <c r="G660" s="61" t="s">
        <v>877</v>
      </c>
      <c r="H660" s="61"/>
      <c r="I660" s="47"/>
      <c r="J660" s="94"/>
      <c r="K660" s="94"/>
      <c r="L660" s="94"/>
      <c r="M660" s="94"/>
      <c r="N660" s="94"/>
      <c r="O660" s="94"/>
      <c r="P660" s="94">
        <v>20000</v>
      </c>
      <c r="Q660" s="94">
        <v>194600</v>
      </c>
      <c r="R660" s="94">
        <v>388600</v>
      </c>
      <c r="S660" s="94">
        <v>334600</v>
      </c>
      <c r="T660" s="94"/>
      <c r="U660" s="99"/>
      <c r="V660" s="99"/>
      <c r="W660" s="99"/>
      <c r="X660" s="99"/>
      <c r="Y660" s="94"/>
      <c r="Z660" s="94"/>
    </row>
    <row r="661" spans="1:26" ht="26.1">
      <c r="A661" s="77" t="s">
        <v>105</v>
      </c>
      <c r="B661" s="47" t="s">
        <v>24</v>
      </c>
      <c r="C661" s="47" t="s">
        <v>17</v>
      </c>
      <c r="D661" s="47" t="str" cm="1">
        <f t="array" ref="D661">IF(A661="", "", _xlfn._xlws.FILTER('Responsáveis pelas informações'!F:F, 'Responsáveis pelas informações'!A:A=A661))</f>
        <v>Bianca</v>
      </c>
      <c r="E661" s="47" t="s">
        <v>11</v>
      </c>
      <c r="F661" s="61" t="s">
        <v>877</v>
      </c>
      <c r="G661" s="61" t="s">
        <v>877</v>
      </c>
      <c r="H661" s="61"/>
      <c r="I661" s="47"/>
      <c r="J661" s="94"/>
      <c r="K661" s="94"/>
      <c r="L661" s="94"/>
      <c r="M661" s="94"/>
      <c r="N661" s="94"/>
      <c r="O661" s="94"/>
      <c r="P661" s="94">
        <v>100000</v>
      </c>
      <c r="Q661" s="94">
        <v>1220700</v>
      </c>
      <c r="R661" s="94">
        <v>1578200</v>
      </c>
      <c r="S661" s="94">
        <v>1013140</v>
      </c>
      <c r="T661" s="94"/>
      <c r="U661" s="99"/>
      <c r="V661" s="99"/>
      <c r="W661" s="99"/>
      <c r="X661" s="99"/>
      <c r="Y661" s="94"/>
      <c r="Z661" s="94"/>
    </row>
    <row r="662" spans="1:26" ht="26.1">
      <c r="A662" s="77" t="s">
        <v>105</v>
      </c>
      <c r="B662" s="47" t="s">
        <v>9</v>
      </c>
      <c r="C662" s="47" t="s">
        <v>7</v>
      </c>
      <c r="D662" s="47" t="str" cm="1">
        <f t="array" ref="D662">IF(A662="", "", _xlfn._xlws.FILTER('Responsáveis pelas informações'!F:F, 'Responsáveis pelas informações'!A:A=A662))</f>
        <v>Bianca</v>
      </c>
      <c r="E662" s="47" t="s">
        <v>11</v>
      </c>
      <c r="F662" s="61" t="s">
        <v>877</v>
      </c>
      <c r="G662" s="61" t="s">
        <v>877</v>
      </c>
      <c r="H662" s="61"/>
      <c r="I662" s="47"/>
      <c r="J662" s="94"/>
      <c r="K662" s="94"/>
      <c r="L662" s="94"/>
      <c r="M662" s="94"/>
      <c r="N662" s="94"/>
      <c r="O662" s="94"/>
      <c r="P662" s="94"/>
      <c r="Q662" s="94"/>
      <c r="R662" s="94">
        <v>78000</v>
      </c>
      <c r="S662" s="94">
        <v>98000</v>
      </c>
      <c r="T662" s="94">
        <v>176000</v>
      </c>
      <c r="U662" s="99"/>
      <c r="V662" s="99"/>
      <c r="W662" s="99"/>
      <c r="X662" s="99"/>
      <c r="Y662" s="94"/>
      <c r="Z662" s="94"/>
    </row>
    <row r="663" spans="1:26" ht="26.1">
      <c r="A663" s="77" t="s">
        <v>105</v>
      </c>
      <c r="B663" s="47" t="s">
        <v>14</v>
      </c>
      <c r="C663" s="47" t="s">
        <v>7</v>
      </c>
      <c r="D663" s="47" t="str" cm="1">
        <f t="array" ref="D663">IF(A663="", "", _xlfn._xlws.FILTER('Responsáveis pelas informações'!F:F, 'Responsáveis pelas informações'!A:A=A663))</f>
        <v>Bianca</v>
      </c>
      <c r="E663" s="47" t="s">
        <v>11</v>
      </c>
      <c r="F663" s="61" t="s">
        <v>877</v>
      </c>
      <c r="G663" s="61" t="s">
        <v>877</v>
      </c>
      <c r="H663" s="61"/>
      <c r="I663" s="47"/>
      <c r="J663" s="94"/>
      <c r="K663" s="94"/>
      <c r="L663" s="94"/>
      <c r="M663" s="94"/>
      <c r="N663" s="94"/>
      <c r="O663" s="94"/>
      <c r="P663" s="94"/>
      <c r="Q663" s="94"/>
      <c r="R663" s="94">
        <v>132000</v>
      </c>
      <c r="S663" s="94">
        <v>147000</v>
      </c>
      <c r="T663" s="94">
        <v>279000</v>
      </c>
      <c r="U663" s="99"/>
      <c r="V663" s="99"/>
      <c r="W663" s="99"/>
      <c r="X663" s="99"/>
      <c r="Y663" s="94"/>
      <c r="Z663" s="94"/>
    </row>
    <row r="664" spans="1:26" ht="39">
      <c r="A664" s="77" t="s">
        <v>105</v>
      </c>
      <c r="B664" s="47" t="s">
        <v>19</v>
      </c>
      <c r="C664" s="47" t="s">
        <v>7</v>
      </c>
      <c r="D664" s="47" t="str" cm="1">
        <f t="array" ref="D664">IF(A664="", "", _xlfn._xlws.FILTER('Responsáveis pelas informações'!F:F, 'Responsáveis pelas informações'!A:A=A664))</f>
        <v>Bianca</v>
      </c>
      <c r="E664" s="47" t="s">
        <v>11</v>
      </c>
      <c r="F664" s="61" t="s">
        <v>877</v>
      </c>
      <c r="G664" s="61" t="s">
        <v>877</v>
      </c>
      <c r="H664" s="61"/>
      <c r="I664" s="47"/>
      <c r="J664" s="94"/>
      <c r="K664" s="94"/>
      <c r="L664" s="94"/>
      <c r="M664" s="94"/>
      <c r="N664" s="94"/>
      <c r="O664" s="94"/>
      <c r="P664" s="94"/>
      <c r="Q664" s="94"/>
      <c r="R664" s="94">
        <v>90000</v>
      </c>
      <c r="S664" s="94">
        <v>105000</v>
      </c>
      <c r="T664" s="94">
        <v>195000</v>
      </c>
      <c r="U664" s="99"/>
      <c r="V664" s="99"/>
      <c r="W664" s="99"/>
      <c r="X664" s="99"/>
      <c r="Y664" s="94"/>
      <c r="Z664" s="94"/>
    </row>
    <row r="665" spans="1:26" ht="26.1">
      <c r="A665" s="77" t="s">
        <v>105</v>
      </c>
      <c r="B665" s="47" t="s">
        <v>24</v>
      </c>
      <c r="C665" s="47" t="s">
        <v>7</v>
      </c>
      <c r="D665" s="47" t="str" cm="1">
        <f t="array" ref="D665">IF(A665="", "", _xlfn._xlws.FILTER('Responsáveis pelas informações'!F:F, 'Responsáveis pelas informações'!A:A=A665))</f>
        <v>Bianca</v>
      </c>
      <c r="E665" s="47" t="s">
        <v>11</v>
      </c>
      <c r="F665" s="61" t="s">
        <v>877</v>
      </c>
      <c r="G665" s="61" t="s">
        <v>877</v>
      </c>
      <c r="H665" s="61"/>
      <c r="I665" s="47"/>
      <c r="J665" s="94"/>
      <c r="K665" s="94"/>
      <c r="L665" s="94"/>
      <c r="M665" s="94"/>
      <c r="N665" s="94"/>
      <c r="O665" s="94"/>
      <c r="P665" s="94"/>
      <c r="Q665" s="94"/>
      <c r="R665" s="94">
        <v>300000</v>
      </c>
      <c r="S665" s="94">
        <v>350000</v>
      </c>
      <c r="T665" s="94">
        <v>650000</v>
      </c>
      <c r="U665" s="99"/>
      <c r="V665" s="99"/>
      <c r="W665" s="99"/>
      <c r="X665" s="99"/>
      <c r="Y665" s="94"/>
      <c r="Z665" s="94"/>
    </row>
    <row r="666" spans="1:26" ht="26.1">
      <c r="A666" s="77" t="s">
        <v>105</v>
      </c>
      <c r="B666" s="47" t="s">
        <v>9</v>
      </c>
      <c r="C666" s="47" t="s">
        <v>17</v>
      </c>
      <c r="D666" s="47" t="str" cm="1">
        <f t="array" ref="D666">IF(A666="", "", _xlfn._xlws.FILTER('Responsáveis pelas informações'!F:F, 'Responsáveis pelas informações'!A:A=A666))</f>
        <v>Bianca</v>
      </c>
      <c r="E666" s="47" t="s">
        <v>11</v>
      </c>
      <c r="F666" s="61" t="s">
        <v>389</v>
      </c>
      <c r="G666" s="61" t="s">
        <v>877</v>
      </c>
      <c r="H666" s="61"/>
      <c r="I666" s="47"/>
      <c r="J666" s="94"/>
      <c r="K666" s="94"/>
      <c r="L666" s="94"/>
      <c r="M666" s="94"/>
      <c r="N666" s="94"/>
      <c r="O666" s="94"/>
      <c r="P666" s="94"/>
      <c r="Q666" s="94"/>
      <c r="R666" s="94"/>
      <c r="S666" s="94"/>
      <c r="T666" s="94">
        <v>800000</v>
      </c>
      <c r="U666" s="99">
        <v>330000</v>
      </c>
      <c r="V666" s="99">
        <v>330000</v>
      </c>
      <c r="W666" s="99"/>
      <c r="X666" s="99"/>
      <c r="Y666" s="94"/>
      <c r="Z666" s="94"/>
    </row>
    <row r="667" spans="1:26" ht="26.1">
      <c r="A667" s="77" t="s">
        <v>105</v>
      </c>
      <c r="B667" s="47" t="s">
        <v>14</v>
      </c>
      <c r="C667" s="47" t="s">
        <v>17</v>
      </c>
      <c r="D667" s="47" t="str" cm="1">
        <f t="array" ref="D667">IF(A667="", "", _xlfn._xlws.FILTER('Responsáveis pelas informações'!F:F, 'Responsáveis pelas informações'!A:A=A667))</f>
        <v>Bianca</v>
      </c>
      <c r="E667" s="47" t="s">
        <v>11</v>
      </c>
      <c r="F667" s="61" t="s">
        <v>389</v>
      </c>
      <c r="G667" s="61" t="s">
        <v>877</v>
      </c>
      <c r="H667" s="61"/>
      <c r="I667" s="47"/>
      <c r="J667" s="94"/>
      <c r="K667" s="94"/>
      <c r="L667" s="94"/>
      <c r="M667" s="94"/>
      <c r="N667" s="94"/>
      <c r="O667" s="94"/>
      <c r="P667" s="94"/>
      <c r="Q667" s="94"/>
      <c r="R667" s="94"/>
      <c r="S667" s="94"/>
      <c r="T667" s="94">
        <v>925000</v>
      </c>
      <c r="U667" s="99">
        <v>390000</v>
      </c>
      <c r="V667" s="99">
        <v>390000</v>
      </c>
      <c r="W667" s="99"/>
      <c r="X667" s="99"/>
      <c r="Y667" s="94"/>
      <c r="Z667" s="94"/>
    </row>
    <row r="668" spans="1:26" ht="39">
      <c r="A668" s="77" t="s">
        <v>105</v>
      </c>
      <c r="B668" s="47" t="s">
        <v>19</v>
      </c>
      <c r="C668" s="47" t="s">
        <v>17</v>
      </c>
      <c r="D668" s="47" t="str" cm="1">
        <f t="array" ref="D668">IF(A668="", "", _xlfn._xlws.FILTER('Responsáveis pelas informações'!F:F, 'Responsáveis pelas informações'!A:A=A668))</f>
        <v>Bianca</v>
      </c>
      <c r="E668" s="47" t="s">
        <v>11</v>
      </c>
      <c r="F668" s="61" t="s">
        <v>389</v>
      </c>
      <c r="G668" s="61" t="s">
        <v>877</v>
      </c>
      <c r="H668" s="61"/>
      <c r="I668" s="47"/>
      <c r="J668" s="94"/>
      <c r="K668" s="94"/>
      <c r="L668" s="94"/>
      <c r="M668" s="94"/>
      <c r="N668" s="94"/>
      <c r="O668" s="94"/>
      <c r="P668" s="94"/>
      <c r="Q668" s="94"/>
      <c r="R668" s="94"/>
      <c r="S668" s="94"/>
      <c r="T668" s="94">
        <v>700000</v>
      </c>
      <c r="U668" s="99">
        <v>280000</v>
      </c>
      <c r="V668" s="99">
        <v>280000</v>
      </c>
      <c r="W668" s="99"/>
      <c r="X668" s="99"/>
      <c r="Y668" s="94"/>
      <c r="Z668" s="94"/>
    </row>
    <row r="669" spans="1:26" ht="26.1">
      <c r="A669" s="77" t="s">
        <v>105</v>
      </c>
      <c r="B669" s="47" t="s">
        <v>24</v>
      </c>
      <c r="C669" s="47" t="s">
        <v>17</v>
      </c>
      <c r="D669" s="47" t="str" cm="1">
        <f t="array" ref="D669">IF(A669="", "", _xlfn._xlws.FILTER('Responsáveis pelas informações'!F:F, 'Responsáveis pelas informações'!A:A=A669))</f>
        <v>Bianca</v>
      </c>
      <c r="E669" s="47" t="s">
        <v>11</v>
      </c>
      <c r="F669" s="61" t="s">
        <v>389</v>
      </c>
      <c r="G669" s="61" t="s">
        <v>877</v>
      </c>
      <c r="H669" s="61"/>
      <c r="I669" s="47"/>
      <c r="J669" s="94"/>
      <c r="K669" s="94"/>
      <c r="L669" s="94"/>
      <c r="M669" s="94"/>
      <c r="N669" s="94"/>
      <c r="O669" s="94"/>
      <c r="P669" s="94"/>
      <c r="Q669" s="94"/>
      <c r="R669" s="94"/>
      <c r="S669" s="94"/>
      <c r="T669" s="94">
        <v>2425000</v>
      </c>
      <c r="U669" s="99">
        <v>1000000</v>
      </c>
      <c r="V669" s="99">
        <v>1000000</v>
      </c>
      <c r="W669" s="99"/>
      <c r="X669" s="99"/>
      <c r="Y669" s="94"/>
      <c r="Z669" s="94"/>
    </row>
    <row r="670" spans="1:26" ht="26.1">
      <c r="A670" s="77" t="s">
        <v>105</v>
      </c>
      <c r="B670" s="47" t="s">
        <v>9</v>
      </c>
      <c r="C670" s="47" t="s">
        <v>7</v>
      </c>
      <c r="D670" s="47" t="str" cm="1">
        <f t="array" ref="D670">IF(A670="", "", _xlfn._xlws.FILTER('Responsáveis pelas informações'!F:F, 'Responsáveis pelas informações'!A:A=A670))</f>
        <v>Bianca</v>
      </c>
      <c r="E670" s="47" t="s">
        <v>11</v>
      </c>
      <c r="F670" s="61" t="s">
        <v>389</v>
      </c>
      <c r="G670" s="61" t="s">
        <v>877</v>
      </c>
      <c r="H670" s="61"/>
      <c r="I670" s="108"/>
      <c r="J670" s="94"/>
      <c r="K670" s="94"/>
      <c r="L670" s="94"/>
      <c r="M670" s="94"/>
      <c r="N670" s="94"/>
      <c r="O670" s="94"/>
      <c r="P670" s="94"/>
      <c r="Q670" s="94"/>
      <c r="R670" s="94"/>
      <c r="S670" s="99">
        <v>300000</v>
      </c>
      <c r="T670" s="99">
        <v>270000</v>
      </c>
      <c r="U670" s="99">
        <v>170000</v>
      </c>
      <c r="V670" s="99">
        <v>0</v>
      </c>
      <c r="W670" s="99"/>
      <c r="X670" s="99"/>
      <c r="Y670" s="94"/>
      <c r="Z670" s="94"/>
    </row>
    <row r="671" spans="1:26" ht="26.1">
      <c r="A671" s="77" t="s">
        <v>105</v>
      </c>
      <c r="B671" s="47" t="s">
        <v>14</v>
      </c>
      <c r="C671" s="47" t="s">
        <v>7</v>
      </c>
      <c r="D671" s="47" t="str" cm="1">
        <f t="array" ref="D671">IF(A671="", "", _xlfn._xlws.FILTER('Responsáveis pelas informações'!F:F, 'Responsáveis pelas informações'!A:A=A671))</f>
        <v>Bianca</v>
      </c>
      <c r="E671" s="47" t="s">
        <v>11</v>
      </c>
      <c r="F671" s="61" t="s">
        <v>389</v>
      </c>
      <c r="G671" s="61" t="s">
        <v>877</v>
      </c>
      <c r="H671" s="61"/>
      <c r="I671" s="108"/>
      <c r="J671" s="94"/>
      <c r="K671" s="94"/>
      <c r="L671" s="94"/>
      <c r="M671" s="94"/>
      <c r="N671" s="94"/>
      <c r="O671" s="94"/>
      <c r="P671" s="94"/>
      <c r="Q671" s="94"/>
      <c r="R671" s="94"/>
      <c r="S671" s="99">
        <v>153000</v>
      </c>
      <c r="T671" s="99">
        <v>140000</v>
      </c>
      <c r="U671" s="99">
        <v>100000</v>
      </c>
      <c r="V671" s="99">
        <v>0</v>
      </c>
      <c r="W671" s="99"/>
      <c r="X671" s="99"/>
      <c r="Y671" s="94"/>
      <c r="Z671" s="94"/>
    </row>
    <row r="672" spans="1:26" ht="39">
      <c r="A672" s="77" t="s">
        <v>105</v>
      </c>
      <c r="B672" s="47" t="s">
        <v>19</v>
      </c>
      <c r="C672" s="47" t="s">
        <v>7</v>
      </c>
      <c r="D672" s="47" t="str" cm="1">
        <f t="array" ref="D672">IF(A672="", "", _xlfn._xlws.FILTER('Responsáveis pelas informações'!F:F, 'Responsáveis pelas informações'!A:A=A672))</f>
        <v>Bianca</v>
      </c>
      <c r="E672" s="47" t="s">
        <v>11</v>
      </c>
      <c r="F672" s="61" t="s">
        <v>389</v>
      </c>
      <c r="G672" s="61" t="s">
        <v>877</v>
      </c>
      <c r="H672" s="61"/>
      <c r="I672" s="108"/>
      <c r="J672" s="94"/>
      <c r="K672" s="94"/>
      <c r="L672" s="94"/>
      <c r="M672" s="94"/>
      <c r="N672" s="94"/>
      <c r="O672" s="94"/>
      <c r="P672" s="94"/>
      <c r="Q672" s="94"/>
      <c r="R672" s="94"/>
      <c r="S672" s="99">
        <v>177000</v>
      </c>
      <c r="T672" s="99">
        <v>160000</v>
      </c>
      <c r="U672" s="99">
        <v>108000</v>
      </c>
      <c r="V672" s="99">
        <v>0</v>
      </c>
      <c r="W672" s="99"/>
      <c r="X672" s="99"/>
      <c r="Y672" s="94"/>
      <c r="Z672" s="94"/>
    </row>
    <row r="673" spans="1:26" ht="26.1">
      <c r="A673" s="77" t="s">
        <v>105</v>
      </c>
      <c r="B673" s="47" t="s">
        <v>24</v>
      </c>
      <c r="C673" s="47" t="s">
        <v>7</v>
      </c>
      <c r="D673" s="47" t="str" cm="1">
        <f t="array" ref="D673">IF(A673="", "", _xlfn._xlws.FILTER('Responsáveis pelas informações'!F:F, 'Responsáveis pelas informações'!A:A=A673))</f>
        <v>Bianca</v>
      </c>
      <c r="E673" s="47" t="s">
        <v>11</v>
      </c>
      <c r="F673" s="61" t="s">
        <v>389</v>
      </c>
      <c r="G673" s="61" t="s">
        <v>877</v>
      </c>
      <c r="H673" s="61"/>
      <c r="I673" s="108"/>
      <c r="J673" s="94"/>
      <c r="K673" s="94"/>
      <c r="L673" s="94"/>
      <c r="M673" s="94"/>
      <c r="N673" s="94"/>
      <c r="O673" s="94"/>
      <c r="P673" s="94"/>
      <c r="Q673" s="94"/>
      <c r="R673" s="94"/>
      <c r="S673" s="94">
        <v>630000</v>
      </c>
      <c r="T673" s="94">
        <v>570000</v>
      </c>
      <c r="U673" s="99">
        <v>378000</v>
      </c>
      <c r="V673" s="99"/>
      <c r="W673" s="99"/>
      <c r="X673" s="99"/>
      <c r="Y673" s="94"/>
      <c r="Z673" s="94"/>
    </row>
    <row r="674" spans="1:26" ht="26.1">
      <c r="A674" s="9" t="s">
        <v>106</v>
      </c>
      <c r="B674" s="16" t="s">
        <v>9</v>
      </c>
      <c r="C674" s="16" t="s">
        <v>17</v>
      </c>
      <c r="D674" s="16" t="str" cm="1">
        <f t="array" ref="D674">IF(A674="", "", _xlfn._xlws.FILTER('Responsáveis pelas informações'!F:F, 'Responsáveis pelas informações'!A:A=A674))</f>
        <v>Bianca</v>
      </c>
      <c r="E674" s="47" t="s">
        <v>26</v>
      </c>
      <c r="F674" s="30" t="s">
        <v>398</v>
      </c>
      <c r="G674" s="30" t="s">
        <v>877</v>
      </c>
      <c r="H674" s="30"/>
      <c r="I674" s="87"/>
      <c r="J674" s="93"/>
      <c r="K674" s="93"/>
      <c r="L674" s="93"/>
      <c r="M674" s="93"/>
      <c r="N674" s="93"/>
      <c r="O674" s="93"/>
      <c r="P674" s="93"/>
      <c r="Q674" s="93"/>
      <c r="R674" s="93"/>
      <c r="S674" s="92"/>
      <c r="T674" s="92">
        <v>400000</v>
      </c>
      <c r="U674" s="92">
        <v>400000</v>
      </c>
      <c r="V674" s="92">
        <v>400000</v>
      </c>
      <c r="W674" s="92">
        <v>400000</v>
      </c>
      <c r="X674" s="92">
        <v>400000</v>
      </c>
      <c r="Y674" s="92">
        <v>400000</v>
      </c>
      <c r="Z674" s="93"/>
    </row>
    <row r="675" spans="1:26" ht="26.1">
      <c r="A675" s="9" t="s">
        <v>106</v>
      </c>
      <c r="B675" s="16" t="s">
        <v>14</v>
      </c>
      <c r="C675" s="16" t="s">
        <v>17</v>
      </c>
      <c r="D675" s="16" t="str" cm="1">
        <f t="array" ref="D675">IF(A675="", "", _xlfn._xlws.FILTER('Responsáveis pelas informações'!F:F, 'Responsáveis pelas informações'!A:A=A675))</f>
        <v>Bianca</v>
      </c>
      <c r="E675" s="47" t="s">
        <v>26</v>
      </c>
      <c r="F675" s="30" t="s">
        <v>398</v>
      </c>
      <c r="G675" s="30" t="s">
        <v>877</v>
      </c>
      <c r="H675" s="30"/>
      <c r="I675" s="87"/>
      <c r="J675" s="93"/>
      <c r="K675" s="93"/>
      <c r="L675" s="93"/>
      <c r="M675" s="93"/>
      <c r="N675" s="93"/>
      <c r="O675" s="93"/>
      <c r="P675" s="93"/>
      <c r="Q675" s="93"/>
      <c r="R675" s="93"/>
      <c r="S675" s="92"/>
      <c r="T675" s="92">
        <v>400000</v>
      </c>
      <c r="U675" s="92">
        <v>400000</v>
      </c>
      <c r="V675" s="92">
        <v>400000</v>
      </c>
      <c r="W675" s="92">
        <v>400000</v>
      </c>
      <c r="X675" s="92">
        <v>400000</v>
      </c>
      <c r="Y675" s="92">
        <v>400000</v>
      </c>
      <c r="Z675" s="93"/>
    </row>
    <row r="676" spans="1:26" ht="39">
      <c r="A676" s="9" t="s">
        <v>106</v>
      </c>
      <c r="B676" s="16" t="s">
        <v>19</v>
      </c>
      <c r="C676" s="16" t="s">
        <v>17</v>
      </c>
      <c r="D676" s="16" t="str" cm="1">
        <f t="array" ref="D676">IF(A676="", "", _xlfn._xlws.FILTER('Responsáveis pelas informações'!F:F, 'Responsáveis pelas informações'!A:A=A676))</f>
        <v>Bianca</v>
      </c>
      <c r="E676" s="47" t="s">
        <v>26</v>
      </c>
      <c r="F676" s="30" t="s">
        <v>398</v>
      </c>
      <c r="G676" s="30" t="s">
        <v>877</v>
      </c>
      <c r="H676" s="30"/>
      <c r="I676" s="87"/>
      <c r="J676" s="93"/>
      <c r="K676" s="93"/>
      <c r="L676" s="93"/>
      <c r="M676" s="93"/>
      <c r="N676" s="93"/>
      <c r="O676" s="93"/>
      <c r="P676" s="93"/>
      <c r="Q676" s="93"/>
      <c r="R676" s="93"/>
      <c r="S676" s="92"/>
      <c r="T676" s="92">
        <v>400000</v>
      </c>
      <c r="U676" s="92">
        <v>400000</v>
      </c>
      <c r="V676" s="92">
        <v>400000</v>
      </c>
      <c r="W676" s="92">
        <v>400000</v>
      </c>
      <c r="X676" s="92">
        <v>400000</v>
      </c>
      <c r="Y676" s="92">
        <v>400000</v>
      </c>
      <c r="Z676" s="93"/>
    </row>
    <row r="677" spans="1:26" ht="26.1">
      <c r="A677" s="9" t="s">
        <v>106</v>
      </c>
      <c r="B677" s="16" t="s">
        <v>24</v>
      </c>
      <c r="C677" s="16" t="s">
        <v>17</v>
      </c>
      <c r="D677" s="16" t="str" cm="1">
        <f t="array" ref="D677">IF(A677="", "", _xlfn._xlws.FILTER('Responsáveis pelas informações'!F:F, 'Responsáveis pelas informações'!A:A=A677))</f>
        <v>Bianca</v>
      </c>
      <c r="E677" s="47" t="s">
        <v>26</v>
      </c>
      <c r="F677" s="30" t="s">
        <v>398</v>
      </c>
      <c r="G677" s="30" t="s">
        <v>877</v>
      </c>
      <c r="H677" s="30"/>
      <c r="I677" s="87"/>
      <c r="J677" s="93"/>
      <c r="K677" s="93"/>
      <c r="L677" s="93"/>
      <c r="M677" s="93"/>
      <c r="N677" s="93"/>
      <c r="O677" s="93"/>
      <c r="P677" s="93"/>
      <c r="Q677" s="93"/>
      <c r="R677" s="93"/>
      <c r="S677" s="92"/>
      <c r="T677" s="92">
        <v>1200000</v>
      </c>
      <c r="U677" s="92">
        <v>1200000</v>
      </c>
      <c r="V677" s="92">
        <v>1200000</v>
      </c>
      <c r="W677" s="92">
        <v>1200000</v>
      </c>
      <c r="X677" s="92">
        <v>1200000</v>
      </c>
      <c r="Y677" s="92">
        <v>1200000</v>
      </c>
      <c r="Z677" s="93"/>
    </row>
    <row r="678" spans="1:26" ht="26.1">
      <c r="A678" s="9" t="s">
        <v>106</v>
      </c>
      <c r="B678" s="16" t="s">
        <v>9</v>
      </c>
      <c r="C678" s="16" t="s">
        <v>7</v>
      </c>
      <c r="D678" s="16" t="str" cm="1">
        <f t="array" ref="D678">IF(A678="", "", _xlfn._xlws.FILTER('Responsáveis pelas informações'!F:F, 'Responsáveis pelas informações'!A:A=A678))</f>
        <v>Bianca</v>
      </c>
      <c r="E678" s="47" t="s">
        <v>26</v>
      </c>
      <c r="F678" s="30" t="s">
        <v>398</v>
      </c>
      <c r="G678" s="30" t="s">
        <v>877</v>
      </c>
      <c r="H678" s="30"/>
      <c r="I678" s="87"/>
      <c r="J678" s="93"/>
      <c r="K678" s="93"/>
      <c r="L678" s="93"/>
      <c r="M678" s="93"/>
      <c r="N678" s="93"/>
      <c r="O678" s="93"/>
      <c r="P678" s="93"/>
      <c r="Q678" s="93"/>
      <c r="R678" s="93"/>
      <c r="S678" s="92"/>
      <c r="T678" s="92">
        <v>0</v>
      </c>
      <c r="U678" s="92">
        <v>200000</v>
      </c>
      <c r="V678" s="92">
        <v>0</v>
      </c>
      <c r="W678" s="92">
        <v>200000</v>
      </c>
      <c r="X678" s="92">
        <v>0</v>
      </c>
      <c r="Y678" s="93">
        <v>0</v>
      </c>
      <c r="Z678" s="93"/>
    </row>
    <row r="679" spans="1:26" ht="26.1">
      <c r="A679" s="9" t="s">
        <v>106</v>
      </c>
      <c r="B679" s="16" t="s">
        <v>14</v>
      </c>
      <c r="C679" s="16" t="s">
        <v>7</v>
      </c>
      <c r="D679" s="16" t="str" cm="1">
        <f t="array" ref="D679">IF(A679="", "", _xlfn._xlws.FILTER('Responsáveis pelas informações'!F:F, 'Responsáveis pelas informações'!A:A=A679))</f>
        <v>Bianca</v>
      </c>
      <c r="E679" s="47" t="s">
        <v>26</v>
      </c>
      <c r="F679" s="30" t="s">
        <v>398</v>
      </c>
      <c r="G679" s="30" t="s">
        <v>877</v>
      </c>
      <c r="H679" s="30"/>
      <c r="I679" s="87"/>
      <c r="J679" s="93"/>
      <c r="K679" s="93"/>
      <c r="L679" s="93"/>
      <c r="M679" s="93"/>
      <c r="N679" s="93"/>
      <c r="O679" s="93"/>
      <c r="P679" s="93"/>
      <c r="Q679" s="93"/>
      <c r="R679" s="93"/>
      <c r="S679" s="92"/>
      <c r="T679" s="92">
        <v>0</v>
      </c>
      <c r="U679" s="92">
        <v>200000</v>
      </c>
      <c r="V679" s="92">
        <v>0</v>
      </c>
      <c r="W679" s="92">
        <v>200000</v>
      </c>
      <c r="X679" s="92">
        <v>0</v>
      </c>
      <c r="Y679" s="93">
        <v>0</v>
      </c>
      <c r="Z679" s="93"/>
    </row>
    <row r="680" spans="1:26" ht="39">
      <c r="A680" s="9" t="s">
        <v>106</v>
      </c>
      <c r="B680" s="16" t="s">
        <v>19</v>
      </c>
      <c r="C680" s="16" t="s">
        <v>7</v>
      </c>
      <c r="D680" s="16" t="str" cm="1">
        <f t="array" ref="D680">IF(A680="", "", _xlfn._xlws.FILTER('Responsáveis pelas informações'!F:F, 'Responsáveis pelas informações'!A:A=A680))</f>
        <v>Bianca</v>
      </c>
      <c r="E680" s="47" t="s">
        <v>26</v>
      </c>
      <c r="F680" s="30" t="s">
        <v>398</v>
      </c>
      <c r="G680" s="30" t="s">
        <v>877</v>
      </c>
      <c r="H680" s="30"/>
      <c r="I680" s="87"/>
      <c r="J680" s="93"/>
      <c r="K680" s="93"/>
      <c r="L680" s="93"/>
      <c r="M680" s="93"/>
      <c r="N680" s="93"/>
      <c r="O680" s="93"/>
      <c r="P680" s="93"/>
      <c r="Q680" s="93"/>
      <c r="R680" s="93"/>
      <c r="S680" s="92"/>
      <c r="T680" s="92">
        <v>0</v>
      </c>
      <c r="U680" s="92">
        <v>200000</v>
      </c>
      <c r="V680" s="92">
        <v>0</v>
      </c>
      <c r="W680" s="92">
        <v>200000</v>
      </c>
      <c r="X680" s="92">
        <v>0</v>
      </c>
      <c r="Y680" s="93">
        <v>0</v>
      </c>
      <c r="Z680" s="93"/>
    </row>
    <row r="681" spans="1:26" ht="26.1">
      <c r="A681" s="9" t="s">
        <v>106</v>
      </c>
      <c r="B681" s="16" t="s">
        <v>24</v>
      </c>
      <c r="C681" s="16" t="s">
        <v>7</v>
      </c>
      <c r="D681" s="16" t="str" cm="1">
        <f t="array" ref="D681">IF(A681="", "", _xlfn._xlws.FILTER('Responsáveis pelas informações'!F:F, 'Responsáveis pelas informações'!A:A=A681))</f>
        <v>Bianca</v>
      </c>
      <c r="E681" s="47" t="s">
        <v>26</v>
      </c>
      <c r="F681" s="30" t="s">
        <v>398</v>
      </c>
      <c r="G681" s="106" t="s">
        <v>877</v>
      </c>
      <c r="H681" s="106"/>
      <c r="I681" s="89"/>
      <c r="J681" s="98"/>
      <c r="K681" s="98"/>
      <c r="L681" s="98"/>
      <c r="M681" s="98"/>
      <c r="N681" s="98"/>
      <c r="O681" s="98"/>
      <c r="P681" s="98"/>
      <c r="Q681" s="98"/>
      <c r="R681" s="93"/>
      <c r="S681" s="93"/>
      <c r="T681" s="92"/>
      <c r="U681" s="92">
        <v>600000</v>
      </c>
      <c r="V681" s="92"/>
      <c r="W681" s="92">
        <v>600000</v>
      </c>
      <c r="X681" s="92"/>
      <c r="Y681" s="98"/>
      <c r="Z681" s="98"/>
    </row>
    <row r="682" spans="1:26" ht="26.1">
      <c r="A682" s="9" t="s">
        <v>108</v>
      </c>
      <c r="B682" s="16" t="s">
        <v>9</v>
      </c>
      <c r="C682" s="16" t="s">
        <v>17</v>
      </c>
      <c r="D682" s="16" t="str" cm="1">
        <f t="array" ref="D682">IF(A682="", "", _xlfn._xlws.FILTER('Responsáveis pelas informações'!F:F, 'Responsáveis pelas informações'!A:A=A682))</f>
        <v>Bianca</v>
      </c>
      <c r="E682" s="47" t="s">
        <v>11</v>
      </c>
      <c r="F682" s="30" t="s">
        <v>877</v>
      </c>
      <c r="G682" s="30" t="s">
        <v>877</v>
      </c>
      <c r="H682" s="30"/>
      <c r="I682" s="87"/>
      <c r="J682" s="93"/>
      <c r="K682" s="93"/>
      <c r="L682" s="93"/>
      <c r="M682" s="93"/>
      <c r="N682" s="93"/>
      <c r="O682" s="93"/>
      <c r="P682" s="93">
        <v>200000</v>
      </c>
      <c r="Q682" s="93">
        <v>400000</v>
      </c>
      <c r="R682" s="93">
        <v>400000</v>
      </c>
      <c r="S682" s="92">
        <v>216000</v>
      </c>
      <c r="T682" s="92"/>
      <c r="U682" s="92"/>
      <c r="V682" s="92"/>
      <c r="W682" s="92"/>
      <c r="X682" s="92"/>
      <c r="Y682" s="93"/>
      <c r="Z682" s="93"/>
    </row>
    <row r="683" spans="1:26" ht="39">
      <c r="A683" s="9" t="s">
        <v>108</v>
      </c>
      <c r="B683" s="16" t="s">
        <v>19</v>
      </c>
      <c r="C683" s="16" t="s">
        <v>17</v>
      </c>
      <c r="D683" s="16" t="str" cm="1">
        <f t="array" ref="D683">IF(A683="", "", _xlfn._xlws.FILTER('Responsáveis pelas informações'!F:F, 'Responsáveis pelas informações'!A:A=A683))</f>
        <v>Bianca</v>
      </c>
      <c r="E683" s="47" t="s">
        <v>11</v>
      </c>
      <c r="F683" s="30" t="s">
        <v>877</v>
      </c>
      <c r="G683" s="30" t="s">
        <v>877</v>
      </c>
      <c r="H683" s="30"/>
      <c r="I683" s="87"/>
      <c r="J683" s="93"/>
      <c r="K683" s="93"/>
      <c r="L683" s="93"/>
      <c r="M683" s="93"/>
      <c r="N683" s="93"/>
      <c r="O683" s="93"/>
      <c r="P683" s="93">
        <v>40000</v>
      </c>
      <c r="Q683" s="93">
        <v>176000</v>
      </c>
      <c r="R683" s="93">
        <v>198000</v>
      </c>
      <c r="S683" s="92">
        <v>100000</v>
      </c>
      <c r="T683" s="92"/>
      <c r="U683" s="92"/>
      <c r="V683" s="92"/>
      <c r="W683" s="92"/>
      <c r="X683" s="92"/>
      <c r="Y683" s="93"/>
      <c r="Z683" s="93"/>
    </row>
    <row r="684" spans="1:26" ht="26.1">
      <c r="A684" s="9" t="s">
        <v>108</v>
      </c>
      <c r="B684" s="16" t="s">
        <v>14</v>
      </c>
      <c r="C684" s="16" t="s">
        <v>17</v>
      </c>
      <c r="D684" s="16" t="str" cm="1">
        <f t="array" ref="D684">IF(A684="", "", _xlfn._xlws.FILTER('Responsáveis pelas informações'!F:F, 'Responsáveis pelas informações'!A:A=A684))</f>
        <v>Bianca</v>
      </c>
      <c r="E684" s="47" t="s">
        <v>11</v>
      </c>
      <c r="F684" s="30" t="s">
        <v>877</v>
      </c>
      <c r="G684" s="30" t="s">
        <v>877</v>
      </c>
      <c r="H684" s="30"/>
      <c r="I684" s="87"/>
      <c r="J684" s="93"/>
      <c r="K684" s="93"/>
      <c r="L684" s="93"/>
      <c r="M684" s="93"/>
      <c r="N684" s="93"/>
      <c r="O684" s="93"/>
      <c r="P684" s="93">
        <v>160000</v>
      </c>
      <c r="Q684" s="93">
        <v>224000</v>
      </c>
      <c r="R684" s="93">
        <v>302000</v>
      </c>
      <c r="S684" s="92">
        <v>164000</v>
      </c>
      <c r="T684" s="92"/>
      <c r="U684" s="92"/>
      <c r="V684" s="92"/>
      <c r="W684" s="92"/>
      <c r="X684" s="92"/>
      <c r="Y684" s="93"/>
      <c r="Z684" s="93"/>
    </row>
    <row r="685" spans="1:26" ht="26.1">
      <c r="A685" s="9" t="s">
        <v>108</v>
      </c>
      <c r="B685" s="16" t="s">
        <v>24</v>
      </c>
      <c r="C685" s="16" t="s">
        <v>17</v>
      </c>
      <c r="D685" s="16" t="str" cm="1">
        <f t="array" ref="D685">IF(A685="", "", _xlfn._xlws.FILTER('Responsáveis pelas informações'!F:F, 'Responsáveis pelas informações'!A:A=A685))</f>
        <v>Bianca</v>
      </c>
      <c r="E685" s="47" t="s">
        <v>11</v>
      </c>
      <c r="F685" s="30" t="s">
        <v>877</v>
      </c>
      <c r="G685" s="30" t="s">
        <v>877</v>
      </c>
      <c r="H685" s="30"/>
      <c r="I685" s="87"/>
      <c r="J685" s="93"/>
      <c r="K685" s="93"/>
      <c r="L685" s="93"/>
      <c r="M685" s="93"/>
      <c r="N685" s="93"/>
      <c r="O685" s="93"/>
      <c r="P685" s="93">
        <v>400000</v>
      </c>
      <c r="Q685" s="93">
        <v>800000</v>
      </c>
      <c r="R685" s="93">
        <v>900000</v>
      </c>
      <c r="S685" s="93">
        <v>480000</v>
      </c>
      <c r="T685" s="93"/>
      <c r="U685" s="92"/>
      <c r="V685" s="92"/>
      <c r="W685" s="92"/>
      <c r="X685" s="92"/>
      <c r="Y685" s="93"/>
      <c r="Z685" s="93"/>
    </row>
    <row r="686" spans="1:26" ht="26.1">
      <c r="A686" s="77" t="s">
        <v>108</v>
      </c>
      <c r="B686" s="47" t="s">
        <v>9</v>
      </c>
      <c r="C686" s="47" t="s">
        <v>17</v>
      </c>
      <c r="D686" s="47" t="str" cm="1">
        <f t="array" ref="D686">IF(A686="", "", _xlfn._xlws.FILTER('Responsáveis pelas informações'!F:F, 'Responsáveis pelas informações'!A:A=A686))</f>
        <v>Bianca</v>
      </c>
      <c r="E686" s="47" t="s">
        <v>11</v>
      </c>
      <c r="F686" s="61" t="s">
        <v>414</v>
      </c>
      <c r="G686" s="61" t="s">
        <v>877</v>
      </c>
      <c r="H686" s="61"/>
      <c r="I686" s="108"/>
      <c r="J686" s="94"/>
      <c r="K686" s="94"/>
      <c r="L686" s="94"/>
      <c r="M686" s="94"/>
      <c r="N686" s="94"/>
      <c r="O686" s="94"/>
      <c r="P686" s="94"/>
      <c r="Q686" s="94"/>
      <c r="R686" s="94"/>
      <c r="S686" s="99"/>
      <c r="T686" s="99">
        <v>852000</v>
      </c>
      <c r="U686" s="99">
        <v>426000</v>
      </c>
      <c r="V686" s="99">
        <v>426000</v>
      </c>
      <c r="W686" s="99"/>
      <c r="X686" s="99"/>
      <c r="Y686" s="94"/>
      <c r="Z686" s="94"/>
    </row>
    <row r="687" spans="1:26" ht="26.1">
      <c r="A687" s="77" t="s">
        <v>108</v>
      </c>
      <c r="B687" s="47" t="s">
        <v>14</v>
      </c>
      <c r="C687" s="47" t="s">
        <v>17</v>
      </c>
      <c r="D687" s="47" t="str" cm="1">
        <f t="array" ref="D687">IF(A687="", "", _xlfn._xlws.FILTER('Responsáveis pelas informações'!F:F, 'Responsáveis pelas informações'!A:A=A687))</f>
        <v>Bianca</v>
      </c>
      <c r="E687" s="47" t="s">
        <v>11</v>
      </c>
      <c r="F687" s="61" t="s">
        <v>414</v>
      </c>
      <c r="G687" s="61" t="s">
        <v>877</v>
      </c>
      <c r="H687" s="61"/>
      <c r="I687" s="108"/>
      <c r="J687" s="94"/>
      <c r="K687" s="94"/>
      <c r="L687" s="94"/>
      <c r="M687" s="94"/>
      <c r="N687" s="94"/>
      <c r="O687" s="94"/>
      <c r="P687" s="94"/>
      <c r="Q687" s="94"/>
      <c r="R687" s="94"/>
      <c r="S687" s="99"/>
      <c r="T687" s="99">
        <v>937200</v>
      </c>
      <c r="U687" s="99">
        <v>468600</v>
      </c>
      <c r="V687" s="99">
        <v>468600</v>
      </c>
      <c r="W687" s="99"/>
      <c r="X687" s="99"/>
      <c r="Y687" s="94"/>
      <c r="Z687" s="94"/>
    </row>
    <row r="688" spans="1:26" ht="39">
      <c r="A688" s="77" t="s">
        <v>108</v>
      </c>
      <c r="B688" s="47" t="s">
        <v>19</v>
      </c>
      <c r="C688" s="47" t="s">
        <v>17</v>
      </c>
      <c r="D688" s="47" t="str" cm="1">
        <f t="array" ref="D688">IF(A688="", "", _xlfn._xlws.FILTER('Responsáveis pelas informações'!F:F, 'Responsáveis pelas informações'!A:A=A688))</f>
        <v>Bianca</v>
      </c>
      <c r="E688" s="47" t="s">
        <v>11</v>
      </c>
      <c r="F688" s="61" t="s">
        <v>414</v>
      </c>
      <c r="G688" s="61" t="s">
        <v>877</v>
      </c>
      <c r="H688" s="61"/>
      <c r="I688" s="108"/>
      <c r="J688" s="94"/>
      <c r="K688" s="94"/>
      <c r="L688" s="94"/>
      <c r="M688" s="94"/>
      <c r="N688" s="94"/>
      <c r="O688" s="94"/>
      <c r="P688" s="94"/>
      <c r="Q688" s="94"/>
      <c r="R688" s="94"/>
      <c r="S688" s="99"/>
      <c r="T688" s="99">
        <v>766800</v>
      </c>
      <c r="U688" s="99">
        <v>383400</v>
      </c>
      <c r="V688" s="99">
        <v>383400</v>
      </c>
      <c r="W688" s="99"/>
      <c r="X688" s="99"/>
      <c r="Y688" s="94"/>
      <c r="Z688" s="94"/>
    </row>
    <row r="689" spans="1:26" ht="26.1">
      <c r="A689" s="77" t="s">
        <v>108</v>
      </c>
      <c r="B689" s="47" t="s">
        <v>24</v>
      </c>
      <c r="C689" s="47" t="s">
        <v>17</v>
      </c>
      <c r="D689" s="47" t="str" cm="1">
        <f t="array" ref="D689">IF(A689="", "", _xlfn._xlws.FILTER('Responsáveis pelas informações'!F:F, 'Responsáveis pelas informações'!A:A=A689))</f>
        <v>Bianca</v>
      </c>
      <c r="E689" s="47" t="s">
        <v>11</v>
      </c>
      <c r="F689" s="61" t="s">
        <v>414</v>
      </c>
      <c r="G689" s="61" t="s">
        <v>877</v>
      </c>
      <c r="H689" s="61"/>
      <c r="I689" s="108"/>
      <c r="J689" s="94"/>
      <c r="K689" s="94"/>
      <c r="L689" s="94"/>
      <c r="M689" s="94"/>
      <c r="N689" s="94"/>
      <c r="O689" s="94"/>
      <c r="P689" s="94"/>
      <c r="Q689" s="94"/>
      <c r="R689" s="94"/>
      <c r="S689" s="99"/>
      <c r="T689" s="99">
        <v>2556000</v>
      </c>
      <c r="U689" s="99">
        <v>1278000</v>
      </c>
      <c r="V689" s="99">
        <v>1278000</v>
      </c>
      <c r="W689" s="99"/>
      <c r="X689" s="99"/>
      <c r="Y689" s="94"/>
      <c r="Z689" s="94"/>
    </row>
    <row r="690" spans="1:26" ht="26.1">
      <c r="A690" s="9" t="s">
        <v>108</v>
      </c>
      <c r="B690" s="16" t="s">
        <v>9</v>
      </c>
      <c r="C690" s="16" t="s">
        <v>7</v>
      </c>
      <c r="D690" s="16" t="str" cm="1">
        <f t="array" ref="D690">IF(A690="", "", _xlfn._xlws.FILTER('Responsáveis pelas informações'!F:F, 'Responsáveis pelas informações'!A:A=A690))</f>
        <v>Bianca</v>
      </c>
      <c r="E690" s="47" t="s">
        <v>11</v>
      </c>
      <c r="F690" s="30" t="s">
        <v>414</v>
      </c>
      <c r="G690" s="30" t="s">
        <v>877</v>
      </c>
      <c r="H690" s="30"/>
      <c r="I690" s="87"/>
      <c r="J690" s="93"/>
      <c r="K690" s="93"/>
      <c r="L690" s="93"/>
      <c r="M690" s="93"/>
      <c r="N690" s="93"/>
      <c r="O690" s="93"/>
      <c r="P690" s="93"/>
      <c r="Q690" s="93"/>
      <c r="R690" s="93"/>
      <c r="S690" s="92"/>
      <c r="T690" s="92">
        <v>900000</v>
      </c>
      <c r="U690" s="92">
        <v>450000</v>
      </c>
      <c r="V690" s="92">
        <v>450000</v>
      </c>
      <c r="W690" s="92"/>
      <c r="X690" s="92"/>
      <c r="Y690" s="93"/>
      <c r="Z690" s="93"/>
    </row>
    <row r="691" spans="1:26" ht="26.1">
      <c r="A691" s="9" t="s">
        <v>108</v>
      </c>
      <c r="B691" s="16" t="s">
        <v>14</v>
      </c>
      <c r="C691" s="16" t="s">
        <v>7</v>
      </c>
      <c r="D691" s="16" t="str" cm="1">
        <f t="array" ref="D691">IF(A691="", "", _xlfn._xlws.FILTER('Responsáveis pelas informações'!F:F, 'Responsáveis pelas informações'!A:A=A691))</f>
        <v>Bianca</v>
      </c>
      <c r="E691" s="47" t="s">
        <v>11</v>
      </c>
      <c r="F691" s="30" t="s">
        <v>414</v>
      </c>
      <c r="G691" s="30" t="s">
        <v>877</v>
      </c>
      <c r="H691" s="30"/>
      <c r="I691" s="87"/>
      <c r="J691" s="93"/>
      <c r="K691" s="93"/>
      <c r="L691" s="93"/>
      <c r="M691" s="93"/>
      <c r="N691" s="93"/>
      <c r="O691" s="93"/>
      <c r="P691" s="93"/>
      <c r="Q691" s="93"/>
      <c r="R691" s="93"/>
      <c r="S691" s="92"/>
      <c r="T691" s="92">
        <v>360000</v>
      </c>
      <c r="U691" s="92">
        <v>180000</v>
      </c>
      <c r="V691" s="92">
        <v>180000</v>
      </c>
      <c r="W691" s="92"/>
      <c r="X691" s="92"/>
      <c r="Y691" s="93"/>
      <c r="Z691" s="93"/>
    </row>
    <row r="692" spans="1:26" ht="39">
      <c r="A692" s="9" t="s">
        <v>108</v>
      </c>
      <c r="B692" s="16" t="s">
        <v>19</v>
      </c>
      <c r="C692" s="16" t="s">
        <v>7</v>
      </c>
      <c r="D692" s="16" t="str" cm="1">
        <f t="array" ref="D692">IF(A692="", "", _xlfn._xlws.FILTER('Responsáveis pelas informações'!F:F, 'Responsáveis pelas informações'!A:A=A692))</f>
        <v>Bianca</v>
      </c>
      <c r="E692" s="47" t="s">
        <v>11</v>
      </c>
      <c r="F692" s="30" t="s">
        <v>414</v>
      </c>
      <c r="G692" s="30" t="s">
        <v>877</v>
      </c>
      <c r="H692" s="30"/>
      <c r="I692" s="87"/>
      <c r="J692" s="93"/>
      <c r="K692" s="93"/>
      <c r="L692" s="93"/>
      <c r="M692" s="93"/>
      <c r="N692" s="93"/>
      <c r="O692" s="93"/>
      <c r="P692" s="93"/>
      <c r="Q692" s="93"/>
      <c r="R692" s="93"/>
      <c r="S692" s="92"/>
      <c r="T692" s="92">
        <v>540000</v>
      </c>
      <c r="U692" s="92">
        <v>270000</v>
      </c>
      <c r="V692" s="92">
        <v>270000</v>
      </c>
      <c r="W692" s="92"/>
      <c r="X692" s="92"/>
      <c r="Y692" s="93"/>
      <c r="Z692" s="93"/>
    </row>
    <row r="693" spans="1:26" ht="26.1">
      <c r="A693" s="77" t="s">
        <v>108</v>
      </c>
      <c r="B693" s="47" t="s">
        <v>24</v>
      </c>
      <c r="C693" s="47" t="s">
        <v>7</v>
      </c>
      <c r="D693" s="47" t="str" cm="1">
        <f t="array" ref="D693">IF(A693="", "", _xlfn._xlws.FILTER('Responsáveis pelas informações'!F:F, 'Responsáveis pelas informações'!A:A=A693))</f>
        <v>Bianca</v>
      </c>
      <c r="E693" s="47" t="s">
        <v>11</v>
      </c>
      <c r="F693" s="61" t="s">
        <v>414</v>
      </c>
      <c r="G693" s="61" t="s">
        <v>877</v>
      </c>
      <c r="H693" s="61"/>
      <c r="I693" s="108"/>
      <c r="J693" s="94"/>
      <c r="K693" s="94"/>
      <c r="L693" s="94"/>
      <c r="M693" s="94"/>
      <c r="N693" s="94"/>
      <c r="O693" s="94"/>
      <c r="P693" s="94"/>
      <c r="Q693" s="94"/>
      <c r="R693" s="94"/>
      <c r="S693" s="99"/>
      <c r="T693" s="99">
        <v>1800000</v>
      </c>
      <c r="U693" s="99">
        <v>900000</v>
      </c>
      <c r="V693" s="99">
        <v>900000</v>
      </c>
      <c r="W693" s="99"/>
      <c r="X693" s="99"/>
      <c r="Y693" s="94"/>
      <c r="Z693" s="94"/>
    </row>
    <row r="694" spans="1:26" ht="26.1">
      <c r="A694" s="77" t="s">
        <v>108</v>
      </c>
      <c r="B694" s="47" t="s">
        <v>9</v>
      </c>
      <c r="C694" s="47" t="s">
        <v>12</v>
      </c>
      <c r="D694" s="47" t="str" cm="1">
        <f t="array" ref="D694">IF(A694="", "", _xlfn._xlws.FILTER('Responsáveis pelas informações'!F:F, 'Responsáveis pelas informações'!A:A=A694))</f>
        <v>Bianca</v>
      </c>
      <c r="E694" s="47" t="s">
        <v>11</v>
      </c>
      <c r="F694" s="61" t="s">
        <v>414</v>
      </c>
      <c r="G694" s="61" t="s">
        <v>877</v>
      </c>
      <c r="H694" s="61"/>
      <c r="I694" s="108"/>
      <c r="J694" s="94"/>
      <c r="K694" s="94"/>
      <c r="L694" s="94"/>
      <c r="M694" s="94"/>
      <c r="N694" s="94"/>
      <c r="O694" s="94"/>
      <c r="P694" s="94"/>
      <c r="Q694" s="94"/>
      <c r="R694" s="94"/>
      <c r="S694" s="99"/>
      <c r="T694" s="99">
        <v>450000</v>
      </c>
      <c r="U694" s="99">
        <v>450000</v>
      </c>
      <c r="V694" s="99">
        <v>0</v>
      </c>
      <c r="W694" s="99"/>
      <c r="X694" s="99"/>
      <c r="Y694" s="94"/>
      <c r="Z694" s="94"/>
    </row>
    <row r="695" spans="1:26" ht="27.75" customHeight="1">
      <c r="A695" s="77" t="s">
        <v>108</v>
      </c>
      <c r="B695" s="47" t="s">
        <v>14</v>
      </c>
      <c r="C695" s="47" t="s">
        <v>12</v>
      </c>
      <c r="D695" s="47" t="str" cm="1">
        <f t="array" ref="D695">IF(A695="", "", _xlfn._xlws.FILTER('Responsáveis pelas informações'!F:F, 'Responsáveis pelas informações'!A:A=A695))</f>
        <v>Bianca</v>
      </c>
      <c r="E695" s="47" t="s">
        <v>11</v>
      </c>
      <c r="F695" s="61" t="s">
        <v>414</v>
      </c>
      <c r="G695" s="61" t="s">
        <v>877</v>
      </c>
      <c r="H695" s="61"/>
      <c r="I695" s="108"/>
      <c r="J695" s="94"/>
      <c r="K695" s="94"/>
      <c r="L695" s="94"/>
      <c r="M695" s="94"/>
      <c r="N695" s="94"/>
      <c r="O695" s="94"/>
      <c r="P695" s="94"/>
      <c r="Q695" s="94"/>
      <c r="R695" s="94"/>
      <c r="S695" s="99"/>
      <c r="T695" s="99">
        <v>180000</v>
      </c>
      <c r="U695" s="99">
        <v>180000</v>
      </c>
      <c r="V695" s="99">
        <v>0</v>
      </c>
      <c r="W695" s="99"/>
      <c r="X695" s="99"/>
      <c r="Y695" s="94"/>
      <c r="Z695" s="94"/>
    </row>
    <row r="696" spans="1:26" ht="27.75" customHeight="1">
      <c r="A696" s="77" t="s">
        <v>108</v>
      </c>
      <c r="B696" s="47" t="s">
        <v>19</v>
      </c>
      <c r="C696" s="47" t="s">
        <v>12</v>
      </c>
      <c r="D696" s="47" t="str" cm="1">
        <f t="array" ref="D696">IF(A696="", "", _xlfn._xlws.FILTER('Responsáveis pelas informações'!F:F, 'Responsáveis pelas informações'!A:A=A696))</f>
        <v>Bianca</v>
      </c>
      <c r="E696" s="47" t="s">
        <v>11</v>
      </c>
      <c r="F696" s="61" t="s">
        <v>414</v>
      </c>
      <c r="G696" s="61" t="s">
        <v>877</v>
      </c>
      <c r="H696" s="61"/>
      <c r="I696" s="108"/>
      <c r="J696" s="94"/>
      <c r="K696" s="94"/>
      <c r="L696" s="94"/>
      <c r="M696" s="94"/>
      <c r="N696" s="94"/>
      <c r="O696" s="94"/>
      <c r="P696" s="94"/>
      <c r="Q696" s="94"/>
      <c r="R696" s="94"/>
      <c r="S696" s="99"/>
      <c r="T696" s="99">
        <v>270000</v>
      </c>
      <c r="U696" s="99">
        <v>270000</v>
      </c>
      <c r="V696" s="99">
        <v>0</v>
      </c>
      <c r="W696" s="99"/>
      <c r="X696" s="99"/>
      <c r="Y696" s="94"/>
      <c r="Z696" s="94"/>
    </row>
    <row r="697" spans="1:26" ht="27.75" customHeight="1">
      <c r="A697" s="77" t="s">
        <v>108</v>
      </c>
      <c r="B697" s="47" t="s">
        <v>24</v>
      </c>
      <c r="C697" s="47" t="s">
        <v>12</v>
      </c>
      <c r="D697" s="47" t="str" cm="1">
        <f t="array" ref="D697">IF(A697="", "", _xlfn._xlws.FILTER('Responsáveis pelas informações'!F:F, 'Responsáveis pelas informações'!A:A=A697))</f>
        <v>Bianca</v>
      </c>
      <c r="E697" s="47" t="s">
        <v>11</v>
      </c>
      <c r="F697" s="61" t="s">
        <v>414</v>
      </c>
      <c r="G697" s="61" t="s">
        <v>877</v>
      </c>
      <c r="H697" s="61"/>
      <c r="I697" s="47"/>
      <c r="J697" s="94"/>
      <c r="K697" s="94"/>
      <c r="L697" s="94"/>
      <c r="M697" s="94"/>
      <c r="N697" s="94"/>
      <c r="O697" s="94"/>
      <c r="P697" s="94"/>
      <c r="Q697" s="94"/>
      <c r="R697" s="94"/>
      <c r="S697" s="99"/>
      <c r="T697" s="99">
        <v>900000</v>
      </c>
      <c r="U697" s="99">
        <v>900000</v>
      </c>
      <c r="V697" s="99"/>
      <c r="W697" s="99"/>
      <c r="X697" s="99"/>
      <c r="Y697" s="94"/>
      <c r="Z697" s="94"/>
    </row>
    <row r="698" spans="1:26" ht="27.75" customHeight="1">
      <c r="A698" s="9" t="s">
        <v>110</v>
      </c>
      <c r="B698" s="16" t="s">
        <v>9</v>
      </c>
      <c r="C698" s="16" t="s">
        <v>17</v>
      </c>
      <c r="D698" s="16" t="str" cm="1">
        <f t="array" ref="D698">IF(A698="", "", _xlfn._xlws.FILTER('Responsáveis pelas informações'!F:F, 'Responsáveis pelas informações'!A:A=A698))</f>
        <v>Bianca</v>
      </c>
      <c r="E698" s="47" t="s">
        <v>16</v>
      </c>
      <c r="F698" s="30" t="s">
        <v>408</v>
      </c>
      <c r="G698" s="30" t="s">
        <v>877</v>
      </c>
      <c r="H698" s="30"/>
      <c r="I698" s="87" t="s">
        <v>1093</v>
      </c>
      <c r="J698" s="93"/>
      <c r="K698" s="93"/>
      <c r="L698" s="93"/>
      <c r="M698" s="93"/>
      <c r="N698" s="93"/>
      <c r="O698" s="93"/>
      <c r="P698" s="93">
        <v>1164424.93</v>
      </c>
      <c r="Q698" s="93">
        <v>2000000</v>
      </c>
      <c r="R698" s="93">
        <v>2666666.67</v>
      </c>
      <c r="S698" s="92">
        <v>3333333.33</v>
      </c>
      <c r="T698" s="92">
        <v>3333333.33</v>
      </c>
      <c r="U698" s="92">
        <v>2666666.67</v>
      </c>
      <c r="V698" s="92">
        <v>666666.67000000004</v>
      </c>
      <c r="W698" s="92"/>
      <c r="X698" s="92"/>
      <c r="Y698" s="93"/>
      <c r="Z698" s="93"/>
    </row>
    <row r="699" spans="1:26" ht="26.1">
      <c r="A699" s="9" t="s">
        <v>110</v>
      </c>
      <c r="B699" s="16" t="s">
        <v>14</v>
      </c>
      <c r="C699" s="16" t="s">
        <v>17</v>
      </c>
      <c r="D699" s="16" t="str" cm="1">
        <f t="array" ref="D699">IF(A699="", "", _xlfn._xlws.FILTER('Responsáveis pelas informações'!F:F, 'Responsáveis pelas informações'!A:A=A699))</f>
        <v>Bianca</v>
      </c>
      <c r="E699" s="47" t="s">
        <v>16</v>
      </c>
      <c r="F699" s="30" t="s">
        <v>408</v>
      </c>
      <c r="G699" s="30" t="s">
        <v>877</v>
      </c>
      <c r="H699" s="30"/>
      <c r="I699" s="87"/>
      <c r="J699" s="93"/>
      <c r="K699" s="93"/>
      <c r="L699" s="93"/>
      <c r="M699" s="93"/>
      <c r="N699" s="93"/>
      <c r="O699" s="93"/>
      <c r="P699" s="93">
        <v>1810685.44</v>
      </c>
      <c r="Q699" s="93">
        <v>3100000</v>
      </c>
      <c r="R699" s="93">
        <v>4133333.33</v>
      </c>
      <c r="S699" s="92">
        <v>5166666.67</v>
      </c>
      <c r="T699" s="92">
        <v>5166666.67</v>
      </c>
      <c r="U699" s="92">
        <v>4133333.33</v>
      </c>
      <c r="V699" s="92">
        <v>1033333.33</v>
      </c>
      <c r="W699" s="92"/>
      <c r="X699" s="92"/>
      <c r="Y699" s="93"/>
      <c r="Z699" s="93"/>
    </row>
    <row r="700" spans="1:26" ht="39">
      <c r="A700" s="9" t="s">
        <v>110</v>
      </c>
      <c r="B700" s="16" t="s">
        <v>19</v>
      </c>
      <c r="C700" s="16" t="s">
        <v>17</v>
      </c>
      <c r="D700" s="16" t="str" cm="1">
        <f t="array" ref="D700">IF(A700="", "", _xlfn._xlws.FILTER('Responsáveis pelas informações'!F:F, 'Responsáveis pelas informações'!A:A=A700))</f>
        <v>Bianca</v>
      </c>
      <c r="E700" s="47" t="s">
        <v>16</v>
      </c>
      <c r="F700" s="30" t="s">
        <v>408</v>
      </c>
      <c r="G700" s="30" t="s">
        <v>877</v>
      </c>
      <c r="H700" s="30"/>
      <c r="I700" s="87"/>
      <c r="J700" s="93"/>
      <c r="K700" s="93"/>
      <c r="L700" s="93"/>
      <c r="M700" s="93"/>
      <c r="N700" s="93"/>
      <c r="O700" s="93"/>
      <c r="P700" s="93">
        <v>524889.63</v>
      </c>
      <c r="Q700" s="93">
        <v>900000</v>
      </c>
      <c r="R700" s="93">
        <v>1200000</v>
      </c>
      <c r="S700" s="92">
        <v>1500000</v>
      </c>
      <c r="T700" s="92">
        <v>1500000</v>
      </c>
      <c r="U700" s="92">
        <v>1200000</v>
      </c>
      <c r="V700" s="92">
        <v>300000</v>
      </c>
      <c r="W700" s="92"/>
      <c r="X700" s="92"/>
      <c r="Y700" s="93"/>
      <c r="Z700" s="93"/>
    </row>
    <row r="701" spans="1:26" ht="26.1">
      <c r="A701" s="9" t="s">
        <v>110</v>
      </c>
      <c r="B701" s="16" t="s">
        <v>24</v>
      </c>
      <c r="C701" s="16" t="s">
        <v>17</v>
      </c>
      <c r="D701" s="16" t="str" cm="1">
        <f t="array" ref="D701">IF(A701="", "", _xlfn._xlws.FILTER('Responsáveis pelas informações'!F:F, 'Responsáveis pelas informações'!A:A=A701))</f>
        <v>Bianca</v>
      </c>
      <c r="E701" s="47" t="s">
        <v>16</v>
      </c>
      <c r="F701" s="30" t="s">
        <v>408</v>
      </c>
      <c r="G701" s="30" t="s">
        <v>877</v>
      </c>
      <c r="H701" s="30"/>
      <c r="I701" s="89"/>
      <c r="J701" s="98"/>
      <c r="K701" s="98"/>
      <c r="L701" s="98"/>
      <c r="M701" s="98"/>
      <c r="N701" s="98"/>
      <c r="O701" s="98"/>
      <c r="P701" s="94">
        <f>SUM(O698:P700)</f>
        <v>3500000</v>
      </c>
      <c r="Q701" s="94">
        <f>SUM(Q698:Q700)</f>
        <v>6000000</v>
      </c>
      <c r="R701" s="94">
        <v>8000000</v>
      </c>
      <c r="S701" s="94">
        <v>10000000</v>
      </c>
      <c r="T701" s="94">
        <v>10000000</v>
      </c>
      <c r="U701" s="92">
        <v>8000000</v>
      </c>
      <c r="V701" s="92">
        <v>2000000</v>
      </c>
      <c r="W701" s="92"/>
      <c r="X701" s="92"/>
      <c r="Y701" s="98"/>
      <c r="Z701" s="98"/>
    </row>
    <row r="702" spans="1:26" ht="26.1">
      <c r="A702" s="9" t="s">
        <v>112</v>
      </c>
      <c r="B702" s="16" t="s">
        <v>9</v>
      </c>
      <c r="C702" s="16" t="s">
        <v>17</v>
      </c>
      <c r="D702" s="16" t="str" cm="1">
        <f t="array" ref="D702">IF(A702="", "", _xlfn._xlws.FILTER('Responsáveis pelas informações'!F:F, 'Responsáveis pelas informações'!A:A=A702))</f>
        <v>Marcos</v>
      </c>
      <c r="E702" s="16" t="s">
        <v>16</v>
      </c>
      <c r="F702" s="30" t="s">
        <v>877</v>
      </c>
      <c r="G702" s="30" t="s">
        <v>877</v>
      </c>
      <c r="H702" s="30"/>
      <c r="I702" s="16"/>
      <c r="J702" s="93"/>
      <c r="K702" s="93"/>
      <c r="L702" s="93"/>
      <c r="M702" s="93"/>
      <c r="N702" s="93"/>
      <c r="O702" s="93"/>
      <c r="P702" s="93"/>
      <c r="Q702" s="93">
        <v>1287000</v>
      </c>
      <c r="R702" s="93">
        <v>237600</v>
      </c>
      <c r="S702" s="93">
        <v>2145000</v>
      </c>
      <c r="T702" s="93">
        <v>1980000</v>
      </c>
      <c r="U702" s="92">
        <v>1557600</v>
      </c>
      <c r="V702" s="92">
        <v>825000</v>
      </c>
      <c r="W702" s="92">
        <v>165000</v>
      </c>
      <c r="X702" s="92"/>
      <c r="Y702" s="98"/>
      <c r="Z702" s="98"/>
    </row>
    <row r="703" spans="1:26" ht="26.1">
      <c r="A703" s="9" t="s">
        <v>112</v>
      </c>
      <c r="B703" s="16" t="s">
        <v>14</v>
      </c>
      <c r="C703" s="16" t="s">
        <v>17</v>
      </c>
      <c r="D703" s="16" t="str" cm="1">
        <f t="array" ref="D703">IF(A703="", "", _xlfn._xlws.FILTER('Responsáveis pelas informações'!F:F, 'Responsáveis pelas informações'!A:A=A703))</f>
        <v>Marcos</v>
      </c>
      <c r="E703" s="16" t="s">
        <v>16</v>
      </c>
      <c r="F703" s="30" t="s">
        <v>877</v>
      </c>
      <c r="G703" s="30" t="s">
        <v>877</v>
      </c>
      <c r="H703" s="30"/>
      <c r="I703" s="16"/>
      <c r="J703" s="93"/>
      <c r="K703" s="93"/>
      <c r="L703" s="93"/>
      <c r="M703" s="93"/>
      <c r="N703" s="93"/>
      <c r="O703" s="93"/>
      <c r="P703" s="93"/>
      <c r="Q703" s="93">
        <v>2223000</v>
      </c>
      <c r="R703" s="93">
        <v>410400</v>
      </c>
      <c r="S703" s="93">
        <v>3705000</v>
      </c>
      <c r="T703" s="93">
        <v>3420000</v>
      </c>
      <c r="U703" s="92">
        <v>2690400</v>
      </c>
      <c r="V703" s="92">
        <v>1425000</v>
      </c>
      <c r="W703" s="92">
        <v>285000</v>
      </c>
      <c r="X703" s="92"/>
      <c r="Y703" s="98"/>
      <c r="Z703" s="98"/>
    </row>
    <row r="704" spans="1:26" ht="39">
      <c r="A704" s="9" t="s">
        <v>112</v>
      </c>
      <c r="B704" s="16" t="s">
        <v>19</v>
      </c>
      <c r="C704" s="16" t="s">
        <v>17</v>
      </c>
      <c r="D704" s="16" t="str" cm="1">
        <f t="array" ref="D704">IF(A704="", "", _xlfn._xlws.FILTER('Responsáveis pelas informações'!F:F, 'Responsáveis pelas informações'!A:A=A704))</f>
        <v>Marcos</v>
      </c>
      <c r="E704" s="16" t="s">
        <v>16</v>
      </c>
      <c r="F704" s="30" t="s">
        <v>877</v>
      </c>
      <c r="G704" s="30" t="s">
        <v>877</v>
      </c>
      <c r="H704" s="30"/>
      <c r="I704" s="16"/>
      <c r="J704" s="93"/>
      <c r="K704" s="93"/>
      <c r="L704" s="93"/>
      <c r="M704" s="93"/>
      <c r="N704" s="93"/>
      <c r="O704" s="93"/>
      <c r="P704" s="93"/>
      <c r="Q704" s="93">
        <v>390000</v>
      </c>
      <c r="R704" s="93">
        <v>72000</v>
      </c>
      <c r="S704" s="93">
        <v>650000</v>
      </c>
      <c r="T704" s="93">
        <v>600000</v>
      </c>
      <c r="U704" s="92">
        <v>472000</v>
      </c>
      <c r="V704" s="92">
        <v>250000</v>
      </c>
      <c r="W704" s="92">
        <v>50000</v>
      </c>
      <c r="X704" s="92"/>
      <c r="Y704" s="98"/>
      <c r="Z704" s="98"/>
    </row>
    <row r="705" spans="1:26" ht="26.1">
      <c r="A705" s="9" t="s">
        <v>112</v>
      </c>
      <c r="B705" s="16" t="s">
        <v>24</v>
      </c>
      <c r="C705" s="16" t="s">
        <v>17</v>
      </c>
      <c r="D705" s="16" t="str" cm="1">
        <f t="array" ref="D705">IF(A705="", "", _xlfn._xlws.FILTER('Responsáveis pelas informações'!F:F, 'Responsáveis pelas informações'!A:A=A705))</f>
        <v>Marcos</v>
      </c>
      <c r="E705" s="16" t="s">
        <v>16</v>
      </c>
      <c r="F705" s="30" t="s">
        <v>877</v>
      </c>
      <c r="G705" s="30" t="s">
        <v>877</v>
      </c>
      <c r="H705" s="30"/>
      <c r="I705" s="16"/>
      <c r="J705" s="93"/>
      <c r="K705" s="93"/>
      <c r="L705" s="93"/>
      <c r="M705" s="93"/>
      <c r="N705" s="93"/>
      <c r="O705" s="93"/>
      <c r="P705" s="93"/>
      <c r="Q705" s="93">
        <v>3900000</v>
      </c>
      <c r="R705" s="93">
        <v>720000</v>
      </c>
      <c r="S705" s="93">
        <v>6500000</v>
      </c>
      <c r="T705" s="93">
        <v>6000000</v>
      </c>
      <c r="U705" s="92">
        <v>4720000</v>
      </c>
      <c r="V705" s="92">
        <v>2500000</v>
      </c>
      <c r="W705" s="92">
        <v>500000</v>
      </c>
      <c r="X705" s="92"/>
      <c r="Y705" s="98"/>
      <c r="Z705" s="98"/>
    </row>
    <row r="706" spans="1:26" ht="26.1">
      <c r="A706" s="9" t="s">
        <v>112</v>
      </c>
      <c r="B706" s="16" t="s">
        <v>9</v>
      </c>
      <c r="C706" s="16" t="s">
        <v>17</v>
      </c>
      <c r="D706" s="16" t="str" cm="1">
        <f t="array" ref="D706">IF(A706="", "", _xlfn._xlws.FILTER('Responsáveis pelas informações'!F:F, 'Responsáveis pelas informações'!A:A=A706))</f>
        <v>Marcos</v>
      </c>
      <c r="E706" s="16" t="s">
        <v>16</v>
      </c>
      <c r="F706" s="30" t="s">
        <v>408</v>
      </c>
      <c r="G706" s="30" t="s">
        <v>877</v>
      </c>
      <c r="H706" s="30"/>
      <c r="I706" s="87"/>
      <c r="J706" s="93"/>
      <c r="K706" s="93"/>
      <c r="L706" s="93"/>
      <c r="M706" s="93"/>
      <c r="N706" s="93"/>
      <c r="O706" s="93"/>
      <c r="P706" s="93"/>
      <c r="Q706" s="93"/>
      <c r="R706" s="93"/>
      <c r="S706" s="92">
        <v>2280018.73</v>
      </c>
      <c r="T706" s="92">
        <v>1292655.1299999999</v>
      </c>
      <c r="U706" s="92">
        <v>1357287.88</v>
      </c>
      <c r="V706" s="92">
        <v>1425152.28</v>
      </c>
      <c r="W706" s="92">
        <v>1496409.89</v>
      </c>
      <c r="X706" s="92"/>
      <c r="Y706" s="93"/>
      <c r="Z706" s="93"/>
    </row>
    <row r="707" spans="1:26" ht="26.1">
      <c r="A707" s="9" t="s">
        <v>112</v>
      </c>
      <c r="B707" s="16" t="s">
        <v>14</v>
      </c>
      <c r="C707" s="16" t="s">
        <v>17</v>
      </c>
      <c r="D707" s="16" t="str" cm="1">
        <f t="array" ref="D707">IF(A707="", "", _xlfn._xlws.FILTER('Responsáveis pelas informações'!F:F, 'Responsáveis pelas informações'!A:A=A707))</f>
        <v>Marcos</v>
      </c>
      <c r="E707" s="16" t="s">
        <v>16</v>
      </c>
      <c r="F707" s="30" t="s">
        <v>408</v>
      </c>
      <c r="G707" s="30" t="s">
        <v>877</v>
      </c>
      <c r="H707" s="30"/>
      <c r="I707" s="87"/>
      <c r="J707" s="93"/>
      <c r="K707" s="93"/>
      <c r="L707" s="93"/>
      <c r="M707" s="93"/>
      <c r="N707" s="93"/>
      <c r="O707" s="93"/>
      <c r="P707" s="93"/>
      <c r="Q707" s="93"/>
      <c r="R707" s="93"/>
      <c r="S707" s="92">
        <v>3938214.17</v>
      </c>
      <c r="T707" s="92">
        <v>2232767.9500000002</v>
      </c>
      <c r="U707" s="92">
        <v>2344406.34</v>
      </c>
      <c r="V707" s="92">
        <v>2461626.66</v>
      </c>
      <c r="W707" s="92">
        <v>2584707.9900000002</v>
      </c>
      <c r="X707" s="92"/>
      <c r="Y707" s="93"/>
      <c r="Z707" s="93"/>
    </row>
    <row r="708" spans="1:26" ht="39">
      <c r="A708" s="9" t="s">
        <v>112</v>
      </c>
      <c r="B708" s="16" t="s">
        <v>19</v>
      </c>
      <c r="C708" s="16" t="s">
        <v>17</v>
      </c>
      <c r="D708" s="16" t="str" cm="1">
        <f t="array" ref="D708">IF(A708="", "", _xlfn._xlws.FILTER('Responsáveis pelas informações'!F:F, 'Responsáveis pelas informações'!A:A=A708))</f>
        <v>Marcos</v>
      </c>
      <c r="E708" s="16" t="s">
        <v>16</v>
      </c>
      <c r="F708" s="30" t="s">
        <v>408</v>
      </c>
      <c r="G708" s="30" t="s">
        <v>877</v>
      </c>
      <c r="H708" s="30"/>
      <c r="I708" s="87"/>
      <c r="J708" s="93"/>
      <c r="K708" s="93"/>
      <c r="L708" s="93"/>
      <c r="M708" s="93"/>
      <c r="N708" s="93"/>
      <c r="O708" s="93"/>
      <c r="P708" s="93"/>
      <c r="Q708" s="93"/>
      <c r="R708" s="93"/>
      <c r="S708" s="92">
        <v>690914.77</v>
      </c>
      <c r="T708" s="92">
        <v>391713.67</v>
      </c>
      <c r="U708" s="92">
        <v>411299.36</v>
      </c>
      <c r="V708" s="92">
        <v>431864.33</v>
      </c>
      <c r="W708" s="92">
        <v>453457.54</v>
      </c>
      <c r="X708" s="92"/>
      <c r="Y708" s="93"/>
      <c r="Z708" s="93"/>
    </row>
    <row r="709" spans="1:26" ht="26.1">
      <c r="A709" s="9" t="s">
        <v>112</v>
      </c>
      <c r="B709" s="16" t="s">
        <v>24</v>
      </c>
      <c r="C709" s="16" t="s">
        <v>17</v>
      </c>
      <c r="D709" s="16" t="str" cm="1">
        <f t="array" ref="D709">IF(A709="", "", _xlfn._xlws.FILTER('Responsáveis pelas informações'!F:F, 'Responsáveis pelas informações'!A:A=A709))</f>
        <v>Marcos</v>
      </c>
      <c r="E709" s="16" t="s">
        <v>16</v>
      </c>
      <c r="F709" s="30" t="s">
        <v>408</v>
      </c>
      <c r="G709" s="30" t="s">
        <v>877</v>
      </c>
      <c r="H709" s="30"/>
      <c r="I709" s="87"/>
      <c r="J709" s="93"/>
      <c r="K709" s="93"/>
      <c r="L709" s="93"/>
      <c r="M709" s="93"/>
      <c r="N709" s="93"/>
      <c r="O709" s="93"/>
      <c r="P709" s="93"/>
      <c r="Q709" s="93"/>
      <c r="R709" s="93"/>
      <c r="S709" s="92">
        <v>6909147.6699999999</v>
      </c>
      <c r="T709" s="92">
        <v>3917136.75</v>
      </c>
      <c r="U709" s="92">
        <v>4112993.5799999996</v>
      </c>
      <c r="V709" s="92">
        <v>4318643.2700000005</v>
      </c>
      <c r="W709" s="92">
        <v>4534575.42</v>
      </c>
      <c r="X709" s="92"/>
      <c r="Y709" s="93"/>
      <c r="Z709" s="93"/>
    </row>
    <row r="710" spans="1:26" ht="26.1">
      <c r="A710" s="9" t="s">
        <v>112</v>
      </c>
      <c r="B710" s="16" t="s">
        <v>9</v>
      </c>
      <c r="C710" s="16" t="s">
        <v>7</v>
      </c>
      <c r="D710" s="16" t="str" cm="1">
        <f t="array" ref="D710">IF(A710="", "", _xlfn._xlws.FILTER('Responsáveis pelas informações'!F:F, 'Responsáveis pelas informações'!A:A=A710))</f>
        <v>Marcos</v>
      </c>
      <c r="E710" s="16" t="s">
        <v>16</v>
      </c>
      <c r="F710" s="30" t="s">
        <v>408</v>
      </c>
      <c r="G710" s="30" t="s">
        <v>877</v>
      </c>
      <c r="H710" s="30"/>
      <c r="I710" s="87"/>
      <c r="J710" s="93"/>
      <c r="K710" s="93"/>
      <c r="L710" s="93"/>
      <c r="M710" s="93"/>
      <c r="N710" s="93"/>
      <c r="O710" s="93"/>
      <c r="P710" s="93"/>
      <c r="Q710" s="93"/>
      <c r="R710" s="93"/>
      <c r="S710" s="92">
        <v>8550070.2300000004</v>
      </c>
      <c r="T710" s="92">
        <v>4847456.7300000004</v>
      </c>
      <c r="U710" s="92">
        <v>5089829.57</v>
      </c>
      <c r="V710" s="92">
        <v>5344321.05</v>
      </c>
      <c r="W710" s="92">
        <v>5611537.0999999996</v>
      </c>
      <c r="X710" s="92"/>
      <c r="Y710" s="93"/>
      <c r="Z710" s="93"/>
    </row>
    <row r="711" spans="1:26" ht="26.1">
      <c r="A711" s="9" t="s">
        <v>112</v>
      </c>
      <c r="B711" s="16" t="s">
        <v>14</v>
      </c>
      <c r="C711" s="16" t="s">
        <v>7</v>
      </c>
      <c r="D711" s="16" t="str" cm="1">
        <f t="array" ref="D711">IF(A711="", "", _xlfn._xlws.FILTER('Responsáveis pelas informações'!F:F, 'Responsáveis pelas informações'!A:A=A711))</f>
        <v>Marcos</v>
      </c>
      <c r="E711" s="16" t="s">
        <v>16</v>
      </c>
      <c r="F711" s="30" t="s">
        <v>408</v>
      </c>
      <c r="G711" s="30" t="s">
        <v>877</v>
      </c>
      <c r="H711" s="30"/>
      <c r="I711" s="87"/>
      <c r="J711" s="93"/>
      <c r="K711" s="93"/>
      <c r="L711" s="93"/>
      <c r="M711" s="93"/>
      <c r="N711" s="93"/>
      <c r="O711" s="93"/>
      <c r="P711" s="93"/>
      <c r="Q711" s="93"/>
      <c r="R711" s="93"/>
      <c r="S711" s="92">
        <v>10766092.99</v>
      </c>
      <c r="T711" s="92">
        <v>6103829.3799999999</v>
      </c>
      <c r="U711" s="92">
        <v>6409020.8499999996</v>
      </c>
      <c r="V711" s="92">
        <v>6729471.8799999999</v>
      </c>
      <c r="W711" s="92">
        <v>7065945.4800000004</v>
      </c>
      <c r="X711" s="92"/>
      <c r="Y711" s="93"/>
      <c r="Z711" s="93"/>
    </row>
    <row r="712" spans="1:26" ht="39">
      <c r="A712" s="9" t="s">
        <v>112</v>
      </c>
      <c r="B712" s="16" t="s">
        <v>19</v>
      </c>
      <c r="C712" s="16" t="s">
        <v>7</v>
      </c>
      <c r="D712" s="16" t="str" cm="1">
        <f t="array" ref="D712">IF(A712="", "", _xlfn._xlws.FILTER('Responsáveis pelas informações'!F:F, 'Responsáveis pelas informações'!A:A=A712))</f>
        <v>Marcos</v>
      </c>
      <c r="E712" s="16" t="s">
        <v>16</v>
      </c>
      <c r="F712" s="30" t="s">
        <v>408</v>
      </c>
      <c r="G712" s="30" t="s">
        <v>877</v>
      </c>
      <c r="H712" s="30"/>
      <c r="I712" s="87"/>
      <c r="J712" s="93"/>
      <c r="K712" s="93"/>
      <c r="L712" s="93"/>
      <c r="M712" s="93"/>
      <c r="N712" s="93"/>
      <c r="O712" s="93"/>
      <c r="P712" s="93"/>
      <c r="Q712" s="93"/>
      <c r="R712" s="93"/>
      <c r="S712" s="92">
        <v>2186508.4900000002</v>
      </c>
      <c r="T712" s="92">
        <v>1239639.55</v>
      </c>
      <c r="U712" s="92">
        <v>1301621.54</v>
      </c>
      <c r="V712" s="92">
        <v>1366702.61</v>
      </c>
      <c r="W712" s="92">
        <v>1435037.75</v>
      </c>
      <c r="X712" s="92"/>
      <c r="Y712" s="93"/>
      <c r="Z712" s="93"/>
    </row>
    <row r="713" spans="1:26" ht="26.1">
      <c r="A713" s="9" t="s">
        <v>112</v>
      </c>
      <c r="B713" s="16" t="s">
        <v>24</v>
      </c>
      <c r="C713" s="16" t="s">
        <v>7</v>
      </c>
      <c r="D713" s="16" t="str" cm="1">
        <f t="array" ref="D713">IF(A713="", "", _xlfn._xlws.FILTER('Responsáveis pelas informações'!F:F, 'Responsáveis pelas informações'!A:A=A713))</f>
        <v>Marcos</v>
      </c>
      <c r="E713" s="16" t="s">
        <v>16</v>
      </c>
      <c r="F713" s="30" t="s">
        <v>408</v>
      </c>
      <c r="G713" s="30" t="s">
        <v>877</v>
      </c>
      <c r="H713" s="30"/>
      <c r="I713" s="87"/>
      <c r="J713" s="93"/>
      <c r="K713" s="93"/>
      <c r="L713" s="93"/>
      <c r="M713" s="93"/>
      <c r="N713" s="93"/>
      <c r="O713" s="93"/>
      <c r="P713" s="93"/>
      <c r="Q713" s="93"/>
      <c r="R713" s="93"/>
      <c r="S713" s="92">
        <v>21502671.710000001</v>
      </c>
      <c r="T713" s="92">
        <v>12190925.66</v>
      </c>
      <c r="U713" s="92">
        <v>12800471.960000001</v>
      </c>
      <c r="V713" s="92">
        <v>13440495.539999999</v>
      </c>
      <c r="W713" s="92">
        <v>14112520.33</v>
      </c>
      <c r="X713" s="92"/>
      <c r="Y713" s="93"/>
      <c r="Z713" s="93"/>
    </row>
    <row r="714" spans="1:26" ht="26.1">
      <c r="A714" s="9" t="s">
        <v>112</v>
      </c>
      <c r="B714" s="16" t="s">
        <v>9</v>
      </c>
      <c r="C714" s="16" t="s">
        <v>12</v>
      </c>
      <c r="D714" s="16" t="str" cm="1">
        <f t="array" ref="D714">IF(A714="", "", _xlfn._xlws.FILTER('Responsáveis pelas informações'!F:F, 'Responsáveis pelas informações'!A:A=A714))</f>
        <v>Marcos</v>
      </c>
      <c r="E714" s="16" t="s">
        <v>16</v>
      </c>
      <c r="F714" s="30" t="s">
        <v>408</v>
      </c>
      <c r="G714" s="30" t="s">
        <v>877</v>
      </c>
      <c r="H714" s="30"/>
      <c r="I714" s="87"/>
      <c r="J714" s="93"/>
      <c r="K714" s="93"/>
      <c r="L714" s="93"/>
      <c r="M714" s="93"/>
      <c r="N714" s="93"/>
      <c r="O714" s="93"/>
      <c r="P714" s="93"/>
      <c r="Q714" s="93"/>
      <c r="R714" s="93"/>
      <c r="S714" s="92">
        <v>570004.68000000005</v>
      </c>
      <c r="T714" s="92">
        <v>323163.78000000003</v>
      </c>
      <c r="U714" s="92">
        <v>339321.97</v>
      </c>
      <c r="V714" s="92">
        <v>356288.07</v>
      </c>
      <c r="W714" s="92">
        <v>374102.47</v>
      </c>
      <c r="X714" s="92"/>
      <c r="Y714" s="93"/>
      <c r="Z714" s="93"/>
    </row>
    <row r="715" spans="1:26" ht="26.1">
      <c r="A715" s="9" t="s">
        <v>112</v>
      </c>
      <c r="B715" s="16" t="s">
        <v>14</v>
      </c>
      <c r="C715" s="16" t="s">
        <v>12</v>
      </c>
      <c r="D715" s="16" t="str" cm="1">
        <f t="array" ref="D715">IF(A715="", "", _xlfn._xlws.FILTER('Responsáveis pelas informações'!F:F, 'Responsáveis pelas informações'!A:A=A715))</f>
        <v>Marcos</v>
      </c>
      <c r="E715" s="16" t="s">
        <v>16</v>
      </c>
      <c r="F715" s="30" t="s">
        <v>408</v>
      </c>
      <c r="G715" s="30" t="s">
        <v>877</v>
      </c>
      <c r="H715" s="30"/>
      <c r="I715" s="87"/>
      <c r="J715" s="93"/>
      <c r="K715" s="93"/>
      <c r="L715" s="93"/>
      <c r="M715" s="93"/>
      <c r="N715" s="93"/>
      <c r="O715" s="93"/>
      <c r="P715" s="93"/>
      <c r="Q715" s="93"/>
      <c r="R715" s="93"/>
      <c r="S715" s="92">
        <v>453682.27</v>
      </c>
      <c r="T715" s="92">
        <v>257214.87</v>
      </c>
      <c r="U715" s="92">
        <v>270075.61</v>
      </c>
      <c r="V715" s="92">
        <v>283579.39</v>
      </c>
      <c r="W715" s="92">
        <v>297758.36</v>
      </c>
      <c r="X715" s="92"/>
      <c r="Y715" s="93"/>
      <c r="Z715" s="93"/>
    </row>
    <row r="716" spans="1:26" ht="39">
      <c r="A716" s="9" t="s">
        <v>112</v>
      </c>
      <c r="B716" s="16" t="s">
        <v>19</v>
      </c>
      <c r="C716" s="16" t="s">
        <v>12</v>
      </c>
      <c r="D716" s="16" t="str" cm="1">
        <f t="array" ref="D716">IF(A716="", "", _xlfn._xlws.FILTER('Responsáveis pelas informações'!F:F, 'Responsáveis pelas informações'!A:A=A716))</f>
        <v>Marcos</v>
      </c>
      <c r="E716" s="16" t="s">
        <v>16</v>
      </c>
      <c r="F716" s="30" t="s">
        <v>408</v>
      </c>
      <c r="G716" s="30" t="s">
        <v>877</v>
      </c>
      <c r="H716" s="30"/>
      <c r="I716" s="87"/>
      <c r="J716" s="93"/>
      <c r="K716" s="93"/>
      <c r="L716" s="93"/>
      <c r="M716" s="93"/>
      <c r="N716" s="93"/>
      <c r="O716" s="93"/>
      <c r="P716" s="93"/>
      <c r="Q716" s="93"/>
      <c r="R716" s="93"/>
      <c r="S716" s="92">
        <v>118146.42</v>
      </c>
      <c r="T716" s="92">
        <v>66983.039999999994</v>
      </c>
      <c r="U716" s="92">
        <v>70332.19</v>
      </c>
      <c r="V716" s="92">
        <v>73848.800000000003</v>
      </c>
      <c r="W716" s="92">
        <v>77541.240000000005</v>
      </c>
      <c r="X716" s="92"/>
      <c r="Y716" s="93"/>
      <c r="Z716" s="93"/>
    </row>
    <row r="717" spans="1:26" ht="26.1">
      <c r="A717" s="9" t="s">
        <v>112</v>
      </c>
      <c r="B717" s="16" t="s">
        <v>24</v>
      </c>
      <c r="C717" s="16" t="s">
        <v>12</v>
      </c>
      <c r="D717" s="16" t="str" cm="1">
        <f t="array" ref="D717">IF(A717="", "", _xlfn._xlws.FILTER('Responsáveis pelas informações'!F:F, 'Responsáveis pelas informações'!A:A=A717))</f>
        <v>Marcos</v>
      </c>
      <c r="E717" s="16" t="s">
        <v>16</v>
      </c>
      <c r="F717" s="30" t="s">
        <v>408</v>
      </c>
      <c r="G717" s="30" t="s">
        <v>877</v>
      </c>
      <c r="H717" s="30"/>
      <c r="I717" s="87"/>
      <c r="J717" s="93"/>
      <c r="K717" s="93"/>
      <c r="L717" s="93"/>
      <c r="M717" s="93"/>
      <c r="N717" s="93"/>
      <c r="O717" s="93"/>
      <c r="P717" s="93"/>
      <c r="Q717" s="93"/>
      <c r="R717" s="93"/>
      <c r="S717" s="92">
        <v>1141833.3700000001</v>
      </c>
      <c r="T717" s="92">
        <v>647361.69000000006</v>
      </c>
      <c r="U717" s="92">
        <v>679729.77</v>
      </c>
      <c r="V717" s="92">
        <v>713716.26</v>
      </c>
      <c r="W717" s="92">
        <v>749402.07</v>
      </c>
      <c r="X717" s="92"/>
      <c r="Y717" s="93"/>
      <c r="Z717" s="93"/>
    </row>
    <row r="718" spans="1:26" ht="26.1">
      <c r="A718" s="9" t="s">
        <v>112</v>
      </c>
      <c r="B718" s="16" t="s">
        <v>9</v>
      </c>
      <c r="C718" s="16" t="s">
        <v>17</v>
      </c>
      <c r="D718" s="16" t="str" cm="1">
        <f t="array" ref="D718">IF(A718="", "", _xlfn._xlws.FILTER('Responsáveis pelas informações'!F:F, 'Responsáveis pelas informações'!A:A=A718))</f>
        <v>Marcos</v>
      </c>
      <c r="E718" s="16" t="s">
        <v>16</v>
      </c>
      <c r="F718" s="30" t="s">
        <v>414</v>
      </c>
      <c r="G718" s="30" t="s">
        <v>877</v>
      </c>
      <c r="H718" s="30"/>
      <c r="I718" s="87"/>
      <c r="J718" s="93"/>
      <c r="K718" s="93"/>
      <c r="L718" s="93"/>
      <c r="M718" s="93"/>
      <c r="N718" s="93"/>
      <c r="O718" s="93"/>
      <c r="P718" s="93"/>
      <c r="Q718" s="93"/>
      <c r="R718" s="93"/>
      <c r="S718" s="84"/>
      <c r="T718" s="92">
        <v>16578800.279999999</v>
      </c>
      <c r="U718" s="92">
        <v>18878800.280000001</v>
      </c>
      <c r="V718" s="92">
        <v>18566239.34</v>
      </c>
      <c r="W718" s="92">
        <v>18886239.34</v>
      </c>
      <c r="X718" s="92"/>
      <c r="Y718" s="93"/>
      <c r="Z718" s="93"/>
    </row>
    <row r="719" spans="1:26" ht="26.1">
      <c r="A719" s="9" t="s">
        <v>112</v>
      </c>
      <c r="B719" s="16" t="s">
        <v>14</v>
      </c>
      <c r="C719" s="16" t="s">
        <v>17</v>
      </c>
      <c r="D719" s="16" t="str" cm="1">
        <f t="array" ref="D719">IF(A719="", "", _xlfn._xlws.FILTER('Responsáveis pelas informações'!F:F, 'Responsáveis pelas informações'!A:A=A719))</f>
        <v>Marcos</v>
      </c>
      <c r="E719" s="16" t="s">
        <v>16</v>
      </c>
      <c r="F719" s="30" t="s">
        <v>414</v>
      </c>
      <c r="G719" s="30" t="s">
        <v>877</v>
      </c>
      <c r="H719" s="30"/>
      <c r="I719" s="87"/>
      <c r="J719" s="93"/>
      <c r="K719" s="93"/>
      <c r="L719" s="93"/>
      <c r="M719" s="93"/>
      <c r="N719" s="93"/>
      <c r="O719" s="93"/>
      <c r="P719" s="93"/>
      <c r="Q719" s="93"/>
      <c r="R719" s="93"/>
      <c r="S719" s="84"/>
      <c r="T719" s="92">
        <v>26487046.559999999</v>
      </c>
      <c r="U719" s="92">
        <v>31487046.559999999</v>
      </c>
      <c r="V719" s="92">
        <v>33287046.559999999</v>
      </c>
      <c r="W719" s="92">
        <v>34687046.560000002</v>
      </c>
      <c r="X719" s="92"/>
      <c r="Y719" s="93"/>
      <c r="Z719" s="93"/>
    </row>
    <row r="720" spans="1:26" ht="39">
      <c r="A720" s="9" t="s">
        <v>112</v>
      </c>
      <c r="B720" s="16" t="s">
        <v>19</v>
      </c>
      <c r="C720" s="16" t="s">
        <v>17</v>
      </c>
      <c r="D720" s="16" t="str" cm="1">
        <f t="array" ref="D720">IF(A720="", "", _xlfn._xlws.FILTER('Responsáveis pelas informações'!F:F, 'Responsáveis pelas informações'!A:A=A720))</f>
        <v>Marcos</v>
      </c>
      <c r="E720" s="16" t="s">
        <v>16</v>
      </c>
      <c r="F720" s="30" t="s">
        <v>414</v>
      </c>
      <c r="G720" s="30" t="s">
        <v>877</v>
      </c>
      <c r="H720" s="30"/>
      <c r="I720" s="87"/>
      <c r="J720" s="93"/>
      <c r="K720" s="93"/>
      <c r="L720" s="93"/>
      <c r="M720" s="93"/>
      <c r="N720" s="93"/>
      <c r="O720" s="93"/>
      <c r="P720" s="93"/>
      <c r="Q720" s="93"/>
      <c r="R720" s="93"/>
      <c r="S720" s="84"/>
      <c r="T720" s="92">
        <v>4466749.83</v>
      </c>
      <c r="U720" s="92">
        <v>5166749.83</v>
      </c>
      <c r="V720" s="92">
        <v>5726749.8300000001</v>
      </c>
      <c r="W720" s="92">
        <v>6006749.8300000001</v>
      </c>
      <c r="X720" s="92"/>
      <c r="Y720" s="93"/>
      <c r="Z720" s="93"/>
    </row>
    <row r="721" spans="1:26" ht="26.1">
      <c r="A721" s="9" t="s">
        <v>112</v>
      </c>
      <c r="B721" s="16" t="s">
        <v>24</v>
      </c>
      <c r="C721" s="16" t="s">
        <v>17</v>
      </c>
      <c r="D721" s="16" t="str" cm="1">
        <f t="array" ref="D721">IF(A721="", "", _xlfn._xlws.FILTER('Responsáveis pelas informações'!F:F, 'Responsáveis pelas informações'!A:A=A721))</f>
        <v>Marcos</v>
      </c>
      <c r="E721" s="16" t="s">
        <v>16</v>
      </c>
      <c r="F721" s="30" t="s">
        <v>414</v>
      </c>
      <c r="G721" s="30" t="s">
        <v>877</v>
      </c>
      <c r="H721" s="30"/>
      <c r="I721" s="87"/>
      <c r="J721" s="93"/>
      <c r="K721" s="93"/>
      <c r="L721" s="93"/>
      <c r="M721" s="93"/>
      <c r="N721" s="93"/>
      <c r="O721" s="93"/>
      <c r="P721" s="93"/>
      <c r="Q721" s="93"/>
      <c r="R721" s="93"/>
      <c r="S721" s="92"/>
      <c r="T721" s="92">
        <f>SUBTOTAL(9,T718:T720)</f>
        <v>47532596.669999994</v>
      </c>
      <c r="U721" s="92">
        <f>SUBTOTAL(9,U718:U720)</f>
        <v>55532596.670000002</v>
      </c>
      <c r="V721" s="92">
        <f>SUBTOTAL(9,V718:V720)</f>
        <v>57580035.729999997</v>
      </c>
      <c r="W721" s="92">
        <f>SUBTOTAL(9,W718:W720)</f>
        <v>59580035.730000004</v>
      </c>
      <c r="X721" s="92"/>
      <c r="Y721" s="93"/>
      <c r="Z721" s="93"/>
    </row>
    <row r="722" spans="1:26" ht="26.1">
      <c r="A722" s="9" t="s">
        <v>112</v>
      </c>
      <c r="B722" s="16" t="s">
        <v>9</v>
      </c>
      <c r="C722" s="16" t="s">
        <v>7</v>
      </c>
      <c r="D722" s="16" t="str" cm="1">
        <f t="array" ref="D722">IF(A722="", "", _xlfn._xlws.FILTER('Responsáveis pelas informações'!F:F, 'Responsáveis pelas informações'!A:A=A722))</f>
        <v>Marcos</v>
      </c>
      <c r="E722" s="16" t="s">
        <v>16</v>
      </c>
      <c r="F722" s="30" t="s">
        <v>414</v>
      </c>
      <c r="G722" s="30" t="s">
        <v>877</v>
      </c>
      <c r="H722" s="30"/>
      <c r="I722" s="87"/>
      <c r="J722" s="93"/>
      <c r="K722" s="93"/>
      <c r="L722" s="93"/>
      <c r="M722" s="93"/>
      <c r="N722" s="93"/>
      <c r="O722" s="93"/>
      <c r="P722" s="93"/>
      <c r="Q722" s="93"/>
      <c r="R722" s="93"/>
      <c r="S722" s="92"/>
      <c r="T722" s="92">
        <v>7514871.8300000001</v>
      </c>
      <c r="U722" s="92">
        <v>7757244.6699999999</v>
      </c>
      <c r="V722" s="92">
        <v>7853922.1299999999</v>
      </c>
      <c r="W722" s="92">
        <v>8121138.1799999997</v>
      </c>
      <c r="X722" s="92"/>
      <c r="Y722" s="93"/>
      <c r="Z722" s="93"/>
    </row>
    <row r="723" spans="1:26" ht="26.1">
      <c r="A723" s="9" t="s">
        <v>112</v>
      </c>
      <c r="B723" s="16" t="s">
        <v>14</v>
      </c>
      <c r="C723" s="16" t="s">
        <v>7</v>
      </c>
      <c r="D723" s="16" t="str" cm="1">
        <f t="array" ref="D723">IF(A723="", "", _xlfn._xlws.FILTER('Responsáveis pelas informações'!F:F, 'Responsáveis pelas informações'!A:A=A723))</f>
        <v>Marcos</v>
      </c>
      <c r="E723" s="16" t="s">
        <v>16</v>
      </c>
      <c r="F723" s="30" t="s">
        <v>414</v>
      </c>
      <c r="G723" s="30" t="s">
        <v>877</v>
      </c>
      <c r="H723" s="30"/>
      <c r="I723" s="87"/>
      <c r="J723" s="93"/>
      <c r="K723" s="93"/>
      <c r="L723" s="93"/>
      <c r="M723" s="93"/>
      <c r="N723" s="93"/>
      <c r="O723" s="93"/>
      <c r="P723" s="93"/>
      <c r="Q723" s="93"/>
      <c r="R723" s="93"/>
      <c r="S723" s="92"/>
      <c r="T723" s="92">
        <v>13021211.01</v>
      </c>
      <c r="U723" s="92">
        <v>13326402.48</v>
      </c>
      <c r="V723" s="92">
        <v>13646853.51</v>
      </c>
      <c r="W723" s="92">
        <v>13983327.109999999</v>
      </c>
      <c r="X723" s="92"/>
      <c r="Y723" s="93"/>
      <c r="Z723" s="93"/>
    </row>
    <row r="724" spans="1:26" ht="39">
      <c r="A724" s="9" t="s">
        <v>112</v>
      </c>
      <c r="B724" s="16" t="s">
        <v>19</v>
      </c>
      <c r="C724" s="16" t="s">
        <v>7</v>
      </c>
      <c r="D724" s="16" t="str" cm="1">
        <f t="array" ref="D724">IF(A724="", "", _xlfn._xlws.FILTER('Responsáveis pelas informações'!F:F, 'Responsáveis pelas informações'!A:A=A724))</f>
        <v>Marcos</v>
      </c>
      <c r="E724" s="16" t="s">
        <v>16</v>
      </c>
      <c r="F724" s="30" t="s">
        <v>414</v>
      </c>
      <c r="G724" s="30" t="s">
        <v>877</v>
      </c>
      <c r="H724" s="30"/>
      <c r="I724" s="87"/>
      <c r="J724" s="93"/>
      <c r="K724" s="93"/>
      <c r="L724" s="93"/>
      <c r="M724" s="93"/>
      <c r="N724" s="93"/>
      <c r="O724" s="93"/>
      <c r="P724" s="93"/>
      <c r="Q724" s="93"/>
      <c r="R724" s="93"/>
      <c r="S724" s="92"/>
      <c r="T724" s="92">
        <v>2193210.54</v>
      </c>
      <c r="U724" s="92">
        <v>2255792.5299999998</v>
      </c>
      <c r="V724" s="92">
        <v>2320273.6</v>
      </c>
      <c r="W724" s="92">
        <v>2388608.7400000002</v>
      </c>
      <c r="X724" s="92"/>
      <c r="Y724" s="93"/>
      <c r="Z724" s="93"/>
    </row>
    <row r="725" spans="1:26" ht="26.1">
      <c r="A725" s="9" t="s">
        <v>112</v>
      </c>
      <c r="B725" s="16" t="s">
        <v>24</v>
      </c>
      <c r="C725" s="16" t="s">
        <v>7</v>
      </c>
      <c r="D725" s="16" t="str" cm="1">
        <f t="array" ref="D725">IF(A725="", "", _xlfn._xlws.FILTER('Responsáveis pelas informações'!F:F, 'Responsáveis pelas informações'!A:A=A725))</f>
        <v>Marcos</v>
      </c>
      <c r="E725" s="16" t="s">
        <v>16</v>
      </c>
      <c r="F725" s="30" t="s">
        <v>414</v>
      </c>
      <c r="G725" s="30" t="s">
        <v>877</v>
      </c>
      <c r="H725" s="30"/>
      <c r="I725" s="87"/>
      <c r="J725" s="93"/>
      <c r="K725" s="93"/>
      <c r="L725" s="93"/>
      <c r="M725" s="93"/>
      <c r="N725" s="93"/>
      <c r="O725" s="93"/>
      <c r="P725" s="93"/>
      <c r="Q725" s="93"/>
      <c r="R725" s="93"/>
      <c r="S725" s="92"/>
      <c r="T725" s="92">
        <v>22729293.379999999</v>
      </c>
      <c r="U725" s="92">
        <v>23339439.68</v>
      </c>
      <c r="V725" s="92">
        <v>23821049.240000002</v>
      </c>
      <c r="W725" s="92">
        <v>24493074.030000001</v>
      </c>
      <c r="X725" s="92"/>
      <c r="Y725" s="93"/>
      <c r="Z725" s="93"/>
    </row>
    <row r="726" spans="1:26" ht="26.1">
      <c r="A726" s="9" t="s">
        <v>113</v>
      </c>
      <c r="B726" s="16" t="s">
        <v>9</v>
      </c>
      <c r="C726" s="16" t="s">
        <v>17</v>
      </c>
      <c r="D726" s="16" t="str" cm="1">
        <f t="array" ref="D726">IF(A726="", "", _xlfn._xlws.FILTER('Responsáveis pelas informações'!F:F, 'Responsáveis pelas informações'!A:A=A726))</f>
        <v>Bianca</v>
      </c>
      <c r="E726" s="47" t="s">
        <v>41</v>
      </c>
      <c r="F726" s="30" t="s">
        <v>877</v>
      </c>
      <c r="G726" s="30" t="s">
        <v>877</v>
      </c>
      <c r="H726" s="30"/>
      <c r="I726" s="87"/>
      <c r="J726" s="93"/>
      <c r="K726" s="93"/>
      <c r="L726" s="93"/>
      <c r="M726" s="93"/>
      <c r="N726" s="93"/>
      <c r="O726" s="93"/>
      <c r="P726" s="93"/>
      <c r="Q726" s="93">
        <v>114000</v>
      </c>
      <c r="R726" s="93">
        <v>770000</v>
      </c>
      <c r="S726" s="92">
        <v>840000</v>
      </c>
      <c r="T726" s="92">
        <v>198000</v>
      </c>
      <c r="U726" s="92"/>
      <c r="V726" s="92"/>
      <c r="W726" s="92"/>
      <c r="X726" s="92"/>
      <c r="Y726" s="93"/>
      <c r="Z726" s="93"/>
    </row>
    <row r="727" spans="1:26" ht="39">
      <c r="A727" s="9" t="s">
        <v>113</v>
      </c>
      <c r="B727" s="16" t="s">
        <v>19</v>
      </c>
      <c r="C727" s="16" t="s">
        <v>17</v>
      </c>
      <c r="D727" s="16" t="str" cm="1">
        <f t="array" ref="D727">IF(A727="", "", _xlfn._xlws.FILTER('Responsáveis pelas informações'!F:F, 'Responsáveis pelas informações'!A:A=A727))</f>
        <v>Bianca</v>
      </c>
      <c r="E727" s="47" t="s">
        <v>41</v>
      </c>
      <c r="F727" s="30" t="s">
        <v>877</v>
      </c>
      <c r="G727" s="30" t="s">
        <v>877</v>
      </c>
      <c r="H727" s="30"/>
      <c r="I727" s="87"/>
      <c r="J727" s="93"/>
      <c r="K727" s="93"/>
      <c r="L727" s="93"/>
      <c r="M727" s="93"/>
      <c r="N727" s="93"/>
      <c r="O727" s="93"/>
      <c r="P727" s="93"/>
      <c r="Q727" s="93">
        <v>221000</v>
      </c>
      <c r="R727" s="93">
        <v>425000</v>
      </c>
      <c r="S727" s="92">
        <v>480000</v>
      </c>
      <c r="T727" s="92">
        <v>121000</v>
      </c>
      <c r="U727" s="92"/>
      <c r="V727" s="92"/>
      <c r="W727" s="92"/>
      <c r="X727" s="92"/>
      <c r="Y727" s="93"/>
      <c r="Z727" s="93"/>
    </row>
    <row r="728" spans="1:26" ht="26.1">
      <c r="A728" s="9" t="s">
        <v>113</v>
      </c>
      <c r="B728" s="16" t="s">
        <v>14</v>
      </c>
      <c r="C728" s="16" t="s">
        <v>17</v>
      </c>
      <c r="D728" s="16" t="str" cm="1">
        <f t="array" ref="D728">IF(A728="", "", _xlfn._xlws.FILTER('Responsáveis pelas informações'!F:F, 'Responsáveis pelas informações'!A:A=A728))</f>
        <v>Bianca</v>
      </c>
      <c r="E728" s="47" t="s">
        <v>41</v>
      </c>
      <c r="F728" s="30" t="s">
        <v>877</v>
      </c>
      <c r="G728" s="30" t="s">
        <v>877</v>
      </c>
      <c r="H728" s="30"/>
      <c r="I728" s="87"/>
      <c r="J728" s="93"/>
      <c r="K728" s="93"/>
      <c r="L728" s="93"/>
      <c r="M728" s="93"/>
      <c r="N728" s="93"/>
      <c r="O728" s="93"/>
      <c r="P728" s="93"/>
      <c r="Q728" s="93">
        <v>380000</v>
      </c>
      <c r="R728" s="93">
        <v>970000</v>
      </c>
      <c r="S728" s="92">
        <v>1150000</v>
      </c>
      <c r="T728" s="92">
        <v>190000</v>
      </c>
      <c r="U728" s="92"/>
      <c r="V728" s="92"/>
      <c r="W728" s="92"/>
      <c r="X728" s="92"/>
      <c r="Y728" s="93"/>
      <c r="Z728" s="93"/>
    </row>
    <row r="729" spans="1:26" ht="26.1">
      <c r="A729" s="9" t="s">
        <v>113</v>
      </c>
      <c r="B729" s="16" t="s">
        <v>24</v>
      </c>
      <c r="C729" s="16" t="s">
        <v>17</v>
      </c>
      <c r="D729" s="16" t="str" cm="1">
        <f t="array" ref="D729">IF(A729="", "", _xlfn._xlws.FILTER('Responsáveis pelas informações'!F:F, 'Responsáveis pelas informações'!A:A=A729))</f>
        <v>Bianca</v>
      </c>
      <c r="E729" s="47" t="s">
        <v>41</v>
      </c>
      <c r="F729" s="30" t="s">
        <v>877</v>
      </c>
      <c r="G729" s="30" t="s">
        <v>877</v>
      </c>
      <c r="H729" s="30"/>
      <c r="I729" s="87"/>
      <c r="J729" s="93"/>
      <c r="K729" s="93"/>
      <c r="L729" s="93"/>
      <c r="M729" s="93"/>
      <c r="N729" s="93"/>
      <c r="O729" s="93"/>
      <c r="P729" s="93"/>
      <c r="Q729" s="93">
        <v>715000</v>
      </c>
      <c r="R729" s="93">
        <v>2165000</v>
      </c>
      <c r="S729" s="93">
        <v>2470000</v>
      </c>
      <c r="T729" s="93">
        <v>509000</v>
      </c>
      <c r="U729" s="92"/>
      <c r="V729" s="92"/>
      <c r="W729" s="92"/>
      <c r="X729" s="92"/>
      <c r="Y729" s="93"/>
      <c r="Z729" s="93"/>
    </row>
    <row r="730" spans="1:26" ht="26.1">
      <c r="A730" s="9" t="s">
        <v>114</v>
      </c>
      <c r="B730" s="16" t="s">
        <v>9</v>
      </c>
      <c r="C730" s="16" t="s">
        <v>17</v>
      </c>
      <c r="D730" s="16" t="str" cm="1">
        <f t="array" ref="D730">IF(A730="", "", _xlfn._xlws.FILTER('Responsáveis pelas informações'!F:F, 'Responsáveis pelas informações'!A:A=A730))</f>
        <v>Bianca</v>
      </c>
      <c r="E730" s="47" t="s">
        <v>44</v>
      </c>
      <c r="F730" s="30" t="s">
        <v>877</v>
      </c>
      <c r="G730" s="30" t="s">
        <v>877</v>
      </c>
      <c r="H730" s="30"/>
      <c r="I730" s="87"/>
      <c r="J730" s="93"/>
      <c r="K730" s="93"/>
      <c r="L730" s="93"/>
      <c r="M730" s="93"/>
      <c r="N730" s="93"/>
      <c r="O730" s="93"/>
      <c r="P730" s="93"/>
      <c r="Q730" s="93"/>
      <c r="R730" s="93">
        <v>600000</v>
      </c>
      <c r="S730" s="92">
        <v>760000</v>
      </c>
      <c r="T730" s="92">
        <v>250000</v>
      </c>
      <c r="U730" s="92"/>
      <c r="V730" s="92"/>
      <c r="W730" s="92"/>
      <c r="X730" s="92"/>
      <c r="Y730" s="93"/>
      <c r="Z730" s="93"/>
    </row>
    <row r="731" spans="1:26" ht="39">
      <c r="A731" s="9" t="s">
        <v>114</v>
      </c>
      <c r="B731" s="16" t="s">
        <v>19</v>
      </c>
      <c r="C731" s="16" t="s">
        <v>17</v>
      </c>
      <c r="D731" s="16" t="str" cm="1">
        <f t="array" ref="D731">IF(A731="", "", _xlfn._xlws.FILTER('Responsáveis pelas informações'!F:F, 'Responsáveis pelas informações'!A:A=A731))</f>
        <v>Bianca</v>
      </c>
      <c r="E731" s="47" t="s">
        <v>44</v>
      </c>
      <c r="F731" s="30" t="s">
        <v>877</v>
      </c>
      <c r="G731" s="30" t="s">
        <v>877</v>
      </c>
      <c r="H731" s="30"/>
      <c r="I731" s="87"/>
      <c r="J731" s="93"/>
      <c r="K731" s="93"/>
      <c r="L731" s="93"/>
      <c r="M731" s="93"/>
      <c r="N731" s="93"/>
      <c r="O731" s="93"/>
      <c r="P731" s="93"/>
      <c r="Q731" s="93"/>
      <c r="R731" s="93">
        <v>450000</v>
      </c>
      <c r="S731" s="92">
        <v>550000</v>
      </c>
      <c r="T731" s="92">
        <v>300000</v>
      </c>
      <c r="U731" s="92"/>
      <c r="V731" s="92"/>
      <c r="W731" s="92"/>
      <c r="X731" s="92"/>
      <c r="Y731" s="93"/>
      <c r="Z731" s="93"/>
    </row>
    <row r="732" spans="1:26" ht="26.1">
      <c r="A732" s="9" t="s">
        <v>114</v>
      </c>
      <c r="B732" s="16" t="s">
        <v>14</v>
      </c>
      <c r="C732" s="16" t="s">
        <v>17</v>
      </c>
      <c r="D732" s="16" t="str" cm="1">
        <f t="array" ref="D732">IF(A732="", "", _xlfn._xlws.FILTER('Responsáveis pelas informações'!F:F, 'Responsáveis pelas informações'!A:A=A732))</f>
        <v>Bianca</v>
      </c>
      <c r="E732" s="47" t="s">
        <v>44</v>
      </c>
      <c r="F732" s="30" t="s">
        <v>877</v>
      </c>
      <c r="G732" s="30" t="s">
        <v>877</v>
      </c>
      <c r="H732" s="30"/>
      <c r="I732" s="87"/>
      <c r="J732" s="93"/>
      <c r="K732" s="93"/>
      <c r="L732" s="93"/>
      <c r="M732" s="93"/>
      <c r="N732" s="93"/>
      <c r="O732" s="93"/>
      <c r="P732" s="93"/>
      <c r="Q732" s="93"/>
      <c r="R732" s="93">
        <v>740000</v>
      </c>
      <c r="S732" s="92">
        <v>920000</v>
      </c>
      <c r="T732" s="92">
        <v>380000</v>
      </c>
      <c r="U732" s="92"/>
      <c r="V732" s="92"/>
      <c r="W732" s="92"/>
      <c r="X732" s="92"/>
      <c r="Y732" s="93"/>
      <c r="Z732" s="93"/>
    </row>
    <row r="733" spans="1:26" ht="26.1">
      <c r="A733" s="9" t="s">
        <v>114</v>
      </c>
      <c r="B733" s="16" t="s">
        <v>24</v>
      </c>
      <c r="C733" s="16" t="s">
        <v>17</v>
      </c>
      <c r="D733" s="16" t="str" cm="1">
        <f t="array" ref="D733">IF(A733="", "", _xlfn._xlws.FILTER('Responsáveis pelas informações'!F:F, 'Responsáveis pelas informações'!A:A=A733))</f>
        <v>Bianca</v>
      </c>
      <c r="E733" s="47" t="s">
        <v>44</v>
      </c>
      <c r="F733" s="30" t="s">
        <v>877</v>
      </c>
      <c r="G733" s="30" t="s">
        <v>877</v>
      </c>
      <c r="H733" s="30"/>
      <c r="I733" s="87"/>
      <c r="J733" s="93"/>
      <c r="K733" s="93"/>
      <c r="L733" s="93"/>
      <c r="M733" s="93"/>
      <c r="N733" s="93"/>
      <c r="O733" s="93"/>
      <c r="P733" s="93"/>
      <c r="Q733" s="95"/>
      <c r="R733" s="94">
        <v>1790000</v>
      </c>
      <c r="S733" s="99">
        <f>SUM(S730:S732)</f>
        <v>2230000</v>
      </c>
      <c r="T733" s="99">
        <v>930000</v>
      </c>
      <c r="U733" s="99"/>
      <c r="V733" s="92"/>
      <c r="W733" s="92"/>
      <c r="X733" s="92"/>
      <c r="Y733" s="93"/>
      <c r="Z733" s="93"/>
    </row>
    <row r="734" spans="1:26" ht="26.1">
      <c r="A734" s="9" t="s">
        <v>114</v>
      </c>
      <c r="B734" s="16" t="s">
        <v>9</v>
      </c>
      <c r="C734" s="16" t="s">
        <v>17</v>
      </c>
      <c r="D734" s="16" t="str" cm="1">
        <f t="array" ref="D734">IF(A734="", "", _xlfn._xlws.FILTER('Responsáveis pelas informações'!F:F, 'Responsáveis pelas informações'!A:A=A734))</f>
        <v>Bianca</v>
      </c>
      <c r="E734" s="47" t="s">
        <v>44</v>
      </c>
      <c r="F734" s="30" t="s">
        <v>389</v>
      </c>
      <c r="G734" s="30" t="s">
        <v>877</v>
      </c>
      <c r="H734" s="30"/>
      <c r="I734" s="87"/>
      <c r="J734" s="93"/>
      <c r="K734" s="93"/>
      <c r="L734" s="93"/>
      <c r="M734" s="93"/>
      <c r="N734" s="93"/>
      <c r="O734" s="93"/>
      <c r="P734" s="93"/>
      <c r="Q734" s="93">
        <v>0</v>
      </c>
      <c r="R734" s="93">
        <v>600000</v>
      </c>
      <c r="S734" s="92">
        <v>1540000</v>
      </c>
      <c r="T734" s="92">
        <v>250000</v>
      </c>
      <c r="U734" s="92"/>
      <c r="V734" s="92"/>
      <c r="W734" s="92"/>
      <c r="X734" s="92"/>
      <c r="Y734" s="93"/>
      <c r="Z734" s="93"/>
    </row>
    <row r="735" spans="1:26" ht="39">
      <c r="A735" s="9" t="s">
        <v>114</v>
      </c>
      <c r="B735" s="16" t="s">
        <v>19</v>
      </c>
      <c r="C735" s="16" t="s">
        <v>17</v>
      </c>
      <c r="D735" s="16" t="str" cm="1">
        <f t="array" ref="D735">IF(A735="", "", _xlfn._xlws.FILTER('Responsáveis pelas informações'!F:F, 'Responsáveis pelas informações'!A:A=A735))</f>
        <v>Bianca</v>
      </c>
      <c r="E735" s="47" t="s">
        <v>44</v>
      </c>
      <c r="F735" s="30" t="s">
        <v>389</v>
      </c>
      <c r="G735" s="30" t="s">
        <v>877</v>
      </c>
      <c r="H735" s="30"/>
      <c r="I735" s="87"/>
      <c r="J735" s="93"/>
      <c r="K735" s="93"/>
      <c r="L735" s="93"/>
      <c r="M735" s="93"/>
      <c r="N735" s="93"/>
      <c r="O735" s="93"/>
      <c r="P735" s="93"/>
      <c r="Q735" s="93">
        <v>0</v>
      </c>
      <c r="R735" s="93">
        <v>450000</v>
      </c>
      <c r="S735" s="92">
        <v>1179813.6599999999</v>
      </c>
      <c r="T735" s="92">
        <v>300000</v>
      </c>
      <c r="U735" s="92"/>
      <c r="V735" s="92"/>
      <c r="W735" s="92"/>
      <c r="X735" s="92"/>
      <c r="Y735" s="93"/>
      <c r="Z735" s="93"/>
    </row>
    <row r="736" spans="1:26" ht="26.1">
      <c r="A736" s="9" t="s">
        <v>114</v>
      </c>
      <c r="B736" s="16" t="s">
        <v>14</v>
      </c>
      <c r="C736" s="16" t="s">
        <v>17</v>
      </c>
      <c r="D736" s="16" t="str" cm="1">
        <f t="array" ref="D736">IF(A736="", "", _xlfn._xlws.FILTER('Responsáveis pelas informações'!F:F, 'Responsáveis pelas informações'!A:A=A736))</f>
        <v>Bianca</v>
      </c>
      <c r="E736" s="47" t="s">
        <v>44</v>
      </c>
      <c r="F736" s="30" t="s">
        <v>389</v>
      </c>
      <c r="G736" s="30" t="s">
        <v>877</v>
      </c>
      <c r="H736" s="30"/>
      <c r="I736" s="87"/>
      <c r="J736" s="93"/>
      <c r="K736" s="93"/>
      <c r="L736" s="93"/>
      <c r="M736" s="93"/>
      <c r="N736" s="93"/>
      <c r="O736" s="93"/>
      <c r="P736" s="93"/>
      <c r="Q736" s="93">
        <v>0</v>
      </c>
      <c r="R736" s="93">
        <v>740000</v>
      </c>
      <c r="S736" s="92">
        <v>1908322.98</v>
      </c>
      <c r="T736" s="92">
        <v>380000</v>
      </c>
      <c r="U736" s="92"/>
      <c r="V736" s="92"/>
      <c r="W736" s="92"/>
      <c r="X736" s="92"/>
      <c r="Y736" s="93"/>
      <c r="Z736" s="93"/>
    </row>
    <row r="737" spans="1:26" ht="26.1">
      <c r="A737" s="9" t="s">
        <v>114</v>
      </c>
      <c r="B737" s="16" t="s">
        <v>24</v>
      </c>
      <c r="C737" s="16" t="s">
        <v>17</v>
      </c>
      <c r="D737" s="16" t="str" cm="1">
        <f t="array" ref="D737">IF(A737="", "", _xlfn._xlws.FILTER('Responsáveis pelas informações'!F:F, 'Responsáveis pelas informações'!A:A=A737))</f>
        <v>Bianca</v>
      </c>
      <c r="E737" s="47" t="s">
        <v>44</v>
      </c>
      <c r="F737" s="30" t="s">
        <v>389</v>
      </c>
      <c r="G737" s="30" t="s">
        <v>877</v>
      </c>
      <c r="H737" s="30"/>
      <c r="I737" s="87"/>
      <c r="J737" s="93"/>
      <c r="K737" s="93"/>
      <c r="L737" s="93"/>
      <c r="M737" s="93"/>
      <c r="N737" s="93"/>
      <c r="O737" s="93"/>
      <c r="P737" s="93"/>
      <c r="Q737" s="93">
        <v>0</v>
      </c>
      <c r="R737" s="93">
        <v>1790000</v>
      </c>
      <c r="S737" s="92">
        <v>4628136.6500000004</v>
      </c>
      <c r="T737" s="92">
        <v>930000</v>
      </c>
      <c r="U737" s="92"/>
      <c r="V737" s="92"/>
      <c r="W737" s="92"/>
      <c r="X737" s="92"/>
      <c r="Y737" s="93"/>
      <c r="Z737" s="93"/>
    </row>
    <row r="738" spans="1:26" ht="39">
      <c r="A738" s="9" t="s">
        <v>115</v>
      </c>
      <c r="B738" s="16" t="s">
        <v>9</v>
      </c>
      <c r="C738" s="16" t="s">
        <v>17</v>
      </c>
      <c r="D738" s="16" t="str" cm="1">
        <f t="array" ref="D738">IF(A738="", "", _xlfn._xlws.FILTER('Responsáveis pelas informações'!F:F, 'Responsáveis pelas informações'!A:A=A738))</f>
        <v>Marcos</v>
      </c>
      <c r="E738" s="47" t="s">
        <v>35</v>
      </c>
      <c r="F738" s="30" t="s">
        <v>877</v>
      </c>
      <c r="G738" s="30" t="s">
        <v>877</v>
      </c>
      <c r="H738" s="30"/>
      <c r="I738" s="87"/>
      <c r="J738" s="93"/>
      <c r="K738" s="93"/>
      <c r="L738" s="93"/>
      <c r="M738" s="93"/>
      <c r="N738" s="93"/>
      <c r="O738" s="93"/>
      <c r="P738" s="93"/>
      <c r="Q738" s="93"/>
      <c r="R738" s="93">
        <v>400000</v>
      </c>
      <c r="S738" s="93">
        <v>800000</v>
      </c>
      <c r="T738" s="93">
        <v>800000</v>
      </c>
      <c r="U738" s="92">
        <v>1200000</v>
      </c>
      <c r="V738" s="92">
        <v>1000000</v>
      </c>
      <c r="W738" s="92">
        <v>800000</v>
      </c>
      <c r="X738" s="92"/>
      <c r="Y738" s="93"/>
      <c r="Z738" s="93"/>
    </row>
    <row r="739" spans="1:26" ht="39">
      <c r="A739" s="9" t="s">
        <v>115</v>
      </c>
      <c r="B739" s="16" t="s">
        <v>19</v>
      </c>
      <c r="C739" s="16" t="s">
        <v>17</v>
      </c>
      <c r="D739" s="16" t="str" cm="1">
        <f t="array" ref="D739">IF(A739="", "", _xlfn._xlws.FILTER('Responsáveis pelas informações'!F:F, 'Responsáveis pelas informações'!A:A=A739))</f>
        <v>Marcos</v>
      </c>
      <c r="E739" s="47" t="s">
        <v>35</v>
      </c>
      <c r="F739" s="30" t="s">
        <v>877</v>
      </c>
      <c r="G739" s="30" t="s">
        <v>877</v>
      </c>
      <c r="H739" s="30"/>
      <c r="I739" s="87"/>
      <c r="J739" s="93"/>
      <c r="K739" s="93"/>
      <c r="L739" s="93"/>
      <c r="M739" s="93"/>
      <c r="N739" s="93"/>
      <c r="O739" s="93"/>
      <c r="P739" s="93"/>
      <c r="Q739" s="93"/>
      <c r="R739" s="93">
        <v>400000</v>
      </c>
      <c r="S739" s="93">
        <v>850000</v>
      </c>
      <c r="T739" s="93">
        <v>850000</v>
      </c>
      <c r="U739" s="92">
        <v>1200000</v>
      </c>
      <c r="V739" s="92">
        <v>1000000</v>
      </c>
      <c r="W739" s="92">
        <v>850000</v>
      </c>
      <c r="X739" s="92"/>
      <c r="Y739" s="93"/>
      <c r="Z739" s="93"/>
    </row>
    <row r="740" spans="1:26" ht="39">
      <c r="A740" s="9" t="s">
        <v>115</v>
      </c>
      <c r="B740" s="16" t="s">
        <v>14</v>
      </c>
      <c r="C740" s="16" t="s">
        <v>17</v>
      </c>
      <c r="D740" s="16" t="str" cm="1">
        <f t="array" ref="D740">IF(A740="", "", _xlfn._xlws.FILTER('Responsáveis pelas informações'!F:F, 'Responsáveis pelas informações'!A:A=A740))</f>
        <v>Marcos</v>
      </c>
      <c r="E740" s="47" t="s">
        <v>35</v>
      </c>
      <c r="F740" s="30" t="s">
        <v>877</v>
      </c>
      <c r="G740" s="30" t="s">
        <v>877</v>
      </c>
      <c r="H740" s="30"/>
      <c r="I740" s="87"/>
      <c r="J740" s="93"/>
      <c r="K740" s="93"/>
      <c r="L740" s="93"/>
      <c r="M740" s="93"/>
      <c r="N740" s="93"/>
      <c r="O740" s="93"/>
      <c r="P740" s="93"/>
      <c r="Q740" s="93"/>
      <c r="R740" s="93">
        <v>400000</v>
      </c>
      <c r="S740" s="93">
        <v>800000</v>
      </c>
      <c r="T740" s="93">
        <v>800000</v>
      </c>
      <c r="U740" s="92">
        <v>1200000</v>
      </c>
      <c r="V740" s="92">
        <v>1000000</v>
      </c>
      <c r="W740" s="92">
        <v>800000</v>
      </c>
      <c r="X740" s="92"/>
      <c r="Y740" s="93"/>
      <c r="Z740" s="93"/>
    </row>
    <row r="741" spans="1:26" ht="39">
      <c r="A741" s="9" t="s">
        <v>115</v>
      </c>
      <c r="B741" s="16" t="s">
        <v>24</v>
      </c>
      <c r="C741" s="16" t="s">
        <v>17</v>
      </c>
      <c r="D741" s="16" t="str" cm="1">
        <f t="array" ref="D741">IF(A741="", "", _xlfn._xlws.FILTER('Responsáveis pelas informações'!F:F, 'Responsáveis pelas informações'!A:A=A741))</f>
        <v>Marcos</v>
      </c>
      <c r="E741" s="47" t="s">
        <v>35</v>
      </c>
      <c r="F741" s="30" t="s">
        <v>877</v>
      </c>
      <c r="G741" s="30" t="s">
        <v>877</v>
      </c>
      <c r="H741" s="30"/>
      <c r="I741" s="87"/>
      <c r="J741" s="93"/>
      <c r="K741" s="93"/>
      <c r="L741" s="93"/>
      <c r="M741" s="93"/>
      <c r="N741" s="93"/>
      <c r="O741" s="93"/>
      <c r="P741" s="93"/>
      <c r="Q741" s="93"/>
      <c r="R741" s="93">
        <v>1200000</v>
      </c>
      <c r="S741" s="93">
        <v>2450000</v>
      </c>
      <c r="T741" s="93">
        <v>2450000</v>
      </c>
      <c r="U741" s="92">
        <v>3600000</v>
      </c>
      <c r="V741" s="92">
        <v>3000000</v>
      </c>
      <c r="W741" s="92">
        <v>2450000</v>
      </c>
      <c r="X741" s="92"/>
      <c r="Y741" s="93"/>
      <c r="Z741" s="93"/>
    </row>
    <row r="742" spans="1:26" ht="26.1">
      <c r="A742" s="9" t="s">
        <v>116</v>
      </c>
      <c r="B742" s="16" t="s">
        <v>9</v>
      </c>
      <c r="C742" s="16" t="s">
        <v>17</v>
      </c>
      <c r="D742" s="16" t="str" cm="1">
        <f t="array" ref="D742">IF(A742="", "", _xlfn._xlws.FILTER('Responsáveis pelas informações'!F:F, 'Responsáveis pelas informações'!A:A=A742))</f>
        <v>Bianca</v>
      </c>
      <c r="E742" s="47" t="s">
        <v>6</v>
      </c>
      <c r="F742" s="30" t="s">
        <v>877</v>
      </c>
      <c r="G742" s="30" t="s">
        <v>877</v>
      </c>
      <c r="H742" s="30"/>
      <c r="I742" s="87" t="s">
        <v>1094</v>
      </c>
      <c r="J742" s="93"/>
      <c r="K742" s="93"/>
      <c r="L742" s="93"/>
      <c r="M742" s="93"/>
      <c r="N742" s="93"/>
      <c r="O742" s="93"/>
      <c r="P742" s="93">
        <v>250000</v>
      </c>
      <c r="Q742" s="93">
        <v>400000</v>
      </c>
      <c r="R742" s="93">
        <v>500000</v>
      </c>
      <c r="S742" s="92">
        <v>600000</v>
      </c>
      <c r="T742" s="92"/>
      <c r="U742" s="92"/>
      <c r="V742" s="92"/>
      <c r="W742" s="92"/>
      <c r="X742" s="92"/>
      <c r="Y742" s="93"/>
      <c r="Z742" s="93"/>
    </row>
    <row r="743" spans="1:26" ht="39">
      <c r="A743" s="9" t="s">
        <v>116</v>
      </c>
      <c r="B743" s="16" t="s">
        <v>19</v>
      </c>
      <c r="C743" s="16" t="s">
        <v>17</v>
      </c>
      <c r="D743" s="16" t="str" cm="1">
        <f t="array" ref="D743">IF(A743="", "", _xlfn._xlws.FILTER('Responsáveis pelas informações'!F:F, 'Responsáveis pelas informações'!A:A=A743))</f>
        <v>Bianca</v>
      </c>
      <c r="E743" s="47" t="s">
        <v>6</v>
      </c>
      <c r="F743" s="30" t="s">
        <v>877</v>
      </c>
      <c r="G743" s="30" t="s">
        <v>877</v>
      </c>
      <c r="H743" s="30"/>
      <c r="I743" s="87"/>
      <c r="J743" s="93"/>
      <c r="K743" s="93"/>
      <c r="L743" s="93"/>
      <c r="M743" s="93"/>
      <c r="N743" s="93"/>
      <c r="O743" s="93"/>
      <c r="P743" s="93">
        <v>100000</v>
      </c>
      <c r="Q743" s="93">
        <v>220000</v>
      </c>
      <c r="R743" s="93">
        <v>325000</v>
      </c>
      <c r="S743" s="92">
        <v>400000</v>
      </c>
      <c r="T743" s="92"/>
      <c r="U743" s="92"/>
      <c r="V743" s="92"/>
      <c r="W743" s="92"/>
      <c r="X743" s="92"/>
      <c r="Y743" s="93"/>
      <c r="Z743" s="93"/>
    </row>
    <row r="744" spans="1:26" ht="26.1">
      <c r="A744" s="9" t="s">
        <v>116</v>
      </c>
      <c r="B744" s="16" t="s">
        <v>14</v>
      </c>
      <c r="C744" s="16" t="s">
        <v>17</v>
      </c>
      <c r="D744" s="16" t="str" cm="1">
        <f t="array" ref="D744">IF(A744="", "", _xlfn._xlws.FILTER('Responsáveis pelas informações'!F:F, 'Responsáveis pelas informações'!A:A=A744))</f>
        <v>Bianca</v>
      </c>
      <c r="E744" s="47" t="s">
        <v>6</v>
      </c>
      <c r="F744" s="30" t="s">
        <v>877</v>
      </c>
      <c r="G744" s="30" t="s">
        <v>877</v>
      </c>
      <c r="H744" s="30"/>
      <c r="I744" s="87"/>
      <c r="J744" s="93"/>
      <c r="K744" s="93"/>
      <c r="L744" s="93"/>
      <c r="M744" s="93"/>
      <c r="N744" s="93"/>
      <c r="O744" s="93"/>
      <c r="P744" s="93">
        <v>250000</v>
      </c>
      <c r="Q744" s="93">
        <v>600000</v>
      </c>
      <c r="R744" s="93">
        <v>780000</v>
      </c>
      <c r="S744" s="92">
        <v>936000</v>
      </c>
      <c r="T744" s="92"/>
      <c r="U744" s="92"/>
      <c r="V744" s="92"/>
      <c r="W744" s="92"/>
      <c r="X744" s="92"/>
      <c r="Y744" s="93"/>
      <c r="Z744" s="93"/>
    </row>
    <row r="745" spans="1:26" ht="26.1">
      <c r="A745" s="9" t="s">
        <v>116</v>
      </c>
      <c r="B745" s="16" t="s">
        <v>24</v>
      </c>
      <c r="C745" s="16" t="s">
        <v>17</v>
      </c>
      <c r="D745" s="16" t="str" cm="1">
        <f t="array" ref="D745">IF(A745="", "", _xlfn._xlws.FILTER('Responsáveis pelas informações'!F:F, 'Responsáveis pelas informações'!A:A=A745))</f>
        <v>Bianca</v>
      </c>
      <c r="E745" s="47" t="s">
        <v>6</v>
      </c>
      <c r="F745" s="30" t="s">
        <v>877</v>
      </c>
      <c r="G745" s="30" t="s">
        <v>877</v>
      </c>
      <c r="H745" s="30"/>
      <c r="I745" s="87"/>
      <c r="J745" s="93"/>
      <c r="K745" s="93"/>
      <c r="L745" s="93"/>
      <c r="M745" s="93"/>
      <c r="N745" s="93"/>
      <c r="O745" s="93"/>
      <c r="P745" s="93">
        <v>600000</v>
      </c>
      <c r="Q745" s="93">
        <v>1220000</v>
      </c>
      <c r="R745" s="93">
        <v>1605000</v>
      </c>
      <c r="S745" s="93">
        <v>1936000</v>
      </c>
      <c r="T745" s="92"/>
      <c r="U745" s="92"/>
      <c r="V745" s="92"/>
      <c r="W745" s="92"/>
      <c r="X745" s="92"/>
      <c r="Y745" s="93"/>
      <c r="Z745" s="93"/>
    </row>
    <row r="746" spans="1:26" ht="26.1">
      <c r="A746" s="9" t="s">
        <v>116</v>
      </c>
      <c r="B746" s="16" t="s">
        <v>9</v>
      </c>
      <c r="C746" s="16" t="s">
        <v>17</v>
      </c>
      <c r="D746" s="16" t="str" cm="1">
        <f t="array" ref="D746">IF(A746="", "", _xlfn._xlws.FILTER('Responsáveis pelas informações'!F:F, 'Responsáveis pelas informações'!A:A=A746))</f>
        <v>Bianca</v>
      </c>
      <c r="E746" s="47" t="s">
        <v>6</v>
      </c>
      <c r="F746" s="30" t="s">
        <v>408</v>
      </c>
      <c r="G746" s="30" t="s">
        <v>877</v>
      </c>
      <c r="H746" s="30"/>
      <c r="I746" s="87"/>
      <c r="J746" s="93"/>
      <c r="K746" s="93"/>
      <c r="L746" s="93"/>
      <c r="M746" s="93"/>
      <c r="N746" s="93"/>
      <c r="O746" s="93"/>
      <c r="P746" s="93"/>
      <c r="Q746" s="93"/>
      <c r="R746" s="93"/>
      <c r="S746" s="92">
        <v>168300</v>
      </c>
      <c r="T746" s="92">
        <v>254100</v>
      </c>
      <c r="U746" s="92">
        <v>254100</v>
      </c>
      <c r="V746" s="92">
        <v>254100</v>
      </c>
      <c r="W746" s="92"/>
      <c r="X746" s="92"/>
      <c r="Y746" s="93"/>
      <c r="Z746" s="93"/>
    </row>
    <row r="747" spans="1:26" ht="26.1">
      <c r="A747" s="9" t="s">
        <v>116</v>
      </c>
      <c r="B747" s="16" t="s">
        <v>14</v>
      </c>
      <c r="C747" s="16" t="s">
        <v>17</v>
      </c>
      <c r="D747" s="16" t="str" cm="1">
        <f t="array" ref="D747">IF(A747="", "", _xlfn._xlws.FILTER('Responsáveis pelas informações'!F:F, 'Responsáveis pelas informações'!A:A=A747))</f>
        <v>Bianca</v>
      </c>
      <c r="E747" s="47" t="s">
        <v>6</v>
      </c>
      <c r="F747" s="30" t="s">
        <v>408</v>
      </c>
      <c r="G747" s="30" t="s">
        <v>877</v>
      </c>
      <c r="H747" s="30"/>
      <c r="I747" s="87"/>
      <c r="J747" s="93"/>
      <c r="K747" s="93"/>
      <c r="L747" s="93"/>
      <c r="M747" s="93"/>
      <c r="N747" s="93"/>
      <c r="O747" s="93"/>
      <c r="P747" s="93"/>
      <c r="Q747" s="93"/>
      <c r="R747" s="93"/>
      <c r="S747" s="92">
        <v>243117</v>
      </c>
      <c r="T747" s="92">
        <v>374759</v>
      </c>
      <c r="U747" s="92">
        <v>382459</v>
      </c>
      <c r="V747" s="92">
        <v>390159</v>
      </c>
      <c r="W747" s="92"/>
      <c r="X747" s="92"/>
      <c r="Y747" s="93"/>
      <c r="Z747" s="93"/>
    </row>
    <row r="748" spans="1:26" ht="39">
      <c r="A748" s="9" t="s">
        <v>116</v>
      </c>
      <c r="B748" s="16" t="s">
        <v>19</v>
      </c>
      <c r="C748" s="16" t="s">
        <v>17</v>
      </c>
      <c r="D748" s="16" t="str" cm="1">
        <f t="array" ref="D748">IF(A748="", "", _xlfn._xlws.FILTER('Responsáveis pelas informações'!F:F, 'Responsáveis pelas informações'!A:A=A748))</f>
        <v>Bianca</v>
      </c>
      <c r="E748" s="47" t="s">
        <v>6</v>
      </c>
      <c r="F748" s="30" t="s">
        <v>408</v>
      </c>
      <c r="G748" s="30" t="s">
        <v>877</v>
      </c>
      <c r="H748" s="30"/>
      <c r="I748" s="87"/>
      <c r="J748" s="93"/>
      <c r="K748" s="93"/>
      <c r="L748" s="93"/>
      <c r="M748" s="93"/>
      <c r="N748" s="93"/>
      <c r="O748" s="93"/>
      <c r="P748" s="93"/>
      <c r="Q748" s="93"/>
      <c r="R748" s="93"/>
      <c r="S748" s="92">
        <v>98583</v>
      </c>
      <c r="T748" s="92">
        <v>141141</v>
      </c>
      <c r="U748" s="92">
        <v>133441</v>
      </c>
      <c r="V748" s="92">
        <v>125741</v>
      </c>
      <c r="W748" s="92"/>
      <c r="X748" s="92"/>
      <c r="Y748" s="93"/>
      <c r="Z748" s="93"/>
    </row>
    <row r="749" spans="1:26" ht="26.1">
      <c r="A749" s="9" t="s">
        <v>116</v>
      </c>
      <c r="B749" s="16" t="s">
        <v>24</v>
      </c>
      <c r="C749" s="16" t="s">
        <v>17</v>
      </c>
      <c r="D749" s="16" t="str" cm="1">
        <f t="array" ref="D749">IF(A749="", "", _xlfn._xlws.FILTER('Responsáveis pelas informações'!F:F, 'Responsáveis pelas informações'!A:A=A749))</f>
        <v>Bianca</v>
      </c>
      <c r="E749" s="47" t="s">
        <v>6</v>
      </c>
      <c r="F749" s="30" t="s">
        <v>408</v>
      </c>
      <c r="G749" s="30" t="s">
        <v>877</v>
      </c>
      <c r="H749" s="30"/>
      <c r="I749" s="87"/>
      <c r="J749" s="93"/>
      <c r="K749" s="93"/>
      <c r="L749" s="93"/>
      <c r="M749" s="93"/>
      <c r="N749" s="93"/>
      <c r="O749" s="93"/>
      <c r="P749" s="93"/>
      <c r="Q749" s="93"/>
      <c r="R749" s="93"/>
      <c r="S749" s="93">
        <v>510000</v>
      </c>
      <c r="T749" s="93">
        <v>770000</v>
      </c>
      <c r="U749" s="92">
        <v>770000</v>
      </c>
      <c r="V749" s="92">
        <v>770000</v>
      </c>
      <c r="W749" s="92"/>
      <c r="X749" s="92"/>
      <c r="Y749" s="93"/>
      <c r="Z749" s="93"/>
    </row>
    <row r="750" spans="1:26" ht="26.1">
      <c r="A750" s="9" t="s">
        <v>116</v>
      </c>
      <c r="B750" s="16" t="s">
        <v>9</v>
      </c>
      <c r="C750" s="16" t="s">
        <v>7</v>
      </c>
      <c r="D750" s="16" t="str" cm="1">
        <f t="array" ref="D750">IF(A750="", "", _xlfn._xlws.FILTER('Responsáveis pelas informações'!F:F, 'Responsáveis pelas informações'!A:A=A750))</f>
        <v>Bianca</v>
      </c>
      <c r="E750" s="47" t="s">
        <v>6</v>
      </c>
      <c r="F750" s="30" t="s">
        <v>408</v>
      </c>
      <c r="G750" s="30" t="s">
        <v>877</v>
      </c>
      <c r="H750" s="30"/>
      <c r="I750" s="87"/>
      <c r="J750" s="93"/>
      <c r="K750" s="93"/>
      <c r="L750" s="93"/>
      <c r="M750" s="93"/>
      <c r="N750" s="93"/>
      <c r="O750" s="93"/>
      <c r="P750" s="93"/>
      <c r="Q750" s="93"/>
      <c r="R750" s="93"/>
      <c r="S750" s="92">
        <v>0</v>
      </c>
      <c r="T750" s="92">
        <v>168300</v>
      </c>
      <c r="U750" s="92">
        <v>168300</v>
      </c>
      <c r="V750" s="92">
        <v>168300</v>
      </c>
      <c r="W750" s="92"/>
      <c r="X750" s="92"/>
      <c r="Y750" s="93"/>
      <c r="Z750" s="93"/>
    </row>
    <row r="751" spans="1:26" ht="26.1">
      <c r="A751" s="9" t="s">
        <v>116</v>
      </c>
      <c r="B751" s="16" t="s">
        <v>14</v>
      </c>
      <c r="C751" s="16" t="s">
        <v>7</v>
      </c>
      <c r="D751" s="16" t="str" cm="1">
        <f t="array" ref="D751">IF(A751="", "", _xlfn._xlws.FILTER('Responsáveis pelas informações'!F:F, 'Responsáveis pelas informações'!A:A=A751))</f>
        <v>Bianca</v>
      </c>
      <c r="E751" s="47" t="s">
        <v>6</v>
      </c>
      <c r="F751" s="30" t="s">
        <v>408</v>
      </c>
      <c r="G751" s="30" t="s">
        <v>877</v>
      </c>
      <c r="H751" s="30"/>
      <c r="I751" s="87"/>
      <c r="J751" s="93"/>
      <c r="K751" s="93"/>
      <c r="L751" s="93"/>
      <c r="M751" s="93"/>
      <c r="N751" s="93"/>
      <c r="O751" s="93"/>
      <c r="P751" s="93"/>
      <c r="Q751" s="93"/>
      <c r="R751" s="93"/>
      <c r="S751" s="92">
        <v>0</v>
      </c>
      <c r="T751" s="92">
        <v>248217</v>
      </c>
      <c r="U751" s="92">
        <v>253317</v>
      </c>
      <c r="V751" s="92">
        <v>258417</v>
      </c>
      <c r="W751" s="92"/>
      <c r="X751" s="92"/>
      <c r="Y751" s="93"/>
      <c r="Z751" s="93"/>
    </row>
    <row r="752" spans="1:26" ht="39">
      <c r="A752" s="9" t="s">
        <v>116</v>
      </c>
      <c r="B752" s="16" t="s">
        <v>19</v>
      </c>
      <c r="C752" s="16" t="s">
        <v>7</v>
      </c>
      <c r="D752" s="16" t="str" cm="1">
        <f t="array" ref="D752">IF(A752="", "", _xlfn._xlws.FILTER('Responsáveis pelas informações'!F:F, 'Responsáveis pelas informações'!A:A=A752))</f>
        <v>Bianca</v>
      </c>
      <c r="E752" s="47" t="s">
        <v>6</v>
      </c>
      <c r="F752" s="30" t="s">
        <v>408</v>
      </c>
      <c r="G752" s="30" t="s">
        <v>877</v>
      </c>
      <c r="H752" s="30"/>
      <c r="I752" s="87"/>
      <c r="J752" s="93"/>
      <c r="K752" s="93"/>
      <c r="L752" s="93"/>
      <c r="M752" s="93"/>
      <c r="N752" s="93"/>
      <c r="O752" s="93"/>
      <c r="P752" s="93"/>
      <c r="Q752" s="93"/>
      <c r="R752" s="93"/>
      <c r="S752" s="92">
        <v>0</v>
      </c>
      <c r="T752" s="92">
        <v>93483</v>
      </c>
      <c r="U752" s="92">
        <v>88383</v>
      </c>
      <c r="V752" s="92">
        <v>83283</v>
      </c>
      <c r="W752" s="92"/>
      <c r="X752" s="92"/>
      <c r="Y752" s="93"/>
      <c r="Z752" s="93"/>
    </row>
    <row r="753" spans="1:26" ht="26.1">
      <c r="A753" s="9" t="s">
        <v>116</v>
      </c>
      <c r="B753" s="16" t="s">
        <v>24</v>
      </c>
      <c r="C753" s="16" t="s">
        <v>7</v>
      </c>
      <c r="D753" s="16" t="str" cm="1">
        <f t="array" ref="D753">IF(A753="", "", _xlfn._xlws.FILTER('Responsáveis pelas informações'!F:F, 'Responsáveis pelas informações'!A:A=A753))</f>
        <v>Bianca</v>
      </c>
      <c r="E753" s="47" t="s">
        <v>6</v>
      </c>
      <c r="F753" s="30" t="s">
        <v>408</v>
      </c>
      <c r="G753" s="30" t="s">
        <v>877</v>
      </c>
      <c r="H753" s="30"/>
      <c r="I753" s="87"/>
      <c r="J753" s="93"/>
      <c r="K753" s="93"/>
      <c r="L753" s="93"/>
      <c r="M753" s="93"/>
      <c r="N753" s="93"/>
      <c r="O753" s="93"/>
      <c r="P753" s="93"/>
      <c r="Q753" s="93"/>
      <c r="R753" s="93"/>
      <c r="S753" s="93">
        <f>SUM(S750:S752)</f>
        <v>0</v>
      </c>
      <c r="T753" s="93">
        <v>510000</v>
      </c>
      <c r="U753" s="92">
        <v>510000</v>
      </c>
      <c r="V753" s="92">
        <v>510000</v>
      </c>
      <c r="W753" s="92"/>
      <c r="X753" s="92"/>
      <c r="Y753" s="93"/>
      <c r="Z753" s="93"/>
    </row>
    <row r="754" spans="1:26" ht="26.1">
      <c r="A754" s="9" t="s">
        <v>116</v>
      </c>
      <c r="B754" s="16" t="s">
        <v>9</v>
      </c>
      <c r="C754" s="16" t="s">
        <v>12</v>
      </c>
      <c r="D754" s="16" t="str" cm="1">
        <f t="array" ref="D754">IF(A754="", "", _xlfn._xlws.FILTER('Responsáveis pelas informações'!F:F, 'Responsáveis pelas informações'!A:A=A754))</f>
        <v>Bianca</v>
      </c>
      <c r="E754" s="47" t="s">
        <v>6</v>
      </c>
      <c r="F754" s="30" t="s">
        <v>408</v>
      </c>
      <c r="G754" s="30" t="s">
        <v>877</v>
      </c>
      <c r="H754" s="30"/>
      <c r="I754" s="87"/>
      <c r="J754" s="93"/>
      <c r="K754" s="93"/>
      <c r="L754" s="93"/>
      <c r="M754" s="93"/>
      <c r="N754" s="93"/>
      <c r="O754" s="93"/>
      <c r="P754" s="93"/>
      <c r="Q754" s="93"/>
      <c r="R754" s="93"/>
      <c r="S754" s="92">
        <v>250000</v>
      </c>
      <c r="T754" s="92">
        <v>450000</v>
      </c>
      <c r="U754" s="92">
        <v>450000</v>
      </c>
      <c r="V754" s="92">
        <v>450000</v>
      </c>
      <c r="W754" s="92"/>
      <c r="X754" s="92"/>
      <c r="Y754" s="93"/>
      <c r="Z754" s="93"/>
    </row>
    <row r="755" spans="1:26" ht="26.1">
      <c r="A755" s="9" t="s">
        <v>116</v>
      </c>
      <c r="B755" s="16" t="s">
        <v>14</v>
      </c>
      <c r="C755" s="16" t="s">
        <v>12</v>
      </c>
      <c r="D755" s="16" t="str" cm="1">
        <f t="array" ref="D755">IF(A755="", "", _xlfn._xlws.FILTER('Responsáveis pelas informações'!F:F, 'Responsáveis pelas informações'!A:A=A755))</f>
        <v>Bianca</v>
      </c>
      <c r="E755" s="47" t="s">
        <v>6</v>
      </c>
      <c r="F755" s="30" t="s">
        <v>408</v>
      </c>
      <c r="G755" s="30" t="s">
        <v>877</v>
      </c>
      <c r="H755" s="30"/>
      <c r="I755" s="87"/>
      <c r="J755" s="93"/>
      <c r="K755" s="93"/>
      <c r="L755" s="93"/>
      <c r="M755" s="93"/>
      <c r="N755" s="93"/>
      <c r="O755" s="93"/>
      <c r="P755" s="93"/>
      <c r="Q755" s="93"/>
      <c r="R755" s="93"/>
      <c r="S755" s="92">
        <v>150000</v>
      </c>
      <c r="T755" s="92">
        <v>300000</v>
      </c>
      <c r="U755" s="92">
        <v>300000</v>
      </c>
      <c r="V755" s="92">
        <v>300000</v>
      </c>
      <c r="W755" s="92"/>
      <c r="X755" s="92"/>
      <c r="Y755" s="93"/>
      <c r="Z755" s="93"/>
    </row>
    <row r="756" spans="1:26" ht="39">
      <c r="A756" s="9" t="s">
        <v>116</v>
      </c>
      <c r="B756" s="16" t="s">
        <v>19</v>
      </c>
      <c r="C756" s="16" t="s">
        <v>12</v>
      </c>
      <c r="D756" s="16" t="str" cm="1">
        <f t="array" ref="D756">IF(A756="", "", _xlfn._xlws.FILTER('Responsáveis pelas informações'!F:F, 'Responsáveis pelas informações'!A:A=A756))</f>
        <v>Bianca</v>
      </c>
      <c r="E756" s="47" t="s">
        <v>6</v>
      </c>
      <c r="F756" s="30" t="s">
        <v>408</v>
      </c>
      <c r="G756" s="30" t="s">
        <v>877</v>
      </c>
      <c r="H756" s="30"/>
      <c r="I756" s="87"/>
      <c r="J756" s="93"/>
      <c r="K756" s="93"/>
      <c r="L756" s="93"/>
      <c r="M756" s="93"/>
      <c r="N756" s="93"/>
      <c r="O756" s="93"/>
      <c r="P756" s="93"/>
      <c r="Q756" s="93"/>
      <c r="R756" s="93"/>
      <c r="S756" s="92">
        <v>100000</v>
      </c>
      <c r="T756" s="92">
        <v>160000</v>
      </c>
      <c r="U756" s="92">
        <v>160000</v>
      </c>
      <c r="V756" s="92">
        <v>160000</v>
      </c>
      <c r="W756" s="92"/>
      <c r="X756" s="92"/>
      <c r="Y756" s="93"/>
      <c r="Z756" s="93"/>
    </row>
    <row r="757" spans="1:26" ht="26.1">
      <c r="A757" s="9" t="s">
        <v>116</v>
      </c>
      <c r="B757" s="47" t="s">
        <v>24</v>
      </c>
      <c r="C757" s="47" t="s">
        <v>12</v>
      </c>
      <c r="D757" s="16" t="str" cm="1">
        <f t="array" ref="D757">IF(A757="", "", _xlfn._xlws.FILTER('Responsáveis pelas informações'!F:F, 'Responsáveis pelas informações'!A:A=A757))</f>
        <v>Bianca</v>
      </c>
      <c r="E757" s="47" t="s">
        <v>6</v>
      </c>
      <c r="F757" s="30" t="s">
        <v>408</v>
      </c>
      <c r="G757" s="30" t="s">
        <v>877</v>
      </c>
      <c r="H757" s="30"/>
      <c r="I757" s="21"/>
      <c r="J757" s="95"/>
      <c r="K757" s="95"/>
      <c r="L757" s="95"/>
      <c r="M757" s="95"/>
      <c r="N757" s="95"/>
      <c r="O757" s="95"/>
      <c r="P757" s="95"/>
      <c r="Q757" s="95"/>
      <c r="R757" s="95"/>
      <c r="S757" s="93">
        <v>500000</v>
      </c>
      <c r="T757" s="93">
        <v>910000</v>
      </c>
      <c r="U757" s="92">
        <v>910000</v>
      </c>
      <c r="V757" s="92">
        <v>910000</v>
      </c>
      <c r="W757" s="92"/>
      <c r="X757" s="92"/>
      <c r="Y757" s="95"/>
      <c r="Z757" s="95"/>
    </row>
    <row r="758" spans="1:26" ht="26.1">
      <c r="A758" s="9" t="s">
        <v>116</v>
      </c>
      <c r="B758" s="16" t="s">
        <v>9</v>
      </c>
      <c r="C758" s="16" t="s">
        <v>17</v>
      </c>
      <c r="D758" s="16" t="str" cm="1">
        <f t="array" ref="D758">IF(A758="", "", _xlfn._xlws.FILTER('Responsáveis pelas informações'!F:F, 'Responsáveis pelas informações'!A:A=A758))</f>
        <v>Bianca</v>
      </c>
      <c r="E758" s="47" t="s">
        <v>6</v>
      </c>
      <c r="F758" s="30" t="s">
        <v>877</v>
      </c>
      <c r="G758" s="30" t="s">
        <v>389</v>
      </c>
      <c r="H758" s="30"/>
      <c r="I758" s="87"/>
      <c r="J758" s="93"/>
      <c r="K758" s="93"/>
      <c r="L758" s="93"/>
      <c r="M758" s="93"/>
      <c r="N758" s="93"/>
      <c r="O758" s="93"/>
      <c r="P758" s="93"/>
      <c r="Q758" s="93"/>
      <c r="R758" s="93"/>
      <c r="S758" s="92">
        <v>120000</v>
      </c>
      <c r="T758" s="92">
        <v>847700</v>
      </c>
      <c r="U758" s="92">
        <v>127100</v>
      </c>
      <c r="V758" s="92">
        <v>254100</v>
      </c>
      <c r="W758" s="92"/>
      <c r="X758" s="92"/>
      <c r="Y758" s="93"/>
      <c r="Z758" s="93"/>
    </row>
    <row r="759" spans="1:26" ht="26.1">
      <c r="A759" s="9" t="s">
        <v>116</v>
      </c>
      <c r="B759" s="16" t="s">
        <v>14</v>
      </c>
      <c r="C759" s="16" t="s">
        <v>17</v>
      </c>
      <c r="D759" s="16" t="str" cm="1">
        <f t="array" ref="D759">IF(A759="", "", _xlfn._xlws.FILTER('Responsáveis pelas informações'!F:F, 'Responsáveis pelas informações'!A:A=A759))</f>
        <v>Bianca</v>
      </c>
      <c r="E759" s="47" t="s">
        <v>6</v>
      </c>
      <c r="F759" s="30" t="s">
        <v>877</v>
      </c>
      <c r="G759" s="30" t="s">
        <v>389</v>
      </c>
      <c r="H759" s="30"/>
      <c r="I759" s="87"/>
      <c r="J759" s="93"/>
      <c r="K759" s="93"/>
      <c r="L759" s="93"/>
      <c r="M759" s="93"/>
      <c r="N759" s="93"/>
      <c r="O759" s="93"/>
      <c r="P759" s="93"/>
      <c r="Q759" s="93"/>
      <c r="R759" s="93"/>
      <c r="S759" s="92">
        <v>179302.9</v>
      </c>
      <c r="T759" s="92">
        <v>1266625.58</v>
      </c>
      <c r="U759" s="92">
        <v>189911.66</v>
      </c>
      <c r="V759" s="92">
        <v>379673.89</v>
      </c>
      <c r="W759" s="92"/>
      <c r="X759" s="92"/>
      <c r="Y759" s="93"/>
      <c r="Z759" s="93"/>
    </row>
    <row r="760" spans="1:26" ht="39">
      <c r="A760" s="9" t="s">
        <v>116</v>
      </c>
      <c r="B760" s="16" t="s">
        <v>19</v>
      </c>
      <c r="C760" s="16" t="s">
        <v>17</v>
      </c>
      <c r="D760" s="16" t="str" cm="1">
        <f t="array" ref="D760">IF(A760="", "", _xlfn._xlws.FILTER('Responsáveis pelas informações'!F:F, 'Responsáveis pelas informações'!A:A=A760))</f>
        <v>Bianca</v>
      </c>
      <c r="E760" s="47" t="s">
        <v>6</v>
      </c>
      <c r="F760" s="30" t="s">
        <v>877</v>
      </c>
      <c r="G760" s="30" t="s">
        <v>389</v>
      </c>
      <c r="H760" s="30"/>
      <c r="I760" s="87"/>
      <c r="J760" s="93"/>
      <c r="K760" s="93"/>
      <c r="L760" s="93"/>
      <c r="M760" s="93"/>
      <c r="N760" s="93"/>
      <c r="O760" s="93"/>
      <c r="P760" s="93"/>
      <c r="Q760" s="93"/>
      <c r="R760" s="93"/>
      <c r="S760" s="92">
        <v>64333.46</v>
      </c>
      <c r="T760" s="92">
        <v>454462.3</v>
      </c>
      <c r="U760" s="92">
        <v>68139.86</v>
      </c>
      <c r="V760" s="92">
        <v>136226.10999999999</v>
      </c>
      <c r="W760" s="92"/>
      <c r="X760" s="92"/>
      <c r="Y760" s="93"/>
      <c r="Z760" s="93"/>
    </row>
    <row r="761" spans="1:26" ht="26.1">
      <c r="A761" s="9" t="s">
        <v>116</v>
      </c>
      <c r="B761" s="16" t="s">
        <v>24</v>
      </c>
      <c r="C761" s="16" t="s">
        <v>17</v>
      </c>
      <c r="D761" s="16" t="str" cm="1">
        <f t="array" ref="D761">IF(A761="", "", _xlfn._xlws.FILTER('Responsáveis pelas informações'!F:F, 'Responsáveis pelas informações'!A:A=A761))</f>
        <v>Bianca</v>
      </c>
      <c r="E761" s="47" t="s">
        <v>6</v>
      </c>
      <c r="F761" s="30" t="s">
        <v>877</v>
      </c>
      <c r="G761" s="30" t="s">
        <v>389</v>
      </c>
      <c r="H761" s="30"/>
      <c r="I761" s="87"/>
      <c r="J761" s="93"/>
      <c r="K761" s="93"/>
      <c r="L761" s="93"/>
      <c r="M761" s="93"/>
      <c r="N761" s="93"/>
      <c r="O761" s="93"/>
      <c r="P761" s="93"/>
      <c r="Q761" s="93"/>
      <c r="R761" s="93"/>
      <c r="S761" s="93">
        <v>363636.36000000004</v>
      </c>
      <c r="T761" s="93">
        <v>2568787.88</v>
      </c>
      <c r="U761" s="93">
        <v>385151.52</v>
      </c>
      <c r="V761" s="93">
        <v>770000</v>
      </c>
      <c r="W761" s="92"/>
      <c r="X761" s="92"/>
      <c r="Y761" s="93"/>
      <c r="Z761" s="93"/>
    </row>
    <row r="762" spans="1:26" ht="26.1">
      <c r="A762" s="9" t="s">
        <v>116</v>
      </c>
      <c r="B762" s="16" t="s">
        <v>9</v>
      </c>
      <c r="C762" s="16" t="s">
        <v>7</v>
      </c>
      <c r="D762" s="16" t="str" cm="1">
        <f t="array" ref="D762">IF(A762="", "", _xlfn._xlws.FILTER('Responsáveis pelas informações'!F:F, 'Responsáveis pelas informações'!A:A=A762))</f>
        <v>Bianca</v>
      </c>
      <c r="E762" s="47" t="s">
        <v>6</v>
      </c>
      <c r="F762" s="30" t="s">
        <v>877</v>
      </c>
      <c r="G762" s="30" t="s">
        <v>389</v>
      </c>
      <c r="H762" s="30"/>
      <c r="I762" s="87"/>
      <c r="J762" s="93"/>
      <c r="K762" s="93"/>
      <c r="L762" s="93"/>
      <c r="M762" s="93"/>
      <c r="N762" s="93"/>
      <c r="O762" s="93"/>
      <c r="P762" s="93"/>
      <c r="Q762" s="93"/>
      <c r="R762" s="93"/>
      <c r="S762" s="92"/>
      <c r="T762" s="92"/>
      <c r="U762" s="92">
        <v>168300</v>
      </c>
      <c r="V762" s="92">
        <v>168300</v>
      </c>
      <c r="W762" s="92"/>
      <c r="X762" s="92"/>
      <c r="Y762" s="93"/>
      <c r="Z762" s="93"/>
    </row>
    <row r="763" spans="1:26" ht="26.1">
      <c r="A763" s="9" t="s">
        <v>116</v>
      </c>
      <c r="B763" s="16" t="s">
        <v>14</v>
      </c>
      <c r="C763" s="16" t="s">
        <v>7</v>
      </c>
      <c r="D763" s="16" t="str" cm="1">
        <f t="array" ref="D763">IF(A763="", "", _xlfn._xlws.FILTER('Responsáveis pelas informações'!F:F, 'Responsáveis pelas informações'!A:A=A763))</f>
        <v>Bianca</v>
      </c>
      <c r="E763" s="47" t="s">
        <v>6</v>
      </c>
      <c r="F763" s="30" t="s">
        <v>877</v>
      </c>
      <c r="G763" s="30" t="s">
        <v>389</v>
      </c>
      <c r="H763" s="30"/>
      <c r="I763" s="87"/>
      <c r="J763" s="93"/>
      <c r="K763" s="93"/>
      <c r="L763" s="93"/>
      <c r="M763" s="93"/>
      <c r="N763" s="93"/>
      <c r="O763" s="93"/>
      <c r="P763" s="93"/>
      <c r="Q763" s="93"/>
      <c r="R763" s="93"/>
      <c r="S763" s="92"/>
      <c r="T763" s="92"/>
      <c r="U763" s="92">
        <v>253317</v>
      </c>
      <c r="V763" s="92">
        <v>258417</v>
      </c>
      <c r="W763" s="92"/>
      <c r="X763" s="92"/>
      <c r="Y763" s="93"/>
      <c r="Z763" s="93"/>
    </row>
    <row r="764" spans="1:26" ht="39">
      <c r="A764" s="9" t="s">
        <v>116</v>
      </c>
      <c r="B764" s="16" t="s">
        <v>19</v>
      </c>
      <c r="C764" s="16" t="s">
        <v>7</v>
      </c>
      <c r="D764" s="16" t="str" cm="1">
        <f t="array" ref="D764">IF(A764="", "", _xlfn._xlws.FILTER('Responsáveis pelas informações'!F:F, 'Responsáveis pelas informações'!A:A=A764))</f>
        <v>Bianca</v>
      </c>
      <c r="E764" s="47" t="s">
        <v>6</v>
      </c>
      <c r="F764" s="30" t="s">
        <v>877</v>
      </c>
      <c r="G764" s="30" t="s">
        <v>389</v>
      </c>
      <c r="H764" s="30"/>
      <c r="I764" s="87"/>
      <c r="J764" s="93"/>
      <c r="K764" s="93"/>
      <c r="L764" s="93"/>
      <c r="M764" s="93"/>
      <c r="N764" s="93"/>
      <c r="O764" s="93"/>
      <c r="P764" s="93"/>
      <c r="Q764" s="93"/>
      <c r="R764" s="93"/>
      <c r="S764" s="92"/>
      <c r="T764" s="92"/>
      <c r="U764" s="92">
        <v>88383</v>
      </c>
      <c r="V764" s="92">
        <v>83283</v>
      </c>
      <c r="W764" s="92"/>
      <c r="X764" s="92"/>
      <c r="Y764" s="93"/>
      <c r="Z764" s="93"/>
    </row>
    <row r="765" spans="1:26" ht="26.1">
      <c r="A765" s="9" t="s">
        <v>116</v>
      </c>
      <c r="B765" s="16" t="s">
        <v>24</v>
      </c>
      <c r="C765" s="16" t="s">
        <v>7</v>
      </c>
      <c r="D765" s="16" t="str" cm="1">
        <f t="array" ref="D765">IF(A765="", "", _xlfn._xlws.FILTER('Responsáveis pelas informações'!F:F, 'Responsáveis pelas informações'!A:A=A765))</f>
        <v>Bianca</v>
      </c>
      <c r="E765" s="47" t="s">
        <v>6</v>
      </c>
      <c r="F765" s="30" t="s">
        <v>877</v>
      </c>
      <c r="G765" s="30" t="s">
        <v>389</v>
      </c>
      <c r="H765" s="30"/>
      <c r="I765" s="87"/>
      <c r="J765" s="93"/>
      <c r="K765" s="93"/>
      <c r="L765" s="93"/>
      <c r="M765" s="93"/>
      <c r="N765" s="93"/>
      <c r="O765" s="93"/>
      <c r="P765" s="93"/>
      <c r="Q765" s="93"/>
      <c r="R765" s="93"/>
      <c r="S765" s="93"/>
      <c r="T765" s="93"/>
      <c r="U765" s="92">
        <v>510000</v>
      </c>
      <c r="V765" s="92">
        <v>510000</v>
      </c>
      <c r="W765" s="92"/>
      <c r="X765" s="92"/>
      <c r="Y765" s="93"/>
      <c r="Z765" s="93"/>
    </row>
    <row r="766" spans="1:26" ht="26.1">
      <c r="A766" s="9" t="s">
        <v>116</v>
      </c>
      <c r="B766" s="16" t="s">
        <v>9</v>
      </c>
      <c r="C766" s="16" t="s">
        <v>12</v>
      </c>
      <c r="D766" s="16" t="str" cm="1">
        <f t="array" ref="D766">IF(A766="", "", _xlfn._xlws.FILTER('Responsáveis pelas informações'!F:F, 'Responsáveis pelas informações'!A:A=A766))</f>
        <v>Bianca</v>
      </c>
      <c r="E766" s="47" t="s">
        <v>6</v>
      </c>
      <c r="F766" s="30" t="s">
        <v>877</v>
      </c>
      <c r="G766" s="30" t="s">
        <v>389</v>
      </c>
      <c r="H766" s="30"/>
      <c r="I766" s="87"/>
      <c r="J766" s="93"/>
      <c r="K766" s="93"/>
      <c r="L766" s="93"/>
      <c r="M766" s="93"/>
      <c r="N766" s="93"/>
      <c r="O766" s="93"/>
      <c r="P766" s="93"/>
      <c r="Q766" s="93"/>
      <c r="R766" s="93"/>
      <c r="S766" s="92"/>
      <c r="T766" s="92">
        <v>450000</v>
      </c>
      <c r="U766" s="92">
        <v>450000</v>
      </c>
      <c r="V766" s="92">
        <v>450000</v>
      </c>
      <c r="W766" s="92"/>
      <c r="X766" s="92"/>
      <c r="Y766" s="93"/>
      <c r="Z766" s="93"/>
    </row>
    <row r="767" spans="1:26" ht="26.1">
      <c r="A767" s="9" t="s">
        <v>116</v>
      </c>
      <c r="B767" s="16" t="s">
        <v>14</v>
      </c>
      <c r="C767" s="16" t="s">
        <v>12</v>
      </c>
      <c r="D767" s="16" t="str" cm="1">
        <f t="array" ref="D767">IF(A767="", "", _xlfn._xlws.FILTER('Responsáveis pelas informações'!F:F, 'Responsáveis pelas informações'!A:A=A767))</f>
        <v>Bianca</v>
      </c>
      <c r="E767" s="47" t="s">
        <v>6</v>
      </c>
      <c r="F767" s="30" t="s">
        <v>877</v>
      </c>
      <c r="G767" s="30" t="s">
        <v>389</v>
      </c>
      <c r="H767" s="30"/>
      <c r="I767" s="87"/>
      <c r="J767" s="93"/>
      <c r="K767" s="93"/>
      <c r="L767" s="93"/>
      <c r="M767" s="93"/>
      <c r="N767" s="93"/>
      <c r="O767" s="93"/>
      <c r="P767" s="93"/>
      <c r="Q767" s="93"/>
      <c r="R767" s="93"/>
      <c r="S767" s="92"/>
      <c r="T767" s="92">
        <v>300000</v>
      </c>
      <c r="U767" s="92">
        <v>300000</v>
      </c>
      <c r="V767" s="92">
        <v>300000</v>
      </c>
      <c r="W767" s="92"/>
      <c r="X767" s="92"/>
      <c r="Y767" s="93"/>
      <c r="Z767" s="93"/>
    </row>
    <row r="768" spans="1:26" ht="39">
      <c r="A768" s="9" t="s">
        <v>116</v>
      </c>
      <c r="B768" s="16" t="s">
        <v>19</v>
      </c>
      <c r="C768" s="16" t="s">
        <v>12</v>
      </c>
      <c r="D768" s="16" t="str" cm="1">
        <f t="array" ref="D768">IF(A768="", "", _xlfn._xlws.FILTER('Responsáveis pelas informações'!F:F, 'Responsáveis pelas informações'!A:A=A768))</f>
        <v>Bianca</v>
      </c>
      <c r="E768" s="47" t="s">
        <v>6</v>
      </c>
      <c r="F768" s="30" t="s">
        <v>877</v>
      </c>
      <c r="G768" s="30" t="s">
        <v>389</v>
      </c>
      <c r="H768" s="30"/>
      <c r="I768" s="87"/>
      <c r="J768" s="93"/>
      <c r="K768" s="93"/>
      <c r="L768" s="93"/>
      <c r="M768" s="93"/>
      <c r="N768" s="93"/>
      <c r="O768" s="93"/>
      <c r="P768" s="93"/>
      <c r="Q768" s="93"/>
      <c r="R768" s="93"/>
      <c r="S768" s="92"/>
      <c r="T768" s="92">
        <v>160000</v>
      </c>
      <c r="U768" s="92">
        <v>160000</v>
      </c>
      <c r="V768" s="92">
        <v>160000</v>
      </c>
      <c r="W768" s="92"/>
      <c r="X768" s="92"/>
      <c r="Y768" s="93"/>
      <c r="Z768" s="93"/>
    </row>
    <row r="769" spans="1:26" ht="26.1">
      <c r="A769" s="9" t="s">
        <v>116</v>
      </c>
      <c r="B769" s="47" t="s">
        <v>24</v>
      </c>
      <c r="C769" s="47" t="s">
        <v>12</v>
      </c>
      <c r="D769" s="16" t="str" cm="1">
        <f t="array" ref="D769">IF(A769="", "", _xlfn._xlws.FILTER('Responsáveis pelas informações'!F:F, 'Responsáveis pelas informações'!A:A=A769))</f>
        <v>Bianca</v>
      </c>
      <c r="E769" s="47" t="s">
        <v>6</v>
      </c>
      <c r="F769" s="30" t="s">
        <v>877</v>
      </c>
      <c r="G769" s="30" t="s">
        <v>389</v>
      </c>
      <c r="H769" s="30"/>
      <c r="I769" s="21"/>
      <c r="J769" s="95"/>
      <c r="K769" s="95"/>
      <c r="L769" s="95"/>
      <c r="M769" s="95"/>
      <c r="N769" s="95"/>
      <c r="O769" s="95"/>
      <c r="P769" s="95"/>
      <c r="Q769" s="95"/>
      <c r="R769" s="95"/>
      <c r="S769" s="92"/>
      <c r="T769" s="92">
        <v>910000</v>
      </c>
      <c r="U769" s="92">
        <v>910000</v>
      </c>
      <c r="V769" s="92">
        <v>910000</v>
      </c>
      <c r="W769" s="92"/>
      <c r="X769" s="92"/>
      <c r="Y769" s="95"/>
      <c r="Z769" s="95"/>
    </row>
    <row r="770" spans="1:26" ht="26.1">
      <c r="A770" s="9" t="s">
        <v>117</v>
      </c>
      <c r="B770" s="16" t="s">
        <v>9</v>
      </c>
      <c r="C770" s="16" t="s">
        <v>17</v>
      </c>
      <c r="D770" s="16" t="str" cm="1">
        <f t="array" ref="D770">IF(A770="", "", _xlfn._xlws.FILTER('Responsáveis pelas informações'!F:F, 'Responsáveis pelas informações'!A:A=A770))</f>
        <v>Marcos</v>
      </c>
      <c r="E770" s="16" t="s">
        <v>16</v>
      </c>
      <c r="F770" s="30" t="s">
        <v>877</v>
      </c>
      <c r="G770" s="30" t="s">
        <v>877</v>
      </c>
      <c r="H770" s="30"/>
      <c r="I770" s="87"/>
      <c r="J770" s="93"/>
      <c r="K770" s="93"/>
      <c r="L770" s="93"/>
      <c r="M770" s="93"/>
      <c r="N770" s="93"/>
      <c r="O770" s="93"/>
      <c r="P770" s="93"/>
      <c r="Q770" s="93"/>
      <c r="R770" s="93"/>
      <c r="S770" s="92">
        <v>700000</v>
      </c>
      <c r="T770" s="92">
        <v>950000</v>
      </c>
      <c r="U770" s="92">
        <v>350000</v>
      </c>
      <c r="V770" s="92"/>
      <c r="W770" s="92"/>
      <c r="X770" s="92"/>
      <c r="Y770" s="93"/>
      <c r="Z770" s="93"/>
    </row>
    <row r="771" spans="1:26" ht="39">
      <c r="A771" s="9" t="s">
        <v>117</v>
      </c>
      <c r="B771" s="16" t="s">
        <v>19</v>
      </c>
      <c r="C771" s="16" t="s">
        <v>17</v>
      </c>
      <c r="D771" s="16" t="str" cm="1">
        <f t="array" ref="D771">IF(A771="", "", _xlfn._xlws.FILTER('Responsáveis pelas informações'!F:F, 'Responsáveis pelas informações'!A:A=A771))</f>
        <v>Marcos</v>
      </c>
      <c r="E771" s="16" t="s">
        <v>16</v>
      </c>
      <c r="F771" s="30" t="s">
        <v>877</v>
      </c>
      <c r="G771" s="30" t="s">
        <v>877</v>
      </c>
      <c r="H771" s="30"/>
      <c r="I771" s="87"/>
      <c r="J771" s="93"/>
      <c r="K771" s="93"/>
      <c r="L771" s="93"/>
      <c r="M771" s="93"/>
      <c r="N771" s="93"/>
      <c r="O771" s="93"/>
      <c r="P771" s="93"/>
      <c r="Q771" s="93"/>
      <c r="R771" s="93"/>
      <c r="S771" s="92">
        <v>580000</v>
      </c>
      <c r="T771" s="92">
        <v>490000</v>
      </c>
      <c r="U771" s="92">
        <v>290000</v>
      </c>
      <c r="V771" s="92"/>
      <c r="W771" s="92"/>
      <c r="X771" s="92"/>
      <c r="Y771" s="93"/>
      <c r="Z771" s="93"/>
    </row>
    <row r="772" spans="1:26" ht="26.1">
      <c r="A772" s="9" t="s">
        <v>117</v>
      </c>
      <c r="B772" s="16" t="s">
        <v>14</v>
      </c>
      <c r="C772" s="16" t="s">
        <v>17</v>
      </c>
      <c r="D772" s="16" t="str" cm="1">
        <f t="array" ref="D772">IF(A772="", "", _xlfn._xlws.FILTER('Responsáveis pelas informações'!F:F, 'Responsáveis pelas informações'!A:A=A772))</f>
        <v>Marcos</v>
      </c>
      <c r="E772" s="16" t="s">
        <v>16</v>
      </c>
      <c r="F772" s="30" t="s">
        <v>877</v>
      </c>
      <c r="G772" s="30" t="s">
        <v>877</v>
      </c>
      <c r="H772" s="30"/>
      <c r="I772" s="87"/>
      <c r="J772" s="93"/>
      <c r="K772" s="93"/>
      <c r="L772" s="93"/>
      <c r="M772" s="93"/>
      <c r="N772" s="93"/>
      <c r="O772" s="93"/>
      <c r="P772" s="93"/>
      <c r="Q772" s="93"/>
      <c r="R772" s="93"/>
      <c r="S772" s="92">
        <v>1300000</v>
      </c>
      <c r="T772" s="92">
        <v>1350000</v>
      </c>
      <c r="U772" s="92">
        <v>650000</v>
      </c>
      <c r="V772" s="92"/>
      <c r="W772" s="92"/>
      <c r="X772" s="92"/>
      <c r="Y772" s="93"/>
      <c r="Z772" s="93"/>
    </row>
    <row r="773" spans="1:26" ht="26.1">
      <c r="A773" s="9" t="s">
        <v>117</v>
      </c>
      <c r="B773" s="16" t="s">
        <v>14</v>
      </c>
      <c r="C773" s="16" t="s">
        <v>17</v>
      </c>
      <c r="D773" s="16" t="str" cm="1">
        <f t="array" ref="D773">IF(A773="", "", _xlfn._xlws.FILTER('Responsáveis pelas informações'!F:F, 'Responsáveis pelas informações'!A:A=A773))</f>
        <v>Marcos</v>
      </c>
      <c r="E773" s="16" t="s">
        <v>16</v>
      </c>
      <c r="F773" s="30" t="s">
        <v>877</v>
      </c>
      <c r="G773" s="30" t="s">
        <v>877</v>
      </c>
      <c r="H773" s="30"/>
      <c r="I773" s="87"/>
      <c r="J773" s="93"/>
      <c r="K773" s="93"/>
      <c r="L773" s="93"/>
      <c r="M773" s="93"/>
      <c r="N773" s="93"/>
      <c r="O773" s="93"/>
      <c r="P773" s="93"/>
      <c r="Q773" s="93"/>
      <c r="R773" s="93"/>
      <c r="S773" s="92">
        <v>2580000</v>
      </c>
      <c r="T773" s="92">
        <v>2790000</v>
      </c>
      <c r="U773" s="92">
        <v>1290000</v>
      </c>
      <c r="V773" s="92"/>
      <c r="W773" s="92"/>
      <c r="X773" s="92"/>
      <c r="Y773" s="93"/>
      <c r="Z773" s="93"/>
    </row>
    <row r="774" spans="1:26" ht="26.1">
      <c r="A774" s="9" t="s">
        <v>118</v>
      </c>
      <c r="B774" s="16" t="s">
        <v>9</v>
      </c>
      <c r="C774" s="16" t="s">
        <v>17</v>
      </c>
      <c r="D774" s="16" t="str" cm="1">
        <f t="array" ref="D774">IF(A774="", "", _xlfn._xlws.FILTER('Responsáveis pelas informações'!F:F, 'Responsáveis pelas informações'!A:A=A774))</f>
        <v>Bianca</v>
      </c>
      <c r="E774" s="47" t="s">
        <v>41</v>
      </c>
      <c r="F774" s="30" t="s">
        <v>408</v>
      </c>
      <c r="G774" s="30" t="s">
        <v>877</v>
      </c>
      <c r="H774" s="30"/>
      <c r="I774" s="87" t="s">
        <v>1095</v>
      </c>
      <c r="J774" s="93"/>
      <c r="K774" s="93"/>
      <c r="L774" s="93"/>
      <c r="M774" s="93"/>
      <c r="N774" s="93"/>
      <c r="O774" s="93"/>
      <c r="P774" s="92">
        <v>1650000</v>
      </c>
      <c r="Q774" s="92">
        <v>1650000</v>
      </c>
      <c r="R774" s="92">
        <v>1650000</v>
      </c>
      <c r="S774" s="92">
        <v>1650000</v>
      </c>
      <c r="T774" s="93">
        <v>825000</v>
      </c>
      <c r="U774" s="92"/>
      <c r="V774" s="92"/>
      <c r="W774" s="92"/>
      <c r="X774" s="92"/>
      <c r="Y774" s="93"/>
      <c r="Z774" s="93"/>
    </row>
    <row r="775" spans="1:26" ht="26.1">
      <c r="A775" s="9" t="s">
        <v>118</v>
      </c>
      <c r="B775" s="16" t="s">
        <v>14</v>
      </c>
      <c r="C775" s="16" t="s">
        <v>17</v>
      </c>
      <c r="D775" s="16" t="str" cm="1">
        <f t="array" ref="D775">IF(A775="", "", _xlfn._xlws.FILTER('Responsáveis pelas informações'!F:F, 'Responsáveis pelas informações'!A:A=A775))</f>
        <v>Bianca</v>
      </c>
      <c r="E775" s="47" t="s">
        <v>41</v>
      </c>
      <c r="F775" s="30" t="s">
        <v>408</v>
      </c>
      <c r="G775" s="30" t="s">
        <v>877</v>
      </c>
      <c r="H775" s="30"/>
      <c r="I775" s="87"/>
      <c r="J775" s="93"/>
      <c r="K775" s="93"/>
      <c r="L775" s="93"/>
      <c r="M775" s="93"/>
      <c r="N775" s="93"/>
      <c r="O775" s="93"/>
      <c r="P775" s="93">
        <v>2000000</v>
      </c>
      <c r="Q775" s="93">
        <v>2000000</v>
      </c>
      <c r="R775" s="93">
        <v>2000000</v>
      </c>
      <c r="S775" s="93">
        <v>2000000</v>
      </c>
      <c r="T775" s="92">
        <v>1000000</v>
      </c>
      <c r="U775" s="92"/>
      <c r="V775" s="92"/>
      <c r="W775" s="92"/>
      <c r="X775" s="92"/>
      <c r="Y775" s="93"/>
      <c r="Z775" s="93"/>
    </row>
    <row r="776" spans="1:26" ht="39">
      <c r="A776" s="9" t="s">
        <v>118</v>
      </c>
      <c r="B776" s="16" t="s">
        <v>19</v>
      </c>
      <c r="C776" s="16" t="s">
        <v>17</v>
      </c>
      <c r="D776" s="16" t="str" cm="1">
        <f t="array" ref="D776">IF(A776="", "", _xlfn._xlws.FILTER('Responsáveis pelas informações'!F:F, 'Responsáveis pelas informações'!A:A=A776))</f>
        <v>Bianca</v>
      </c>
      <c r="E776" s="47" t="s">
        <v>41</v>
      </c>
      <c r="F776" s="30" t="s">
        <v>408</v>
      </c>
      <c r="G776" s="30" t="s">
        <v>877</v>
      </c>
      <c r="H776" s="30"/>
      <c r="I776" s="87"/>
      <c r="J776" s="93"/>
      <c r="K776" s="93"/>
      <c r="L776" s="93"/>
      <c r="M776" s="93"/>
      <c r="N776" s="93"/>
      <c r="O776" s="93"/>
      <c r="P776" s="93">
        <v>1350000</v>
      </c>
      <c r="Q776" s="93">
        <v>1350000</v>
      </c>
      <c r="R776" s="93">
        <v>1350000</v>
      </c>
      <c r="S776" s="93">
        <v>1350000</v>
      </c>
      <c r="T776" s="92">
        <v>675000</v>
      </c>
      <c r="U776" s="92"/>
      <c r="V776" s="92"/>
      <c r="W776" s="92"/>
      <c r="X776" s="92"/>
      <c r="Y776" s="93"/>
      <c r="Z776" s="93"/>
    </row>
    <row r="777" spans="1:26" ht="26.1">
      <c r="A777" s="9" t="s">
        <v>118</v>
      </c>
      <c r="B777" s="16" t="s">
        <v>24</v>
      </c>
      <c r="C777" s="16" t="s">
        <v>17</v>
      </c>
      <c r="D777" s="16" t="str" cm="1">
        <f t="array" ref="D777">IF(A777="", "", _xlfn._xlws.FILTER('Responsáveis pelas informações'!F:F, 'Responsáveis pelas informações'!A:A=A777))</f>
        <v>Bianca</v>
      </c>
      <c r="E777" s="47" t="s">
        <v>41</v>
      </c>
      <c r="F777" s="30" t="s">
        <v>408</v>
      </c>
      <c r="G777" s="30" t="s">
        <v>877</v>
      </c>
      <c r="H777" s="30"/>
      <c r="I777" s="87"/>
      <c r="J777" s="93"/>
      <c r="K777" s="93"/>
      <c r="L777" s="93"/>
      <c r="M777" s="93"/>
      <c r="N777" s="93"/>
      <c r="O777" s="93"/>
      <c r="P777" s="93">
        <v>5000000</v>
      </c>
      <c r="Q777" s="93">
        <v>5000000</v>
      </c>
      <c r="R777" s="93">
        <v>5000000</v>
      </c>
      <c r="S777" s="93">
        <v>5000000</v>
      </c>
      <c r="T777" s="93">
        <v>2500000</v>
      </c>
      <c r="U777" s="92"/>
      <c r="V777" s="92"/>
      <c r="W777" s="92"/>
      <c r="X777" s="92"/>
      <c r="Y777" s="93"/>
      <c r="Z777" s="93"/>
    </row>
    <row r="778" spans="1:26" ht="26.1">
      <c r="A778" s="9" t="s">
        <v>119</v>
      </c>
      <c r="B778" s="16" t="s">
        <v>9</v>
      </c>
      <c r="C778" s="16" t="s">
        <v>17</v>
      </c>
      <c r="D778" s="16" t="str" cm="1">
        <f t="array" ref="D778">IF(A778="", "", _xlfn._xlws.FILTER('Responsáveis pelas informações'!F:F, 'Responsáveis pelas informações'!A:A=A778))</f>
        <v>Bianca</v>
      </c>
      <c r="E778" s="47" t="s">
        <v>41</v>
      </c>
      <c r="F778" s="30" t="s">
        <v>408</v>
      </c>
      <c r="G778" s="30" t="s">
        <v>877</v>
      </c>
      <c r="H778" s="30"/>
      <c r="I778" s="87"/>
      <c r="J778" s="93"/>
      <c r="K778" s="93"/>
      <c r="L778" s="93"/>
      <c r="M778" s="93"/>
      <c r="N778" s="93"/>
      <c r="O778" s="93"/>
      <c r="P778" s="93"/>
      <c r="Q778" s="93">
        <v>66000</v>
      </c>
      <c r="R778" s="93">
        <v>3234000</v>
      </c>
      <c r="S778" s="92">
        <v>3300000</v>
      </c>
      <c r="T778" s="92">
        <v>1650000</v>
      </c>
      <c r="U778" s="92">
        <v>1650000</v>
      </c>
      <c r="V778" s="92"/>
      <c r="W778" s="92"/>
      <c r="X778" s="92"/>
      <c r="Y778" s="93"/>
      <c r="Z778" s="93"/>
    </row>
    <row r="779" spans="1:26" ht="26.1">
      <c r="A779" s="9" t="s">
        <v>119</v>
      </c>
      <c r="B779" s="16" t="s">
        <v>14</v>
      </c>
      <c r="C779" s="16" t="s">
        <v>17</v>
      </c>
      <c r="D779" s="16" t="str" cm="1">
        <f t="array" ref="D779">IF(A779="", "", _xlfn._xlws.FILTER('Responsáveis pelas informações'!F:F, 'Responsáveis pelas informações'!A:A=A779))</f>
        <v>Bianca</v>
      </c>
      <c r="E779" s="47" t="s">
        <v>41</v>
      </c>
      <c r="F779" s="30" t="s">
        <v>408</v>
      </c>
      <c r="G779" s="30" t="s">
        <v>877</v>
      </c>
      <c r="H779" s="30"/>
      <c r="I779" s="87"/>
      <c r="J779" s="93"/>
      <c r="K779" s="93"/>
      <c r="L779" s="93"/>
      <c r="M779" s="93"/>
      <c r="N779" s="93"/>
      <c r="O779" s="93"/>
      <c r="P779" s="93"/>
      <c r="Q779" s="93">
        <v>94000</v>
      </c>
      <c r="R779" s="93">
        <v>4606000</v>
      </c>
      <c r="S779" s="92">
        <v>4700000</v>
      </c>
      <c r="T779" s="92">
        <v>2350000</v>
      </c>
      <c r="U779" s="92">
        <v>2350000</v>
      </c>
      <c r="V779" s="92"/>
      <c r="W779" s="92"/>
      <c r="X779" s="92"/>
      <c r="Y779" s="93"/>
      <c r="Z779" s="93"/>
    </row>
    <row r="780" spans="1:26" ht="39">
      <c r="A780" s="9" t="s">
        <v>119</v>
      </c>
      <c r="B780" s="16" t="s">
        <v>19</v>
      </c>
      <c r="C780" s="16" t="s">
        <v>17</v>
      </c>
      <c r="D780" s="16" t="str" cm="1">
        <f t="array" ref="D780">IF(A780="", "", _xlfn._xlws.FILTER('Responsáveis pelas informações'!F:F, 'Responsáveis pelas informações'!A:A=A780))</f>
        <v>Bianca</v>
      </c>
      <c r="E780" s="47" t="s">
        <v>41</v>
      </c>
      <c r="F780" s="30" t="s">
        <v>408</v>
      </c>
      <c r="G780" s="30" t="s">
        <v>877</v>
      </c>
      <c r="H780" s="30"/>
      <c r="I780" s="87"/>
      <c r="J780" s="93"/>
      <c r="K780" s="93"/>
      <c r="L780" s="93"/>
      <c r="M780" s="93"/>
      <c r="N780" s="93"/>
      <c r="O780" s="93"/>
      <c r="P780" s="93"/>
      <c r="Q780" s="93">
        <v>40000</v>
      </c>
      <c r="R780" s="93">
        <v>1960000</v>
      </c>
      <c r="S780" s="92">
        <v>2000000</v>
      </c>
      <c r="T780" s="92">
        <v>1000000</v>
      </c>
      <c r="U780" s="92">
        <v>1000000</v>
      </c>
      <c r="V780" s="92"/>
      <c r="W780" s="92"/>
      <c r="X780" s="92"/>
      <c r="Y780" s="93"/>
      <c r="Z780" s="93"/>
    </row>
    <row r="781" spans="1:26" ht="26.1">
      <c r="A781" s="9" t="s">
        <v>119</v>
      </c>
      <c r="B781" s="16" t="s">
        <v>24</v>
      </c>
      <c r="C781" s="16" t="s">
        <v>17</v>
      </c>
      <c r="D781" s="16" t="str" cm="1">
        <f t="array" ref="D781">IF(A781="", "", _xlfn._xlws.FILTER('Responsáveis pelas informações'!F:F, 'Responsáveis pelas informações'!A:A=A781))</f>
        <v>Bianca</v>
      </c>
      <c r="E781" s="47" t="s">
        <v>41</v>
      </c>
      <c r="F781" s="30" t="s">
        <v>408</v>
      </c>
      <c r="G781" s="30" t="s">
        <v>877</v>
      </c>
      <c r="H781" s="30"/>
      <c r="I781" s="87"/>
      <c r="J781" s="93"/>
      <c r="K781" s="93"/>
      <c r="L781" s="93"/>
      <c r="M781" s="93"/>
      <c r="N781" s="93"/>
      <c r="O781" s="93"/>
      <c r="P781" s="93"/>
      <c r="Q781" s="93">
        <v>200000</v>
      </c>
      <c r="R781" s="93">
        <v>9800000</v>
      </c>
      <c r="S781" s="93">
        <v>10000000</v>
      </c>
      <c r="T781" s="93">
        <v>5000000</v>
      </c>
      <c r="U781" s="92">
        <v>5000000</v>
      </c>
      <c r="V781" s="92"/>
      <c r="W781" s="92"/>
      <c r="X781" s="92"/>
      <c r="Y781" s="93"/>
      <c r="Z781" s="93"/>
    </row>
    <row r="782" spans="1:26" ht="26.1">
      <c r="A782" s="9" t="s">
        <v>120</v>
      </c>
      <c r="B782" s="16" t="s">
        <v>9</v>
      </c>
      <c r="C782" s="16" t="s">
        <v>17</v>
      </c>
      <c r="D782" s="16" t="str" cm="1">
        <f t="array" ref="D782">IF(A782="", "", _xlfn._xlws.FILTER('Responsáveis pelas informações'!F:F, 'Responsáveis pelas informações'!A:A=A782))</f>
        <v>Bianca</v>
      </c>
      <c r="E782" s="47" t="s">
        <v>41</v>
      </c>
      <c r="F782" s="30" t="s">
        <v>408</v>
      </c>
      <c r="G782" s="30" t="s">
        <v>877</v>
      </c>
      <c r="H782" s="30"/>
      <c r="I782" s="87"/>
      <c r="J782" s="93"/>
      <c r="K782" s="93"/>
      <c r="L782" s="93"/>
      <c r="M782" s="93"/>
      <c r="N782" s="93">
        <v>693000</v>
      </c>
      <c r="O782" s="93">
        <v>3148200</v>
      </c>
      <c r="P782" s="93">
        <v>5596800</v>
      </c>
      <c r="Q782" s="93">
        <v>5920200</v>
      </c>
      <c r="R782" s="93">
        <v>6058800</v>
      </c>
      <c r="S782" s="92">
        <v>2775300</v>
      </c>
      <c r="T782" s="92">
        <v>0</v>
      </c>
      <c r="U782" s="92"/>
      <c r="V782" s="92"/>
      <c r="W782" s="92"/>
      <c r="X782" s="92"/>
      <c r="Y782" s="93"/>
      <c r="Z782" s="93"/>
    </row>
    <row r="783" spans="1:26" ht="26.1">
      <c r="A783" s="9" t="s">
        <v>120</v>
      </c>
      <c r="B783" s="16" t="s">
        <v>14</v>
      </c>
      <c r="C783" s="16" t="s">
        <v>17</v>
      </c>
      <c r="D783" s="16" t="str" cm="1">
        <f t="array" ref="D783">IF(A783="", "", _xlfn._xlws.FILTER('Responsáveis pelas informações'!F:F, 'Responsáveis pelas informações'!A:A=A783))</f>
        <v>Bianca</v>
      </c>
      <c r="E783" s="47" t="s">
        <v>41</v>
      </c>
      <c r="F783" s="30" t="s">
        <v>408</v>
      </c>
      <c r="G783" s="30" t="s">
        <v>877</v>
      </c>
      <c r="H783" s="30"/>
      <c r="I783" s="87"/>
      <c r="J783" s="93"/>
      <c r="K783" s="93"/>
      <c r="L783" s="93"/>
      <c r="M783" s="93"/>
      <c r="N783" s="93">
        <v>987000</v>
      </c>
      <c r="O783" s="93">
        <v>4483800</v>
      </c>
      <c r="P783" s="93">
        <v>7971200</v>
      </c>
      <c r="Q783" s="93">
        <v>8431800</v>
      </c>
      <c r="R783" s="93">
        <v>8629200</v>
      </c>
      <c r="S783" s="92">
        <v>3952700</v>
      </c>
      <c r="T783" s="92">
        <v>0</v>
      </c>
      <c r="U783" s="92"/>
      <c r="V783" s="92"/>
      <c r="W783" s="92"/>
      <c r="X783" s="92"/>
      <c r="Y783" s="93"/>
      <c r="Z783" s="93"/>
    </row>
    <row r="784" spans="1:26" ht="39">
      <c r="A784" s="9" t="s">
        <v>120</v>
      </c>
      <c r="B784" s="16" t="s">
        <v>19</v>
      </c>
      <c r="C784" s="16" t="s">
        <v>17</v>
      </c>
      <c r="D784" s="16" t="str" cm="1">
        <f t="array" ref="D784">IF(A784="", "", _xlfn._xlws.FILTER('Responsáveis pelas informações'!F:F, 'Responsáveis pelas informações'!A:A=A784))</f>
        <v>Bianca</v>
      </c>
      <c r="E784" s="47" t="s">
        <v>41</v>
      </c>
      <c r="F784" s="30" t="s">
        <v>408</v>
      </c>
      <c r="G784" s="30" t="s">
        <v>877</v>
      </c>
      <c r="H784" s="30"/>
      <c r="I784" s="87"/>
      <c r="J784" s="93"/>
      <c r="K784" s="93"/>
      <c r="L784" s="93"/>
      <c r="M784" s="93"/>
      <c r="N784" s="93">
        <v>420000</v>
      </c>
      <c r="O784" s="93">
        <v>1908000</v>
      </c>
      <c r="P784" s="93">
        <v>3392000</v>
      </c>
      <c r="Q784" s="93">
        <v>3588000</v>
      </c>
      <c r="R784" s="93">
        <v>3672000</v>
      </c>
      <c r="S784" s="92">
        <v>1682000</v>
      </c>
      <c r="T784" s="92">
        <v>0</v>
      </c>
      <c r="U784" s="92"/>
      <c r="V784" s="92"/>
      <c r="W784" s="92"/>
      <c r="X784" s="92"/>
      <c r="Y784" s="93"/>
      <c r="Z784" s="93"/>
    </row>
    <row r="785" spans="1:26" ht="26.1">
      <c r="A785" s="9" t="s">
        <v>120</v>
      </c>
      <c r="B785" s="16" t="s">
        <v>24</v>
      </c>
      <c r="C785" s="16" t="s">
        <v>17</v>
      </c>
      <c r="D785" s="16" t="str" cm="1">
        <f t="array" ref="D785">IF(A785="", "", _xlfn._xlws.FILTER('Responsáveis pelas informações'!F:F, 'Responsáveis pelas informações'!A:A=A785))</f>
        <v>Bianca</v>
      </c>
      <c r="E785" s="47" t="s">
        <v>41</v>
      </c>
      <c r="F785" s="30" t="s">
        <v>408</v>
      </c>
      <c r="G785" s="30" t="s">
        <v>877</v>
      </c>
      <c r="H785" s="30"/>
      <c r="I785" s="87"/>
      <c r="J785" s="93"/>
      <c r="K785" s="93"/>
      <c r="L785" s="93"/>
      <c r="M785" s="93"/>
      <c r="N785" s="93">
        <v>2100000</v>
      </c>
      <c r="O785" s="93">
        <v>9540000</v>
      </c>
      <c r="P785" s="93">
        <v>16960000</v>
      </c>
      <c r="Q785" s="93">
        <v>17940000</v>
      </c>
      <c r="R785" s="93">
        <v>18360000</v>
      </c>
      <c r="S785" s="93">
        <v>8410000</v>
      </c>
      <c r="T785" s="92"/>
      <c r="U785" s="92"/>
      <c r="V785" s="92"/>
      <c r="W785" s="92"/>
      <c r="X785" s="92"/>
      <c r="Y785" s="93"/>
      <c r="Z785" s="93"/>
    </row>
    <row r="786" spans="1:26" ht="26.1">
      <c r="A786" s="9" t="s">
        <v>121</v>
      </c>
      <c r="B786" s="16" t="s">
        <v>9</v>
      </c>
      <c r="C786" s="16" t="s">
        <v>17</v>
      </c>
      <c r="D786" s="21" t="str" cm="1">
        <f t="array" ref="D786">IF(A786="", "", _xlfn._xlws.FILTER('Responsáveis pelas informações'!F:F, 'Responsáveis pelas informações'!A:A=A786))</f>
        <v>Marcos</v>
      </c>
      <c r="E786" s="47" t="s">
        <v>41</v>
      </c>
      <c r="F786" s="27" t="s">
        <v>877</v>
      </c>
      <c r="G786" s="27" t="s">
        <v>877</v>
      </c>
      <c r="H786" s="27"/>
      <c r="I786" s="107"/>
      <c r="J786" s="95"/>
      <c r="K786" s="95"/>
      <c r="L786" s="95"/>
      <c r="M786" s="95"/>
      <c r="N786" s="95"/>
      <c r="O786" s="95"/>
      <c r="P786" s="95"/>
      <c r="Q786" s="95"/>
      <c r="R786" s="95"/>
      <c r="S786" s="92">
        <v>300000</v>
      </c>
      <c r="T786" s="92">
        <v>315500</v>
      </c>
      <c r="U786" s="92">
        <v>376500</v>
      </c>
      <c r="V786" s="92">
        <v>477500</v>
      </c>
      <c r="W786" s="92">
        <v>477500</v>
      </c>
      <c r="X786" s="92">
        <v>550000</v>
      </c>
      <c r="Y786" s="93"/>
      <c r="Z786" s="93"/>
    </row>
    <row r="787" spans="1:26" ht="39">
      <c r="A787" s="9" t="s">
        <v>121</v>
      </c>
      <c r="B787" s="16" t="s">
        <v>19</v>
      </c>
      <c r="C787" s="16" t="s">
        <v>17</v>
      </c>
      <c r="D787" s="21" t="str" cm="1">
        <f t="array" ref="D787">IF(A787="", "", _xlfn._xlws.FILTER('Responsáveis pelas informações'!F:F, 'Responsáveis pelas informações'!A:A=A787))</f>
        <v>Marcos</v>
      </c>
      <c r="E787" s="47" t="s">
        <v>41</v>
      </c>
      <c r="F787" s="27" t="s">
        <v>877</v>
      </c>
      <c r="G787" s="27" t="s">
        <v>877</v>
      </c>
      <c r="H787" s="27"/>
      <c r="I787" s="107"/>
      <c r="J787" s="95"/>
      <c r="K787" s="95"/>
      <c r="L787" s="95"/>
      <c r="M787" s="95"/>
      <c r="N787" s="95"/>
      <c r="O787" s="95"/>
      <c r="P787" s="95"/>
      <c r="Q787" s="95"/>
      <c r="R787" s="95"/>
      <c r="S787" s="92">
        <v>162000</v>
      </c>
      <c r="T787" s="92">
        <v>171000</v>
      </c>
      <c r="U787" s="92">
        <v>203500</v>
      </c>
      <c r="V787" s="92">
        <v>259000</v>
      </c>
      <c r="W787" s="92">
        <v>259000</v>
      </c>
      <c r="X787" s="92">
        <v>295000</v>
      </c>
      <c r="Y787" s="93"/>
      <c r="Z787" s="93"/>
    </row>
    <row r="788" spans="1:26" ht="26.1">
      <c r="A788" s="9" t="s">
        <v>121</v>
      </c>
      <c r="B788" s="16" t="s">
        <v>14</v>
      </c>
      <c r="C788" s="16" t="s">
        <v>17</v>
      </c>
      <c r="D788" s="21" t="str" cm="1">
        <f t="array" ref="D788">IF(A788="", "", _xlfn._xlws.FILTER('Responsáveis pelas informações'!F:F, 'Responsáveis pelas informações'!A:A=A788))</f>
        <v>Marcos</v>
      </c>
      <c r="E788" s="47" t="s">
        <v>41</v>
      </c>
      <c r="F788" s="27" t="s">
        <v>877</v>
      </c>
      <c r="G788" s="27" t="s">
        <v>877</v>
      </c>
      <c r="H788" s="27"/>
      <c r="I788" s="107"/>
      <c r="J788" s="95"/>
      <c r="K788" s="95"/>
      <c r="L788" s="95"/>
      <c r="M788" s="95"/>
      <c r="N788" s="95"/>
      <c r="O788" s="95"/>
      <c r="P788" s="95"/>
      <c r="Q788" s="95"/>
      <c r="R788" s="95"/>
      <c r="S788" s="92">
        <v>438000</v>
      </c>
      <c r="T788" s="92">
        <v>462000</v>
      </c>
      <c r="U788" s="92">
        <v>550000</v>
      </c>
      <c r="V788" s="92">
        <v>700000</v>
      </c>
      <c r="W788" s="92">
        <v>700000</v>
      </c>
      <c r="X788" s="92">
        <v>800000</v>
      </c>
      <c r="Y788" s="93"/>
      <c r="Z788" s="93"/>
    </row>
    <row r="789" spans="1:26" ht="26.1">
      <c r="A789" s="9" t="s">
        <v>121</v>
      </c>
      <c r="B789" s="16" t="s">
        <v>24</v>
      </c>
      <c r="C789" s="16" t="s">
        <v>17</v>
      </c>
      <c r="D789" s="21" t="str" cm="1">
        <f t="array" ref="D789">IF(A789="", "", _xlfn._xlws.FILTER('Responsáveis pelas informações'!F:F, 'Responsáveis pelas informações'!A:A=A789))</f>
        <v>Marcos</v>
      </c>
      <c r="E789" s="47" t="s">
        <v>41</v>
      </c>
      <c r="F789" s="27" t="s">
        <v>877</v>
      </c>
      <c r="G789" s="27" t="s">
        <v>877</v>
      </c>
      <c r="H789" s="27"/>
      <c r="I789" s="107"/>
      <c r="J789" s="95"/>
      <c r="K789" s="95"/>
      <c r="L789" s="95"/>
      <c r="M789" s="95"/>
      <c r="N789" s="95"/>
      <c r="O789" s="95"/>
      <c r="P789" s="95"/>
      <c r="Q789" s="95"/>
      <c r="R789" s="95"/>
      <c r="S789" s="92">
        <v>900000</v>
      </c>
      <c r="T789" s="92">
        <v>948500</v>
      </c>
      <c r="U789" s="92">
        <v>1130000</v>
      </c>
      <c r="V789" s="92">
        <v>1436500</v>
      </c>
      <c r="W789" s="92">
        <v>1436500</v>
      </c>
      <c r="X789" s="92">
        <v>1645000</v>
      </c>
      <c r="Y789" s="93"/>
      <c r="Z789" s="93"/>
    </row>
    <row r="790" spans="1:26" ht="39">
      <c r="A790" s="9" t="s">
        <v>122</v>
      </c>
      <c r="B790" s="16" t="s">
        <v>19</v>
      </c>
      <c r="C790" s="16" t="s">
        <v>17</v>
      </c>
      <c r="D790" s="16" t="str" cm="1">
        <f t="array" ref="D790">IF(A790="", "", _xlfn._xlws.FILTER('Responsáveis pelas informações'!F:F, 'Responsáveis pelas informações'!A:A=A790))</f>
        <v>Bianca</v>
      </c>
      <c r="E790" s="47" t="s">
        <v>229</v>
      </c>
      <c r="F790" s="30" t="s">
        <v>877</v>
      </c>
      <c r="G790" s="30" t="s">
        <v>877</v>
      </c>
      <c r="H790" s="30"/>
      <c r="I790" s="87"/>
      <c r="J790" s="93">
        <v>0</v>
      </c>
      <c r="K790" s="93">
        <v>4000000</v>
      </c>
      <c r="L790" s="93">
        <v>5000000</v>
      </c>
      <c r="M790" s="93">
        <v>6000000</v>
      </c>
      <c r="N790" s="93">
        <v>6000000</v>
      </c>
      <c r="O790" s="93">
        <v>4000000</v>
      </c>
      <c r="P790" s="93">
        <v>0</v>
      </c>
      <c r="Q790" s="93"/>
      <c r="R790" s="93"/>
      <c r="S790" s="92"/>
      <c r="T790" s="92"/>
      <c r="U790" s="92"/>
      <c r="V790" s="92"/>
      <c r="W790" s="92"/>
      <c r="X790" s="92"/>
      <c r="Y790" s="93"/>
      <c r="Z790" s="93"/>
    </row>
    <row r="791" spans="1:26" ht="26.1">
      <c r="A791" s="9" t="s">
        <v>122</v>
      </c>
      <c r="B791" s="16" t="s">
        <v>14</v>
      </c>
      <c r="C791" s="16" t="s">
        <v>17</v>
      </c>
      <c r="D791" s="16" t="str" cm="1">
        <f t="array" ref="D791">IF(A791="", "", _xlfn._xlws.FILTER('Responsáveis pelas informações'!F:F, 'Responsáveis pelas informações'!A:A=A791))</f>
        <v>Bianca</v>
      </c>
      <c r="E791" s="47" t="s">
        <v>229</v>
      </c>
      <c r="F791" s="30" t="s">
        <v>877</v>
      </c>
      <c r="G791" s="30" t="s">
        <v>877</v>
      </c>
      <c r="H791" s="30"/>
      <c r="I791" s="87"/>
      <c r="J791" s="93">
        <v>0</v>
      </c>
      <c r="K791" s="93">
        <v>4000000</v>
      </c>
      <c r="L791" s="93">
        <v>5000000</v>
      </c>
      <c r="M791" s="93">
        <v>6000000</v>
      </c>
      <c r="N791" s="93">
        <v>6000000</v>
      </c>
      <c r="O791" s="93">
        <v>4000000</v>
      </c>
      <c r="P791" s="93">
        <v>0</v>
      </c>
      <c r="Q791" s="93"/>
      <c r="R791" s="93"/>
      <c r="S791" s="92"/>
      <c r="T791" s="92"/>
      <c r="U791" s="92"/>
      <c r="V791" s="92"/>
      <c r="W791" s="92"/>
      <c r="X791" s="92"/>
      <c r="Y791" s="93"/>
      <c r="Z791" s="93"/>
    </row>
    <row r="792" spans="1:26" ht="26.1">
      <c r="A792" s="9" t="s">
        <v>122</v>
      </c>
      <c r="B792" s="16" t="s">
        <v>9</v>
      </c>
      <c r="C792" s="16" t="s">
        <v>17</v>
      </c>
      <c r="D792" s="16" t="str" cm="1">
        <f t="array" ref="D792">IF(A792="", "", _xlfn._xlws.FILTER('Responsáveis pelas informações'!F:F, 'Responsáveis pelas informações'!A:A=A792))</f>
        <v>Bianca</v>
      </c>
      <c r="E792" s="47" t="s">
        <v>229</v>
      </c>
      <c r="F792" s="30" t="s">
        <v>877</v>
      </c>
      <c r="G792" s="30" t="s">
        <v>877</v>
      </c>
      <c r="H792" s="30"/>
      <c r="I792" s="87"/>
      <c r="J792" s="93">
        <v>0</v>
      </c>
      <c r="K792" s="93">
        <v>4000000</v>
      </c>
      <c r="L792" s="93">
        <v>5000000</v>
      </c>
      <c r="M792" s="93">
        <v>6000000</v>
      </c>
      <c r="N792" s="93">
        <v>6000000</v>
      </c>
      <c r="O792" s="93">
        <v>4000000</v>
      </c>
      <c r="P792" s="93">
        <v>0</v>
      </c>
      <c r="Q792" s="93"/>
      <c r="R792" s="93"/>
      <c r="S792" s="92"/>
      <c r="T792" s="92"/>
      <c r="U792" s="92"/>
      <c r="V792" s="92"/>
      <c r="W792" s="92"/>
      <c r="X792" s="92"/>
      <c r="Y792" s="93"/>
      <c r="Z792" s="93"/>
    </row>
    <row r="793" spans="1:26" ht="12.95">
      <c r="A793" s="9" t="s">
        <v>122</v>
      </c>
      <c r="B793" s="83" t="s">
        <v>24</v>
      </c>
      <c r="C793" s="16" t="s">
        <v>17</v>
      </c>
      <c r="D793" s="83" t="str" cm="1">
        <f t="array" ref="D793">IF(A793="", "", _xlfn._xlws.FILTER('Responsáveis pelas informações'!F:F, 'Responsáveis pelas informações'!A:A=A793))</f>
        <v>Bianca</v>
      </c>
      <c r="E793" s="47" t="s">
        <v>229</v>
      </c>
      <c r="F793" s="82" t="s">
        <v>877</v>
      </c>
      <c r="G793" s="82" t="s">
        <v>877</v>
      </c>
      <c r="K793" s="99">
        <v>12000000</v>
      </c>
      <c r="L793" s="99">
        <v>15000000</v>
      </c>
      <c r="M793" s="99">
        <v>18000000</v>
      </c>
      <c r="N793" s="99">
        <v>18000000</v>
      </c>
      <c r="O793" s="99">
        <v>12000000</v>
      </c>
      <c r="U793" s="92"/>
      <c r="V793" s="92"/>
      <c r="W793" s="92"/>
      <c r="X793" s="92"/>
    </row>
    <row r="794" spans="1:26" ht="26.1">
      <c r="A794" s="9" t="s">
        <v>123</v>
      </c>
      <c r="B794" s="16" t="s">
        <v>9</v>
      </c>
      <c r="C794" s="16" t="s">
        <v>17</v>
      </c>
      <c r="D794" s="16" t="str" cm="1">
        <f t="array" ref="D794">IF(A794="", "", _xlfn._xlws.FILTER('Responsáveis pelas informações'!F:F, 'Responsáveis pelas informações'!A:A=A794))</f>
        <v>Bianca</v>
      </c>
      <c r="E794" s="47" t="s">
        <v>16</v>
      </c>
      <c r="F794" s="30" t="s">
        <v>404</v>
      </c>
      <c r="G794" s="30" t="s">
        <v>877</v>
      </c>
      <c r="H794" s="30"/>
      <c r="I794" s="87" t="s">
        <v>1091</v>
      </c>
      <c r="J794" s="93"/>
      <c r="K794" s="93"/>
      <c r="L794" s="93"/>
      <c r="M794" s="93"/>
      <c r="N794" s="93"/>
      <c r="O794" s="93"/>
      <c r="P794" s="93"/>
      <c r="Q794" s="93"/>
      <c r="R794" s="93"/>
      <c r="S794" s="92">
        <v>928125</v>
      </c>
      <c r="T794" s="92">
        <v>1027125</v>
      </c>
      <c r="U794" s="92">
        <v>1531200</v>
      </c>
      <c r="V794" s="92">
        <v>847000</v>
      </c>
      <c r="W794" s="92"/>
      <c r="X794" s="92"/>
      <c r="Y794" s="93"/>
      <c r="Z794" s="93"/>
    </row>
    <row r="795" spans="1:26" ht="39">
      <c r="A795" s="9" t="s">
        <v>123</v>
      </c>
      <c r="B795" s="16" t="s">
        <v>19</v>
      </c>
      <c r="C795" s="16" t="s">
        <v>17</v>
      </c>
      <c r="D795" s="16" t="str" cm="1">
        <f t="array" ref="D795">IF(A795="", "", _xlfn._xlws.FILTER('Responsáveis pelas informações'!F:F, 'Responsáveis pelas informações'!A:A=A795))</f>
        <v>Bianca</v>
      </c>
      <c r="E795" s="47" t="s">
        <v>16</v>
      </c>
      <c r="F795" s="30" t="s">
        <v>404</v>
      </c>
      <c r="G795" s="30" t="s">
        <v>877</v>
      </c>
      <c r="H795" s="30"/>
      <c r="I795" s="87"/>
      <c r="J795" s="93"/>
      <c r="K795" s="93"/>
      <c r="L795" s="93"/>
      <c r="M795" s="93"/>
      <c r="N795" s="93"/>
      <c r="O795" s="93"/>
      <c r="P795" s="93"/>
      <c r="Q795" s="93"/>
      <c r="R795" s="93"/>
      <c r="S795" s="92">
        <v>337500</v>
      </c>
      <c r="T795" s="92">
        <v>373500</v>
      </c>
      <c r="U795" s="92">
        <v>556800</v>
      </c>
      <c r="V795" s="92">
        <v>308000</v>
      </c>
      <c r="W795" s="92"/>
      <c r="X795" s="92"/>
      <c r="Y795" s="93"/>
      <c r="Z795" s="93"/>
    </row>
    <row r="796" spans="1:26" ht="26.1">
      <c r="A796" s="9" t="s">
        <v>123</v>
      </c>
      <c r="B796" s="16" t="s">
        <v>14</v>
      </c>
      <c r="C796" s="16" t="s">
        <v>17</v>
      </c>
      <c r="D796" s="16" t="str" cm="1">
        <f t="array" ref="D796">IF(A796="", "", _xlfn._xlws.FILTER('Responsáveis pelas informações'!F:F, 'Responsáveis pelas informações'!A:A=A796))</f>
        <v>Bianca</v>
      </c>
      <c r="E796" s="47" t="s">
        <v>16</v>
      </c>
      <c r="F796" s="30" t="s">
        <v>404</v>
      </c>
      <c r="G796" s="30" t="s">
        <v>877</v>
      </c>
      <c r="H796" s="30"/>
      <c r="I796" s="87"/>
      <c r="J796" s="93"/>
      <c r="K796" s="93"/>
      <c r="L796" s="93"/>
      <c r="M796" s="93"/>
      <c r="N796" s="93"/>
      <c r="O796" s="93"/>
      <c r="P796" s="93"/>
      <c r="Q796" s="93"/>
      <c r="R796" s="93"/>
      <c r="S796" s="92">
        <v>1546875</v>
      </c>
      <c r="T796" s="92">
        <v>1711875</v>
      </c>
      <c r="U796" s="92">
        <v>2552000</v>
      </c>
      <c r="V796" s="92">
        <v>1411666.67</v>
      </c>
      <c r="W796" s="92"/>
      <c r="X796" s="92"/>
      <c r="Y796" s="93"/>
      <c r="Z796" s="93"/>
    </row>
    <row r="797" spans="1:26" ht="26.1">
      <c r="A797" s="9" t="s">
        <v>123</v>
      </c>
      <c r="B797" s="16" t="s">
        <v>24</v>
      </c>
      <c r="C797" s="16" t="s">
        <v>17</v>
      </c>
      <c r="D797" s="16" t="str" cm="1">
        <f t="array" ref="D797">IF(A797="", "", _xlfn._xlws.FILTER('Responsáveis pelas informações'!F:F, 'Responsáveis pelas informações'!A:A=A797))</f>
        <v>Bianca</v>
      </c>
      <c r="E797" s="47" t="s">
        <v>16</v>
      </c>
      <c r="F797" s="30" t="s">
        <v>404</v>
      </c>
      <c r="G797" s="30" t="s">
        <v>877</v>
      </c>
      <c r="H797" s="30"/>
      <c r="I797" s="87"/>
      <c r="J797" s="93"/>
      <c r="K797" s="93"/>
      <c r="L797" s="93"/>
      <c r="M797" s="93"/>
      <c r="N797" s="93"/>
      <c r="O797" s="93"/>
      <c r="P797" s="93"/>
      <c r="Q797" s="93"/>
      <c r="R797" s="93"/>
      <c r="S797" s="92">
        <v>2812500</v>
      </c>
      <c r="T797" s="92">
        <v>3112500</v>
      </c>
      <c r="U797" s="92">
        <v>4640000</v>
      </c>
      <c r="V797" s="92">
        <v>2566666.67</v>
      </c>
      <c r="W797" s="92"/>
      <c r="X797" s="92"/>
      <c r="Y797" s="93"/>
      <c r="Z797" s="93"/>
    </row>
    <row r="798" spans="1:26" ht="26.1">
      <c r="A798" s="9" t="s">
        <v>123</v>
      </c>
      <c r="B798" s="16" t="s">
        <v>9</v>
      </c>
      <c r="C798" s="16" t="s">
        <v>7</v>
      </c>
      <c r="D798" s="16" t="str" cm="1">
        <f t="array" ref="D798">IF(A798="", "", _xlfn._xlws.FILTER('Responsáveis pelas informações'!F:F, 'Responsáveis pelas informações'!A:A=A798))</f>
        <v>Bianca</v>
      </c>
      <c r="E798" s="47" t="s">
        <v>16</v>
      </c>
      <c r="F798" s="30" t="s">
        <v>404</v>
      </c>
      <c r="G798" s="30" t="s">
        <v>877</v>
      </c>
      <c r="H798" s="30"/>
      <c r="I798" s="87"/>
      <c r="J798" s="93"/>
      <c r="K798" s="93"/>
      <c r="L798" s="93"/>
      <c r="M798" s="93"/>
      <c r="N798" s="93"/>
      <c r="O798" s="93"/>
      <c r="P798" s="93"/>
      <c r="Q798" s="93"/>
      <c r="R798" s="93"/>
      <c r="S798" s="92">
        <v>1500000</v>
      </c>
      <c r="T798" s="92">
        <v>1660000</v>
      </c>
      <c r="U798" s="92">
        <v>2320000</v>
      </c>
      <c r="V798" s="92">
        <v>2053333.33</v>
      </c>
      <c r="W798" s="92"/>
      <c r="X798" s="92"/>
      <c r="Y798" s="93"/>
      <c r="Z798" s="93"/>
    </row>
    <row r="799" spans="1:26" ht="39">
      <c r="A799" s="9" t="s">
        <v>123</v>
      </c>
      <c r="B799" s="16" t="s">
        <v>19</v>
      </c>
      <c r="C799" s="16" t="s">
        <v>7</v>
      </c>
      <c r="D799" s="16" t="str" cm="1">
        <f t="array" ref="D799">IF(A799="", "", _xlfn._xlws.FILTER('Responsáveis pelas informações'!F:F, 'Responsáveis pelas informações'!A:A=A799))</f>
        <v>Bianca</v>
      </c>
      <c r="E799" s="47" t="s">
        <v>16</v>
      </c>
      <c r="F799" s="30" t="s">
        <v>404</v>
      </c>
      <c r="G799" s="30" t="s">
        <v>877</v>
      </c>
      <c r="H799" s="30"/>
      <c r="I799" s="87"/>
      <c r="J799" s="93"/>
      <c r="K799" s="93"/>
      <c r="L799" s="93"/>
      <c r="M799" s="93"/>
      <c r="N799" s="93"/>
      <c r="O799" s="93"/>
      <c r="P799" s="93"/>
      <c r="Q799" s="93"/>
      <c r="R799" s="93"/>
      <c r="S799" s="92">
        <v>750000</v>
      </c>
      <c r="T799" s="92">
        <v>830000</v>
      </c>
      <c r="U799" s="92">
        <v>1160000</v>
      </c>
      <c r="V799" s="92">
        <v>1026666.67</v>
      </c>
      <c r="W799" s="92"/>
      <c r="X799" s="92"/>
      <c r="Y799" s="93"/>
      <c r="Z799" s="93"/>
    </row>
    <row r="800" spans="1:26" ht="26.1">
      <c r="A800" s="9" t="s">
        <v>123</v>
      </c>
      <c r="B800" s="16" t="s">
        <v>14</v>
      </c>
      <c r="C800" s="16" t="s">
        <v>7</v>
      </c>
      <c r="D800" s="16" t="str" cm="1">
        <f t="array" ref="D800">IF(A800="", "", _xlfn._xlws.FILTER('Responsáveis pelas informações'!F:F, 'Responsáveis pelas informações'!A:A=A800))</f>
        <v>Bianca</v>
      </c>
      <c r="E800" s="47" t="s">
        <v>16</v>
      </c>
      <c r="F800" s="30" t="s">
        <v>404</v>
      </c>
      <c r="G800" s="30" t="s">
        <v>877</v>
      </c>
      <c r="H800" s="30"/>
      <c r="I800" s="87"/>
      <c r="J800" s="93"/>
      <c r="K800" s="93"/>
      <c r="L800" s="93"/>
      <c r="M800" s="93"/>
      <c r="N800" s="93"/>
      <c r="O800" s="93"/>
      <c r="P800" s="93"/>
      <c r="Q800" s="93"/>
      <c r="R800" s="93"/>
      <c r="S800" s="92">
        <v>1500000</v>
      </c>
      <c r="T800" s="92">
        <v>1660000</v>
      </c>
      <c r="U800" s="92">
        <v>2320000</v>
      </c>
      <c r="V800" s="92">
        <v>2053333.33</v>
      </c>
      <c r="W800" s="92"/>
      <c r="X800" s="92"/>
      <c r="Y800" s="93"/>
      <c r="Z800" s="93"/>
    </row>
    <row r="801" spans="1:26" ht="26.1">
      <c r="A801" s="9" t="s">
        <v>123</v>
      </c>
      <c r="B801" s="16" t="s">
        <v>24</v>
      </c>
      <c r="C801" s="16" t="s">
        <v>7</v>
      </c>
      <c r="D801" s="16" t="str" cm="1">
        <f t="array" ref="D801">IF(A801="", "", _xlfn._xlws.FILTER('Responsáveis pelas informações'!F:F, 'Responsáveis pelas informações'!A:A=A801))</f>
        <v>Bianca</v>
      </c>
      <c r="E801" s="47" t="s">
        <v>16</v>
      </c>
      <c r="F801" s="30" t="s">
        <v>404</v>
      </c>
      <c r="G801" s="30" t="s">
        <v>877</v>
      </c>
      <c r="H801" s="30"/>
      <c r="I801" s="87"/>
      <c r="J801" s="93"/>
      <c r="K801" s="93"/>
      <c r="L801" s="93"/>
      <c r="M801" s="93"/>
      <c r="N801" s="93"/>
      <c r="O801" s="93"/>
      <c r="P801" s="93"/>
      <c r="Q801" s="93"/>
      <c r="R801" s="93"/>
      <c r="S801" s="92">
        <v>3750000</v>
      </c>
      <c r="T801" s="92">
        <v>4150000</v>
      </c>
      <c r="U801" s="92">
        <v>5800000</v>
      </c>
      <c r="V801" s="92">
        <v>5133333.33</v>
      </c>
      <c r="W801" s="92"/>
      <c r="X801" s="92"/>
      <c r="Y801" s="93"/>
      <c r="Z801" s="93"/>
    </row>
    <row r="802" spans="1:26" ht="26.1">
      <c r="A802" s="9" t="s">
        <v>123</v>
      </c>
      <c r="B802" s="16" t="s">
        <v>9</v>
      </c>
      <c r="C802" s="16" t="s">
        <v>12</v>
      </c>
      <c r="D802" s="16" t="str" cm="1">
        <f t="array" ref="D802">IF(A802="", "", _xlfn._xlws.FILTER('Responsáveis pelas informações'!F:F, 'Responsáveis pelas informações'!A:A=A802))</f>
        <v>Bianca</v>
      </c>
      <c r="E802" s="47" t="s">
        <v>16</v>
      </c>
      <c r="F802" s="30" t="s">
        <v>404</v>
      </c>
      <c r="G802" s="30" t="s">
        <v>877</v>
      </c>
      <c r="H802" s="30"/>
      <c r="I802" s="87"/>
      <c r="J802" s="93"/>
      <c r="K802" s="93"/>
      <c r="L802" s="93"/>
      <c r="M802" s="93"/>
      <c r="N802" s="93"/>
      <c r="O802" s="93"/>
      <c r="P802" s="93"/>
      <c r="Q802" s="93"/>
      <c r="R802" s="93"/>
      <c r="S802" s="92">
        <v>468750</v>
      </c>
      <c r="T802" s="92">
        <v>518750</v>
      </c>
      <c r="U802" s="92">
        <v>580000</v>
      </c>
      <c r="V802" s="92">
        <v>0</v>
      </c>
      <c r="W802" s="92"/>
      <c r="X802" s="92"/>
      <c r="Y802" s="93"/>
      <c r="Z802" s="93"/>
    </row>
    <row r="803" spans="1:26" ht="39">
      <c r="A803" s="9" t="s">
        <v>123</v>
      </c>
      <c r="B803" s="16" t="s">
        <v>19</v>
      </c>
      <c r="C803" s="16" t="s">
        <v>12</v>
      </c>
      <c r="D803" s="16" t="str" cm="1">
        <f t="array" ref="D803">IF(A803="", "", _xlfn._xlws.FILTER('Responsáveis pelas informações'!F:F, 'Responsáveis pelas informações'!A:A=A803))</f>
        <v>Bianca</v>
      </c>
      <c r="E803" s="47" t="s">
        <v>16</v>
      </c>
      <c r="F803" s="30" t="s">
        <v>404</v>
      </c>
      <c r="G803" s="30" t="s">
        <v>877</v>
      </c>
      <c r="H803" s="30"/>
      <c r="I803" s="87"/>
      <c r="J803" s="93"/>
      <c r="K803" s="93"/>
      <c r="L803" s="93"/>
      <c r="M803" s="93"/>
      <c r="N803" s="93"/>
      <c r="O803" s="93"/>
      <c r="P803" s="93"/>
      <c r="Q803" s="93"/>
      <c r="R803" s="93"/>
      <c r="S803" s="92">
        <v>112500</v>
      </c>
      <c r="T803" s="92">
        <v>124500</v>
      </c>
      <c r="U803" s="92">
        <v>139200</v>
      </c>
      <c r="V803" s="92">
        <v>0</v>
      </c>
      <c r="W803" s="92"/>
      <c r="X803" s="92"/>
      <c r="Y803" s="93"/>
      <c r="Z803" s="93"/>
    </row>
    <row r="804" spans="1:26" ht="26.1">
      <c r="A804" s="9" t="s">
        <v>123</v>
      </c>
      <c r="B804" s="16" t="s">
        <v>14</v>
      </c>
      <c r="C804" s="16" t="s">
        <v>12</v>
      </c>
      <c r="D804" s="16" t="str" cm="1">
        <f t="array" ref="D804">IF(A804="", "", _xlfn._xlws.FILTER('Responsáveis pelas informações'!F:F, 'Responsáveis pelas informações'!A:A=A804))</f>
        <v>Bianca</v>
      </c>
      <c r="E804" s="47" t="s">
        <v>16</v>
      </c>
      <c r="F804" s="30" t="s">
        <v>404</v>
      </c>
      <c r="G804" s="30" t="s">
        <v>877</v>
      </c>
      <c r="H804" s="30"/>
      <c r="I804" s="87"/>
      <c r="J804" s="93"/>
      <c r="K804" s="93"/>
      <c r="L804" s="93"/>
      <c r="M804" s="93"/>
      <c r="N804" s="93"/>
      <c r="O804" s="93"/>
      <c r="P804" s="93"/>
      <c r="Q804" s="93"/>
      <c r="R804" s="93"/>
      <c r="S804" s="92">
        <v>356250</v>
      </c>
      <c r="T804" s="92">
        <v>394250</v>
      </c>
      <c r="U804" s="92">
        <v>440800</v>
      </c>
      <c r="V804" s="92">
        <v>0</v>
      </c>
      <c r="W804" s="92"/>
      <c r="X804" s="92"/>
      <c r="Y804" s="93"/>
      <c r="Z804" s="93"/>
    </row>
    <row r="805" spans="1:26" ht="26.1">
      <c r="A805" s="9" t="s">
        <v>123</v>
      </c>
      <c r="B805" s="16" t="s">
        <v>24</v>
      </c>
      <c r="C805" s="16" t="s">
        <v>12</v>
      </c>
      <c r="D805" s="16" t="str" cm="1">
        <f t="array" ref="D805">IF(A805="", "", _xlfn._xlws.FILTER('Responsáveis pelas informações'!F:F, 'Responsáveis pelas informações'!A:A=A805))</f>
        <v>Bianca</v>
      </c>
      <c r="E805" s="47" t="s">
        <v>16</v>
      </c>
      <c r="F805" s="30" t="s">
        <v>404</v>
      </c>
      <c r="G805" s="30" t="s">
        <v>877</v>
      </c>
      <c r="H805" s="30"/>
      <c r="I805" s="87"/>
      <c r="J805" s="93"/>
      <c r="K805" s="93"/>
      <c r="L805" s="93"/>
      <c r="M805" s="93"/>
      <c r="N805" s="93"/>
      <c r="O805" s="93"/>
      <c r="P805" s="93"/>
      <c r="Q805" s="93"/>
      <c r="R805" s="93"/>
      <c r="S805" s="92">
        <v>937500</v>
      </c>
      <c r="T805" s="92">
        <v>1037500</v>
      </c>
      <c r="U805" s="92">
        <v>1160000</v>
      </c>
      <c r="V805" s="92">
        <f>SUM(V802:V804)</f>
        <v>0</v>
      </c>
      <c r="W805" s="92"/>
      <c r="X805" s="92"/>
      <c r="Y805" s="93"/>
      <c r="Z805" s="93"/>
    </row>
    <row r="806" spans="1:26" ht="26.1">
      <c r="A806" s="9" t="s">
        <v>124</v>
      </c>
      <c r="B806" s="16" t="s">
        <v>9</v>
      </c>
      <c r="C806" s="16" t="s">
        <v>17</v>
      </c>
      <c r="D806" s="16" t="str" cm="1">
        <f t="array" ref="D806">IF(A806="", "", _xlfn._xlws.FILTER('Responsáveis pelas informações'!F:F, 'Responsáveis pelas informações'!A:A=A806))</f>
        <v>Bianca</v>
      </c>
      <c r="E806" s="47" t="s">
        <v>16</v>
      </c>
      <c r="F806" s="30" t="s">
        <v>408</v>
      </c>
      <c r="G806" s="30" t="s">
        <v>877</v>
      </c>
      <c r="H806" s="30"/>
      <c r="I806" s="87"/>
      <c r="J806" s="93"/>
      <c r="K806" s="93"/>
      <c r="L806" s="93"/>
      <c r="M806" s="93"/>
      <c r="N806" s="93">
        <v>0</v>
      </c>
      <c r="O806" s="93">
        <v>1050000</v>
      </c>
      <c r="P806" s="93">
        <v>1180000</v>
      </c>
      <c r="Q806" s="93">
        <v>1410000</v>
      </c>
      <c r="R806" s="93">
        <v>1550000</v>
      </c>
      <c r="S806" s="92">
        <v>1700000</v>
      </c>
      <c r="T806" s="92">
        <v>1050000</v>
      </c>
      <c r="U806" s="92"/>
      <c r="V806" s="92"/>
      <c r="W806" s="92"/>
      <c r="X806" s="92"/>
      <c r="Y806" s="93"/>
      <c r="Z806" s="93"/>
    </row>
    <row r="807" spans="1:26" ht="26.1">
      <c r="A807" s="9" t="s">
        <v>124</v>
      </c>
      <c r="B807" s="16" t="s">
        <v>14</v>
      </c>
      <c r="C807" s="16" t="s">
        <v>17</v>
      </c>
      <c r="D807" s="16" t="str" cm="1">
        <f t="array" ref="D807">IF(A807="", "", _xlfn._xlws.FILTER('Responsáveis pelas informações'!F:F, 'Responsáveis pelas informações'!A:A=A807))</f>
        <v>Bianca</v>
      </c>
      <c r="E807" s="47" t="s">
        <v>16</v>
      </c>
      <c r="F807" s="30" t="s">
        <v>408</v>
      </c>
      <c r="G807" s="30" t="s">
        <v>877</v>
      </c>
      <c r="H807" s="30"/>
      <c r="I807" s="87"/>
      <c r="J807" s="93"/>
      <c r="K807" s="93"/>
      <c r="L807" s="93"/>
      <c r="M807" s="93"/>
      <c r="N807" s="93">
        <v>0</v>
      </c>
      <c r="O807" s="93">
        <v>1650000</v>
      </c>
      <c r="P807" s="93">
        <v>1830000</v>
      </c>
      <c r="Q807" s="93">
        <v>2300000</v>
      </c>
      <c r="R807" s="93">
        <v>2430000</v>
      </c>
      <c r="S807" s="92">
        <v>2680000</v>
      </c>
      <c r="T807" s="92">
        <v>1640000</v>
      </c>
      <c r="U807" s="92"/>
      <c r="V807" s="92"/>
      <c r="W807" s="92"/>
      <c r="X807" s="92"/>
      <c r="Y807" s="93"/>
      <c r="Z807" s="93"/>
    </row>
    <row r="808" spans="1:26" ht="39">
      <c r="A808" s="9" t="s">
        <v>124</v>
      </c>
      <c r="B808" s="16" t="s">
        <v>19</v>
      </c>
      <c r="C808" s="16" t="s">
        <v>17</v>
      </c>
      <c r="D808" s="16" t="str" cm="1">
        <f t="array" ref="D808">IF(A808="", "", _xlfn._xlws.FILTER('Responsáveis pelas informações'!F:F, 'Responsáveis pelas informações'!A:A=A808))</f>
        <v>Bianca</v>
      </c>
      <c r="E808" s="47" t="s">
        <v>16</v>
      </c>
      <c r="F808" s="30" t="s">
        <v>408</v>
      </c>
      <c r="G808" s="30" t="s">
        <v>877</v>
      </c>
      <c r="H808" s="30"/>
      <c r="I808" s="87"/>
      <c r="J808" s="93"/>
      <c r="K808" s="93"/>
      <c r="L808" s="93"/>
      <c r="M808" s="93"/>
      <c r="N808" s="93">
        <v>0</v>
      </c>
      <c r="O808" s="93">
        <v>480000</v>
      </c>
      <c r="P808" s="93">
        <v>530000</v>
      </c>
      <c r="Q808" s="93">
        <v>630000</v>
      </c>
      <c r="R808" s="93">
        <v>700000</v>
      </c>
      <c r="S808" s="92">
        <v>760000</v>
      </c>
      <c r="T808" s="92">
        <v>510000</v>
      </c>
      <c r="U808" s="92"/>
      <c r="V808" s="92"/>
      <c r="W808" s="92"/>
      <c r="X808" s="92"/>
      <c r="Y808" s="93"/>
      <c r="Z808" s="93"/>
    </row>
    <row r="809" spans="1:26" ht="26.1">
      <c r="A809" s="9" t="s">
        <v>124</v>
      </c>
      <c r="B809" s="16" t="s">
        <v>24</v>
      </c>
      <c r="C809" s="16" t="s">
        <v>17</v>
      </c>
      <c r="D809" s="16" t="str" cm="1">
        <f t="array" ref="D809">IF(A809="", "", _xlfn._xlws.FILTER('Responsáveis pelas informações'!F:F, 'Responsáveis pelas informações'!A:A=A809))</f>
        <v>Bianca</v>
      </c>
      <c r="E809" s="47" t="s">
        <v>16</v>
      </c>
      <c r="F809" s="84">
        <v>2</v>
      </c>
      <c r="G809" s="84">
        <v>0</v>
      </c>
      <c r="H809" s="84"/>
      <c r="I809" s="92"/>
      <c r="J809" s="92"/>
      <c r="K809" s="92"/>
      <c r="L809" s="92"/>
      <c r="M809" s="92"/>
      <c r="N809" s="92">
        <v>0</v>
      </c>
      <c r="O809" s="92">
        <v>3180000</v>
      </c>
      <c r="P809" s="92">
        <v>3540000</v>
      </c>
      <c r="Q809" s="92">
        <v>4340000</v>
      </c>
      <c r="R809" s="92">
        <v>4680000</v>
      </c>
      <c r="S809" s="92">
        <v>5140000</v>
      </c>
      <c r="T809" s="92">
        <v>3200000</v>
      </c>
      <c r="U809" s="92"/>
      <c r="V809" s="92"/>
      <c r="W809" s="92"/>
      <c r="X809" s="92"/>
      <c r="Y809" s="92"/>
      <c r="Z809" s="92"/>
    </row>
    <row r="810" spans="1:26" ht="26.1">
      <c r="A810" s="9" t="s">
        <v>125</v>
      </c>
      <c r="B810" s="16" t="s">
        <v>9</v>
      </c>
      <c r="C810" s="16" t="s">
        <v>17</v>
      </c>
      <c r="D810" s="16" t="str" cm="1">
        <f t="array" ref="D810">IF(A810="", "", _xlfn._xlws.FILTER('Responsáveis pelas informações'!F:F, 'Responsáveis pelas informações'!A:A=A810))</f>
        <v>Bianca</v>
      </c>
      <c r="E810" s="47" t="s">
        <v>32</v>
      </c>
      <c r="F810" s="30" t="s">
        <v>408</v>
      </c>
      <c r="G810" s="30" t="s">
        <v>877</v>
      </c>
      <c r="H810" s="30"/>
      <c r="I810" s="87"/>
      <c r="J810" s="93"/>
      <c r="K810" s="93"/>
      <c r="L810" s="93"/>
      <c r="M810" s="93"/>
      <c r="N810" s="93"/>
      <c r="O810" s="93"/>
      <c r="P810" s="93">
        <v>4000000</v>
      </c>
      <c r="Q810" s="93">
        <v>4120283.6</v>
      </c>
      <c r="R810" s="93">
        <v>4000000</v>
      </c>
      <c r="S810" s="93">
        <v>4000000</v>
      </c>
      <c r="T810" s="92">
        <v>0</v>
      </c>
      <c r="U810" s="92"/>
      <c r="V810" s="92"/>
      <c r="W810" s="92"/>
      <c r="X810" s="92"/>
      <c r="Y810" s="93"/>
      <c r="Z810" s="93"/>
    </row>
    <row r="811" spans="1:26" ht="26.1">
      <c r="A811" s="9" t="s">
        <v>125</v>
      </c>
      <c r="B811" s="16" t="s">
        <v>14</v>
      </c>
      <c r="C811" s="16" t="s">
        <v>17</v>
      </c>
      <c r="D811" s="16" t="str" cm="1">
        <f t="array" ref="D811">IF(A811="", "", _xlfn._xlws.FILTER('Responsáveis pelas informações'!F:F, 'Responsáveis pelas informações'!A:A=A811))</f>
        <v>Bianca</v>
      </c>
      <c r="E811" s="47" t="s">
        <v>32</v>
      </c>
      <c r="F811" s="30" t="s">
        <v>408</v>
      </c>
      <c r="G811" s="30" t="s">
        <v>877</v>
      </c>
      <c r="H811" s="30"/>
      <c r="I811" s="87"/>
      <c r="J811" s="93"/>
      <c r="K811" s="93"/>
      <c r="L811" s="93"/>
      <c r="M811" s="93"/>
      <c r="N811" s="93"/>
      <c r="O811" s="93"/>
      <c r="P811" s="93">
        <v>4000000</v>
      </c>
      <c r="Q811" s="93">
        <v>4000000</v>
      </c>
      <c r="R811" s="93">
        <v>5510307.3499999996</v>
      </c>
      <c r="S811" s="93">
        <v>4000000</v>
      </c>
      <c r="T811" s="92">
        <v>0</v>
      </c>
      <c r="U811" s="92"/>
      <c r="V811" s="92"/>
      <c r="W811" s="92"/>
      <c r="X811" s="92"/>
      <c r="Y811" s="93"/>
      <c r="Z811" s="93"/>
    </row>
    <row r="812" spans="1:26" ht="39">
      <c r="A812" s="9" t="s">
        <v>125</v>
      </c>
      <c r="B812" s="16" t="s">
        <v>19</v>
      </c>
      <c r="C812" s="16" t="s">
        <v>17</v>
      </c>
      <c r="D812" s="16" t="str" cm="1">
        <f t="array" ref="D812">IF(A812="", "", _xlfn._xlws.FILTER('Responsáveis pelas informações'!F:F, 'Responsáveis pelas informações'!A:A=A812))</f>
        <v>Bianca</v>
      </c>
      <c r="E812" s="47" t="s">
        <v>32</v>
      </c>
      <c r="F812" s="30" t="s">
        <v>408</v>
      </c>
      <c r="G812" s="30" t="s">
        <v>877</v>
      </c>
      <c r="H812" s="30"/>
      <c r="I812" s="87"/>
      <c r="J812" s="93"/>
      <c r="K812" s="93"/>
      <c r="L812" s="93"/>
      <c r="M812" s="93"/>
      <c r="N812" s="93"/>
      <c r="O812" s="93"/>
      <c r="P812" s="93">
        <v>1000000</v>
      </c>
      <c r="Q812" s="93">
        <v>1000000</v>
      </c>
      <c r="R812" s="93">
        <v>1000000</v>
      </c>
      <c r="S812" s="93">
        <v>1000000</v>
      </c>
      <c r="T812" s="92">
        <v>0</v>
      </c>
      <c r="U812" s="92"/>
      <c r="V812" s="92"/>
      <c r="W812" s="92"/>
      <c r="X812" s="92"/>
      <c r="Y812" s="93"/>
      <c r="Z812" s="93"/>
    </row>
    <row r="813" spans="1:26" ht="26.1">
      <c r="A813" s="9" t="s">
        <v>125</v>
      </c>
      <c r="B813" s="16" t="s">
        <v>24</v>
      </c>
      <c r="C813" s="16" t="s">
        <v>17</v>
      </c>
      <c r="D813" s="16" t="str" cm="1">
        <f t="array" ref="D813">IF(A813="", "", _xlfn._xlws.FILTER('Responsáveis pelas informações'!F:F, 'Responsáveis pelas informações'!A:A=A813))</f>
        <v>Bianca</v>
      </c>
      <c r="E813" s="47" t="s">
        <v>32</v>
      </c>
      <c r="F813" s="106" t="s">
        <v>408</v>
      </c>
      <c r="G813" s="30" t="s">
        <v>877</v>
      </c>
      <c r="H813" s="30"/>
      <c r="I813" s="89"/>
      <c r="J813" s="98"/>
      <c r="K813" s="98"/>
      <c r="L813" s="98"/>
      <c r="M813" s="98"/>
      <c r="N813" s="98"/>
      <c r="O813" s="98"/>
      <c r="P813" s="93">
        <v>9000000</v>
      </c>
      <c r="Q813" s="93">
        <v>9120283.5999999996</v>
      </c>
      <c r="R813" s="93">
        <v>10510307.35</v>
      </c>
      <c r="S813" s="93">
        <v>9000000</v>
      </c>
      <c r="T813" s="96"/>
      <c r="U813" s="92"/>
      <c r="V813" s="92"/>
      <c r="W813" s="92"/>
      <c r="X813" s="92"/>
      <c r="Y813" s="98"/>
      <c r="Z813" s="98"/>
    </row>
    <row r="814" spans="1:26" ht="26.1">
      <c r="A814" s="9" t="s">
        <v>125</v>
      </c>
      <c r="B814" s="16" t="s">
        <v>9</v>
      </c>
      <c r="C814" s="16" t="s">
        <v>17</v>
      </c>
      <c r="D814" s="16" t="str" cm="1">
        <f t="array" ref="D814">IF(A814="", "", _xlfn._xlws.FILTER('Responsáveis pelas informações'!F:F, 'Responsáveis pelas informações'!A:A=A814))</f>
        <v>Bianca</v>
      </c>
      <c r="E814" s="47" t="s">
        <v>32</v>
      </c>
      <c r="F814" s="106" t="s">
        <v>398</v>
      </c>
      <c r="G814" s="30" t="s">
        <v>877</v>
      </c>
      <c r="H814" s="30"/>
      <c r="I814" s="89"/>
      <c r="J814" s="98"/>
      <c r="K814" s="98"/>
      <c r="L814" s="98"/>
      <c r="M814" s="98"/>
      <c r="N814" s="98"/>
      <c r="O814" s="98"/>
      <c r="P814" s="93"/>
      <c r="Q814" s="93"/>
      <c r="R814" s="93"/>
      <c r="S814" s="93">
        <f>20961922.13+S676</f>
        <v>20961922.129999999</v>
      </c>
      <c r="T814" s="96"/>
      <c r="U814" s="92"/>
      <c r="V814" s="92"/>
      <c r="W814" s="92"/>
      <c r="X814" s="92"/>
      <c r="Y814" s="98"/>
      <c r="Z814" s="98"/>
    </row>
    <row r="815" spans="1:26" ht="26.1">
      <c r="A815" s="9" t="s">
        <v>125</v>
      </c>
      <c r="B815" s="16" t="s">
        <v>14</v>
      </c>
      <c r="C815" s="16" t="s">
        <v>17</v>
      </c>
      <c r="D815" s="16" t="str" cm="1">
        <f t="array" ref="D815">IF(A815="", "", _xlfn._xlws.FILTER('Responsáveis pelas informações'!F:F, 'Responsáveis pelas informações'!A:A=A815))</f>
        <v>Bianca</v>
      </c>
      <c r="E815" s="47" t="s">
        <v>32</v>
      </c>
      <c r="F815" s="106" t="s">
        <v>398</v>
      </c>
      <c r="G815" s="30" t="s">
        <v>877</v>
      </c>
      <c r="H815" s="30"/>
      <c r="I815" s="89"/>
      <c r="J815" s="98"/>
      <c r="K815" s="98"/>
      <c r="L815" s="98"/>
      <c r="M815" s="98"/>
      <c r="N815" s="98"/>
      <c r="O815" s="98"/>
      <c r="P815" s="93"/>
      <c r="Q815" s="93"/>
      <c r="R815" s="93"/>
      <c r="S815" s="93">
        <f>S677+46743543.64</f>
        <v>46743543.640000001</v>
      </c>
      <c r="T815" s="96"/>
      <c r="U815" s="92"/>
      <c r="V815" s="92"/>
      <c r="W815" s="92"/>
      <c r="X815" s="92"/>
      <c r="Y815" s="98"/>
      <c r="Z815" s="98"/>
    </row>
    <row r="816" spans="1:26" ht="39">
      <c r="A816" s="9" t="s">
        <v>125</v>
      </c>
      <c r="B816" s="16" t="s">
        <v>19</v>
      </c>
      <c r="C816" s="16" t="s">
        <v>17</v>
      </c>
      <c r="D816" s="16" t="str" cm="1">
        <f t="array" ref="D816">IF(A816="", "", _xlfn._xlws.FILTER('Responsáveis pelas informações'!F:F, 'Responsáveis pelas informações'!A:A=A816))</f>
        <v>Bianca</v>
      </c>
      <c r="E816" s="47" t="s">
        <v>32</v>
      </c>
      <c r="F816" s="106" t="s">
        <v>398</v>
      </c>
      <c r="G816" s="30" t="s">
        <v>877</v>
      </c>
      <c r="H816" s="30"/>
      <c r="I816" s="89"/>
      <c r="J816" s="98"/>
      <c r="K816" s="98"/>
      <c r="L816" s="98"/>
      <c r="M816" s="98"/>
      <c r="N816" s="98"/>
      <c r="O816" s="98"/>
      <c r="P816" s="93"/>
      <c r="Q816" s="93"/>
      <c r="R816" s="93"/>
      <c r="S816" s="93">
        <f>S678+6042000</f>
        <v>6042000</v>
      </c>
      <c r="T816" s="96"/>
      <c r="U816" s="92"/>
      <c r="V816" s="92"/>
      <c r="W816" s="92"/>
      <c r="X816" s="92"/>
      <c r="Y816" s="98"/>
      <c r="Z816" s="98"/>
    </row>
    <row r="817" spans="1:26" ht="26.1">
      <c r="A817" s="9" t="s">
        <v>125</v>
      </c>
      <c r="B817" s="16" t="s">
        <v>24</v>
      </c>
      <c r="C817" s="16" t="s">
        <v>17</v>
      </c>
      <c r="D817" s="16" t="str" cm="1">
        <f t="array" ref="D817">IF(A817="", "", _xlfn._xlws.FILTER('Responsáveis pelas informações'!F:F, 'Responsáveis pelas informações'!A:A=A817))</f>
        <v>Bianca</v>
      </c>
      <c r="E817" s="47" t="s">
        <v>32</v>
      </c>
      <c r="F817" s="106" t="s">
        <v>398</v>
      </c>
      <c r="G817" s="30" t="s">
        <v>877</v>
      </c>
      <c r="H817" s="30"/>
      <c r="I817" s="89"/>
      <c r="J817" s="98"/>
      <c r="K817" s="98"/>
      <c r="L817" s="98"/>
      <c r="M817" s="98"/>
      <c r="N817" s="98"/>
      <c r="O817" s="98"/>
      <c r="P817" s="93"/>
      <c r="Q817" s="93"/>
      <c r="R817" s="93"/>
      <c r="S817" s="93">
        <v>73747465.769999996</v>
      </c>
      <c r="T817" s="96"/>
      <c r="U817" s="92"/>
      <c r="V817" s="92"/>
      <c r="W817" s="92"/>
      <c r="X817" s="92"/>
      <c r="Y817" s="98"/>
      <c r="Z817" s="98"/>
    </row>
    <row r="818" spans="1:26" ht="26.1">
      <c r="A818" s="9" t="s">
        <v>126</v>
      </c>
      <c r="B818" s="16" t="s">
        <v>9</v>
      </c>
      <c r="C818" s="16" t="s">
        <v>17</v>
      </c>
      <c r="D818" s="16" t="str" cm="1">
        <f t="array" ref="D818">IF(A818="", "", _xlfn._xlws.FILTER('Responsáveis pelas informações'!F:F, 'Responsáveis pelas informações'!A:A=A818))</f>
        <v>Bianca</v>
      </c>
      <c r="E818" s="47" t="s">
        <v>16</v>
      </c>
      <c r="F818" s="30" t="s">
        <v>877</v>
      </c>
      <c r="G818" s="30" t="s">
        <v>877</v>
      </c>
      <c r="H818" s="30"/>
      <c r="I818" s="30"/>
      <c r="J818" s="93"/>
      <c r="K818" s="93"/>
      <c r="L818" s="93"/>
      <c r="M818" s="93"/>
      <c r="N818" s="93"/>
      <c r="O818" s="93"/>
      <c r="P818" s="93">
        <v>380000</v>
      </c>
      <c r="Q818" s="93">
        <v>1140000</v>
      </c>
      <c r="R818" s="93">
        <v>1410000</v>
      </c>
      <c r="S818" s="92">
        <v>570000</v>
      </c>
      <c r="T818" s="92"/>
      <c r="U818" s="92"/>
      <c r="V818" s="92"/>
      <c r="W818" s="92"/>
      <c r="X818" s="92"/>
      <c r="Y818" s="93"/>
      <c r="Z818" s="93"/>
    </row>
    <row r="819" spans="1:26" ht="39">
      <c r="A819" s="9" t="s">
        <v>126</v>
      </c>
      <c r="B819" s="16" t="s">
        <v>19</v>
      </c>
      <c r="C819" s="16" t="s">
        <v>17</v>
      </c>
      <c r="D819" s="16" t="str" cm="1">
        <f t="array" ref="D819">IF(A819="", "", _xlfn._xlws.FILTER('Responsáveis pelas informações'!F:F, 'Responsáveis pelas informações'!A:A=A819))</f>
        <v>Bianca</v>
      </c>
      <c r="E819" s="47" t="s">
        <v>16</v>
      </c>
      <c r="F819" s="30" t="s">
        <v>877</v>
      </c>
      <c r="G819" s="30" t="s">
        <v>877</v>
      </c>
      <c r="H819" s="30"/>
      <c r="I819" s="87"/>
      <c r="J819" s="93"/>
      <c r="K819" s="93"/>
      <c r="L819" s="93"/>
      <c r="M819" s="93"/>
      <c r="N819" s="93"/>
      <c r="O819" s="93"/>
      <c r="P819" s="93">
        <v>290000</v>
      </c>
      <c r="Q819" s="93">
        <v>650000</v>
      </c>
      <c r="R819" s="93">
        <v>800000</v>
      </c>
      <c r="S819" s="92">
        <v>480000</v>
      </c>
      <c r="T819" s="92"/>
      <c r="U819" s="92"/>
      <c r="V819" s="92"/>
      <c r="W819" s="92"/>
      <c r="X819" s="92"/>
      <c r="Y819" s="93"/>
      <c r="Z819" s="93"/>
    </row>
    <row r="820" spans="1:26" ht="26.1">
      <c r="A820" s="9" t="s">
        <v>126</v>
      </c>
      <c r="B820" s="16" t="s">
        <v>14</v>
      </c>
      <c r="C820" s="16" t="s">
        <v>17</v>
      </c>
      <c r="D820" s="16" t="str" cm="1">
        <f t="array" ref="D820">IF(A820="", "", _xlfn._xlws.FILTER('Responsáveis pelas informações'!F:F, 'Responsáveis pelas informações'!A:A=A820))</f>
        <v>Bianca</v>
      </c>
      <c r="E820" s="47" t="s">
        <v>16</v>
      </c>
      <c r="F820" s="30" t="s">
        <v>877</v>
      </c>
      <c r="G820" s="30" t="s">
        <v>877</v>
      </c>
      <c r="H820" s="30"/>
      <c r="I820" s="87"/>
      <c r="J820" s="93"/>
      <c r="K820" s="93"/>
      <c r="L820" s="93"/>
      <c r="M820" s="93"/>
      <c r="N820" s="93"/>
      <c r="O820" s="93"/>
      <c r="P820" s="93">
        <v>490000</v>
      </c>
      <c r="Q820" s="93">
        <v>1720000</v>
      </c>
      <c r="R820" s="93">
        <v>2140000</v>
      </c>
      <c r="S820" s="92">
        <v>700000</v>
      </c>
      <c r="T820" s="92"/>
      <c r="U820" s="92"/>
      <c r="V820" s="92"/>
      <c r="W820" s="92"/>
      <c r="X820" s="92"/>
      <c r="Y820" s="93"/>
      <c r="Z820" s="93"/>
    </row>
    <row r="821" spans="1:26" ht="26.1">
      <c r="A821" s="9" t="s">
        <v>126</v>
      </c>
      <c r="B821" s="47" t="s">
        <v>24</v>
      </c>
      <c r="C821" s="16" t="s">
        <v>17</v>
      </c>
      <c r="D821" s="16" t="str" cm="1">
        <f t="array" ref="D821">IF(A821="", "", _xlfn._xlws.FILTER('Responsáveis pelas informações'!F:F, 'Responsáveis pelas informações'!A:A=A821))</f>
        <v>Bianca</v>
      </c>
      <c r="E821" s="47" t="s">
        <v>16</v>
      </c>
      <c r="F821" s="30" t="s">
        <v>877</v>
      </c>
      <c r="G821" s="30" t="s">
        <v>877</v>
      </c>
      <c r="H821" s="30"/>
      <c r="I821" s="89"/>
      <c r="J821" s="98"/>
      <c r="K821" s="98"/>
      <c r="L821" s="98"/>
      <c r="M821" s="98"/>
      <c r="N821" s="98"/>
      <c r="O821" s="98"/>
      <c r="P821" s="94">
        <v>1160000</v>
      </c>
      <c r="Q821" s="94">
        <v>3510000</v>
      </c>
      <c r="R821" s="94">
        <v>4350000</v>
      </c>
      <c r="S821" s="94">
        <v>1750000</v>
      </c>
      <c r="T821" s="98"/>
      <c r="U821" s="92"/>
      <c r="V821" s="92"/>
      <c r="W821" s="92"/>
      <c r="X821" s="92"/>
      <c r="Y821" s="98"/>
      <c r="Z821" s="98"/>
    </row>
    <row r="822" spans="1:26" ht="26.1">
      <c r="A822" s="9" t="s">
        <v>127</v>
      </c>
      <c r="B822" s="16" t="s">
        <v>9</v>
      </c>
      <c r="C822" s="16" t="s">
        <v>17</v>
      </c>
      <c r="D822" s="16" t="str" cm="1">
        <f t="array" ref="D822">IF(A822="", "", _xlfn._xlws.FILTER('Responsáveis pelas informações'!F:F, 'Responsáveis pelas informações'!A:A=A822))</f>
        <v>Marcos</v>
      </c>
      <c r="E822" s="16" t="s">
        <v>21</v>
      </c>
      <c r="F822" s="30" t="s">
        <v>877</v>
      </c>
      <c r="G822" s="30" t="s">
        <v>877</v>
      </c>
      <c r="H822" s="30"/>
      <c r="I822" s="87"/>
      <c r="J822" s="93"/>
      <c r="K822" s="93"/>
      <c r="L822" s="93"/>
      <c r="M822" s="93"/>
      <c r="N822" s="93"/>
      <c r="O822" s="93"/>
      <c r="P822" s="93"/>
      <c r="Q822" s="93"/>
      <c r="R822" s="93"/>
      <c r="S822" s="92">
        <v>952500</v>
      </c>
      <c r="T822" s="92">
        <v>595500</v>
      </c>
      <c r="U822" s="92">
        <v>1057500</v>
      </c>
      <c r="V822" s="92">
        <v>1056000</v>
      </c>
      <c r="W822" s="92">
        <v>520500</v>
      </c>
      <c r="X822" s="92">
        <v>625500</v>
      </c>
      <c r="Y822" s="93"/>
      <c r="Z822" s="93"/>
    </row>
    <row r="823" spans="1:26" ht="39">
      <c r="A823" s="9" t="s">
        <v>127</v>
      </c>
      <c r="B823" s="16" t="s">
        <v>19</v>
      </c>
      <c r="C823" s="16" t="s">
        <v>17</v>
      </c>
      <c r="D823" s="16" t="str" cm="1">
        <f t="array" ref="D823">IF(A823="", "", _xlfn._xlws.FILTER('Responsáveis pelas informações'!F:F, 'Responsáveis pelas informações'!A:A=A823))</f>
        <v>Marcos</v>
      </c>
      <c r="E823" s="16" t="s">
        <v>21</v>
      </c>
      <c r="F823" s="30" t="s">
        <v>877</v>
      </c>
      <c r="G823" s="30" t="s">
        <v>877</v>
      </c>
      <c r="H823" s="30"/>
      <c r="I823" s="87"/>
      <c r="J823" s="93"/>
      <c r="K823" s="93"/>
      <c r="L823" s="93"/>
      <c r="M823" s="93"/>
      <c r="N823" s="93"/>
      <c r="O823" s="93"/>
      <c r="P823" s="93"/>
      <c r="Q823" s="93"/>
      <c r="R823" s="93"/>
      <c r="S823" s="92">
        <v>222250</v>
      </c>
      <c r="T823" s="92">
        <v>138950</v>
      </c>
      <c r="U823" s="92">
        <v>246750</v>
      </c>
      <c r="V823" s="92">
        <v>246400</v>
      </c>
      <c r="W823" s="92">
        <v>121450</v>
      </c>
      <c r="X823" s="92">
        <v>145950</v>
      </c>
      <c r="Y823" s="93"/>
      <c r="Z823" s="93"/>
    </row>
    <row r="824" spans="1:26" ht="26.1">
      <c r="A824" s="9" t="s">
        <v>127</v>
      </c>
      <c r="B824" s="16" t="s">
        <v>14</v>
      </c>
      <c r="C824" s="16" t="s">
        <v>17</v>
      </c>
      <c r="D824" s="16" t="str" cm="1">
        <f t="array" ref="D824">IF(A824="", "", _xlfn._xlws.FILTER('Responsáveis pelas informações'!F:F, 'Responsáveis pelas informações'!A:A=A824))</f>
        <v>Marcos</v>
      </c>
      <c r="E824" s="16" t="s">
        <v>21</v>
      </c>
      <c r="F824" s="30" t="s">
        <v>877</v>
      </c>
      <c r="G824" s="30" t="s">
        <v>877</v>
      </c>
      <c r="H824" s="30"/>
      <c r="I824" s="87"/>
      <c r="J824" s="93"/>
      <c r="K824" s="93"/>
      <c r="L824" s="93"/>
      <c r="M824" s="93"/>
      <c r="N824" s="93"/>
      <c r="O824" s="93"/>
      <c r="P824" s="93"/>
      <c r="Q824" s="93"/>
      <c r="R824" s="93"/>
      <c r="S824" s="92">
        <v>2000250</v>
      </c>
      <c r="T824" s="92">
        <v>1250550</v>
      </c>
      <c r="U824" s="92">
        <v>2220750</v>
      </c>
      <c r="V824" s="92">
        <v>2217600</v>
      </c>
      <c r="W824" s="92">
        <v>1093050</v>
      </c>
      <c r="X824" s="92">
        <v>1313550</v>
      </c>
      <c r="Y824" s="93"/>
      <c r="Z824" s="93"/>
    </row>
    <row r="825" spans="1:26" ht="26.1">
      <c r="A825" s="9" t="s">
        <v>127</v>
      </c>
      <c r="B825" s="16" t="s">
        <v>24</v>
      </c>
      <c r="C825" s="16" t="s">
        <v>17</v>
      </c>
      <c r="D825" s="16" t="str" cm="1">
        <f t="array" ref="D825">IF(A825="", "", _xlfn._xlws.FILTER('Responsáveis pelas informações'!F:F, 'Responsáveis pelas informações'!A:A=A825))</f>
        <v>Marcos</v>
      </c>
      <c r="E825" s="16" t="s">
        <v>21</v>
      </c>
      <c r="F825" s="30" t="s">
        <v>877</v>
      </c>
      <c r="G825" s="30" t="s">
        <v>877</v>
      </c>
      <c r="H825" s="30"/>
      <c r="I825" s="87"/>
      <c r="J825" s="93"/>
      <c r="K825" s="93"/>
      <c r="L825" s="93"/>
      <c r="M825" s="93"/>
      <c r="N825" s="93"/>
      <c r="O825" s="93"/>
      <c r="P825" s="93"/>
      <c r="Q825" s="93"/>
      <c r="R825" s="93"/>
      <c r="S825" s="92">
        <v>3175000</v>
      </c>
      <c r="T825" s="92">
        <v>1985000</v>
      </c>
      <c r="U825" s="92">
        <v>3525000</v>
      </c>
      <c r="V825" s="92">
        <v>3520000</v>
      </c>
      <c r="W825" s="92">
        <v>1735000</v>
      </c>
      <c r="X825" s="92">
        <v>2085000</v>
      </c>
      <c r="Y825" s="93"/>
      <c r="Z825" s="93"/>
    </row>
    <row r="826" spans="1:26" ht="26.1">
      <c r="A826" s="77" t="s">
        <v>128</v>
      </c>
      <c r="B826" s="47" t="s">
        <v>9</v>
      </c>
      <c r="C826" s="47" t="s">
        <v>17</v>
      </c>
      <c r="D826" s="47" t="str" cm="1">
        <f t="array" ref="D826">IF(A826="", "", _xlfn._xlws.FILTER('Responsáveis pelas informações'!F:F, 'Responsáveis pelas informações'!A:A=A826))</f>
        <v>Marcos</v>
      </c>
      <c r="E826" s="47" t="s">
        <v>6</v>
      </c>
      <c r="F826" s="61" t="s">
        <v>877</v>
      </c>
      <c r="G826" s="61" t="s">
        <v>877</v>
      </c>
      <c r="H826" s="61"/>
      <c r="I826" s="108"/>
      <c r="J826" s="94"/>
      <c r="K826" s="94"/>
      <c r="L826" s="94"/>
      <c r="M826" s="94"/>
      <c r="N826" s="94"/>
      <c r="O826" s="94"/>
      <c r="P826" s="94"/>
      <c r="Q826" s="94"/>
      <c r="R826" s="94"/>
      <c r="S826" s="99">
        <v>500000</v>
      </c>
      <c r="T826" s="99">
        <v>900000</v>
      </c>
      <c r="U826" s="99">
        <v>600000</v>
      </c>
      <c r="V826" s="99"/>
      <c r="W826" s="99"/>
      <c r="X826" s="99"/>
      <c r="Y826" s="94"/>
      <c r="Z826" s="94"/>
    </row>
    <row r="827" spans="1:26" ht="39">
      <c r="A827" s="77" t="s">
        <v>128</v>
      </c>
      <c r="B827" s="47" t="s">
        <v>19</v>
      </c>
      <c r="C827" s="47" t="s">
        <v>17</v>
      </c>
      <c r="D827" s="47" t="str" cm="1">
        <f t="array" ref="D827">IF(A827="", "", _xlfn._xlws.FILTER('Responsáveis pelas informações'!F:F, 'Responsáveis pelas informações'!A:A=A827))</f>
        <v>Marcos</v>
      </c>
      <c r="E827" s="47" t="s">
        <v>6</v>
      </c>
      <c r="F827" s="61" t="s">
        <v>877</v>
      </c>
      <c r="G827" s="61" t="s">
        <v>877</v>
      </c>
      <c r="H827" s="61"/>
      <c r="I827" s="108"/>
      <c r="J827" s="94"/>
      <c r="K827" s="94"/>
      <c r="L827" s="94"/>
      <c r="M827" s="94"/>
      <c r="N827" s="94"/>
      <c r="O827" s="94"/>
      <c r="P827" s="94"/>
      <c r="Q827" s="94"/>
      <c r="R827" s="94"/>
      <c r="S827" s="99">
        <v>195000</v>
      </c>
      <c r="T827" s="99">
        <v>380000</v>
      </c>
      <c r="U827" s="99">
        <v>210000</v>
      </c>
      <c r="V827" s="99"/>
      <c r="W827" s="99"/>
      <c r="X827" s="99"/>
      <c r="Y827" s="94"/>
      <c r="Z827" s="94"/>
    </row>
    <row r="828" spans="1:26" ht="26.1">
      <c r="A828" s="77" t="s">
        <v>128</v>
      </c>
      <c r="B828" s="47" t="s">
        <v>14</v>
      </c>
      <c r="C828" s="47" t="s">
        <v>17</v>
      </c>
      <c r="D828" s="47" t="str" cm="1">
        <f t="array" ref="D828">IF(A828="", "", _xlfn._xlws.FILTER('Responsáveis pelas informações'!F:F, 'Responsáveis pelas informações'!A:A=A828))</f>
        <v>Marcos</v>
      </c>
      <c r="E828" s="47" t="s">
        <v>6</v>
      </c>
      <c r="F828" s="61" t="s">
        <v>877</v>
      </c>
      <c r="G828" s="61" t="s">
        <v>877</v>
      </c>
      <c r="H828" s="61"/>
      <c r="I828" s="108"/>
      <c r="J828" s="94"/>
      <c r="K828" s="94"/>
      <c r="L828" s="94"/>
      <c r="M828" s="94"/>
      <c r="N828" s="94"/>
      <c r="O828" s="94"/>
      <c r="P828" s="94"/>
      <c r="Q828" s="94"/>
      <c r="R828" s="94"/>
      <c r="S828" s="99">
        <v>850000</v>
      </c>
      <c r="T828" s="99">
        <v>1300000</v>
      </c>
      <c r="U828" s="99">
        <v>1200000</v>
      </c>
      <c r="V828" s="99"/>
      <c r="W828" s="99"/>
      <c r="X828" s="99"/>
      <c r="Y828" s="94"/>
      <c r="Z828" s="94"/>
    </row>
    <row r="829" spans="1:26" ht="26.1">
      <c r="A829" s="77" t="s">
        <v>128</v>
      </c>
      <c r="B829" s="47" t="s">
        <v>24</v>
      </c>
      <c r="C829" s="47" t="s">
        <v>17</v>
      </c>
      <c r="D829" s="47" t="str" cm="1">
        <f t="array" ref="D829">IF(A829="", "", _xlfn._xlws.FILTER('Responsáveis pelas informações'!F:F, 'Responsáveis pelas informações'!A:A=A829))</f>
        <v>Marcos</v>
      </c>
      <c r="E829" s="47" t="s">
        <v>6</v>
      </c>
      <c r="F829" s="61" t="s">
        <v>877</v>
      </c>
      <c r="G829" s="61" t="s">
        <v>877</v>
      </c>
      <c r="H829" s="61"/>
      <c r="I829" s="108"/>
      <c r="J829" s="94"/>
      <c r="K829" s="94"/>
      <c r="L829" s="94"/>
      <c r="M829" s="94"/>
      <c r="N829" s="94"/>
      <c r="O829" s="94"/>
      <c r="P829" s="94"/>
      <c r="Q829" s="94"/>
      <c r="R829" s="94"/>
      <c r="S829" s="99">
        <v>1545000</v>
      </c>
      <c r="T829" s="99">
        <v>2580000</v>
      </c>
      <c r="U829" s="99">
        <v>2010000</v>
      </c>
      <c r="V829" s="99"/>
      <c r="W829" s="99"/>
      <c r="X829" s="99"/>
      <c r="Y829" s="94"/>
      <c r="Z829" s="94"/>
    </row>
    <row r="830" spans="1:26" ht="26.1">
      <c r="A830" s="77" t="s">
        <v>129</v>
      </c>
      <c r="B830" s="47" t="s">
        <v>9</v>
      </c>
      <c r="C830" s="47" t="s">
        <v>17</v>
      </c>
      <c r="D830" s="47" t="str" cm="1">
        <f t="array" ref="D830">IF(A830="", "", _xlfn._xlws.FILTER('Responsáveis pelas informações'!F:F, 'Responsáveis pelas informações'!A:A=A830))</f>
        <v>Marcos</v>
      </c>
      <c r="E830" s="47" t="s">
        <v>6</v>
      </c>
      <c r="F830" s="61" t="s">
        <v>877</v>
      </c>
      <c r="G830" s="61" t="s">
        <v>877</v>
      </c>
      <c r="H830" s="61"/>
      <c r="I830" s="108"/>
      <c r="J830" s="94"/>
      <c r="K830" s="94"/>
      <c r="L830" s="94"/>
      <c r="M830" s="94"/>
      <c r="N830" s="94"/>
      <c r="O830" s="94"/>
      <c r="P830" s="94"/>
      <c r="Q830" s="94"/>
      <c r="R830" s="94"/>
      <c r="S830" s="99">
        <v>477729.29</v>
      </c>
      <c r="T830" s="99">
        <v>955458.57</v>
      </c>
      <c r="U830" s="99">
        <v>955458.57</v>
      </c>
      <c r="V830" s="99"/>
      <c r="W830" s="99"/>
      <c r="X830" s="99"/>
      <c r="Y830" s="94"/>
      <c r="Z830" s="94"/>
    </row>
    <row r="831" spans="1:26" ht="39">
      <c r="A831" s="77" t="s">
        <v>129</v>
      </c>
      <c r="B831" s="47" t="s">
        <v>19</v>
      </c>
      <c r="C831" s="47" t="s">
        <v>17</v>
      </c>
      <c r="D831" s="47" t="str" cm="1">
        <f t="array" ref="D831">IF(A831="", "", _xlfn._xlws.FILTER('Responsáveis pelas informações'!F:F, 'Responsáveis pelas informações'!A:A=A831))</f>
        <v>Marcos</v>
      </c>
      <c r="E831" s="47" t="s">
        <v>6</v>
      </c>
      <c r="F831" s="61" t="s">
        <v>877</v>
      </c>
      <c r="G831" s="61" t="s">
        <v>877</v>
      </c>
      <c r="H831" s="61"/>
      <c r="I831" s="108"/>
      <c r="J831" s="94"/>
      <c r="K831" s="94"/>
      <c r="L831" s="94"/>
      <c r="M831" s="94"/>
      <c r="N831" s="94"/>
      <c r="O831" s="94"/>
      <c r="P831" s="94"/>
      <c r="Q831" s="94"/>
      <c r="R831" s="94"/>
      <c r="S831" s="99">
        <v>114666.5</v>
      </c>
      <c r="T831" s="99">
        <v>229332.99</v>
      </c>
      <c r="U831" s="99">
        <v>229332.99</v>
      </c>
      <c r="V831" s="99"/>
      <c r="W831" s="99"/>
      <c r="X831" s="99"/>
      <c r="Y831" s="94"/>
      <c r="Z831" s="94"/>
    </row>
    <row r="832" spans="1:26" ht="26.1">
      <c r="A832" s="77" t="s">
        <v>129</v>
      </c>
      <c r="B832" s="47" t="s">
        <v>14</v>
      </c>
      <c r="C832" s="47" t="s">
        <v>17</v>
      </c>
      <c r="D832" s="47" t="str" cm="1">
        <f t="array" ref="D832">IF(A832="", "", _xlfn._xlws.FILTER('Responsáveis pelas informações'!F:F, 'Responsáveis pelas informações'!A:A=A832))</f>
        <v>Marcos</v>
      </c>
      <c r="E832" s="47" t="s">
        <v>6</v>
      </c>
      <c r="F832" s="61" t="s">
        <v>877</v>
      </c>
      <c r="G832" s="61" t="s">
        <v>877</v>
      </c>
      <c r="H832" s="61"/>
      <c r="I832" s="108"/>
      <c r="J832" s="94"/>
      <c r="K832" s="94"/>
      <c r="L832" s="94"/>
      <c r="M832" s="94"/>
      <c r="N832" s="94"/>
      <c r="O832" s="94"/>
      <c r="P832" s="94"/>
      <c r="Q832" s="94"/>
      <c r="R832" s="94"/>
      <c r="S832" s="99">
        <v>840935.41</v>
      </c>
      <c r="T832" s="99">
        <v>1681870.82</v>
      </c>
      <c r="U832" s="99">
        <v>1681870.82</v>
      </c>
      <c r="V832" s="99"/>
      <c r="W832" s="99"/>
      <c r="X832" s="99"/>
      <c r="Y832" s="94"/>
      <c r="Z832" s="94"/>
    </row>
    <row r="833" spans="1:26" ht="26.1">
      <c r="A833" s="77" t="s">
        <v>129</v>
      </c>
      <c r="B833" s="47" t="s">
        <v>24</v>
      </c>
      <c r="C833" s="47" t="s">
        <v>17</v>
      </c>
      <c r="D833" s="47" t="s">
        <v>222</v>
      </c>
      <c r="E833" s="47" t="s">
        <v>6</v>
      </c>
      <c r="F833" s="61" t="s">
        <v>877</v>
      </c>
      <c r="G833" s="61" t="s">
        <v>877</v>
      </c>
      <c r="H833" s="61"/>
      <c r="I833" s="108"/>
      <c r="J833" s="94"/>
      <c r="K833" s="94"/>
      <c r="L833" s="94"/>
      <c r="M833" s="94"/>
      <c r="N833" s="94"/>
      <c r="O833" s="94"/>
      <c r="P833" s="94"/>
      <c r="Q833" s="94"/>
      <c r="R833" s="94"/>
      <c r="S833" s="99">
        <v>1433331.2</v>
      </c>
      <c r="T833" s="99">
        <v>2866662.38</v>
      </c>
      <c r="U833" s="99">
        <v>2866662.38</v>
      </c>
      <c r="V833" s="99"/>
      <c r="W833" s="99"/>
      <c r="X833" s="99"/>
      <c r="Y833" s="94"/>
      <c r="Z833" s="94"/>
    </row>
    <row r="834" spans="1:26" ht="26.1">
      <c r="A834" s="77" t="s">
        <v>129</v>
      </c>
      <c r="B834" s="47" t="s">
        <v>9</v>
      </c>
      <c r="C834" s="47" t="s">
        <v>17</v>
      </c>
      <c r="D834" s="47" t="str" cm="1">
        <f t="array" ref="D834">IF(A834="", "", _xlfn._xlws.FILTER('Responsáveis pelas informações'!F:F, 'Responsáveis pelas informações'!A:A=A834))</f>
        <v>Marcos</v>
      </c>
      <c r="E834" s="47" t="s">
        <v>6</v>
      </c>
      <c r="F834" s="61" t="s">
        <v>877</v>
      </c>
      <c r="G834" s="61" t="s">
        <v>389</v>
      </c>
      <c r="H834" s="61"/>
      <c r="I834" s="108"/>
      <c r="J834" s="94"/>
      <c r="K834" s="94"/>
      <c r="L834" s="94"/>
      <c r="M834" s="94"/>
      <c r="N834" s="94"/>
      <c r="O834" s="94"/>
      <c r="P834" s="94"/>
      <c r="Q834" s="94"/>
      <c r="R834" s="94"/>
      <c r="S834" s="99">
        <v>672357.6</v>
      </c>
      <c r="T834" s="99">
        <v>1238559.55</v>
      </c>
      <c r="U834" s="99">
        <v>477729.28000000003</v>
      </c>
      <c r="V834" s="99"/>
      <c r="W834" s="99"/>
      <c r="X834" s="99"/>
      <c r="Y834" s="94"/>
      <c r="Z834" s="94"/>
    </row>
    <row r="835" spans="1:26" ht="26.1">
      <c r="A835" s="77" t="s">
        <v>129</v>
      </c>
      <c r="B835" s="47" t="s">
        <v>14</v>
      </c>
      <c r="C835" s="47" t="s">
        <v>17</v>
      </c>
      <c r="D835" s="47" t="str" cm="1">
        <f t="array" ref="D835">IF(A835="", "", _xlfn._xlws.FILTER('Responsáveis pelas informações'!F:F, 'Responsáveis pelas informações'!A:A=A835))</f>
        <v>Marcos</v>
      </c>
      <c r="E835" s="47" t="s">
        <v>6</v>
      </c>
      <c r="F835" s="61" t="s">
        <v>877</v>
      </c>
      <c r="G835" s="61" t="s">
        <v>389</v>
      </c>
      <c r="H835" s="61"/>
      <c r="I835" s="108"/>
      <c r="J835" s="94"/>
      <c r="K835" s="94"/>
      <c r="L835" s="94"/>
      <c r="M835" s="94"/>
      <c r="N835" s="94"/>
      <c r="O835" s="94"/>
      <c r="P835" s="94"/>
      <c r="Q835" s="94"/>
      <c r="R835" s="94"/>
      <c r="S835" s="99">
        <v>1183534.96</v>
      </c>
      <c r="T835" s="99">
        <v>2180206.69</v>
      </c>
      <c r="U835" s="99">
        <v>840935.4</v>
      </c>
      <c r="V835" s="99"/>
      <c r="W835" s="99"/>
      <c r="X835" s="99"/>
      <c r="Y835" s="94"/>
      <c r="Z835" s="94"/>
    </row>
    <row r="836" spans="1:26" ht="39">
      <c r="A836" s="77" t="s">
        <v>129</v>
      </c>
      <c r="B836" s="47" t="s">
        <v>19</v>
      </c>
      <c r="C836" s="47" t="s">
        <v>17</v>
      </c>
      <c r="D836" s="47" t="str" cm="1">
        <f t="array" ref="D836">IF(A836="", "", _xlfn._xlws.FILTER('Responsáveis pelas informações'!F:F, 'Responsáveis pelas informações'!A:A=A836))</f>
        <v>Marcos</v>
      </c>
      <c r="E836" s="47" t="s">
        <v>6</v>
      </c>
      <c r="F836" s="61" t="s">
        <v>877</v>
      </c>
      <c r="G836" s="61" t="s">
        <v>389</v>
      </c>
      <c r="H836" s="61"/>
      <c r="I836" s="108"/>
      <c r="J836" s="94"/>
      <c r="K836" s="94"/>
      <c r="L836" s="94"/>
      <c r="M836" s="94"/>
      <c r="N836" s="94"/>
      <c r="O836" s="94"/>
      <c r="P836" s="94"/>
      <c r="Q836" s="94"/>
      <c r="R836" s="94"/>
      <c r="S836" s="99">
        <v>161381.97</v>
      </c>
      <c r="T836" s="99">
        <v>297284.02</v>
      </c>
      <c r="U836" s="99">
        <v>114666.49</v>
      </c>
      <c r="V836" s="99"/>
      <c r="W836" s="99"/>
      <c r="X836" s="99"/>
      <c r="Y836" s="94"/>
      <c r="Z836" s="94"/>
    </row>
    <row r="837" spans="1:26" ht="26.1">
      <c r="A837" s="77" t="s">
        <v>129</v>
      </c>
      <c r="B837" s="47" t="s">
        <v>24</v>
      </c>
      <c r="C837" s="47" t="s">
        <v>17</v>
      </c>
      <c r="D837" s="47" t="s">
        <v>222</v>
      </c>
      <c r="E837" s="47" t="s">
        <v>6</v>
      </c>
      <c r="F837" s="61" t="s">
        <v>877</v>
      </c>
      <c r="G837" s="61" t="s">
        <v>389</v>
      </c>
      <c r="H837" s="61"/>
      <c r="I837" s="47"/>
      <c r="J837" s="94"/>
      <c r="K837" s="94"/>
      <c r="L837" s="94"/>
      <c r="M837" s="94"/>
      <c r="N837" s="94"/>
      <c r="O837" s="94"/>
      <c r="P837" s="94"/>
      <c r="Q837" s="94"/>
      <c r="R837" s="94"/>
      <c r="S837" s="99">
        <v>2017274.53</v>
      </c>
      <c r="T837" s="99">
        <v>3716050.2600000002</v>
      </c>
      <c r="U837" s="99">
        <v>1433331.1700000002</v>
      </c>
      <c r="V837" s="99"/>
      <c r="W837" s="99"/>
      <c r="X837" s="99"/>
      <c r="Y837" s="94"/>
      <c r="Z837" s="94"/>
    </row>
    <row r="838" spans="1:26" ht="26.1">
      <c r="A838" s="9" t="s">
        <v>130</v>
      </c>
      <c r="B838" s="16" t="s">
        <v>9</v>
      </c>
      <c r="C838" s="16" t="s">
        <v>17</v>
      </c>
      <c r="D838" s="16" t="str" cm="1">
        <f t="array" ref="D838">IF(A838="", "", _xlfn._xlws.FILTER('Responsáveis pelas informações'!F:F, 'Responsáveis pelas informações'!A:A=A838))</f>
        <v>Juliana</v>
      </c>
      <c r="E838" s="16" t="s">
        <v>6</v>
      </c>
      <c r="F838" s="30" t="s">
        <v>877</v>
      </c>
      <c r="G838" s="30" t="s">
        <v>877</v>
      </c>
      <c r="H838" s="30"/>
      <c r="I838" s="16"/>
      <c r="J838" s="93"/>
      <c r="K838" s="93"/>
      <c r="L838" s="93"/>
      <c r="M838" s="93"/>
      <c r="N838" s="93"/>
      <c r="O838" s="93"/>
      <c r="P838" s="93"/>
      <c r="Q838" s="93">
        <v>400000</v>
      </c>
      <c r="R838" s="93">
        <f>150000+480000+170000</f>
        <v>800000</v>
      </c>
      <c r="S838" s="92">
        <f>250000+750000+200000</f>
        <v>1200000</v>
      </c>
      <c r="T838" s="92">
        <v>600000</v>
      </c>
      <c r="U838" s="92"/>
      <c r="V838" s="92"/>
      <c r="W838" s="92"/>
      <c r="X838" s="92"/>
      <c r="Y838" s="93"/>
      <c r="Z838" s="93"/>
    </row>
    <row r="839" spans="1:26" ht="26.1">
      <c r="A839" s="9" t="s">
        <v>130</v>
      </c>
      <c r="B839" s="16" t="s">
        <v>14</v>
      </c>
      <c r="C839" s="16" t="s">
        <v>17</v>
      </c>
      <c r="D839" s="16" t="str" cm="1">
        <f t="array" ref="D839">IF(A839="", "", _xlfn._xlws.FILTER('Responsáveis pelas informações'!F:F, 'Responsáveis pelas informações'!A:A=A839))</f>
        <v>Juliana</v>
      </c>
      <c r="E839" s="16" t="s">
        <v>6</v>
      </c>
      <c r="F839" s="30" t="s">
        <v>877</v>
      </c>
      <c r="G839" s="30" t="s">
        <v>877</v>
      </c>
      <c r="H839" s="30"/>
      <c r="I839" s="16"/>
      <c r="J839" s="93"/>
      <c r="K839" s="93"/>
      <c r="L839" s="93"/>
      <c r="M839" s="93"/>
      <c r="N839" s="93"/>
      <c r="O839" s="93"/>
      <c r="P839" s="93"/>
      <c r="Q839" s="93">
        <v>266700</v>
      </c>
      <c r="R839" s="93">
        <f>150000+320000+100000</f>
        <v>570000</v>
      </c>
      <c r="S839" s="92">
        <f>250000+500000+133300</f>
        <v>883300</v>
      </c>
      <c r="T839" s="92">
        <v>433300</v>
      </c>
      <c r="U839" s="92"/>
      <c r="V839" s="92"/>
      <c r="W839" s="92"/>
      <c r="X839" s="92"/>
      <c r="Y839" s="93"/>
      <c r="Z839" s="93"/>
    </row>
    <row r="840" spans="1:26" ht="39">
      <c r="A840" s="9" t="s">
        <v>130</v>
      </c>
      <c r="B840" s="16" t="s">
        <v>19</v>
      </c>
      <c r="C840" s="16" t="s">
        <v>17</v>
      </c>
      <c r="D840" s="16" t="str" cm="1">
        <f t="array" ref="D840">IF(A840="", "", _xlfn._xlws.FILTER('Responsáveis pelas informações'!F:F, 'Responsáveis pelas informações'!A:A=A840))</f>
        <v>Juliana</v>
      </c>
      <c r="E840" s="16" t="s">
        <v>6</v>
      </c>
      <c r="F840" s="30" t="s">
        <v>877</v>
      </c>
      <c r="G840" s="30" t="s">
        <v>877</v>
      </c>
      <c r="H840" s="30"/>
      <c r="I840" s="16"/>
      <c r="J840" s="93"/>
      <c r="K840" s="93"/>
      <c r="L840" s="93"/>
      <c r="M840" s="93"/>
      <c r="N840" s="93"/>
      <c r="O840" s="93"/>
      <c r="P840" s="93"/>
      <c r="Q840" s="93">
        <v>133300</v>
      </c>
      <c r="R840" s="93">
        <f>150000+160000+50000</f>
        <v>360000</v>
      </c>
      <c r="S840" s="92">
        <f>250000+250000+66700</f>
        <v>566700</v>
      </c>
      <c r="T840" s="92">
        <v>266700</v>
      </c>
      <c r="U840" s="92"/>
      <c r="V840" s="92"/>
      <c r="W840" s="92"/>
      <c r="X840" s="92"/>
      <c r="Y840" s="93"/>
      <c r="Z840" s="93"/>
    </row>
    <row r="841" spans="1:26" ht="26.1">
      <c r="A841" s="9" t="s">
        <v>130</v>
      </c>
      <c r="B841" s="16" t="s">
        <v>24</v>
      </c>
      <c r="C841" s="16" t="s">
        <v>17</v>
      </c>
      <c r="D841" s="16" t="str" cm="1">
        <f t="array" ref="D841">IF(A841="", "", _xlfn._xlws.FILTER('Responsáveis pelas informações'!F:F, 'Responsáveis pelas informações'!A:A=A841))</f>
        <v>Juliana</v>
      </c>
      <c r="E841" s="16" t="s">
        <v>6</v>
      </c>
      <c r="F841" s="30" t="s">
        <v>877</v>
      </c>
      <c r="G841" s="30" t="s">
        <v>877</v>
      </c>
      <c r="H841" s="30"/>
      <c r="I841" s="16"/>
      <c r="J841" s="93"/>
      <c r="K841" s="93"/>
      <c r="L841" s="93"/>
      <c r="M841" s="93"/>
      <c r="N841" s="93"/>
      <c r="O841" s="93"/>
      <c r="P841" s="93"/>
      <c r="Q841" s="93">
        <v>800000</v>
      </c>
      <c r="R841" s="93">
        <v>1730000</v>
      </c>
      <c r="S841" s="93">
        <v>2650000</v>
      </c>
      <c r="T841" s="93">
        <v>1300000</v>
      </c>
      <c r="U841" s="92"/>
      <c r="V841" s="92"/>
      <c r="W841" s="92"/>
      <c r="X841" s="92"/>
      <c r="Y841" s="93"/>
      <c r="Z841" s="93"/>
    </row>
    <row r="842" spans="1:26" ht="26.1">
      <c r="A842" s="9" t="s">
        <v>130</v>
      </c>
      <c r="B842" s="16" t="s">
        <v>9</v>
      </c>
      <c r="C842" s="16" t="s">
        <v>17</v>
      </c>
      <c r="D842" s="16" t="str" cm="1">
        <f t="array" ref="D842">IF(A842="", "", _xlfn._xlws.FILTER('Responsáveis pelas informações'!F:F, 'Responsáveis pelas informações'!A:A=A842))</f>
        <v>Juliana</v>
      </c>
      <c r="E842" s="16" t="s">
        <v>6</v>
      </c>
      <c r="F842" s="30" t="s">
        <v>408</v>
      </c>
      <c r="G842" s="30" t="s">
        <v>877</v>
      </c>
      <c r="H842" s="30"/>
      <c r="I842" s="16"/>
      <c r="J842" s="93"/>
      <c r="K842" s="93"/>
      <c r="L842" s="93"/>
      <c r="M842" s="93"/>
      <c r="N842" s="93"/>
      <c r="O842" s="93"/>
      <c r="P842" s="93"/>
      <c r="Q842" s="93"/>
      <c r="R842" s="93"/>
      <c r="S842" s="92">
        <v>0</v>
      </c>
      <c r="T842" s="92">
        <v>0</v>
      </c>
      <c r="U842" s="92"/>
      <c r="V842" s="92"/>
      <c r="W842" s="92"/>
      <c r="X842" s="92"/>
      <c r="Y842" s="93"/>
      <c r="Z842" s="93"/>
    </row>
    <row r="843" spans="1:26" ht="26.1">
      <c r="A843" s="9" t="s">
        <v>130</v>
      </c>
      <c r="B843" s="16" t="s">
        <v>14</v>
      </c>
      <c r="C843" s="16" t="s">
        <v>17</v>
      </c>
      <c r="D843" s="16" t="str" cm="1">
        <f t="array" ref="D843">IF(A843="", "", _xlfn._xlws.FILTER('Responsáveis pelas informações'!F:F, 'Responsáveis pelas informações'!A:A=A843))</f>
        <v>Juliana</v>
      </c>
      <c r="E843" s="16" t="s">
        <v>6</v>
      </c>
      <c r="F843" s="30" t="s">
        <v>408</v>
      </c>
      <c r="G843" s="30" t="s">
        <v>877</v>
      </c>
      <c r="H843" s="30"/>
      <c r="I843" s="16"/>
      <c r="J843" s="93"/>
      <c r="K843" s="93"/>
      <c r="L843" s="93"/>
      <c r="M843" s="93"/>
      <c r="N843" s="93"/>
      <c r="O843" s="93"/>
      <c r="P843" s="93"/>
      <c r="Q843" s="93"/>
      <c r="R843" s="93"/>
      <c r="S843" s="92">
        <v>0</v>
      </c>
      <c r="T843" s="92">
        <v>0</v>
      </c>
      <c r="U843" s="92"/>
      <c r="V843" s="92"/>
      <c r="W843" s="92"/>
      <c r="X843" s="92"/>
      <c r="Y843" s="93"/>
      <c r="Z843" s="93"/>
    </row>
    <row r="844" spans="1:26" ht="39">
      <c r="A844" s="9" t="s">
        <v>130</v>
      </c>
      <c r="B844" s="16" t="s">
        <v>19</v>
      </c>
      <c r="C844" s="16" t="s">
        <v>17</v>
      </c>
      <c r="D844" s="16" t="str" cm="1">
        <f t="array" ref="D844">IF(A844="", "", _xlfn._xlws.FILTER('Responsáveis pelas informações'!F:F, 'Responsáveis pelas informações'!A:A=A844))</f>
        <v>Juliana</v>
      </c>
      <c r="E844" s="16" t="s">
        <v>6</v>
      </c>
      <c r="F844" s="30" t="s">
        <v>408</v>
      </c>
      <c r="G844" s="30" t="s">
        <v>877</v>
      </c>
      <c r="H844" s="30"/>
      <c r="I844" s="16"/>
      <c r="J844" s="93"/>
      <c r="K844" s="93"/>
      <c r="L844" s="93"/>
      <c r="M844" s="93"/>
      <c r="N844" s="93"/>
      <c r="O844" s="93"/>
      <c r="P844" s="93"/>
      <c r="Q844" s="93"/>
      <c r="R844" s="93"/>
      <c r="S844" s="92">
        <v>0</v>
      </c>
      <c r="T844" s="92">
        <v>0</v>
      </c>
      <c r="U844" s="92"/>
      <c r="V844" s="92"/>
      <c r="W844" s="92"/>
      <c r="X844" s="92"/>
      <c r="Y844" s="93"/>
      <c r="Z844" s="93"/>
    </row>
    <row r="845" spans="1:26" ht="26.1">
      <c r="A845" s="9" t="s">
        <v>130</v>
      </c>
      <c r="B845" s="16" t="s">
        <v>24</v>
      </c>
      <c r="C845" s="16" t="s">
        <v>17</v>
      </c>
      <c r="D845" s="16" t="str" cm="1">
        <f t="array" ref="D845">IF(A845="", "", _xlfn._xlws.FILTER('Responsáveis pelas informações'!F:F, 'Responsáveis pelas informações'!A:A=A845))</f>
        <v>Juliana</v>
      </c>
      <c r="E845" s="16" t="s">
        <v>6</v>
      </c>
      <c r="F845" s="30" t="s">
        <v>408</v>
      </c>
      <c r="G845" s="30" t="s">
        <v>877</v>
      </c>
      <c r="H845" s="30"/>
      <c r="I845" s="16"/>
      <c r="J845" s="93"/>
      <c r="K845" s="93"/>
      <c r="L845" s="93"/>
      <c r="M845" s="93"/>
      <c r="N845" s="93"/>
      <c r="O845" s="93"/>
      <c r="P845" s="93"/>
      <c r="Q845" s="93"/>
      <c r="R845" s="93"/>
      <c r="S845" s="92">
        <v>0</v>
      </c>
      <c r="T845" s="92">
        <v>0</v>
      </c>
      <c r="U845" s="92"/>
      <c r="V845" s="92"/>
      <c r="W845" s="92"/>
      <c r="X845" s="92"/>
      <c r="Y845" s="93"/>
      <c r="Z845" s="93"/>
    </row>
    <row r="846" spans="1:26" ht="26.1">
      <c r="A846" s="9" t="s">
        <v>130</v>
      </c>
      <c r="B846" s="16" t="s">
        <v>9</v>
      </c>
      <c r="C846" s="16" t="s">
        <v>7</v>
      </c>
      <c r="D846" s="16" t="str" cm="1">
        <f t="array" ref="D846">IF(A846="", "", _xlfn._xlws.FILTER('Responsáveis pelas informações'!F:F, 'Responsáveis pelas informações'!A:A=A846))</f>
        <v>Juliana</v>
      </c>
      <c r="E846" s="16" t="s">
        <v>6</v>
      </c>
      <c r="F846" s="30" t="s">
        <v>408</v>
      </c>
      <c r="G846" s="30" t="s">
        <v>877</v>
      </c>
      <c r="H846" s="30"/>
      <c r="I846" s="16"/>
      <c r="J846" s="93"/>
      <c r="K846" s="93"/>
      <c r="L846" s="93"/>
      <c r="M846" s="93"/>
      <c r="N846" s="93"/>
      <c r="O846" s="93"/>
      <c r="P846" s="93"/>
      <c r="Q846" s="93"/>
      <c r="R846" s="93"/>
      <c r="S846" s="92">
        <v>180000</v>
      </c>
      <c r="T846" s="92">
        <v>180000</v>
      </c>
      <c r="U846" s="92"/>
      <c r="V846" s="92"/>
      <c r="W846" s="92"/>
      <c r="X846" s="92"/>
      <c r="Y846" s="93"/>
      <c r="Z846" s="93"/>
    </row>
    <row r="847" spans="1:26" ht="26.1">
      <c r="A847" s="9" t="s">
        <v>130</v>
      </c>
      <c r="B847" s="16" t="s">
        <v>14</v>
      </c>
      <c r="C847" s="16" t="s">
        <v>7</v>
      </c>
      <c r="D847" s="16" t="str" cm="1">
        <f t="array" ref="D847">IF(A847="", "", _xlfn._xlws.FILTER('Responsáveis pelas informações'!F:F, 'Responsáveis pelas informações'!A:A=A847))</f>
        <v>Juliana</v>
      </c>
      <c r="E847" s="16" t="s">
        <v>6</v>
      </c>
      <c r="F847" s="30" t="s">
        <v>408</v>
      </c>
      <c r="G847" s="30" t="s">
        <v>877</v>
      </c>
      <c r="H847" s="30"/>
      <c r="I847" s="16"/>
      <c r="J847" s="93"/>
      <c r="K847" s="93"/>
      <c r="L847" s="93"/>
      <c r="M847" s="93"/>
      <c r="N847" s="93"/>
      <c r="O847" s="93"/>
      <c r="P847" s="93"/>
      <c r="Q847" s="93"/>
      <c r="R847" s="93"/>
      <c r="S847" s="92">
        <v>180000</v>
      </c>
      <c r="T847" s="92">
        <v>180000</v>
      </c>
      <c r="U847" s="92"/>
      <c r="V847" s="92"/>
      <c r="W847" s="92"/>
      <c r="X847" s="92"/>
      <c r="Y847" s="93"/>
      <c r="Z847" s="93"/>
    </row>
    <row r="848" spans="1:26" ht="39">
      <c r="A848" s="9" t="s">
        <v>130</v>
      </c>
      <c r="B848" s="16" t="s">
        <v>19</v>
      </c>
      <c r="C848" s="16" t="s">
        <v>7</v>
      </c>
      <c r="D848" s="16" t="str" cm="1">
        <f t="array" ref="D848">IF(A848="", "", _xlfn._xlws.FILTER('Responsáveis pelas informações'!F:F, 'Responsáveis pelas informações'!A:A=A848))</f>
        <v>Juliana</v>
      </c>
      <c r="E848" s="16" t="s">
        <v>6</v>
      </c>
      <c r="F848" s="30" t="s">
        <v>408</v>
      </c>
      <c r="G848" s="30" t="s">
        <v>877</v>
      </c>
      <c r="H848" s="30"/>
      <c r="I848" s="16"/>
      <c r="J848" s="93"/>
      <c r="K848" s="93"/>
      <c r="L848" s="93"/>
      <c r="M848" s="93"/>
      <c r="N848" s="93"/>
      <c r="O848" s="93"/>
      <c r="P848" s="93"/>
      <c r="Q848" s="93"/>
      <c r="R848" s="93"/>
      <c r="S848" s="92">
        <v>180000</v>
      </c>
      <c r="T848" s="92">
        <v>180000</v>
      </c>
      <c r="U848" s="92"/>
      <c r="V848" s="92"/>
      <c r="W848" s="92"/>
      <c r="X848" s="92"/>
      <c r="Y848" s="93"/>
      <c r="Z848" s="93"/>
    </row>
    <row r="849" spans="1:26" ht="26.1">
      <c r="A849" s="9" t="s">
        <v>130</v>
      </c>
      <c r="B849" s="16" t="s">
        <v>24</v>
      </c>
      <c r="C849" s="16" t="s">
        <v>7</v>
      </c>
      <c r="D849" s="16" t="str" cm="1">
        <f t="array" ref="D849">IF(A849="", "", _xlfn._xlws.FILTER('Responsáveis pelas informações'!F:F, 'Responsáveis pelas informações'!A:A=A849))</f>
        <v>Juliana</v>
      </c>
      <c r="E849" s="16" t="s">
        <v>6</v>
      </c>
      <c r="F849" s="30" t="s">
        <v>408</v>
      </c>
      <c r="G849" s="30" t="s">
        <v>877</v>
      </c>
      <c r="H849" s="30"/>
      <c r="I849" s="16"/>
      <c r="J849" s="93"/>
      <c r="K849" s="93"/>
      <c r="L849" s="93"/>
      <c r="M849" s="93"/>
      <c r="N849" s="93"/>
      <c r="O849" s="93"/>
      <c r="P849" s="93"/>
      <c r="Q849" s="93"/>
      <c r="R849" s="93"/>
      <c r="S849" s="92">
        <v>540000</v>
      </c>
      <c r="T849" s="92">
        <v>540000</v>
      </c>
      <c r="U849" s="92"/>
      <c r="V849" s="92"/>
      <c r="W849" s="92"/>
      <c r="X849" s="92"/>
      <c r="Y849" s="93"/>
      <c r="Z849" s="93"/>
    </row>
    <row r="850" spans="1:26" ht="26.1">
      <c r="A850" s="9" t="s">
        <v>130</v>
      </c>
      <c r="B850" s="16" t="s">
        <v>9</v>
      </c>
      <c r="C850" s="16" t="s">
        <v>12</v>
      </c>
      <c r="D850" s="16" t="str" cm="1">
        <f t="array" ref="D850">IF(A850="", "", _xlfn._xlws.FILTER('Responsáveis pelas informações'!F:F, 'Responsáveis pelas informações'!A:A=A850))</f>
        <v>Juliana</v>
      </c>
      <c r="E850" s="16" t="s">
        <v>6</v>
      </c>
      <c r="F850" s="30" t="s">
        <v>408</v>
      </c>
      <c r="G850" s="30" t="s">
        <v>877</v>
      </c>
      <c r="H850" s="30"/>
      <c r="I850" s="16"/>
      <c r="J850" s="93"/>
      <c r="K850" s="93"/>
      <c r="L850" s="93"/>
      <c r="M850" s="93"/>
      <c r="N850" s="93"/>
      <c r="O850" s="93"/>
      <c r="P850" s="93"/>
      <c r="Q850" s="93"/>
      <c r="R850" s="93"/>
      <c r="S850" s="92">
        <v>4767758.4000000004</v>
      </c>
      <c r="T850" s="92">
        <v>1100000</v>
      </c>
      <c r="U850" s="92"/>
      <c r="V850" s="92"/>
      <c r="W850" s="92"/>
      <c r="X850" s="92"/>
      <c r="Y850" s="93"/>
      <c r="Z850" s="93"/>
    </row>
    <row r="851" spans="1:26" ht="26.1">
      <c r="A851" s="9" t="s">
        <v>130</v>
      </c>
      <c r="B851" s="16" t="s">
        <v>14</v>
      </c>
      <c r="C851" s="16" t="s">
        <v>12</v>
      </c>
      <c r="D851" s="16" t="str" cm="1">
        <f t="array" ref="D851">IF(A851="", "", _xlfn._xlws.FILTER('Responsáveis pelas informações'!F:F, 'Responsáveis pelas informações'!A:A=A851))</f>
        <v>Juliana</v>
      </c>
      <c r="E851" s="16" t="s">
        <v>6</v>
      </c>
      <c r="F851" s="30" t="s">
        <v>408</v>
      </c>
      <c r="G851" s="30" t="s">
        <v>877</v>
      </c>
      <c r="H851" s="30"/>
      <c r="I851" s="16"/>
      <c r="J851" s="93"/>
      <c r="K851" s="93"/>
      <c r="L851" s="93"/>
      <c r="M851" s="93"/>
      <c r="N851" s="93"/>
      <c r="O851" s="93"/>
      <c r="P851" s="93"/>
      <c r="Q851" s="93"/>
      <c r="R851" s="93"/>
      <c r="S851" s="92">
        <v>1815444.8</v>
      </c>
      <c r="T851" s="92">
        <v>640000</v>
      </c>
      <c r="U851" s="92"/>
      <c r="V851" s="92"/>
      <c r="W851" s="92"/>
      <c r="X851" s="92"/>
      <c r="Y851" s="93"/>
      <c r="Z851" s="93"/>
    </row>
    <row r="852" spans="1:26" ht="39">
      <c r="A852" s="9" t="s">
        <v>130</v>
      </c>
      <c r="B852" s="16" t="s">
        <v>19</v>
      </c>
      <c r="C852" s="16" t="s">
        <v>12</v>
      </c>
      <c r="D852" s="16" t="str" cm="1">
        <f t="array" ref="D852">IF(A852="", "", _xlfn._xlws.FILTER('Responsáveis pelas informações'!F:F, 'Responsáveis pelas informações'!A:A=A852))</f>
        <v>Juliana</v>
      </c>
      <c r="E852" s="16" t="s">
        <v>6</v>
      </c>
      <c r="F852" s="30" t="s">
        <v>408</v>
      </c>
      <c r="G852" s="30" t="s">
        <v>877</v>
      </c>
      <c r="H852" s="30"/>
      <c r="I852" s="16"/>
      <c r="J852" s="93"/>
      <c r="K852" s="93"/>
      <c r="L852" s="93"/>
      <c r="M852" s="93"/>
      <c r="N852" s="93"/>
      <c r="O852" s="93"/>
      <c r="P852" s="93"/>
      <c r="Q852" s="93"/>
      <c r="R852" s="93"/>
      <c r="S852" s="92">
        <v>1360000</v>
      </c>
      <c r="T852" s="92">
        <v>1090000</v>
      </c>
      <c r="U852" s="92"/>
      <c r="V852" s="92"/>
      <c r="W852" s="92"/>
      <c r="X852" s="92"/>
      <c r="Y852" s="93"/>
      <c r="Z852" s="93"/>
    </row>
    <row r="853" spans="1:26" ht="26.1">
      <c r="A853" s="9" t="s">
        <v>130</v>
      </c>
      <c r="B853" s="16" t="s">
        <v>24</v>
      </c>
      <c r="C853" s="16" t="s">
        <v>12</v>
      </c>
      <c r="D853" s="16" t="str" cm="1">
        <f t="array" ref="D853">IF(A853="", "", _xlfn._xlws.FILTER('Responsáveis pelas informações'!F:F, 'Responsáveis pelas informações'!A:A=A853))</f>
        <v>Juliana</v>
      </c>
      <c r="E853" s="16" t="s">
        <v>6</v>
      </c>
      <c r="F853" s="30" t="s">
        <v>408</v>
      </c>
      <c r="G853" s="30" t="s">
        <v>877</v>
      </c>
      <c r="H853" s="30"/>
      <c r="I853" s="16"/>
      <c r="J853" s="93"/>
      <c r="K853" s="93"/>
      <c r="L853" s="93"/>
      <c r="M853" s="93"/>
      <c r="N853" s="93"/>
      <c r="O853" s="93"/>
      <c r="P853" s="93"/>
      <c r="Q853" s="93"/>
      <c r="R853" s="93"/>
      <c r="S853" s="92">
        <v>7943203.2000000002</v>
      </c>
      <c r="T853" s="92">
        <v>2830000</v>
      </c>
      <c r="U853" s="92"/>
      <c r="V853" s="92"/>
      <c r="W853" s="92"/>
      <c r="X853" s="92"/>
      <c r="Y853" s="93"/>
      <c r="Z853" s="93"/>
    </row>
    <row r="854" spans="1:26" ht="26.1">
      <c r="A854" s="9" t="s">
        <v>130</v>
      </c>
      <c r="B854" s="16" t="s">
        <v>9</v>
      </c>
      <c r="C854" s="16" t="s">
        <v>17</v>
      </c>
      <c r="D854" s="16" t="str" cm="1">
        <f t="array" ref="D854">IF(A854="", "", _xlfn._xlws.FILTER('Responsáveis pelas informações'!F:F, 'Responsáveis pelas informações'!A:A=A854))</f>
        <v>Juliana</v>
      </c>
      <c r="E854" s="16" t="s">
        <v>6</v>
      </c>
      <c r="F854" s="30" t="s">
        <v>877</v>
      </c>
      <c r="G854" s="30" t="s">
        <v>389</v>
      </c>
      <c r="H854" s="30"/>
      <c r="I854" s="16"/>
      <c r="J854" s="93"/>
      <c r="K854" s="93"/>
      <c r="L854" s="93"/>
      <c r="M854" s="93"/>
      <c r="N854" s="93"/>
      <c r="O854" s="93"/>
      <c r="P854" s="93"/>
      <c r="Q854" s="93"/>
      <c r="R854" s="93"/>
      <c r="S854" s="92"/>
      <c r="T854" s="92">
        <v>696008.87</v>
      </c>
      <c r="U854" s="92"/>
      <c r="V854" s="92"/>
      <c r="W854" s="92"/>
      <c r="X854" s="92"/>
      <c r="Y854" s="93"/>
      <c r="Z854" s="93"/>
    </row>
    <row r="855" spans="1:26" ht="26.1">
      <c r="A855" s="9" t="s">
        <v>130</v>
      </c>
      <c r="B855" s="16" t="s">
        <v>14</v>
      </c>
      <c r="C855" s="16" t="s">
        <v>17</v>
      </c>
      <c r="D855" s="16" t="str" cm="1">
        <f t="array" ref="D855">IF(A855="", "", _xlfn._xlws.FILTER('Responsáveis pelas informações'!F:F, 'Responsáveis pelas informações'!A:A=A855))</f>
        <v>Juliana</v>
      </c>
      <c r="E855" s="16" t="s">
        <v>6</v>
      </c>
      <c r="F855" s="30" t="s">
        <v>877</v>
      </c>
      <c r="G855" s="30" t="s">
        <v>389</v>
      </c>
      <c r="H855" s="30"/>
      <c r="I855" s="16"/>
      <c r="J855" s="93"/>
      <c r="K855" s="93"/>
      <c r="L855" s="93"/>
      <c r="M855" s="93"/>
      <c r="N855" s="93"/>
      <c r="O855" s="93"/>
      <c r="P855" s="93"/>
      <c r="Q855" s="93"/>
      <c r="R855" s="93"/>
      <c r="S855" s="92"/>
      <c r="T855" s="92">
        <v>930047.14</v>
      </c>
      <c r="U855" s="92"/>
      <c r="V855" s="92"/>
      <c r="W855" s="92"/>
      <c r="X855" s="92"/>
      <c r="Y855" s="93"/>
      <c r="Z855" s="93"/>
    </row>
    <row r="856" spans="1:26" ht="39">
      <c r="A856" s="9" t="s">
        <v>130</v>
      </c>
      <c r="B856" s="16" t="s">
        <v>19</v>
      </c>
      <c r="C856" s="16" t="s">
        <v>17</v>
      </c>
      <c r="D856" s="16" t="str" cm="1">
        <f t="array" ref="D856">IF(A856="", "", _xlfn._xlws.FILTER('Responsáveis pelas informações'!F:F, 'Responsáveis pelas informações'!A:A=A856))</f>
        <v>Juliana</v>
      </c>
      <c r="E856" s="16" t="s">
        <v>6</v>
      </c>
      <c r="F856" s="30" t="s">
        <v>877</v>
      </c>
      <c r="G856" s="30" t="s">
        <v>389</v>
      </c>
      <c r="H856" s="30"/>
      <c r="I856" s="16"/>
      <c r="J856" s="93"/>
      <c r="K856" s="93"/>
      <c r="L856" s="93"/>
      <c r="M856" s="93"/>
      <c r="N856" s="93"/>
      <c r="O856" s="93"/>
      <c r="P856" s="93"/>
      <c r="Q856" s="93"/>
      <c r="R856" s="93"/>
      <c r="S856" s="92"/>
      <c r="T856" s="92">
        <v>461970.6</v>
      </c>
      <c r="U856" s="92"/>
      <c r="V856" s="92"/>
      <c r="W856" s="92"/>
      <c r="X856" s="92"/>
      <c r="Y856" s="93"/>
      <c r="Z856" s="93"/>
    </row>
    <row r="857" spans="1:26" ht="26.1">
      <c r="A857" s="9" t="s">
        <v>130</v>
      </c>
      <c r="B857" s="16" t="s">
        <v>24</v>
      </c>
      <c r="C857" s="16" t="s">
        <v>17</v>
      </c>
      <c r="D857" s="16" t="str" cm="1">
        <f t="array" ref="D857">IF(A857="", "", _xlfn._xlws.FILTER('Responsáveis pelas informações'!F:F, 'Responsáveis pelas informações'!A:A=A857))</f>
        <v>Juliana</v>
      </c>
      <c r="E857" s="16" t="s">
        <v>6</v>
      </c>
      <c r="F857" s="30" t="s">
        <v>877</v>
      </c>
      <c r="G857" s="30" t="s">
        <v>389</v>
      </c>
      <c r="H857" s="30"/>
      <c r="I857" s="16"/>
      <c r="J857" s="93"/>
      <c r="K857" s="93"/>
      <c r="L857" s="93"/>
      <c r="M857" s="93"/>
      <c r="N857" s="93"/>
      <c r="O857" s="93"/>
      <c r="P857" s="93"/>
      <c r="Q857" s="93"/>
      <c r="R857" s="93"/>
      <c r="S857" s="92"/>
      <c r="T857" s="92">
        <v>2088026.6099999999</v>
      </c>
      <c r="U857" s="92"/>
      <c r="V857" s="92"/>
      <c r="W857" s="92"/>
      <c r="X857" s="92"/>
      <c r="Y857" s="93"/>
      <c r="Z857" s="93"/>
    </row>
    <row r="858" spans="1:26" ht="26.1">
      <c r="A858" s="9" t="s">
        <v>130</v>
      </c>
      <c r="B858" s="16" t="s">
        <v>9</v>
      </c>
      <c r="C858" s="16" t="s">
        <v>7</v>
      </c>
      <c r="D858" s="16" t="str" cm="1">
        <f t="array" ref="D858">IF(A858="", "", _xlfn._xlws.FILTER('Responsáveis pelas informações'!F:F, 'Responsáveis pelas informações'!A:A=A858))</f>
        <v>Juliana</v>
      </c>
      <c r="E858" s="16" t="s">
        <v>6</v>
      </c>
      <c r="F858" s="30" t="s">
        <v>877</v>
      </c>
      <c r="G858" s="30" t="s">
        <v>389</v>
      </c>
      <c r="H858" s="30"/>
      <c r="I858" s="16"/>
      <c r="J858" s="93"/>
      <c r="K858" s="93"/>
      <c r="L858" s="93"/>
      <c r="M858" s="93"/>
      <c r="N858" s="93"/>
      <c r="O858" s="93"/>
      <c r="P858" s="93"/>
      <c r="Q858" s="93"/>
      <c r="R858" s="93"/>
      <c r="S858" s="92"/>
      <c r="T858" s="92">
        <v>0</v>
      </c>
      <c r="U858" s="92"/>
      <c r="V858" s="92"/>
      <c r="W858" s="92"/>
      <c r="X858" s="92"/>
      <c r="Y858" s="93"/>
      <c r="Z858" s="93"/>
    </row>
    <row r="859" spans="1:26" ht="26.1">
      <c r="A859" s="9" t="s">
        <v>130</v>
      </c>
      <c r="B859" s="16" t="s">
        <v>14</v>
      </c>
      <c r="C859" s="16" t="s">
        <v>7</v>
      </c>
      <c r="D859" s="16" t="str" cm="1">
        <f t="array" ref="D859">IF(A859="", "", _xlfn._xlws.FILTER('Responsáveis pelas informações'!F:F, 'Responsáveis pelas informações'!A:A=A859))</f>
        <v>Juliana</v>
      </c>
      <c r="E859" s="16" t="s">
        <v>6</v>
      </c>
      <c r="F859" s="30" t="s">
        <v>877</v>
      </c>
      <c r="G859" s="30" t="s">
        <v>389</v>
      </c>
      <c r="H859" s="30"/>
      <c r="I859" s="16"/>
      <c r="J859" s="93"/>
      <c r="K859" s="93"/>
      <c r="L859" s="93"/>
      <c r="M859" s="93"/>
      <c r="N859" s="93"/>
      <c r="O859" s="93"/>
      <c r="P859" s="93"/>
      <c r="Q859" s="93"/>
      <c r="R859" s="93"/>
      <c r="S859" s="92"/>
      <c r="T859" s="92">
        <v>0</v>
      </c>
      <c r="U859" s="92"/>
      <c r="V859" s="92"/>
      <c r="W859" s="92"/>
      <c r="X859" s="92"/>
      <c r="Y859" s="93"/>
      <c r="Z859" s="93"/>
    </row>
    <row r="860" spans="1:26" ht="39">
      <c r="A860" s="9" t="s">
        <v>130</v>
      </c>
      <c r="B860" s="16" t="s">
        <v>19</v>
      </c>
      <c r="C860" s="16" t="s">
        <v>7</v>
      </c>
      <c r="D860" s="16" t="str" cm="1">
        <f t="array" ref="D860">IF(A860="", "", _xlfn._xlws.FILTER('Responsáveis pelas informações'!F:F, 'Responsáveis pelas informações'!A:A=A860))</f>
        <v>Juliana</v>
      </c>
      <c r="E860" s="16" t="s">
        <v>6</v>
      </c>
      <c r="F860" s="30" t="s">
        <v>877</v>
      </c>
      <c r="G860" s="30" t="s">
        <v>389</v>
      </c>
      <c r="H860" s="30"/>
      <c r="I860" s="16"/>
      <c r="J860" s="93"/>
      <c r="K860" s="93"/>
      <c r="L860" s="93"/>
      <c r="M860" s="93"/>
      <c r="N860" s="93"/>
      <c r="O860" s="93"/>
      <c r="P860" s="93"/>
      <c r="Q860" s="93"/>
      <c r="R860" s="93"/>
      <c r="S860" s="92"/>
      <c r="T860" s="92">
        <v>0</v>
      </c>
      <c r="U860" s="92"/>
      <c r="V860" s="92"/>
      <c r="W860" s="92"/>
      <c r="X860" s="92"/>
      <c r="Y860" s="93"/>
      <c r="Z860" s="93"/>
    </row>
    <row r="861" spans="1:26" ht="26.1">
      <c r="A861" s="9" t="s">
        <v>130</v>
      </c>
      <c r="B861" s="16" t="s">
        <v>24</v>
      </c>
      <c r="C861" s="16" t="s">
        <v>7</v>
      </c>
      <c r="D861" s="16" t="str" cm="1">
        <f t="array" ref="D861">IF(A861="", "", _xlfn._xlws.FILTER('Responsáveis pelas informações'!F:F, 'Responsáveis pelas informações'!A:A=A861))</f>
        <v>Juliana</v>
      </c>
      <c r="E861" s="16" t="s">
        <v>6</v>
      </c>
      <c r="F861" s="30" t="s">
        <v>877</v>
      </c>
      <c r="G861" s="30" t="s">
        <v>389</v>
      </c>
      <c r="H861" s="30"/>
      <c r="I861" s="16"/>
      <c r="J861" s="93"/>
      <c r="K861" s="93"/>
      <c r="L861" s="93"/>
      <c r="M861" s="93"/>
      <c r="N861" s="93"/>
      <c r="O861" s="93"/>
      <c r="P861" s="93"/>
      <c r="Q861" s="93"/>
      <c r="R861" s="93"/>
      <c r="S861" s="92"/>
      <c r="T861" s="92">
        <v>0</v>
      </c>
      <c r="U861" s="92"/>
      <c r="V861" s="92"/>
      <c r="W861" s="92"/>
      <c r="X861" s="92"/>
      <c r="Y861" s="93"/>
      <c r="Z861" s="93"/>
    </row>
    <row r="862" spans="1:26" ht="26.1">
      <c r="A862" s="9" t="s">
        <v>130</v>
      </c>
      <c r="B862" s="16" t="s">
        <v>9</v>
      </c>
      <c r="C862" s="16" t="s">
        <v>12</v>
      </c>
      <c r="D862" s="16" t="str" cm="1">
        <f t="array" ref="D862">IF(A862="", "", _xlfn._xlws.FILTER('Responsáveis pelas informações'!F:F, 'Responsáveis pelas informações'!A:A=A862))</f>
        <v>Juliana</v>
      </c>
      <c r="E862" s="16" t="s">
        <v>6</v>
      </c>
      <c r="F862" s="30" t="s">
        <v>877</v>
      </c>
      <c r="G862" s="30" t="s">
        <v>389</v>
      </c>
      <c r="H862" s="30"/>
      <c r="I862" s="16"/>
      <c r="J862" s="93"/>
      <c r="K862" s="93"/>
      <c r="L862" s="93"/>
      <c r="M862" s="93"/>
      <c r="N862" s="93"/>
      <c r="O862" s="93"/>
      <c r="P862" s="93"/>
      <c r="Q862" s="93"/>
      <c r="R862" s="93">
        <v>1276537.2</v>
      </c>
      <c r="S862" s="92">
        <v>5531749.5300000003</v>
      </c>
      <c r="T862" s="92"/>
      <c r="U862" s="92"/>
      <c r="V862" s="92"/>
      <c r="W862" s="92"/>
      <c r="X862" s="92"/>
      <c r="Y862" s="93"/>
      <c r="Z862" s="93"/>
    </row>
    <row r="863" spans="1:26" ht="26.1">
      <c r="A863" s="9" t="s">
        <v>130</v>
      </c>
      <c r="B863" s="16" t="s">
        <v>14</v>
      </c>
      <c r="C863" s="16" t="s">
        <v>12</v>
      </c>
      <c r="D863" s="16" t="str" cm="1">
        <f t="array" ref="D863">IF(A863="", "", _xlfn._xlws.FILTER('Responsáveis pelas informações'!F:F, 'Responsáveis pelas informações'!A:A=A863))</f>
        <v>Juliana</v>
      </c>
      <c r="E863" s="16" t="s">
        <v>6</v>
      </c>
      <c r="F863" s="30" t="s">
        <v>877</v>
      </c>
      <c r="G863" s="30" t="s">
        <v>389</v>
      </c>
      <c r="H863" s="30"/>
      <c r="I863" s="16"/>
      <c r="J863" s="93"/>
      <c r="K863" s="93"/>
      <c r="L863" s="93"/>
      <c r="M863" s="93"/>
      <c r="N863" s="93"/>
      <c r="O863" s="93"/>
      <c r="P863" s="93"/>
      <c r="Q863" s="93"/>
      <c r="R863" s="93">
        <v>594607.94999999995</v>
      </c>
      <c r="S863" s="92">
        <v>2576675.58</v>
      </c>
      <c r="T863" s="92"/>
      <c r="U863" s="92"/>
      <c r="V863" s="92"/>
      <c r="W863" s="92"/>
      <c r="X863" s="92"/>
      <c r="Y863" s="93"/>
      <c r="Z863" s="93"/>
    </row>
    <row r="864" spans="1:26" ht="39">
      <c r="A864" s="9" t="s">
        <v>130</v>
      </c>
      <c r="B864" s="16" t="s">
        <v>19</v>
      </c>
      <c r="C864" s="16" t="s">
        <v>12</v>
      </c>
      <c r="D864" s="16" t="str" cm="1">
        <f t="array" ref="D864">IF(A864="", "", _xlfn._xlws.FILTER('Responsáveis pelas informações'!F:F, 'Responsáveis pelas informações'!A:A=A864))</f>
        <v>Juliana</v>
      </c>
      <c r="E864" s="16" t="s">
        <v>6</v>
      </c>
      <c r="F864" s="30" t="s">
        <v>877</v>
      </c>
      <c r="G864" s="30" t="s">
        <v>389</v>
      </c>
      <c r="H864" s="30"/>
      <c r="I864" s="16"/>
      <c r="J864" s="93"/>
      <c r="K864" s="93"/>
      <c r="L864" s="93"/>
      <c r="M864" s="93"/>
      <c r="N864" s="93"/>
      <c r="O864" s="93"/>
      <c r="P864" s="93"/>
      <c r="Q864" s="93"/>
      <c r="R864" s="93">
        <v>531601.64</v>
      </c>
      <c r="S864" s="92">
        <v>2303643.88</v>
      </c>
      <c r="T864" s="92"/>
      <c r="U864" s="92"/>
      <c r="V864" s="92"/>
      <c r="W864" s="92"/>
      <c r="X864" s="92"/>
      <c r="Y864" s="93"/>
      <c r="Z864" s="93"/>
    </row>
    <row r="865" spans="1:26" ht="26.1">
      <c r="A865" s="9" t="s">
        <v>130</v>
      </c>
      <c r="B865" s="16" t="s">
        <v>24</v>
      </c>
      <c r="C865" s="16" t="s">
        <v>12</v>
      </c>
      <c r="D865" s="16" t="str" cm="1">
        <f t="array" ref="D865">IF(A865="", "", _xlfn._xlws.FILTER('Responsáveis pelas informações'!F:F, 'Responsáveis pelas informações'!A:A=A865))</f>
        <v>Juliana</v>
      </c>
      <c r="E865" s="16" t="s">
        <v>6</v>
      </c>
      <c r="F865" s="30" t="s">
        <v>877</v>
      </c>
      <c r="G865" s="30" t="s">
        <v>389</v>
      </c>
      <c r="H865" s="30"/>
      <c r="I865" s="16"/>
      <c r="J865" s="93"/>
      <c r="K865" s="93"/>
      <c r="L865" s="93"/>
      <c r="M865" s="93"/>
      <c r="N865" s="93"/>
      <c r="O865" s="93"/>
      <c r="P865" s="93"/>
      <c r="Q865" s="93"/>
      <c r="R865" s="93">
        <v>2402746.79</v>
      </c>
      <c r="S865" s="92">
        <v>10412068.99</v>
      </c>
      <c r="T865" s="92"/>
      <c r="U865" s="92"/>
      <c r="V865" s="92"/>
      <c r="W865" s="92"/>
      <c r="X865" s="92"/>
      <c r="Y865" s="93"/>
      <c r="Z865" s="93"/>
    </row>
    <row r="866" spans="1:26" ht="26.1">
      <c r="A866" s="9" t="s">
        <v>131</v>
      </c>
      <c r="B866" s="16" t="s">
        <v>9</v>
      </c>
      <c r="C866" s="16" t="s">
        <v>17</v>
      </c>
      <c r="D866" s="16" t="str" cm="1">
        <f t="array" ref="D866">IF(A866="", "", _xlfn._xlws.FILTER('Responsáveis pelas informações'!F:F, 'Responsáveis pelas informações'!A:A=A866))</f>
        <v>Marcos</v>
      </c>
      <c r="E866" s="16" t="s">
        <v>6</v>
      </c>
      <c r="F866" s="30" t="s">
        <v>877</v>
      </c>
      <c r="G866" s="30" t="s">
        <v>877</v>
      </c>
      <c r="H866" s="30"/>
      <c r="I866" s="87"/>
      <c r="J866" s="93"/>
      <c r="K866" s="93"/>
      <c r="L866" s="93"/>
      <c r="M866" s="93"/>
      <c r="N866" s="93"/>
      <c r="O866" s="93"/>
      <c r="P866" s="93"/>
      <c r="Q866" s="93"/>
      <c r="R866" s="93"/>
      <c r="S866" s="92">
        <v>641667</v>
      </c>
      <c r="T866" s="92">
        <v>641667</v>
      </c>
      <c r="U866" s="92">
        <v>770000</v>
      </c>
      <c r="V866" s="92">
        <v>770000</v>
      </c>
      <c r="W866" s="92">
        <v>1026666</v>
      </c>
      <c r="X866" s="92">
        <v>1150000</v>
      </c>
      <c r="Y866" s="93"/>
      <c r="Z866" s="93"/>
    </row>
    <row r="867" spans="1:26" ht="39">
      <c r="A867" s="9" t="s">
        <v>131</v>
      </c>
      <c r="B867" s="16" t="s">
        <v>19</v>
      </c>
      <c r="C867" s="16" t="s">
        <v>17</v>
      </c>
      <c r="D867" s="16" t="str" cm="1">
        <f t="array" ref="D867">IF(A867="", "", _xlfn._xlws.FILTER('Responsáveis pelas informações'!F:F, 'Responsáveis pelas informações'!A:A=A867))</f>
        <v>Marcos</v>
      </c>
      <c r="E867" s="16" t="s">
        <v>6</v>
      </c>
      <c r="F867" s="30" t="s">
        <v>877</v>
      </c>
      <c r="G867" s="30" t="s">
        <v>877</v>
      </c>
      <c r="H867" s="30"/>
      <c r="I867" s="87"/>
      <c r="J867" s="93"/>
      <c r="K867" s="93"/>
      <c r="L867" s="93"/>
      <c r="M867" s="93"/>
      <c r="N867" s="93"/>
      <c r="O867" s="93"/>
      <c r="P867" s="93"/>
      <c r="Q867" s="93"/>
      <c r="R867" s="93"/>
      <c r="S867" s="92">
        <v>641667</v>
      </c>
      <c r="T867" s="92">
        <v>641667</v>
      </c>
      <c r="U867" s="92">
        <v>770000</v>
      </c>
      <c r="V867" s="92">
        <v>770000</v>
      </c>
      <c r="W867" s="92">
        <v>1026666</v>
      </c>
      <c r="X867" s="92">
        <v>1150000</v>
      </c>
      <c r="Y867" s="93"/>
      <c r="Z867" s="93"/>
    </row>
    <row r="868" spans="1:26" ht="26.1">
      <c r="A868" s="9" t="s">
        <v>131</v>
      </c>
      <c r="B868" s="16" t="s">
        <v>14</v>
      </c>
      <c r="C868" s="16" t="s">
        <v>17</v>
      </c>
      <c r="D868" s="16" t="str" cm="1">
        <f t="array" ref="D868">IF(A868="", "", _xlfn._xlws.FILTER('Responsáveis pelas informações'!F:F, 'Responsáveis pelas informações'!A:A=A868))</f>
        <v>Marcos</v>
      </c>
      <c r="E868" s="16" t="s">
        <v>6</v>
      </c>
      <c r="F868" s="30" t="s">
        <v>877</v>
      </c>
      <c r="G868" s="30" t="s">
        <v>877</v>
      </c>
      <c r="H868" s="30"/>
      <c r="I868" s="87"/>
      <c r="J868" s="93"/>
      <c r="K868" s="93"/>
      <c r="L868" s="93"/>
      <c r="M868" s="93"/>
      <c r="N868" s="93"/>
      <c r="O868" s="93"/>
      <c r="P868" s="93"/>
      <c r="Q868" s="93"/>
      <c r="R868" s="93"/>
      <c r="S868" s="92">
        <v>641667</v>
      </c>
      <c r="T868" s="92">
        <v>641667</v>
      </c>
      <c r="U868" s="92">
        <v>770000</v>
      </c>
      <c r="V868" s="92">
        <v>770000</v>
      </c>
      <c r="W868" s="92">
        <v>1026666</v>
      </c>
      <c r="X868" s="92">
        <v>1150000</v>
      </c>
      <c r="Y868" s="93"/>
      <c r="Z868" s="93"/>
    </row>
    <row r="869" spans="1:26" ht="26.1">
      <c r="A869" s="9" t="s">
        <v>131</v>
      </c>
      <c r="B869" s="16" t="s">
        <v>24</v>
      </c>
      <c r="C869" s="16" t="s">
        <v>17</v>
      </c>
      <c r="D869" s="16" t="str" cm="1">
        <f t="array" ref="D869">IF(A869="", "", _xlfn._xlws.FILTER('Responsáveis pelas informações'!F:F, 'Responsáveis pelas informações'!A:A=A869))</f>
        <v>Marcos</v>
      </c>
      <c r="E869" s="16" t="s">
        <v>6</v>
      </c>
      <c r="F869" s="30" t="s">
        <v>877</v>
      </c>
      <c r="G869" s="30" t="s">
        <v>877</v>
      </c>
      <c r="H869" s="30"/>
      <c r="I869" s="87"/>
      <c r="J869" s="93"/>
      <c r="K869" s="93"/>
      <c r="L869" s="93"/>
      <c r="M869" s="93"/>
      <c r="N869" s="93"/>
      <c r="O869" s="93"/>
      <c r="P869" s="93"/>
      <c r="Q869" s="93"/>
      <c r="R869" s="93"/>
      <c r="S869" s="92">
        <v>1925001</v>
      </c>
      <c r="T869" s="92">
        <v>1925001</v>
      </c>
      <c r="U869" s="92">
        <v>2310000</v>
      </c>
      <c r="V869" s="92">
        <v>2310000</v>
      </c>
      <c r="W869" s="92">
        <v>3079998</v>
      </c>
      <c r="X869" s="92">
        <v>3450000</v>
      </c>
      <c r="Y869" s="93"/>
      <c r="Z869" s="93"/>
    </row>
    <row r="870" spans="1:26" ht="26.1">
      <c r="A870" s="77" t="s">
        <v>133</v>
      </c>
      <c r="B870" s="47" t="s">
        <v>9</v>
      </c>
      <c r="C870" s="47" t="s">
        <v>17</v>
      </c>
      <c r="D870" s="47" t="str" cm="1">
        <f t="array" ref="D870">IF(A870="", "", _xlfn._xlws.FILTER('Responsáveis pelas informações'!F:F, 'Responsáveis pelas informações'!A:A=A870))</f>
        <v>Marcos</v>
      </c>
      <c r="E870" s="47" t="s">
        <v>41</v>
      </c>
      <c r="F870" s="61" t="s">
        <v>408</v>
      </c>
      <c r="G870" s="61" t="s">
        <v>877</v>
      </c>
      <c r="H870" s="61"/>
      <c r="I870" s="108"/>
      <c r="J870" s="94"/>
      <c r="K870" s="94"/>
      <c r="L870" s="94"/>
      <c r="M870" s="94"/>
      <c r="N870" s="94"/>
      <c r="O870" s="94">
        <v>1800000</v>
      </c>
      <c r="P870" s="94">
        <v>2100000</v>
      </c>
      <c r="Q870" s="94">
        <v>2200000</v>
      </c>
      <c r="R870" s="94">
        <v>2300000</v>
      </c>
      <c r="S870" s="99">
        <v>1600000</v>
      </c>
      <c r="T870" s="99"/>
      <c r="U870" s="99"/>
      <c r="V870" s="99"/>
      <c r="W870" s="99"/>
      <c r="X870" s="99"/>
      <c r="Y870" s="94"/>
      <c r="Z870" s="94"/>
    </row>
    <row r="871" spans="1:26" ht="26.1">
      <c r="A871" s="77" t="s">
        <v>133</v>
      </c>
      <c r="B871" s="47" t="s">
        <v>14</v>
      </c>
      <c r="C871" s="47" t="s">
        <v>17</v>
      </c>
      <c r="D871" s="47" t="str" cm="1">
        <f t="array" ref="D871">IF(A871="", "", _xlfn._xlws.FILTER('Responsáveis pelas informações'!F:F, 'Responsáveis pelas informações'!A:A=A871))</f>
        <v>Marcos</v>
      </c>
      <c r="E871" s="47" t="s">
        <v>41</v>
      </c>
      <c r="F871" s="61" t="s">
        <v>408</v>
      </c>
      <c r="G871" s="61" t="s">
        <v>877</v>
      </c>
      <c r="H871" s="61"/>
      <c r="I871" s="108"/>
      <c r="J871" s="94"/>
      <c r="K871" s="94"/>
      <c r="L871" s="94"/>
      <c r="M871" s="94"/>
      <c r="N871" s="94"/>
      <c r="O871" s="94">
        <v>1998000</v>
      </c>
      <c r="P871" s="94">
        <v>2331000</v>
      </c>
      <c r="Q871" s="94">
        <v>2242000</v>
      </c>
      <c r="R871" s="94">
        <v>2553000</v>
      </c>
      <c r="S871" s="99">
        <v>1776000</v>
      </c>
      <c r="T871" s="99"/>
      <c r="U871" s="99"/>
      <c r="V871" s="99"/>
      <c r="W871" s="99"/>
      <c r="X871" s="99"/>
      <c r="Y871" s="94"/>
      <c r="Z871" s="94"/>
    </row>
    <row r="872" spans="1:26" ht="39">
      <c r="A872" s="77" t="s">
        <v>133</v>
      </c>
      <c r="B872" s="47" t="s">
        <v>19</v>
      </c>
      <c r="C872" s="47" t="s">
        <v>17</v>
      </c>
      <c r="D872" s="47" t="str" cm="1">
        <f t="array" ref="D872">IF(A872="", "", _xlfn._xlws.FILTER('Responsáveis pelas informações'!F:F, 'Responsáveis pelas informações'!A:A=A872))</f>
        <v>Marcos</v>
      </c>
      <c r="E872" s="47" t="s">
        <v>41</v>
      </c>
      <c r="F872" s="61" t="s">
        <v>408</v>
      </c>
      <c r="G872" s="61" t="s">
        <v>877</v>
      </c>
      <c r="H872" s="61"/>
      <c r="I872" s="108"/>
      <c r="J872" s="94"/>
      <c r="K872" s="94"/>
      <c r="L872" s="94"/>
      <c r="M872" s="94"/>
      <c r="N872" s="94"/>
      <c r="O872" s="94">
        <v>1602000</v>
      </c>
      <c r="P872" s="94">
        <v>1869000</v>
      </c>
      <c r="Q872" s="94">
        <v>1958000</v>
      </c>
      <c r="R872" s="94">
        <v>2047000</v>
      </c>
      <c r="S872" s="99">
        <v>1424000</v>
      </c>
      <c r="T872" s="99"/>
      <c r="U872" s="99"/>
      <c r="V872" s="99"/>
      <c r="W872" s="99"/>
      <c r="X872" s="99"/>
      <c r="Y872" s="94"/>
      <c r="Z872" s="94"/>
    </row>
    <row r="873" spans="1:26" ht="26.1">
      <c r="A873" s="77" t="s">
        <v>133</v>
      </c>
      <c r="B873" s="47" t="s">
        <v>24</v>
      </c>
      <c r="C873" s="47" t="s">
        <v>17</v>
      </c>
      <c r="D873" s="47" t="str" cm="1">
        <f t="array" ref="D873">IF(A873="", "", _xlfn._xlws.FILTER('Responsáveis pelas informações'!F:F, 'Responsáveis pelas informações'!A:A=A873))</f>
        <v>Marcos</v>
      </c>
      <c r="E873" s="47" t="s">
        <v>41</v>
      </c>
      <c r="F873" s="61" t="s">
        <v>408</v>
      </c>
      <c r="G873" s="108"/>
      <c r="H873" s="108"/>
      <c r="I873" s="108"/>
      <c r="J873" s="94"/>
      <c r="K873" s="94"/>
      <c r="L873" s="94"/>
      <c r="M873" s="94"/>
      <c r="N873" s="94"/>
      <c r="O873" s="94">
        <v>5400000</v>
      </c>
      <c r="P873" s="94">
        <v>6300000</v>
      </c>
      <c r="Q873" s="94">
        <v>6600000</v>
      </c>
      <c r="R873" s="94">
        <v>6900000</v>
      </c>
      <c r="S873" s="99">
        <v>4800000</v>
      </c>
      <c r="T873" s="99"/>
      <c r="U873" s="99"/>
      <c r="V873" s="99"/>
      <c r="W873" s="99"/>
      <c r="X873" s="99"/>
      <c r="Y873" s="94"/>
      <c r="Z873" s="94"/>
    </row>
    <row r="874" spans="1:26" ht="26.1">
      <c r="A874" s="77" t="s">
        <v>133</v>
      </c>
      <c r="B874" s="47" t="s">
        <v>9</v>
      </c>
      <c r="C874" s="47" t="s">
        <v>17</v>
      </c>
      <c r="D874" s="47" t="str" cm="1">
        <f t="array" ref="D874">IF(A874="", "", _xlfn._xlws.FILTER('Responsáveis pelas informações'!F:F, 'Responsáveis pelas informações'!A:A=A874))</f>
        <v>Marcos</v>
      </c>
      <c r="E874" s="47" t="s">
        <v>41</v>
      </c>
      <c r="F874" s="61" t="s">
        <v>414</v>
      </c>
      <c r="G874" s="61" t="s">
        <v>877</v>
      </c>
      <c r="H874" s="61"/>
      <c r="I874" s="108"/>
      <c r="J874" s="94"/>
      <c r="K874" s="94"/>
      <c r="L874" s="94"/>
      <c r="M874" s="94"/>
      <c r="N874" s="94"/>
      <c r="O874" s="94"/>
      <c r="P874" s="94"/>
      <c r="Q874" s="94"/>
      <c r="R874" s="94"/>
      <c r="S874" s="99"/>
      <c r="T874" s="99">
        <v>5332500</v>
      </c>
      <c r="U874" s="99">
        <v>0</v>
      </c>
      <c r="V874" s="99">
        <v>0</v>
      </c>
      <c r="W874" s="99">
        <v>0</v>
      </c>
      <c r="X874" s="99"/>
      <c r="Y874" s="94"/>
      <c r="Z874" s="94"/>
    </row>
    <row r="875" spans="1:26" ht="26.1">
      <c r="A875" s="77" t="s">
        <v>133</v>
      </c>
      <c r="B875" s="47" t="s">
        <v>14</v>
      </c>
      <c r="C875" s="47" t="s">
        <v>17</v>
      </c>
      <c r="D875" s="47" t="str" cm="1">
        <f t="array" ref="D875">IF(A875="", "", _xlfn._xlws.FILTER('Responsáveis pelas informações'!F:F, 'Responsáveis pelas informações'!A:A=A875))</f>
        <v>Marcos</v>
      </c>
      <c r="E875" s="47" t="s">
        <v>41</v>
      </c>
      <c r="F875" s="61" t="s">
        <v>414</v>
      </c>
      <c r="G875" s="61" t="s">
        <v>877</v>
      </c>
      <c r="H875" s="61"/>
      <c r="I875" s="108"/>
      <c r="J875" s="94"/>
      <c r="K875" s="94"/>
      <c r="L875" s="94"/>
      <c r="M875" s="94"/>
      <c r="N875" s="94"/>
      <c r="O875" s="94"/>
      <c r="P875" s="94"/>
      <c r="Q875" s="94"/>
      <c r="R875" s="94"/>
      <c r="S875" s="99"/>
      <c r="T875" s="99">
        <v>4816500</v>
      </c>
      <c r="U875" s="99">
        <v>0</v>
      </c>
      <c r="V875" s="99">
        <v>0</v>
      </c>
      <c r="W875" s="99">
        <v>0</v>
      </c>
      <c r="X875" s="99"/>
      <c r="Y875" s="94"/>
      <c r="Z875" s="94"/>
    </row>
    <row r="876" spans="1:26" ht="39">
      <c r="A876" s="77" t="s">
        <v>133</v>
      </c>
      <c r="B876" s="47" t="s">
        <v>19</v>
      </c>
      <c r="C876" s="47" t="s">
        <v>17</v>
      </c>
      <c r="D876" s="47" t="str" cm="1">
        <f t="array" ref="D876">IF(A876="", "", _xlfn._xlws.FILTER('Responsáveis pelas informações'!F:F, 'Responsáveis pelas informações'!A:A=A876))</f>
        <v>Marcos</v>
      </c>
      <c r="E876" s="47" t="s">
        <v>41</v>
      </c>
      <c r="F876" s="61" t="s">
        <v>414</v>
      </c>
      <c r="G876" s="61" t="s">
        <v>877</v>
      </c>
      <c r="H876" s="61"/>
      <c r="I876" s="108"/>
      <c r="J876" s="94"/>
      <c r="K876" s="94"/>
      <c r="L876" s="94"/>
      <c r="M876" s="94"/>
      <c r="N876" s="94"/>
      <c r="O876" s="94"/>
      <c r="P876" s="94"/>
      <c r="Q876" s="94"/>
      <c r="R876" s="94"/>
      <c r="S876" s="99"/>
      <c r="T876" s="99">
        <v>4361000</v>
      </c>
      <c r="U876" s="99">
        <v>0</v>
      </c>
      <c r="V876" s="99">
        <v>0</v>
      </c>
      <c r="W876" s="99">
        <v>0</v>
      </c>
      <c r="X876" s="99"/>
      <c r="Y876" s="94"/>
      <c r="Z876" s="94"/>
    </row>
    <row r="877" spans="1:26" ht="26.1">
      <c r="A877" s="77" t="s">
        <v>133</v>
      </c>
      <c r="B877" s="47" t="s">
        <v>24</v>
      </c>
      <c r="C877" s="47" t="s">
        <v>17</v>
      </c>
      <c r="D877" s="47" t="str" cm="1">
        <f t="array" ref="D877">IF(A877="", "", _xlfn._xlws.FILTER('Responsáveis pelas informações'!F:F, 'Responsáveis pelas informações'!A:A=A877))</f>
        <v>Marcos</v>
      </c>
      <c r="E877" s="47" t="s">
        <v>41</v>
      </c>
      <c r="F877" s="61" t="s">
        <v>414</v>
      </c>
      <c r="G877" s="61" t="s">
        <v>877</v>
      </c>
      <c r="H877" s="61"/>
      <c r="I877" s="108"/>
      <c r="J877" s="94"/>
      <c r="K877" s="94"/>
      <c r="L877" s="94"/>
      <c r="M877" s="94"/>
      <c r="N877" s="94"/>
      <c r="O877" s="94"/>
      <c r="P877" s="94"/>
      <c r="Q877" s="94"/>
      <c r="R877" s="94"/>
      <c r="S877" s="99"/>
      <c r="T877" s="99">
        <v>14510000</v>
      </c>
      <c r="U877" s="99">
        <v>0</v>
      </c>
      <c r="V877" s="99">
        <v>0</v>
      </c>
      <c r="W877" s="99">
        <v>0</v>
      </c>
      <c r="X877" s="99"/>
      <c r="Y877" s="94"/>
      <c r="Z877" s="94"/>
    </row>
    <row r="878" spans="1:26" ht="26.1">
      <c r="A878" s="77" t="s">
        <v>133</v>
      </c>
      <c r="B878" s="47" t="s">
        <v>9</v>
      </c>
      <c r="C878" s="47" t="s">
        <v>7</v>
      </c>
      <c r="D878" s="47" t="str" cm="1">
        <f t="array" ref="D878">IF(A878="", "", _xlfn._xlws.FILTER('Responsáveis pelas informações'!F:F, 'Responsáveis pelas informações'!A:A=A878))</f>
        <v>Marcos</v>
      </c>
      <c r="E878" s="47" t="s">
        <v>41</v>
      </c>
      <c r="F878" s="61" t="s">
        <v>414</v>
      </c>
      <c r="G878" s="61" t="s">
        <v>877</v>
      </c>
      <c r="H878" s="61"/>
      <c r="I878" s="108"/>
      <c r="J878" s="94"/>
      <c r="K878" s="94"/>
      <c r="L878" s="94"/>
      <c r="M878" s="94"/>
      <c r="N878" s="94"/>
      <c r="O878" s="94"/>
      <c r="P878" s="94"/>
      <c r="Q878" s="94"/>
      <c r="R878" s="94"/>
      <c r="S878" s="99"/>
      <c r="T878" s="99">
        <v>0</v>
      </c>
      <c r="U878" s="99">
        <v>0</v>
      </c>
      <c r="V878" s="99">
        <v>0</v>
      </c>
      <c r="W878" s="99">
        <v>0</v>
      </c>
      <c r="X878" s="99"/>
      <c r="Y878" s="94"/>
      <c r="Z878" s="94"/>
    </row>
    <row r="879" spans="1:26" ht="26.1">
      <c r="A879" s="77" t="s">
        <v>133</v>
      </c>
      <c r="B879" s="47" t="s">
        <v>14</v>
      </c>
      <c r="C879" s="47" t="s">
        <v>7</v>
      </c>
      <c r="D879" s="47" t="str" cm="1">
        <f t="array" ref="D879">IF(A879="", "", _xlfn._xlws.FILTER('Responsáveis pelas informações'!F:F, 'Responsáveis pelas informações'!A:A=A879))</f>
        <v>Marcos</v>
      </c>
      <c r="E879" s="47" t="s">
        <v>41</v>
      </c>
      <c r="F879" s="61" t="s">
        <v>414</v>
      </c>
      <c r="G879" s="61" t="s">
        <v>877</v>
      </c>
      <c r="H879" s="61"/>
      <c r="I879" s="108"/>
      <c r="J879" s="94"/>
      <c r="K879" s="94"/>
      <c r="L879" s="94"/>
      <c r="M879" s="94"/>
      <c r="N879" s="94"/>
      <c r="O879" s="94"/>
      <c r="P879" s="94"/>
      <c r="Q879" s="94"/>
      <c r="R879" s="94"/>
      <c r="S879" s="99"/>
      <c r="T879" s="99">
        <v>0</v>
      </c>
      <c r="U879" s="99">
        <v>0</v>
      </c>
      <c r="V879" s="99">
        <v>0</v>
      </c>
      <c r="W879" s="99">
        <v>0</v>
      </c>
      <c r="X879" s="99"/>
      <c r="Y879" s="94"/>
      <c r="Z879" s="94"/>
    </row>
    <row r="880" spans="1:26" ht="39">
      <c r="A880" s="77" t="s">
        <v>133</v>
      </c>
      <c r="B880" s="47" t="s">
        <v>19</v>
      </c>
      <c r="C880" s="47" t="s">
        <v>7</v>
      </c>
      <c r="D880" s="47" t="str" cm="1">
        <f t="array" ref="D880">IF(A880="", "", _xlfn._xlws.FILTER('Responsáveis pelas informações'!F:F, 'Responsáveis pelas informações'!A:A=A880))</f>
        <v>Marcos</v>
      </c>
      <c r="E880" s="47" t="s">
        <v>41</v>
      </c>
      <c r="F880" s="61" t="s">
        <v>414</v>
      </c>
      <c r="G880" s="61" t="s">
        <v>877</v>
      </c>
      <c r="H880" s="61"/>
      <c r="I880" s="108"/>
      <c r="J880" s="94"/>
      <c r="K880" s="94"/>
      <c r="L880" s="94"/>
      <c r="M880" s="94"/>
      <c r="N880" s="94"/>
      <c r="O880" s="94"/>
      <c r="P880" s="94"/>
      <c r="Q880" s="94"/>
      <c r="R880" s="94"/>
      <c r="S880" s="99"/>
      <c r="T880" s="99">
        <v>0</v>
      </c>
      <c r="U880" s="99">
        <v>0</v>
      </c>
      <c r="V880" s="99">
        <v>0</v>
      </c>
      <c r="W880" s="99">
        <v>0</v>
      </c>
      <c r="X880" s="99"/>
      <c r="Y880" s="94"/>
      <c r="Z880" s="94"/>
    </row>
    <row r="881" spans="1:26" ht="26.1">
      <c r="A881" s="77" t="s">
        <v>133</v>
      </c>
      <c r="B881" s="47" t="s">
        <v>24</v>
      </c>
      <c r="C881" s="47" t="s">
        <v>7</v>
      </c>
      <c r="D881" s="47" t="str" cm="1">
        <f t="array" ref="D881">IF(A881="", "", _xlfn._xlws.FILTER('Responsáveis pelas informações'!F:F, 'Responsáveis pelas informações'!A:A=A881))</f>
        <v>Marcos</v>
      </c>
      <c r="E881" s="47" t="s">
        <v>41</v>
      </c>
      <c r="F881" s="61" t="s">
        <v>414</v>
      </c>
      <c r="G881" s="61" t="s">
        <v>877</v>
      </c>
      <c r="H881" s="61"/>
      <c r="I881" s="108"/>
      <c r="J881" s="94"/>
      <c r="K881" s="94"/>
      <c r="L881" s="94"/>
      <c r="M881" s="94"/>
      <c r="N881" s="94"/>
      <c r="O881" s="94"/>
      <c r="P881" s="94"/>
      <c r="Q881" s="94"/>
      <c r="R881" s="94"/>
      <c r="S881" s="99"/>
      <c r="T881" s="99">
        <v>0</v>
      </c>
      <c r="U881" s="99">
        <v>0</v>
      </c>
      <c r="V881" s="99">
        <v>0</v>
      </c>
      <c r="W881" s="99">
        <v>0</v>
      </c>
      <c r="X881" s="99"/>
      <c r="Y881" s="94"/>
      <c r="Z881" s="94"/>
    </row>
    <row r="882" spans="1:26" ht="26.1">
      <c r="A882" s="77" t="s">
        <v>133</v>
      </c>
      <c r="B882" s="47" t="s">
        <v>9</v>
      </c>
      <c r="C882" s="47" t="s">
        <v>12</v>
      </c>
      <c r="D882" s="47" t="str" cm="1">
        <f t="array" ref="D882">IF(A882="", "", _xlfn._xlws.FILTER('Responsáveis pelas informações'!F:F, 'Responsáveis pelas informações'!A:A=A882))</f>
        <v>Marcos</v>
      </c>
      <c r="E882" s="47" t="s">
        <v>41</v>
      </c>
      <c r="F882" s="61" t="s">
        <v>414</v>
      </c>
      <c r="G882" s="61" t="s">
        <v>877</v>
      </c>
      <c r="H882" s="61"/>
      <c r="I882" s="108"/>
      <c r="J882" s="94"/>
      <c r="K882" s="94"/>
      <c r="L882" s="94"/>
      <c r="M882" s="94"/>
      <c r="N882" s="94"/>
      <c r="O882" s="94"/>
      <c r="P882" s="94"/>
      <c r="Q882" s="94"/>
      <c r="R882" s="94"/>
      <c r="S882" s="99"/>
      <c r="T882" s="99">
        <v>0</v>
      </c>
      <c r="U882" s="99">
        <v>0</v>
      </c>
      <c r="V882" s="99">
        <v>0</v>
      </c>
      <c r="W882" s="99">
        <v>0</v>
      </c>
      <c r="X882" s="99"/>
      <c r="Y882" s="94"/>
      <c r="Z882" s="94"/>
    </row>
    <row r="883" spans="1:26" ht="26.1">
      <c r="A883" s="77" t="s">
        <v>133</v>
      </c>
      <c r="B883" s="47" t="s">
        <v>14</v>
      </c>
      <c r="C883" s="47" t="s">
        <v>12</v>
      </c>
      <c r="D883" s="47" t="str" cm="1">
        <f t="array" ref="D883">IF(A883="", "", _xlfn._xlws.FILTER('Responsáveis pelas informações'!F:F, 'Responsáveis pelas informações'!A:A=A883))</f>
        <v>Marcos</v>
      </c>
      <c r="E883" s="47" t="s">
        <v>41</v>
      </c>
      <c r="F883" s="61" t="s">
        <v>414</v>
      </c>
      <c r="G883" s="61" t="s">
        <v>877</v>
      </c>
      <c r="H883" s="61"/>
      <c r="I883" s="108"/>
      <c r="J883" s="94"/>
      <c r="K883" s="94"/>
      <c r="L883" s="94"/>
      <c r="M883" s="94"/>
      <c r="N883" s="94"/>
      <c r="O883" s="94"/>
      <c r="P883" s="94"/>
      <c r="Q883" s="94"/>
      <c r="R883" s="94"/>
      <c r="S883" s="99"/>
      <c r="T883" s="99">
        <v>0</v>
      </c>
      <c r="U883" s="99">
        <v>0</v>
      </c>
      <c r="V883" s="99">
        <v>0</v>
      </c>
      <c r="W883" s="99">
        <v>0</v>
      </c>
      <c r="X883" s="99"/>
      <c r="Y883" s="94"/>
      <c r="Z883" s="94"/>
    </row>
    <row r="884" spans="1:26" ht="39">
      <c r="A884" s="77" t="s">
        <v>133</v>
      </c>
      <c r="B884" s="47" t="s">
        <v>19</v>
      </c>
      <c r="C884" s="47" t="s">
        <v>12</v>
      </c>
      <c r="D884" s="47" t="str" cm="1">
        <f t="array" ref="D884">IF(A884="", "", _xlfn._xlws.FILTER('Responsáveis pelas informações'!F:F, 'Responsáveis pelas informações'!A:A=A884))</f>
        <v>Marcos</v>
      </c>
      <c r="E884" s="47" t="s">
        <v>41</v>
      </c>
      <c r="F884" s="61" t="s">
        <v>414</v>
      </c>
      <c r="G884" s="61" t="s">
        <v>877</v>
      </c>
      <c r="H884" s="61"/>
      <c r="I884" s="108"/>
      <c r="J884" s="94"/>
      <c r="K884" s="94"/>
      <c r="L884" s="94"/>
      <c r="M884" s="94"/>
      <c r="N884" s="94"/>
      <c r="O884" s="94"/>
      <c r="P884" s="94"/>
      <c r="Q884" s="94"/>
      <c r="R884" s="94"/>
      <c r="S884" s="99"/>
      <c r="T884" s="99">
        <v>0</v>
      </c>
      <c r="U884" s="99">
        <v>0</v>
      </c>
      <c r="V884" s="99">
        <v>0</v>
      </c>
      <c r="W884" s="99">
        <v>0</v>
      </c>
      <c r="X884" s="99"/>
      <c r="Y884" s="94"/>
      <c r="Z884" s="94"/>
    </row>
    <row r="885" spans="1:26" ht="26.1">
      <c r="A885" s="77" t="s">
        <v>133</v>
      </c>
      <c r="B885" s="47" t="s">
        <v>24</v>
      </c>
      <c r="C885" s="47" t="s">
        <v>12</v>
      </c>
      <c r="D885" s="47" t="str" cm="1">
        <f t="array" ref="D885">IF(A885="", "", _xlfn._xlws.FILTER('Responsáveis pelas informações'!F:F, 'Responsáveis pelas informações'!A:A=A885))</f>
        <v>Marcos</v>
      </c>
      <c r="E885" s="47" t="s">
        <v>41</v>
      </c>
      <c r="F885" s="61" t="s">
        <v>414</v>
      </c>
      <c r="G885" s="61" t="s">
        <v>877</v>
      </c>
      <c r="H885" s="61"/>
      <c r="I885" s="108"/>
      <c r="J885" s="94"/>
      <c r="K885" s="94"/>
      <c r="L885" s="94"/>
      <c r="M885" s="94"/>
      <c r="N885" s="94"/>
      <c r="O885" s="94"/>
      <c r="P885" s="94"/>
      <c r="Q885" s="94"/>
      <c r="R885" s="94"/>
      <c r="S885" s="99"/>
      <c r="T885" s="99">
        <v>0</v>
      </c>
      <c r="U885" s="99">
        <v>0</v>
      </c>
      <c r="V885" s="99">
        <v>0</v>
      </c>
      <c r="W885" s="99">
        <v>0</v>
      </c>
      <c r="X885" s="99"/>
      <c r="Y885" s="94"/>
      <c r="Z885" s="94"/>
    </row>
    <row r="886" spans="1:26" ht="26.1">
      <c r="A886" s="9" t="s">
        <v>132</v>
      </c>
      <c r="B886" s="16" t="s">
        <v>9</v>
      </c>
      <c r="C886" s="16" t="s">
        <v>17</v>
      </c>
      <c r="D886" s="16" t="str" cm="1">
        <f t="array" ref="D886">IF(A886="", "", _xlfn._xlws.FILTER('Responsáveis pelas informações'!F:F, 'Responsáveis pelas informações'!A:A=A886))</f>
        <v>Marcos</v>
      </c>
      <c r="E886" s="16" t="s">
        <v>21</v>
      </c>
      <c r="F886" s="30" t="s">
        <v>414</v>
      </c>
      <c r="G886" s="30" t="s">
        <v>877</v>
      </c>
      <c r="H886" s="30"/>
      <c r="I886" s="87"/>
      <c r="J886" s="93"/>
      <c r="K886" s="93"/>
      <c r="L886" s="93"/>
      <c r="M886" s="93"/>
      <c r="N886" s="93"/>
      <c r="O886" s="93"/>
      <c r="P886" s="93"/>
      <c r="Q886" s="93"/>
      <c r="R886" s="93">
        <v>900000</v>
      </c>
      <c r="S886" s="92">
        <v>1800000</v>
      </c>
      <c r="T886" s="92">
        <v>1800000</v>
      </c>
      <c r="U886" s="92">
        <v>1800000</v>
      </c>
      <c r="V886" s="92">
        <v>1800000</v>
      </c>
      <c r="W886" s="92">
        <v>900000</v>
      </c>
      <c r="X886" s="92"/>
      <c r="Y886" s="93"/>
      <c r="Z886" s="93"/>
    </row>
    <row r="887" spans="1:26" ht="26.1">
      <c r="A887" s="9" t="s">
        <v>132</v>
      </c>
      <c r="B887" s="16" t="s">
        <v>14</v>
      </c>
      <c r="C887" s="16" t="s">
        <v>17</v>
      </c>
      <c r="D887" s="16" t="str" cm="1">
        <f t="array" ref="D887">IF(A887="", "", _xlfn._xlws.FILTER('Responsáveis pelas informações'!F:F, 'Responsáveis pelas informações'!A:A=A887))</f>
        <v>Marcos</v>
      </c>
      <c r="E887" s="16" t="s">
        <v>21</v>
      </c>
      <c r="F887" s="30" t="s">
        <v>414</v>
      </c>
      <c r="G887" s="30" t="s">
        <v>877</v>
      </c>
      <c r="H887" s="30"/>
      <c r="I887" s="88"/>
      <c r="J887" s="93"/>
      <c r="K887" s="93"/>
      <c r="L887" s="93"/>
      <c r="M887" s="93"/>
      <c r="N887" s="93"/>
      <c r="O887" s="93"/>
      <c r="P887" s="93"/>
      <c r="Q887" s="93"/>
      <c r="R887" s="93">
        <v>1500000</v>
      </c>
      <c r="S887" s="92">
        <v>3000000</v>
      </c>
      <c r="T887" s="92">
        <v>3000000</v>
      </c>
      <c r="U887" s="92">
        <v>3000000</v>
      </c>
      <c r="V887" s="92">
        <v>3000000</v>
      </c>
      <c r="W887" s="92">
        <v>1500000</v>
      </c>
      <c r="X887" s="92"/>
      <c r="Y887" s="93"/>
      <c r="Z887" s="93"/>
    </row>
    <row r="888" spans="1:26" ht="39">
      <c r="A888" s="9" t="s">
        <v>132</v>
      </c>
      <c r="B888" s="16" t="s">
        <v>19</v>
      </c>
      <c r="C888" s="16" t="s">
        <v>17</v>
      </c>
      <c r="D888" s="16" t="str" cm="1">
        <f t="array" ref="D888">IF(A888="", "", _xlfn._xlws.FILTER('Responsáveis pelas informações'!F:F, 'Responsáveis pelas informações'!A:A=A888))</f>
        <v>Marcos</v>
      </c>
      <c r="E888" s="16" t="s">
        <v>21</v>
      </c>
      <c r="F888" s="30" t="s">
        <v>414</v>
      </c>
      <c r="G888" s="30" t="s">
        <v>877</v>
      </c>
      <c r="H888" s="30"/>
      <c r="I888" s="87"/>
      <c r="J888" s="93"/>
      <c r="K888" s="93"/>
      <c r="L888" s="93"/>
      <c r="M888" s="93"/>
      <c r="N888" s="93"/>
      <c r="O888" s="93"/>
      <c r="P888" s="93"/>
      <c r="Q888" s="93"/>
      <c r="R888" s="93">
        <v>600000</v>
      </c>
      <c r="S888" s="92">
        <v>1200000</v>
      </c>
      <c r="T888" s="92">
        <v>1200000</v>
      </c>
      <c r="U888" s="92">
        <v>1200000</v>
      </c>
      <c r="V888" s="92">
        <v>1200000</v>
      </c>
      <c r="W888" s="92">
        <v>600000</v>
      </c>
      <c r="X888" s="92"/>
      <c r="Y888" s="93"/>
      <c r="Z888" s="93"/>
    </row>
    <row r="889" spans="1:26" ht="26.1">
      <c r="A889" s="9" t="s">
        <v>132</v>
      </c>
      <c r="B889" s="16" t="s">
        <v>24</v>
      </c>
      <c r="C889" s="16" t="s">
        <v>17</v>
      </c>
      <c r="D889" s="16" t="str" cm="1">
        <f t="array" ref="D889">IF(A889="", "", _xlfn._xlws.FILTER('Responsáveis pelas informações'!F:F, 'Responsáveis pelas informações'!A:A=A889))</f>
        <v>Marcos</v>
      </c>
      <c r="E889" s="16" t="s">
        <v>21</v>
      </c>
      <c r="F889" s="30" t="s">
        <v>414</v>
      </c>
      <c r="G889" s="30" t="s">
        <v>877</v>
      </c>
      <c r="H889" s="30"/>
      <c r="I889" s="87"/>
      <c r="J889" s="93"/>
      <c r="K889" s="93"/>
      <c r="L889" s="93"/>
      <c r="M889" s="93"/>
      <c r="N889" s="93"/>
      <c r="O889" s="93"/>
      <c r="P889" s="93"/>
      <c r="Q889" s="93"/>
      <c r="R889" s="93">
        <v>3000000</v>
      </c>
      <c r="S889" s="93">
        <v>6000000</v>
      </c>
      <c r="T889" s="93">
        <v>6000000</v>
      </c>
      <c r="U889" s="92">
        <v>6000000</v>
      </c>
      <c r="V889" s="92">
        <v>6000000</v>
      </c>
      <c r="W889" s="92">
        <v>3000000</v>
      </c>
      <c r="X889" s="92"/>
      <c r="Y889" s="93"/>
      <c r="Z889" s="93"/>
    </row>
    <row r="890" spans="1:26" s="159" customFormat="1" ht="26.1">
      <c r="A890" s="187" t="s">
        <v>134</v>
      </c>
      <c r="B890" s="150" t="s">
        <v>9</v>
      </c>
      <c r="C890" s="150" t="s">
        <v>17</v>
      </c>
      <c r="D890" s="150" t="str" cm="1">
        <f t="array" ref="D890">IF(A890="", "", _xlfn._xlws.FILTER('Responsáveis pelas informações'!F:F, 'Responsáveis pelas informações'!A:A=A890))</f>
        <v>Marcos</v>
      </c>
      <c r="E890" s="150" t="s">
        <v>32</v>
      </c>
      <c r="F890" s="191" t="s">
        <v>408</v>
      </c>
      <c r="G890" s="191" t="s">
        <v>877</v>
      </c>
      <c r="H890" s="191"/>
      <c r="I890" s="189"/>
      <c r="J890" s="193"/>
      <c r="K890" s="193"/>
      <c r="L890" s="193"/>
      <c r="M890" s="193"/>
      <c r="N890" s="193"/>
      <c r="O890" s="193"/>
      <c r="P890" s="193">
        <v>5406350</v>
      </c>
      <c r="Q890" s="193">
        <v>4630000</v>
      </c>
      <c r="R890" s="193">
        <v>5683000</v>
      </c>
      <c r="S890" s="194">
        <v>4300000</v>
      </c>
      <c r="T890" s="194">
        <v>175000</v>
      </c>
      <c r="U890" s="194"/>
      <c r="V890" s="194"/>
      <c r="W890" s="194"/>
      <c r="X890" s="194"/>
      <c r="Y890" s="193"/>
      <c r="Z890" s="193"/>
    </row>
    <row r="891" spans="1:26" s="159" customFormat="1" ht="26.1">
      <c r="A891" s="187" t="s">
        <v>134</v>
      </c>
      <c r="B891" s="150" t="s">
        <v>14</v>
      </c>
      <c r="C891" s="150" t="s">
        <v>17</v>
      </c>
      <c r="D891" s="150" t="str" cm="1">
        <f t="array" ref="D891">IF(A891="", "", _xlfn._xlws.FILTER('Responsáveis pelas informações'!F:F, 'Responsáveis pelas informações'!A:A=A891))</f>
        <v>Marcos</v>
      </c>
      <c r="E891" s="150" t="s">
        <v>32</v>
      </c>
      <c r="F891" s="191" t="s">
        <v>408</v>
      </c>
      <c r="G891" s="191" t="s">
        <v>877</v>
      </c>
      <c r="H891" s="191"/>
      <c r="I891" s="189"/>
      <c r="J891" s="193"/>
      <c r="K891" s="193"/>
      <c r="L891" s="193"/>
      <c r="M891" s="193"/>
      <c r="N891" s="193"/>
      <c r="O891" s="193"/>
      <c r="P891" s="193">
        <v>6278700</v>
      </c>
      <c r="Q891" s="193">
        <v>6510000</v>
      </c>
      <c r="R891" s="193">
        <v>6976000</v>
      </c>
      <c r="S891" s="194">
        <v>6100000</v>
      </c>
      <c r="T891" s="194">
        <v>250000</v>
      </c>
      <c r="U891" s="194"/>
      <c r="V891" s="194"/>
      <c r="W891" s="194"/>
      <c r="X891" s="194"/>
      <c r="Y891" s="193"/>
      <c r="Z891" s="193"/>
    </row>
    <row r="892" spans="1:26" s="159" customFormat="1" ht="39">
      <c r="A892" s="187" t="s">
        <v>134</v>
      </c>
      <c r="B892" s="150" t="s">
        <v>19</v>
      </c>
      <c r="C892" s="150" t="s">
        <v>17</v>
      </c>
      <c r="D892" s="150" t="str" cm="1">
        <f t="array" ref="D892">IF(A892="", "", _xlfn._xlws.FILTER('Responsáveis pelas informações'!F:F, 'Responsáveis pelas informações'!A:A=A892))</f>
        <v>Marcos</v>
      </c>
      <c r="E892" s="150" t="s">
        <v>32</v>
      </c>
      <c r="F892" s="191" t="s">
        <v>408</v>
      </c>
      <c r="G892" s="191" t="s">
        <v>877</v>
      </c>
      <c r="H892" s="191"/>
      <c r="I892" s="189"/>
      <c r="J892" s="193"/>
      <c r="K892" s="193"/>
      <c r="L892" s="193"/>
      <c r="M892" s="193"/>
      <c r="N892" s="193"/>
      <c r="O892" s="193"/>
      <c r="P892" s="193">
        <v>4584000</v>
      </c>
      <c r="Q892" s="193">
        <v>2730000</v>
      </c>
      <c r="R892" s="193">
        <v>4745000</v>
      </c>
      <c r="S892" s="194">
        <v>2700000</v>
      </c>
      <c r="T892" s="194">
        <v>100000</v>
      </c>
      <c r="U892" s="194"/>
      <c r="V892" s="194"/>
      <c r="W892" s="194"/>
      <c r="X892" s="194"/>
      <c r="Y892" s="193"/>
      <c r="Z892" s="193"/>
    </row>
    <row r="893" spans="1:26" s="159" customFormat="1" ht="26.1">
      <c r="A893" s="187" t="s">
        <v>134</v>
      </c>
      <c r="B893" s="150" t="s">
        <v>24</v>
      </c>
      <c r="C893" s="150" t="s">
        <v>17</v>
      </c>
      <c r="D893" s="150" t="str" cm="1">
        <f t="array" ref="D893">IF(A893="", "", _xlfn._xlws.FILTER('Responsáveis pelas informações'!F:F, 'Responsáveis pelas informações'!A:A=A893))</f>
        <v>Marcos</v>
      </c>
      <c r="E893" s="150" t="s">
        <v>32</v>
      </c>
      <c r="F893" s="191" t="s">
        <v>408</v>
      </c>
      <c r="G893" s="191" t="s">
        <v>877</v>
      </c>
      <c r="H893" s="191"/>
      <c r="I893" s="189"/>
      <c r="J893" s="193"/>
      <c r="K893" s="193"/>
      <c r="L893" s="193"/>
      <c r="M893" s="193"/>
      <c r="N893" s="193"/>
      <c r="O893" s="193"/>
      <c r="P893" s="193">
        <v>16269050</v>
      </c>
      <c r="Q893" s="193">
        <v>13870000</v>
      </c>
      <c r="R893" s="193">
        <v>17404000</v>
      </c>
      <c r="S893" s="193">
        <v>13100000</v>
      </c>
      <c r="T893" s="193">
        <v>525000</v>
      </c>
      <c r="U893" s="194"/>
      <c r="V893" s="194"/>
      <c r="W893" s="194"/>
      <c r="X893" s="194"/>
      <c r="Y893" s="193"/>
      <c r="Z893" s="193"/>
    </row>
    <row r="894" spans="1:26" s="154" customFormat="1" ht="26.1">
      <c r="A894" s="77" t="s">
        <v>135</v>
      </c>
      <c r="B894" s="47" t="s">
        <v>9</v>
      </c>
      <c r="C894" s="47" t="s">
        <v>17</v>
      </c>
      <c r="D894" s="47" t="str" cm="1">
        <f t="array" ref="D894">IF(A894="", "", _xlfn._xlws.FILTER('Responsáveis pelas informações'!F:F, 'Responsáveis pelas informações'!A:A=A894))</f>
        <v>Marcos</v>
      </c>
      <c r="E894" s="47"/>
      <c r="F894" s="61" t="s">
        <v>877</v>
      </c>
      <c r="G894" s="61" t="s">
        <v>877</v>
      </c>
      <c r="H894" s="61"/>
      <c r="I894" s="108"/>
      <c r="J894" s="94"/>
      <c r="K894" s="94"/>
      <c r="L894" s="94"/>
      <c r="M894" s="94"/>
      <c r="N894" s="94"/>
      <c r="O894" s="94"/>
      <c r="P894" s="94"/>
      <c r="Q894" s="94">
        <v>175000</v>
      </c>
      <c r="R894" s="94">
        <v>2400000</v>
      </c>
      <c r="S894" s="94">
        <v>425000</v>
      </c>
      <c r="T894" s="94"/>
      <c r="U894" s="99"/>
      <c r="V894" s="99"/>
      <c r="W894" s="99"/>
      <c r="X894" s="99"/>
      <c r="Y894" s="94"/>
      <c r="Z894" s="94"/>
    </row>
    <row r="895" spans="1:26" s="154" customFormat="1" ht="39">
      <c r="A895" s="77" t="s">
        <v>135</v>
      </c>
      <c r="B895" s="47" t="s">
        <v>19</v>
      </c>
      <c r="C895" s="47" t="s">
        <v>17</v>
      </c>
      <c r="D895" s="47" t="str" cm="1">
        <f t="array" ref="D895">IF(A895="", "", _xlfn._xlws.FILTER('Responsáveis pelas informações'!F:F, 'Responsáveis pelas informações'!A:A=A895))</f>
        <v>Marcos</v>
      </c>
      <c r="E895" s="47"/>
      <c r="F895" s="61" t="s">
        <v>877</v>
      </c>
      <c r="G895" s="61" t="s">
        <v>877</v>
      </c>
      <c r="H895" s="61"/>
      <c r="I895" s="108"/>
      <c r="J895" s="94"/>
      <c r="K895" s="94"/>
      <c r="L895" s="94"/>
      <c r="M895" s="94"/>
      <c r="N895" s="94"/>
      <c r="O895" s="94"/>
      <c r="P895" s="94"/>
      <c r="Q895" s="94">
        <v>55000</v>
      </c>
      <c r="R895" s="94">
        <v>1780000</v>
      </c>
      <c r="S895" s="94">
        <v>135000</v>
      </c>
      <c r="T895" s="94"/>
      <c r="U895" s="99"/>
      <c r="V895" s="99"/>
      <c r="W895" s="99"/>
      <c r="X895" s="99"/>
      <c r="Y895" s="94"/>
      <c r="Z895" s="94"/>
    </row>
    <row r="896" spans="1:26" s="154" customFormat="1" ht="26.1">
      <c r="A896" s="77" t="s">
        <v>135</v>
      </c>
      <c r="B896" s="47" t="s">
        <v>14</v>
      </c>
      <c r="C896" s="47" t="s">
        <v>17</v>
      </c>
      <c r="D896" s="47" t="str" cm="1">
        <f t="array" ref="D896">IF(A896="", "", _xlfn._xlws.FILTER('Responsáveis pelas informações'!F:F, 'Responsáveis pelas informações'!A:A=A896))</f>
        <v>Marcos</v>
      </c>
      <c r="E896" s="47"/>
      <c r="F896" s="61" t="s">
        <v>877</v>
      </c>
      <c r="G896" s="61" t="s">
        <v>877</v>
      </c>
      <c r="H896" s="61"/>
      <c r="I896" s="108"/>
      <c r="J896" s="94"/>
      <c r="K896" s="94"/>
      <c r="L896" s="94"/>
      <c r="M896" s="94"/>
      <c r="N896" s="94"/>
      <c r="O896" s="94"/>
      <c r="P896" s="94"/>
      <c r="Q896" s="94">
        <v>120000</v>
      </c>
      <c r="R896" s="94">
        <v>2120000</v>
      </c>
      <c r="S896" s="94">
        <v>290000</v>
      </c>
      <c r="T896" s="94"/>
      <c r="U896" s="99"/>
      <c r="V896" s="99"/>
      <c r="W896" s="99"/>
      <c r="X896" s="99"/>
      <c r="Y896" s="94"/>
      <c r="Z896" s="94"/>
    </row>
    <row r="897" spans="1:26" s="154" customFormat="1" ht="26.1">
      <c r="A897" s="77" t="s">
        <v>135</v>
      </c>
      <c r="B897" s="47" t="s">
        <v>24</v>
      </c>
      <c r="C897" s="47" t="s">
        <v>17</v>
      </c>
      <c r="D897" s="47" t="str" cm="1">
        <f t="array" ref="D897">IF(A897="", "", _xlfn._xlws.FILTER('Responsáveis pelas informações'!F:F, 'Responsáveis pelas informações'!A:A=A897))</f>
        <v>Marcos</v>
      </c>
      <c r="E897" s="47"/>
      <c r="F897" s="61" t="s">
        <v>877</v>
      </c>
      <c r="G897" s="61" t="s">
        <v>877</v>
      </c>
      <c r="H897" s="61"/>
      <c r="I897" s="108"/>
      <c r="J897" s="94"/>
      <c r="K897" s="94"/>
      <c r="L897" s="94"/>
      <c r="M897" s="94"/>
      <c r="N897" s="94"/>
      <c r="O897" s="94"/>
      <c r="P897" s="94"/>
      <c r="Q897" s="94">
        <v>350000</v>
      </c>
      <c r="R897" s="94">
        <v>6300000</v>
      </c>
      <c r="S897" s="94">
        <v>850000</v>
      </c>
      <c r="T897" s="94"/>
      <c r="U897" s="99"/>
      <c r="V897" s="99"/>
      <c r="W897" s="99"/>
      <c r="X897" s="99"/>
      <c r="Y897" s="94"/>
      <c r="Z897" s="94"/>
    </row>
    <row r="898" spans="1:26" s="159" customFormat="1" ht="26.1">
      <c r="A898" s="9" t="s">
        <v>136</v>
      </c>
      <c r="B898" s="16" t="s">
        <v>9</v>
      </c>
      <c r="C898" s="16" t="s">
        <v>17</v>
      </c>
      <c r="D898" s="150" t="s">
        <v>222</v>
      </c>
      <c r="E898" s="16" t="s">
        <v>21</v>
      </c>
      <c r="F898" s="191" t="s">
        <v>877</v>
      </c>
      <c r="G898" s="191" t="s">
        <v>877</v>
      </c>
      <c r="H898" s="191"/>
      <c r="I898" s="189"/>
      <c r="J898" s="193"/>
      <c r="K898" s="193"/>
      <c r="L898" s="193"/>
      <c r="M898" s="193"/>
      <c r="N898" s="193"/>
      <c r="O898" s="193"/>
      <c r="P898" s="193"/>
      <c r="Q898" s="193">
        <v>375000</v>
      </c>
      <c r="R898" s="193">
        <v>1125000</v>
      </c>
      <c r="S898" s="193">
        <v>1125000</v>
      </c>
      <c r="T898" s="193">
        <v>375000</v>
      </c>
      <c r="U898" s="194"/>
      <c r="V898" s="194"/>
      <c r="W898" s="194"/>
      <c r="X898" s="194"/>
      <c r="Y898" s="193"/>
      <c r="Z898" s="193"/>
    </row>
    <row r="899" spans="1:26" s="159" customFormat="1" ht="39">
      <c r="A899" s="9" t="s">
        <v>136</v>
      </c>
      <c r="B899" s="16" t="s">
        <v>19</v>
      </c>
      <c r="C899" s="16" t="s">
        <v>17</v>
      </c>
      <c r="D899" s="150" t="s">
        <v>222</v>
      </c>
      <c r="E899" s="16" t="s">
        <v>21</v>
      </c>
      <c r="F899" s="191" t="s">
        <v>877</v>
      </c>
      <c r="G899" s="191" t="s">
        <v>877</v>
      </c>
      <c r="H899" s="191"/>
      <c r="I899" s="189"/>
      <c r="J899" s="193"/>
      <c r="K899" s="193"/>
      <c r="L899" s="193"/>
      <c r="M899" s="193"/>
      <c r="N899" s="193"/>
      <c r="O899" s="193"/>
      <c r="P899" s="193"/>
      <c r="Q899" s="193">
        <v>75000</v>
      </c>
      <c r="R899" s="193">
        <v>825000</v>
      </c>
      <c r="S899" s="193">
        <v>825000</v>
      </c>
      <c r="T899" s="193">
        <v>75000</v>
      </c>
      <c r="U899" s="194"/>
      <c r="V899" s="194"/>
      <c r="W899" s="194"/>
      <c r="X899" s="194"/>
      <c r="Y899" s="193"/>
      <c r="Z899" s="193"/>
    </row>
    <row r="900" spans="1:26" s="159" customFormat="1" ht="26.1">
      <c r="A900" s="9" t="s">
        <v>136</v>
      </c>
      <c r="B900" s="16" t="s">
        <v>14</v>
      </c>
      <c r="C900" s="16" t="s">
        <v>17</v>
      </c>
      <c r="D900" s="150" t="s">
        <v>222</v>
      </c>
      <c r="E900" s="16" t="s">
        <v>21</v>
      </c>
      <c r="F900" s="191" t="s">
        <v>877</v>
      </c>
      <c r="G900" s="191" t="s">
        <v>877</v>
      </c>
      <c r="H900" s="191"/>
      <c r="I900" s="189"/>
      <c r="J900" s="193"/>
      <c r="K900" s="193"/>
      <c r="L900" s="193"/>
      <c r="M900" s="193"/>
      <c r="N900" s="193"/>
      <c r="O900" s="193"/>
      <c r="P900" s="193"/>
      <c r="Q900" s="193">
        <v>300000</v>
      </c>
      <c r="R900" s="193">
        <v>1050000</v>
      </c>
      <c r="S900" s="193">
        <v>1050000</v>
      </c>
      <c r="T900" s="193">
        <v>300000</v>
      </c>
      <c r="U900" s="194"/>
      <c r="V900" s="194"/>
      <c r="W900" s="194"/>
      <c r="X900" s="194"/>
      <c r="Y900" s="193"/>
      <c r="Z900" s="193"/>
    </row>
    <row r="901" spans="1:26" s="159" customFormat="1" ht="26.1">
      <c r="A901" s="9" t="s">
        <v>136</v>
      </c>
      <c r="B901" s="16" t="s">
        <v>24</v>
      </c>
      <c r="C901" s="16" t="s">
        <v>17</v>
      </c>
      <c r="D901" s="150" t="s">
        <v>222</v>
      </c>
      <c r="E901" s="16" t="s">
        <v>21</v>
      </c>
      <c r="F901" s="191" t="s">
        <v>877</v>
      </c>
      <c r="G901" s="191" t="s">
        <v>877</v>
      </c>
      <c r="H901" s="191"/>
      <c r="I901" s="189"/>
      <c r="J901" s="193"/>
      <c r="K901" s="193"/>
      <c r="L901" s="193"/>
      <c r="M901" s="193"/>
      <c r="N901" s="193"/>
      <c r="O901" s="193"/>
      <c r="P901" s="193"/>
      <c r="Q901" s="193">
        <v>750000</v>
      </c>
      <c r="R901" s="193">
        <v>3000000</v>
      </c>
      <c r="S901" s="193">
        <v>3000000</v>
      </c>
      <c r="T901" s="193">
        <v>750000</v>
      </c>
      <c r="U901" s="194"/>
      <c r="V901" s="194"/>
      <c r="W901" s="194"/>
      <c r="X901" s="194"/>
      <c r="Y901" s="193"/>
      <c r="Z901" s="193"/>
    </row>
    <row r="902" spans="1:26" s="84" customFormat="1" ht="39">
      <c r="A902" s="9" t="s">
        <v>136</v>
      </c>
      <c r="B902" s="16" t="s">
        <v>19</v>
      </c>
      <c r="C902" s="16" t="s">
        <v>17</v>
      </c>
      <c r="D902" s="16" t="str" cm="1">
        <f t="array" ref="D902">IF(A902="", "", _xlfn._xlws.FILTER('Responsáveis pelas informações'!F:F, 'Responsáveis pelas informações'!A:A=A902))</f>
        <v>Marcos</v>
      </c>
      <c r="E902" s="16" t="s">
        <v>21</v>
      </c>
      <c r="F902" s="30" t="s">
        <v>414</v>
      </c>
      <c r="G902" s="30" t="s">
        <v>877</v>
      </c>
      <c r="H902" s="30"/>
      <c r="I902" s="225"/>
      <c r="J902" s="93"/>
      <c r="K902" s="93"/>
      <c r="L902" s="93"/>
      <c r="M902" s="93"/>
      <c r="N902" s="93"/>
      <c r="O902" s="93"/>
      <c r="P902" s="93"/>
      <c r="Q902" s="93"/>
      <c r="R902" s="93"/>
      <c r="S902" s="92"/>
      <c r="T902" s="92">
        <v>6000000</v>
      </c>
      <c r="U902" s="92">
        <v>1050000</v>
      </c>
      <c r="V902" s="92">
        <v>1102500</v>
      </c>
      <c r="W902" s="92">
        <v>1157625</v>
      </c>
      <c r="X902" s="92"/>
      <c r="Y902" s="93"/>
      <c r="Z902" s="93"/>
    </row>
    <row r="903" spans="1:26" s="84" customFormat="1" ht="26.1">
      <c r="A903" s="9" t="s">
        <v>136</v>
      </c>
      <c r="B903" s="16" t="s">
        <v>14</v>
      </c>
      <c r="C903" s="16" t="s">
        <v>17</v>
      </c>
      <c r="D903" s="16" t="str" cm="1">
        <f t="array" ref="D903">IF(A903="", "", _xlfn._xlws.FILTER('Responsáveis pelas informações'!F:F, 'Responsáveis pelas informações'!A:A=A903))</f>
        <v>Marcos</v>
      </c>
      <c r="E903" s="16" t="s">
        <v>21</v>
      </c>
      <c r="F903" s="30" t="s">
        <v>414</v>
      </c>
      <c r="G903" s="30" t="s">
        <v>877</v>
      </c>
      <c r="H903" s="30"/>
      <c r="I903" s="225"/>
      <c r="J903" s="93"/>
      <c r="K903" s="93"/>
      <c r="L903" s="93"/>
      <c r="M903" s="93"/>
      <c r="N903" s="93"/>
      <c r="O903" s="93"/>
      <c r="P903" s="93"/>
      <c r="Q903" s="93"/>
      <c r="R903" s="93"/>
      <c r="S903" s="92"/>
      <c r="T903" s="92">
        <v>6000000</v>
      </c>
      <c r="U903" s="92">
        <v>1050000</v>
      </c>
      <c r="V903" s="92">
        <v>1102500</v>
      </c>
      <c r="W903" s="92">
        <v>1157625</v>
      </c>
      <c r="X903" s="92"/>
      <c r="Y903" s="93"/>
      <c r="Z903" s="93"/>
    </row>
    <row r="904" spans="1:26" s="84" customFormat="1" ht="26.1">
      <c r="A904" s="9" t="s">
        <v>136</v>
      </c>
      <c r="B904" s="16" t="s">
        <v>9</v>
      </c>
      <c r="C904" s="16" t="s">
        <v>17</v>
      </c>
      <c r="D904" s="16" t="str" cm="1">
        <f t="array" ref="D904">IF(A904="", "", _xlfn._xlws.FILTER('Responsáveis pelas informações'!F:F, 'Responsáveis pelas informações'!A:A=A904))</f>
        <v>Marcos</v>
      </c>
      <c r="E904" s="16" t="s">
        <v>21</v>
      </c>
      <c r="F904" s="30" t="s">
        <v>414</v>
      </c>
      <c r="G904" s="30" t="s">
        <v>877</v>
      </c>
      <c r="H904" s="30"/>
      <c r="I904" s="225"/>
      <c r="J904" s="93"/>
      <c r="K904" s="93"/>
      <c r="L904" s="93"/>
      <c r="M904" s="93"/>
      <c r="N904" s="93"/>
      <c r="O904" s="93"/>
      <c r="P904" s="93"/>
      <c r="Q904" s="93"/>
      <c r="R904" s="93"/>
      <c r="S904" s="92"/>
      <c r="T904" s="92">
        <v>6000000</v>
      </c>
      <c r="U904" s="92">
        <v>1050000</v>
      </c>
      <c r="V904" s="92">
        <v>1105250</v>
      </c>
      <c r="W904" s="92">
        <v>1157625</v>
      </c>
      <c r="X904" s="92"/>
      <c r="Y904" s="93"/>
      <c r="Z904" s="93"/>
    </row>
    <row r="905" spans="1:26" s="84" customFormat="1" ht="26.1">
      <c r="A905" s="9" t="s">
        <v>136</v>
      </c>
      <c r="B905" s="16" t="s">
        <v>24</v>
      </c>
      <c r="C905" s="16" t="s">
        <v>17</v>
      </c>
      <c r="D905" s="16" t="str" cm="1">
        <f t="array" ref="D905">IF(A905="", "", _xlfn._xlws.FILTER('Responsáveis pelas informações'!F:F, 'Responsáveis pelas informações'!A:A=A905))</f>
        <v>Marcos</v>
      </c>
      <c r="E905" s="16" t="s">
        <v>21</v>
      </c>
      <c r="F905" s="30" t="s">
        <v>414</v>
      </c>
      <c r="G905" s="30" t="s">
        <v>877</v>
      </c>
      <c r="H905" s="30"/>
      <c r="I905" s="225"/>
      <c r="J905" s="93"/>
      <c r="K905" s="93"/>
      <c r="L905" s="93"/>
      <c r="M905" s="93"/>
      <c r="N905" s="93"/>
      <c r="O905" s="93"/>
      <c r="P905" s="93"/>
      <c r="Q905" s="93"/>
      <c r="R905" s="93"/>
      <c r="S905" s="92"/>
      <c r="T905" s="92">
        <v>18000000</v>
      </c>
      <c r="U905" s="92">
        <v>3150000</v>
      </c>
      <c r="V905" s="92">
        <v>3310250</v>
      </c>
      <c r="W905" s="92">
        <v>3472875</v>
      </c>
      <c r="X905" s="92"/>
      <c r="Y905" s="93"/>
      <c r="Z905" s="93"/>
    </row>
    <row r="906" spans="1:26" s="84" customFormat="1" ht="39">
      <c r="A906" s="9" t="s">
        <v>136</v>
      </c>
      <c r="B906" s="16" t="s">
        <v>19</v>
      </c>
      <c r="C906" s="16" t="s">
        <v>7</v>
      </c>
      <c r="D906" s="16" t="str" cm="1">
        <f t="array" ref="D906">IF(A906="", "", _xlfn._xlws.FILTER('Responsáveis pelas informações'!F:F, 'Responsáveis pelas informações'!A:A=A906))</f>
        <v>Marcos</v>
      </c>
      <c r="E906" s="16" t="s">
        <v>21</v>
      </c>
      <c r="F906" s="30" t="s">
        <v>414</v>
      </c>
      <c r="G906" s="30" t="s">
        <v>877</v>
      </c>
      <c r="H906" s="30"/>
      <c r="I906" s="225"/>
      <c r="J906" s="93"/>
      <c r="K906" s="93"/>
      <c r="L906" s="93"/>
      <c r="M906" s="93"/>
      <c r="N906" s="93"/>
      <c r="O906" s="93"/>
      <c r="P906" s="93"/>
      <c r="Q906" s="93"/>
      <c r="R906" s="93"/>
      <c r="S906" s="92"/>
      <c r="T906" s="92"/>
      <c r="U906" s="92">
        <v>450000</v>
      </c>
      <c r="V906" s="92">
        <v>472500</v>
      </c>
      <c r="W906" s="92">
        <v>496125</v>
      </c>
      <c r="X906" s="92"/>
      <c r="Y906" s="93"/>
      <c r="Z906" s="93"/>
    </row>
    <row r="907" spans="1:26" s="84" customFormat="1" ht="26.1">
      <c r="A907" s="9" t="s">
        <v>136</v>
      </c>
      <c r="B907" s="16" t="s">
        <v>14</v>
      </c>
      <c r="C907" s="16" t="s">
        <v>7</v>
      </c>
      <c r="D907" s="16" t="str" cm="1">
        <f t="array" ref="D907">IF(A907="", "", _xlfn._xlws.FILTER('Responsáveis pelas informações'!F:F, 'Responsáveis pelas informações'!A:A=A907))</f>
        <v>Marcos</v>
      </c>
      <c r="E907" s="16" t="s">
        <v>21</v>
      </c>
      <c r="F907" s="30" t="s">
        <v>414</v>
      </c>
      <c r="G907" s="30" t="s">
        <v>877</v>
      </c>
      <c r="H907" s="30"/>
      <c r="I907" s="225"/>
      <c r="J907" s="93"/>
      <c r="K907" s="93"/>
      <c r="L907" s="93"/>
      <c r="M907" s="93"/>
      <c r="N907" s="93"/>
      <c r="O907" s="93"/>
      <c r="P907" s="93"/>
      <c r="Q907" s="93"/>
      <c r="R907" s="93"/>
      <c r="S907" s="92"/>
      <c r="T907" s="92"/>
      <c r="U907" s="92">
        <v>450000</v>
      </c>
      <c r="V907" s="92">
        <v>472500</v>
      </c>
      <c r="W907" s="92">
        <v>496125</v>
      </c>
      <c r="X907" s="92"/>
      <c r="Y907" s="93"/>
      <c r="Z907" s="93"/>
    </row>
    <row r="908" spans="1:26" s="84" customFormat="1" ht="26.1">
      <c r="A908" s="9" t="s">
        <v>136</v>
      </c>
      <c r="B908" s="16" t="s">
        <v>9</v>
      </c>
      <c r="C908" s="16" t="s">
        <v>7</v>
      </c>
      <c r="D908" s="16" t="str" cm="1">
        <f t="array" ref="D908">IF(A908="", "", _xlfn._xlws.FILTER('Responsáveis pelas informações'!F:F, 'Responsáveis pelas informações'!A:A=A908))</f>
        <v>Marcos</v>
      </c>
      <c r="E908" s="16" t="s">
        <v>21</v>
      </c>
      <c r="F908" s="30" t="s">
        <v>414</v>
      </c>
      <c r="G908" s="30" t="s">
        <v>877</v>
      </c>
      <c r="H908" s="30"/>
      <c r="I908" s="225"/>
      <c r="J908" s="93"/>
      <c r="K908" s="93"/>
      <c r="L908" s="93"/>
      <c r="M908" s="93"/>
      <c r="N908" s="93"/>
      <c r="O908" s="93"/>
      <c r="P908" s="93"/>
      <c r="Q908" s="93"/>
      <c r="R908" s="93"/>
      <c r="S908" s="92"/>
      <c r="T908" s="92"/>
      <c r="U908" s="92">
        <v>450000</v>
      </c>
      <c r="V908" s="92">
        <v>472500</v>
      </c>
      <c r="W908" s="92">
        <v>496125</v>
      </c>
      <c r="X908" s="92"/>
      <c r="Y908" s="93"/>
      <c r="Z908" s="93"/>
    </row>
    <row r="909" spans="1:26" s="84" customFormat="1" ht="26.1">
      <c r="A909" s="9" t="s">
        <v>136</v>
      </c>
      <c r="B909" s="16" t="s">
        <v>24</v>
      </c>
      <c r="C909" s="16" t="s">
        <v>7</v>
      </c>
      <c r="D909" s="16" t="s">
        <v>222</v>
      </c>
      <c r="E909" s="16" t="s">
        <v>21</v>
      </c>
      <c r="F909" s="30" t="s">
        <v>414</v>
      </c>
      <c r="G909" s="30" t="s">
        <v>877</v>
      </c>
      <c r="H909" s="30"/>
      <c r="I909" s="225"/>
      <c r="J909" s="93"/>
      <c r="K909" s="93"/>
      <c r="L909" s="93"/>
      <c r="M909" s="93"/>
      <c r="N909" s="93"/>
      <c r="O909" s="93"/>
      <c r="P909" s="93"/>
      <c r="Q909" s="93"/>
      <c r="R909" s="93"/>
      <c r="S909" s="92"/>
      <c r="T909" s="92"/>
      <c r="U909" s="92">
        <v>1350000</v>
      </c>
      <c r="V909" s="92">
        <v>1417500</v>
      </c>
      <c r="W909" s="92">
        <v>1488375</v>
      </c>
      <c r="X909" s="92"/>
      <c r="Y909" s="93"/>
      <c r="Z909" s="93"/>
    </row>
    <row r="910" spans="1:26" ht="26.1">
      <c r="A910" s="9" t="s">
        <v>137</v>
      </c>
      <c r="B910" s="16" t="s">
        <v>9</v>
      </c>
      <c r="C910" s="16" t="s">
        <v>17</v>
      </c>
      <c r="D910" s="16" t="str" cm="1">
        <f t="array" ref="D910">IF(A910="", "", _xlfn._xlws.FILTER('Responsáveis pelas informações'!F:F, 'Responsáveis pelas informações'!A:A=A910))</f>
        <v>Juliana</v>
      </c>
      <c r="E910" s="16" t="s">
        <v>21</v>
      </c>
      <c r="F910" s="30" t="s">
        <v>877</v>
      </c>
      <c r="G910" s="30" t="s">
        <v>877</v>
      </c>
      <c r="H910" s="30"/>
      <c r="I910" s="16"/>
      <c r="J910" s="93"/>
      <c r="K910" s="93"/>
      <c r="L910" s="93"/>
      <c r="M910" s="93"/>
      <c r="N910" s="93"/>
      <c r="O910" s="93"/>
      <c r="P910" s="93"/>
      <c r="Q910" s="93"/>
      <c r="R910" s="93"/>
      <c r="S910" s="92">
        <v>116666.67</v>
      </c>
      <c r="T910" s="92">
        <v>333333.33</v>
      </c>
      <c r="U910" s="92">
        <v>666666.67000000004</v>
      </c>
      <c r="V910" s="92">
        <v>666666.67000000004</v>
      </c>
      <c r="W910" s="92">
        <v>1000000</v>
      </c>
      <c r="X910" s="92">
        <v>1000000</v>
      </c>
      <c r="Y910" s="93">
        <v>216666.67</v>
      </c>
      <c r="Z910" s="93"/>
    </row>
    <row r="911" spans="1:26" ht="26.1">
      <c r="A911" s="9" t="s">
        <v>137</v>
      </c>
      <c r="B911" s="16" t="s">
        <v>14</v>
      </c>
      <c r="C911" s="16" t="s">
        <v>17</v>
      </c>
      <c r="D911" s="16" t="str" cm="1">
        <f t="array" ref="D911">IF(A911="", "", _xlfn._xlws.FILTER('Responsáveis pelas informações'!F:F, 'Responsáveis pelas informações'!A:A=A911))</f>
        <v>Juliana</v>
      </c>
      <c r="E911" s="16" t="s">
        <v>21</v>
      </c>
      <c r="F911" s="30" t="s">
        <v>877</v>
      </c>
      <c r="G911" s="30" t="s">
        <v>877</v>
      </c>
      <c r="H911" s="30"/>
      <c r="I911" s="16"/>
      <c r="J911" s="93"/>
      <c r="K911" s="93"/>
      <c r="L911" s="93"/>
      <c r="M911" s="93"/>
      <c r="N911" s="93"/>
      <c r="O911" s="93"/>
      <c r="P911" s="93"/>
      <c r="Q911" s="93"/>
      <c r="R911" s="93"/>
      <c r="S911" s="92">
        <v>116666.67</v>
      </c>
      <c r="T911" s="92">
        <v>333333.34000000003</v>
      </c>
      <c r="U911" s="92">
        <v>666666.66</v>
      </c>
      <c r="V911" s="92">
        <v>666666.66</v>
      </c>
      <c r="W911" s="92">
        <v>1000000</v>
      </c>
      <c r="X911" s="92">
        <v>1000000</v>
      </c>
      <c r="Y911" s="93">
        <v>216666.67</v>
      </c>
      <c r="Z911" s="93"/>
    </row>
    <row r="912" spans="1:26" ht="39">
      <c r="A912" s="9" t="s">
        <v>137</v>
      </c>
      <c r="B912" s="16" t="s">
        <v>19</v>
      </c>
      <c r="C912" s="16" t="s">
        <v>17</v>
      </c>
      <c r="D912" s="16" t="str" cm="1">
        <f t="array" ref="D912">IF(A912="", "", _xlfn._xlws.FILTER('Responsáveis pelas informações'!F:F, 'Responsáveis pelas informações'!A:A=A912))</f>
        <v>Juliana</v>
      </c>
      <c r="E912" s="16" t="s">
        <v>21</v>
      </c>
      <c r="F912" s="30" t="s">
        <v>877</v>
      </c>
      <c r="G912" s="30" t="s">
        <v>877</v>
      </c>
      <c r="H912" s="30"/>
      <c r="I912" s="16"/>
      <c r="J912" s="93"/>
      <c r="K912" s="93"/>
      <c r="L912" s="93"/>
      <c r="M912" s="93"/>
      <c r="N912" s="93"/>
      <c r="O912" s="93"/>
      <c r="P912" s="93"/>
      <c r="Q912" s="93"/>
      <c r="R912" s="93"/>
      <c r="S912" s="92">
        <v>116666.67</v>
      </c>
      <c r="T912" s="92">
        <v>333333.33</v>
      </c>
      <c r="U912" s="92">
        <v>666666.67000000004</v>
      </c>
      <c r="V912" s="92">
        <v>666666.67000000004</v>
      </c>
      <c r="W912" s="92">
        <v>1000000</v>
      </c>
      <c r="X912" s="92">
        <v>1000000</v>
      </c>
      <c r="Y912" s="93">
        <v>216666.67</v>
      </c>
      <c r="Z912" s="93"/>
    </row>
    <row r="913" spans="1:26" ht="26.1">
      <c r="A913" s="9" t="s">
        <v>137</v>
      </c>
      <c r="B913" s="16" t="s">
        <v>24</v>
      </c>
      <c r="C913" s="16" t="s">
        <v>17</v>
      </c>
      <c r="D913" s="16" t="str" cm="1">
        <f t="array" ref="D913">IF(A913="", "", _xlfn._xlws.FILTER('Responsáveis pelas informações'!F:F, 'Responsáveis pelas informações'!A:A=A913))</f>
        <v>Juliana</v>
      </c>
      <c r="E913" s="16" t="s">
        <v>21</v>
      </c>
      <c r="F913" s="30" t="s">
        <v>877</v>
      </c>
      <c r="G913" s="30" t="s">
        <v>877</v>
      </c>
      <c r="H913" s="30"/>
      <c r="I913" s="16" t="s">
        <v>1096</v>
      </c>
      <c r="J913" s="93"/>
      <c r="K913" s="93"/>
      <c r="L913" s="93"/>
      <c r="M913" s="93"/>
      <c r="N913" s="93"/>
      <c r="O913" s="93"/>
      <c r="P913" s="93"/>
      <c r="Q913" s="93"/>
      <c r="R913" s="93"/>
      <c r="S913" s="92">
        <v>350000</v>
      </c>
      <c r="T913" s="92">
        <v>1000000</v>
      </c>
      <c r="U913" s="92">
        <v>2000000</v>
      </c>
      <c r="V913" s="92">
        <v>2000000</v>
      </c>
      <c r="W913" s="92">
        <v>3000000</v>
      </c>
      <c r="X913" s="92">
        <v>3000000</v>
      </c>
      <c r="Y913" s="93">
        <v>650000</v>
      </c>
      <c r="Z913" s="93"/>
    </row>
    <row r="914" spans="1:26" ht="26.1">
      <c r="A914" s="122" t="s">
        <v>137</v>
      </c>
      <c r="B914" s="114" t="s">
        <v>9</v>
      </c>
      <c r="C914" s="114" t="s">
        <v>17</v>
      </c>
      <c r="D914" s="114" t="s">
        <v>1097</v>
      </c>
      <c r="E914" s="114" t="s">
        <v>21</v>
      </c>
      <c r="F914" s="133" t="s">
        <v>877</v>
      </c>
      <c r="G914" s="133" t="s">
        <v>389</v>
      </c>
      <c r="H914" s="133"/>
      <c r="I914" s="114"/>
      <c r="J914" s="158"/>
      <c r="K914" s="158"/>
      <c r="L914" s="158"/>
      <c r="M914" s="158"/>
      <c r="N914" s="158"/>
      <c r="O914" s="158"/>
      <c r="P914" s="158"/>
      <c r="Q914" s="158"/>
      <c r="R914" s="158"/>
      <c r="S914" s="164"/>
      <c r="T914" s="164">
        <v>1451833.33</v>
      </c>
      <c r="U914" s="164">
        <v>666666.67000000004</v>
      </c>
      <c r="V914" s="164">
        <v>548166.67000000004</v>
      </c>
      <c r="W914" s="164">
        <v>500000</v>
      </c>
      <c r="X914" s="164">
        <v>500000</v>
      </c>
      <c r="Y914" s="158">
        <v>216666.67</v>
      </c>
      <c r="Z914" s="158"/>
    </row>
    <row r="915" spans="1:26" ht="26.1">
      <c r="A915" s="122" t="s">
        <v>137</v>
      </c>
      <c r="B915" s="114" t="s">
        <v>14</v>
      </c>
      <c r="C915" s="114" t="s">
        <v>17</v>
      </c>
      <c r="D915" s="114" t="s">
        <v>1097</v>
      </c>
      <c r="E915" s="114" t="s">
        <v>21</v>
      </c>
      <c r="F915" s="133" t="s">
        <v>877</v>
      </c>
      <c r="G915" s="133" t="s">
        <v>389</v>
      </c>
      <c r="H915" s="133"/>
      <c r="I915" s="114"/>
      <c r="J915" s="158"/>
      <c r="K915" s="158"/>
      <c r="L915" s="158"/>
      <c r="M915" s="158"/>
      <c r="N915" s="158"/>
      <c r="O915" s="158"/>
      <c r="P915" s="158"/>
      <c r="Q915" s="158"/>
      <c r="R915" s="158"/>
      <c r="S915" s="164"/>
      <c r="T915" s="164">
        <v>1454911.17</v>
      </c>
      <c r="U915" s="164">
        <v>666666.67000000004</v>
      </c>
      <c r="V915" s="164">
        <v>545088.82999999996</v>
      </c>
      <c r="W915" s="164">
        <v>500000</v>
      </c>
      <c r="X915" s="164">
        <v>500000</v>
      </c>
      <c r="Y915" s="158">
        <v>216666.67</v>
      </c>
      <c r="Z915" s="158"/>
    </row>
    <row r="916" spans="1:26" ht="39">
      <c r="A916" s="122" t="s">
        <v>137</v>
      </c>
      <c r="B916" s="114" t="s">
        <v>19</v>
      </c>
      <c r="C916" s="114" t="s">
        <v>17</v>
      </c>
      <c r="D916" s="114" t="s">
        <v>1097</v>
      </c>
      <c r="E916" s="114" t="s">
        <v>21</v>
      </c>
      <c r="F916" s="133" t="s">
        <v>877</v>
      </c>
      <c r="G916" s="133" t="s">
        <v>389</v>
      </c>
      <c r="H916" s="133"/>
      <c r="I916" s="114"/>
      <c r="J916" s="158"/>
      <c r="K916" s="158"/>
      <c r="L916" s="158"/>
      <c r="M916" s="158"/>
      <c r="N916" s="158"/>
      <c r="O916" s="158"/>
      <c r="P916" s="158"/>
      <c r="Q916" s="158"/>
      <c r="R916" s="158"/>
      <c r="S916" s="164"/>
      <c r="T916" s="164">
        <v>1452808.53</v>
      </c>
      <c r="U916" s="164">
        <v>666666.67000000004</v>
      </c>
      <c r="V916" s="164">
        <v>547191.47</v>
      </c>
      <c r="W916" s="164">
        <v>500000</v>
      </c>
      <c r="X916" s="164">
        <v>500000</v>
      </c>
      <c r="Y916" s="158">
        <v>216666.67</v>
      </c>
      <c r="Z916" s="158"/>
    </row>
    <row r="917" spans="1:26" ht="26.1">
      <c r="A917" s="122" t="s">
        <v>137</v>
      </c>
      <c r="B917" s="114" t="s">
        <v>24</v>
      </c>
      <c r="C917" s="114" t="s">
        <v>17</v>
      </c>
      <c r="D917" s="114" t="s">
        <v>1097</v>
      </c>
      <c r="E917" s="114" t="s">
        <v>21</v>
      </c>
      <c r="F917" s="133" t="s">
        <v>877</v>
      </c>
      <c r="G917" s="133" t="s">
        <v>389</v>
      </c>
      <c r="H917" s="133"/>
      <c r="I917" s="114"/>
      <c r="J917" s="158"/>
      <c r="K917" s="158"/>
      <c r="L917" s="158"/>
      <c r="M917" s="158"/>
      <c r="N917" s="158"/>
      <c r="O917" s="158"/>
      <c r="P917" s="158"/>
      <c r="Q917" s="158"/>
      <c r="R917" s="158"/>
      <c r="S917" s="164"/>
      <c r="T917" s="164">
        <v>4359553.03</v>
      </c>
      <c r="U917" s="164">
        <v>2000000.0100000002</v>
      </c>
      <c r="V917" s="164">
        <v>1640446.97</v>
      </c>
      <c r="W917" s="164">
        <v>1500000</v>
      </c>
      <c r="X917" s="164">
        <v>1500000</v>
      </c>
      <c r="Y917" s="158">
        <v>650000.01</v>
      </c>
      <c r="Z917" s="158"/>
    </row>
    <row r="918" spans="1:26" ht="26.1">
      <c r="A918" s="77" t="s">
        <v>138</v>
      </c>
      <c r="B918" s="47" t="s">
        <v>9</v>
      </c>
      <c r="C918" s="47" t="s">
        <v>17</v>
      </c>
      <c r="D918" s="47" t="str" cm="1">
        <f t="array" ref="D918">IF(A918="", "", _xlfn._xlws.FILTER('Responsáveis pelas informações'!F:F, 'Responsáveis pelas informações'!A:A=A918))</f>
        <v>Marcos</v>
      </c>
      <c r="E918" s="47" t="s">
        <v>232</v>
      </c>
      <c r="F918" s="61" t="s">
        <v>877</v>
      </c>
      <c r="G918" s="61" t="s">
        <v>877</v>
      </c>
      <c r="H918" s="61"/>
      <c r="I918" s="108"/>
      <c r="J918" s="94"/>
      <c r="K918" s="94"/>
      <c r="L918" s="94">
        <v>741188.89</v>
      </c>
      <c r="M918" s="94">
        <v>1482377.78</v>
      </c>
      <c r="N918" s="195">
        <v>1852972.22</v>
      </c>
      <c r="O918" s="94">
        <v>1482377.78</v>
      </c>
      <c r="P918" s="94">
        <v>1111783.33</v>
      </c>
      <c r="Q918" s="94">
        <v>0</v>
      </c>
      <c r="R918" s="94"/>
      <c r="S918" s="99"/>
      <c r="T918" s="99"/>
      <c r="U918" s="99"/>
      <c r="V918" s="99"/>
      <c r="W918" s="99"/>
      <c r="X918" s="99"/>
      <c r="Y918" s="94"/>
      <c r="Z918" s="94"/>
    </row>
    <row r="919" spans="1:26" ht="39">
      <c r="A919" s="77" t="s">
        <v>138</v>
      </c>
      <c r="B919" s="47" t="s">
        <v>19</v>
      </c>
      <c r="C919" s="47" t="s">
        <v>17</v>
      </c>
      <c r="D919" s="47" t="str" cm="1">
        <f t="array" ref="D919">IF(A919="", "", _xlfn._xlws.FILTER('Responsáveis pelas informações'!F:F, 'Responsáveis pelas informações'!A:A=A919))</f>
        <v>Marcos</v>
      </c>
      <c r="E919" s="47" t="s">
        <v>232</v>
      </c>
      <c r="F919" s="61" t="s">
        <v>877</v>
      </c>
      <c r="G919" s="61" t="s">
        <v>877</v>
      </c>
      <c r="H919" s="61"/>
      <c r="I919" s="108"/>
      <c r="J919" s="94"/>
      <c r="K919" s="94"/>
      <c r="L919" s="94">
        <v>481846.89</v>
      </c>
      <c r="M919" s="94">
        <v>963693.79</v>
      </c>
      <c r="N919" s="195">
        <v>1204617.23</v>
      </c>
      <c r="O919" s="94">
        <v>963693.79</v>
      </c>
      <c r="P919" s="94">
        <v>722770.34</v>
      </c>
      <c r="Q919" s="94">
        <v>0</v>
      </c>
      <c r="R919" s="94"/>
      <c r="S919" s="99"/>
      <c r="T919" s="99"/>
      <c r="U919" s="99"/>
      <c r="V919" s="99"/>
      <c r="W919" s="99"/>
      <c r="X919" s="99"/>
      <c r="Y919" s="94"/>
      <c r="Z919" s="94"/>
    </row>
    <row r="920" spans="1:26" ht="26.1">
      <c r="A920" s="77" t="s">
        <v>138</v>
      </c>
      <c r="B920" s="47" t="s">
        <v>14</v>
      </c>
      <c r="C920" s="47" t="s">
        <v>17</v>
      </c>
      <c r="D920" s="47" t="str" cm="1">
        <f t="array" ref="D920">IF(A920="", "", _xlfn._xlws.FILTER('Responsáveis pelas informações'!F:F, 'Responsáveis pelas informações'!A:A=A920))</f>
        <v>Marcos</v>
      </c>
      <c r="E920" s="47" t="s">
        <v>232</v>
      </c>
      <c r="F920" s="61" t="s">
        <v>877</v>
      </c>
      <c r="G920" s="61" t="s">
        <v>877</v>
      </c>
      <c r="H920" s="61"/>
      <c r="I920" s="108"/>
      <c r="J920" s="94"/>
      <c r="K920" s="94"/>
      <c r="L920" s="94">
        <v>1000530.88</v>
      </c>
      <c r="M920" s="94">
        <v>2001061.77</v>
      </c>
      <c r="N920" s="195">
        <v>2501327.21</v>
      </c>
      <c r="O920" s="94">
        <v>2001061.77</v>
      </c>
      <c r="P920" s="94">
        <v>1500796.33</v>
      </c>
      <c r="Q920" s="94">
        <v>0</v>
      </c>
      <c r="R920" s="94"/>
      <c r="S920" s="99"/>
      <c r="T920" s="99"/>
      <c r="U920" s="99"/>
      <c r="V920" s="99"/>
      <c r="W920" s="99"/>
      <c r="X920" s="99"/>
      <c r="Y920" s="94"/>
      <c r="Z920" s="94"/>
    </row>
    <row r="921" spans="1:26" ht="26.1">
      <c r="A921" s="77" t="s">
        <v>138</v>
      </c>
      <c r="B921" s="150" t="s">
        <v>24</v>
      </c>
      <c r="C921" s="47" t="s">
        <v>17</v>
      </c>
      <c r="D921" s="47" t="str" cm="1">
        <f t="array" ref="D921">IF(A921="", "", _xlfn._xlws.FILTER('Responsáveis pelas informações'!F:F, 'Responsáveis pelas informações'!A:A=A921))</f>
        <v>Marcos</v>
      </c>
      <c r="E921" s="47" t="s">
        <v>232</v>
      </c>
      <c r="F921" s="61" t="s">
        <v>877</v>
      </c>
      <c r="G921" s="61" t="s">
        <v>877</v>
      </c>
      <c r="H921" s="61"/>
      <c r="I921" s="108"/>
      <c r="J921" s="94"/>
      <c r="K921" s="94"/>
      <c r="L921" s="94">
        <v>2223566.66</v>
      </c>
      <c r="M921" s="94">
        <v>4447133.33</v>
      </c>
      <c r="N921" s="94">
        <v>5558916.6600000001</v>
      </c>
      <c r="O921" s="94">
        <v>4447133.34</v>
      </c>
      <c r="P921" s="94">
        <v>3335350</v>
      </c>
      <c r="Q921" s="94">
        <v>0</v>
      </c>
      <c r="R921" s="94"/>
      <c r="S921" s="99"/>
      <c r="T921" s="99"/>
      <c r="U921" s="99"/>
      <c r="V921" s="99"/>
      <c r="W921" s="99"/>
      <c r="X921" s="99"/>
      <c r="Y921" s="94"/>
      <c r="Z921" s="94"/>
    </row>
    <row r="922" spans="1:26" ht="26.1">
      <c r="A922" s="9" t="s">
        <v>139</v>
      </c>
      <c r="B922" s="114" t="s">
        <v>9</v>
      </c>
      <c r="C922" s="16" t="s">
        <v>17</v>
      </c>
      <c r="D922" s="16" t="str" cm="1">
        <f t="array" ref="D922">IF(A922="", "", _xlfn._xlws.FILTER('Responsáveis pelas informações'!F:F, 'Responsáveis pelas informações'!A:A=A922))</f>
        <v>Marcos</v>
      </c>
      <c r="E922" s="16" t="s">
        <v>11</v>
      </c>
      <c r="F922" s="30" t="s">
        <v>414</v>
      </c>
      <c r="G922" s="30" t="s">
        <v>877</v>
      </c>
      <c r="H922" s="30"/>
      <c r="I922" s="87"/>
      <c r="J922" s="93"/>
      <c r="K922" s="93"/>
      <c r="L922" s="93"/>
      <c r="M922" s="93"/>
      <c r="N922" s="93"/>
      <c r="O922" s="93"/>
      <c r="P922" s="93"/>
      <c r="Q922" s="93"/>
      <c r="R922" s="93"/>
      <c r="S922" s="92">
        <v>1689975</v>
      </c>
      <c r="T922" s="92">
        <v>1107225</v>
      </c>
      <c r="U922" s="92">
        <v>1084497.75</v>
      </c>
      <c r="V922" s="92">
        <v>838577.25</v>
      </c>
      <c r="W922" s="92">
        <v>466200</v>
      </c>
      <c r="X922" s="92"/>
      <c r="Y922" s="93"/>
      <c r="Z922" s="93"/>
    </row>
    <row r="923" spans="1:26" ht="26.1">
      <c r="A923" s="9" t="s">
        <v>139</v>
      </c>
      <c r="B923" s="114" t="s">
        <v>14</v>
      </c>
      <c r="C923" s="16" t="s">
        <v>17</v>
      </c>
      <c r="D923" s="16" t="str" cm="1">
        <f t="array" ref="D923">IF(A923="", "", _xlfn._xlws.FILTER('Responsáveis pelas informações'!F:F, 'Responsáveis pelas informações'!A:A=A923))</f>
        <v>Marcos</v>
      </c>
      <c r="E923" s="16" t="s">
        <v>11</v>
      </c>
      <c r="F923" s="30" t="s">
        <v>414</v>
      </c>
      <c r="G923" s="30" t="s">
        <v>877</v>
      </c>
      <c r="H923" s="30"/>
      <c r="I923" s="87"/>
      <c r="J923" s="93"/>
      <c r="K923" s="93"/>
      <c r="L923" s="93"/>
      <c r="M923" s="93"/>
      <c r="N923" s="93"/>
      <c r="O923" s="93"/>
      <c r="P923" s="93"/>
      <c r="Q923" s="93"/>
      <c r="R923" s="93"/>
      <c r="S923" s="92">
        <v>2537500</v>
      </c>
      <c r="T923" s="92">
        <v>1662500</v>
      </c>
      <c r="U923" s="92">
        <v>1628375</v>
      </c>
      <c r="V923" s="92">
        <v>1259125</v>
      </c>
      <c r="W923" s="92">
        <v>700000</v>
      </c>
      <c r="X923" s="92"/>
      <c r="Y923" s="93"/>
      <c r="Z923" s="93"/>
    </row>
    <row r="924" spans="1:26" ht="39">
      <c r="A924" s="9" t="s">
        <v>139</v>
      </c>
      <c r="B924" s="114" t="s">
        <v>19</v>
      </c>
      <c r="C924" s="16" t="s">
        <v>17</v>
      </c>
      <c r="D924" s="16" t="str" cm="1">
        <f t="array" ref="D924">IF(A924="", "", _xlfn._xlws.FILTER('Responsáveis pelas informações'!F:F, 'Responsáveis pelas informações'!A:A=A924))</f>
        <v>Marcos</v>
      </c>
      <c r="E924" s="16" t="s">
        <v>11</v>
      </c>
      <c r="F924" s="30" t="s">
        <v>414</v>
      </c>
      <c r="G924" s="30" t="s">
        <v>877</v>
      </c>
      <c r="H924" s="30"/>
      <c r="I924" s="87"/>
      <c r="J924" s="93"/>
      <c r="K924" s="93"/>
      <c r="L924" s="93"/>
      <c r="M924" s="93"/>
      <c r="N924" s="93"/>
      <c r="O924" s="93"/>
      <c r="P924" s="93"/>
      <c r="Q924" s="93"/>
      <c r="R924" s="93"/>
      <c r="S924" s="92">
        <v>847525</v>
      </c>
      <c r="T924" s="92">
        <v>555275</v>
      </c>
      <c r="U924" s="92">
        <v>543877.25</v>
      </c>
      <c r="V924" s="92">
        <v>420547.75</v>
      </c>
      <c r="W924" s="92">
        <v>233800</v>
      </c>
      <c r="X924" s="92"/>
      <c r="Y924" s="93"/>
      <c r="Z924" s="93"/>
    </row>
    <row r="925" spans="1:26" ht="26.1">
      <c r="A925" s="9" t="s">
        <v>139</v>
      </c>
      <c r="B925" s="114" t="s">
        <v>24</v>
      </c>
      <c r="C925" s="16" t="s">
        <v>17</v>
      </c>
      <c r="D925" s="16" t="str" cm="1">
        <f t="array" ref="D925">IF(A925="", "", _xlfn._xlws.FILTER('Responsáveis pelas informações'!F:F, 'Responsáveis pelas informações'!A:A=A925))</f>
        <v>Marcos</v>
      </c>
      <c r="E925" s="16" t="s">
        <v>11</v>
      </c>
      <c r="F925" s="30" t="s">
        <v>414</v>
      </c>
      <c r="G925" s="30" t="s">
        <v>877</v>
      </c>
      <c r="H925" s="30"/>
      <c r="I925" s="87"/>
      <c r="J925" s="93"/>
      <c r="K925" s="93"/>
      <c r="L925" s="93"/>
      <c r="M925" s="93"/>
      <c r="N925" s="93"/>
      <c r="O925" s="93"/>
      <c r="P925" s="93"/>
      <c r="Q925" s="93"/>
      <c r="R925" s="93"/>
      <c r="S925" s="92">
        <v>5075000</v>
      </c>
      <c r="T925" s="92">
        <v>3325000</v>
      </c>
      <c r="U925" s="92">
        <v>3256750</v>
      </c>
      <c r="V925" s="92">
        <v>2518250</v>
      </c>
      <c r="W925" s="92">
        <v>1400000</v>
      </c>
      <c r="X925" s="92"/>
      <c r="Y925" s="93"/>
      <c r="Z925" s="93"/>
    </row>
    <row r="926" spans="1:26" ht="26.1">
      <c r="A926" s="9" t="s">
        <v>139</v>
      </c>
      <c r="B926" s="114" t="s">
        <v>9</v>
      </c>
      <c r="C926" s="16" t="s">
        <v>7</v>
      </c>
      <c r="D926" s="16" t="str" cm="1">
        <f t="array" ref="D926">IF(A926="", "", _xlfn._xlws.FILTER('Responsáveis pelas informações'!F:F, 'Responsáveis pelas informações'!A:A=A926))</f>
        <v>Marcos</v>
      </c>
      <c r="E926" s="16" t="s">
        <v>11</v>
      </c>
      <c r="F926" s="30" t="s">
        <v>414</v>
      </c>
      <c r="G926" s="30" t="s">
        <v>877</v>
      </c>
      <c r="H926" s="30"/>
      <c r="I926" s="87"/>
      <c r="J926" s="93"/>
      <c r="K926" s="93"/>
      <c r="L926" s="93"/>
      <c r="M926" s="93"/>
      <c r="N926" s="93"/>
      <c r="O926" s="93"/>
      <c r="P926" s="93"/>
      <c r="Q926" s="93"/>
      <c r="R926" s="93"/>
      <c r="S926" s="92">
        <v>2682500</v>
      </c>
      <c r="T926" s="92">
        <v>1757500</v>
      </c>
      <c r="U926" s="92">
        <v>1721425</v>
      </c>
      <c r="V926" s="92">
        <v>1331075</v>
      </c>
      <c r="W926" s="92">
        <v>740000</v>
      </c>
      <c r="X926" s="92"/>
      <c r="Y926" s="93"/>
      <c r="Z926" s="93"/>
    </row>
    <row r="927" spans="1:26" ht="26.1">
      <c r="A927" s="9" t="s">
        <v>139</v>
      </c>
      <c r="B927" s="114" t="s">
        <v>14</v>
      </c>
      <c r="C927" s="16" t="s">
        <v>7</v>
      </c>
      <c r="D927" s="16" t="str" cm="1">
        <f t="array" ref="D927">IF(A927="", "", _xlfn._xlws.FILTER('Responsáveis pelas informações'!F:F, 'Responsáveis pelas informações'!A:A=A927))</f>
        <v>Marcos</v>
      </c>
      <c r="E927" s="16" t="s">
        <v>11</v>
      </c>
      <c r="F927" s="30" t="s">
        <v>414</v>
      </c>
      <c r="G927" s="30" t="s">
        <v>877</v>
      </c>
      <c r="H927" s="30"/>
      <c r="I927" s="87"/>
      <c r="J927" s="93"/>
      <c r="K927" s="93"/>
      <c r="L927" s="93"/>
      <c r="M927" s="93"/>
      <c r="N927" s="93"/>
      <c r="O927" s="93"/>
      <c r="P927" s="93"/>
      <c r="Q927" s="93"/>
      <c r="R927" s="93"/>
      <c r="S927" s="92">
        <v>3356750</v>
      </c>
      <c r="T927" s="92">
        <v>2199250</v>
      </c>
      <c r="U927" s="92">
        <v>2154107.5</v>
      </c>
      <c r="V927" s="92">
        <v>1665642.5</v>
      </c>
      <c r="W927" s="92">
        <v>926000</v>
      </c>
      <c r="X927" s="92"/>
      <c r="Y927" s="93"/>
      <c r="Z927" s="93"/>
    </row>
    <row r="928" spans="1:26" ht="39">
      <c r="A928" s="9" t="s">
        <v>139</v>
      </c>
      <c r="B928" s="114" t="s">
        <v>19</v>
      </c>
      <c r="C928" s="16" t="s">
        <v>7</v>
      </c>
      <c r="D928" s="16" t="str" cm="1">
        <f t="array" ref="D928">IF(A928="", "", _xlfn._xlws.FILTER('Responsáveis pelas informações'!F:F, 'Responsáveis pelas informações'!A:A=A928))</f>
        <v>Marcos</v>
      </c>
      <c r="E928" s="16" t="s">
        <v>11</v>
      </c>
      <c r="F928" s="30" t="s">
        <v>414</v>
      </c>
      <c r="G928" s="30" t="s">
        <v>877</v>
      </c>
      <c r="H928" s="30"/>
      <c r="I928" s="87"/>
      <c r="J928" s="93"/>
      <c r="K928" s="93"/>
      <c r="L928" s="93"/>
      <c r="M928" s="93"/>
      <c r="N928" s="93"/>
      <c r="O928" s="93"/>
      <c r="P928" s="93"/>
      <c r="Q928" s="93"/>
      <c r="R928" s="93"/>
      <c r="S928" s="92">
        <v>1210750</v>
      </c>
      <c r="T928" s="92">
        <v>793250</v>
      </c>
      <c r="U928" s="92">
        <v>776967.5</v>
      </c>
      <c r="V928" s="92">
        <v>600782.5</v>
      </c>
      <c r="W928" s="92">
        <v>334000</v>
      </c>
      <c r="X928" s="92"/>
      <c r="Y928" s="93"/>
      <c r="Z928" s="93"/>
    </row>
    <row r="929" spans="1:26" ht="26.1">
      <c r="A929" s="9" t="s">
        <v>139</v>
      </c>
      <c r="B929" s="114" t="s">
        <v>24</v>
      </c>
      <c r="C929" s="16" t="s">
        <v>7</v>
      </c>
      <c r="D929" s="16" t="str" cm="1">
        <f t="array" ref="D929">IF(A929="", "", _xlfn._xlws.FILTER('Responsáveis pelas informações'!F:F, 'Responsáveis pelas informações'!A:A=A929))</f>
        <v>Marcos</v>
      </c>
      <c r="E929" s="16" t="s">
        <v>11</v>
      </c>
      <c r="F929" s="30" t="s">
        <v>414</v>
      </c>
      <c r="G929" s="30" t="s">
        <v>877</v>
      </c>
      <c r="H929" s="30"/>
      <c r="I929" s="87"/>
      <c r="J929" s="93"/>
      <c r="K929" s="93"/>
      <c r="L929" s="93"/>
      <c r="M929" s="93"/>
      <c r="N929" s="93"/>
      <c r="O929" s="93"/>
      <c r="P929" s="93"/>
      <c r="Q929" s="93"/>
      <c r="R929" s="93"/>
      <c r="S929" s="92">
        <v>7250000</v>
      </c>
      <c r="T929" s="92">
        <v>4750000</v>
      </c>
      <c r="U929" s="92">
        <v>4652500</v>
      </c>
      <c r="V929" s="92">
        <v>3597500</v>
      </c>
      <c r="W929" s="92">
        <v>2000000</v>
      </c>
      <c r="X929" s="92"/>
      <c r="Y929" s="93"/>
      <c r="Z929" s="93"/>
    </row>
    <row r="930" spans="1:26" ht="26.1">
      <c r="A930" s="9" t="s">
        <v>139</v>
      </c>
      <c r="B930" s="114" t="s">
        <v>9</v>
      </c>
      <c r="C930" s="16" t="s">
        <v>12</v>
      </c>
      <c r="D930" s="16" t="str" cm="1">
        <f t="array" ref="D930">IF(A930="", "", _xlfn._xlws.FILTER('Responsáveis pelas informações'!F:F, 'Responsáveis pelas informações'!A:A=A930))</f>
        <v>Marcos</v>
      </c>
      <c r="E930" s="16" t="s">
        <v>11</v>
      </c>
      <c r="F930" s="30" t="s">
        <v>414</v>
      </c>
      <c r="G930" s="30" t="s">
        <v>877</v>
      </c>
      <c r="H930" s="30"/>
      <c r="I930" s="87"/>
      <c r="J930" s="93"/>
      <c r="K930" s="93"/>
      <c r="L930" s="93"/>
      <c r="M930" s="93"/>
      <c r="N930" s="93"/>
      <c r="O930" s="93"/>
      <c r="P930" s="93"/>
      <c r="Q930" s="93"/>
      <c r="R930" s="93"/>
      <c r="S930" s="92">
        <v>804750</v>
      </c>
      <c r="T930" s="92">
        <v>527250</v>
      </c>
      <c r="U930" s="92">
        <v>516427.5</v>
      </c>
      <c r="V930" s="92">
        <v>399322.5</v>
      </c>
      <c r="W930" s="92">
        <v>222000</v>
      </c>
      <c r="X930" s="92"/>
      <c r="Y930" s="93"/>
      <c r="Z930" s="93"/>
    </row>
    <row r="931" spans="1:26" ht="26.1">
      <c r="A931" s="9" t="s">
        <v>139</v>
      </c>
      <c r="B931" s="114" t="s">
        <v>14</v>
      </c>
      <c r="C931" s="16" t="s">
        <v>12</v>
      </c>
      <c r="D931" s="16" t="str" cm="1">
        <f t="array" ref="D931">IF(A931="", "", _xlfn._xlws.FILTER('Responsáveis pelas informações'!F:F, 'Responsáveis pelas informações'!A:A=A931))</f>
        <v>Marcos</v>
      </c>
      <c r="E931" s="16" t="s">
        <v>11</v>
      </c>
      <c r="F931" s="30" t="s">
        <v>414</v>
      </c>
      <c r="G931" s="30" t="s">
        <v>877</v>
      </c>
      <c r="H931" s="30"/>
      <c r="I931" s="87"/>
      <c r="J931" s="93"/>
      <c r="K931" s="93"/>
      <c r="L931" s="93"/>
      <c r="M931" s="93"/>
      <c r="N931" s="93"/>
      <c r="O931" s="93"/>
      <c r="P931" s="93"/>
      <c r="Q931" s="93"/>
      <c r="R931" s="93"/>
      <c r="S931" s="92">
        <v>1007025</v>
      </c>
      <c r="T931" s="92">
        <v>659775</v>
      </c>
      <c r="U931" s="92">
        <v>646232.25</v>
      </c>
      <c r="V931" s="92">
        <v>499692.75</v>
      </c>
      <c r="W931" s="92">
        <v>277800</v>
      </c>
      <c r="X931" s="92"/>
      <c r="Y931" s="93"/>
      <c r="Z931" s="93"/>
    </row>
    <row r="932" spans="1:26" ht="39">
      <c r="A932" s="9" t="s">
        <v>139</v>
      </c>
      <c r="B932" s="114" t="s">
        <v>19</v>
      </c>
      <c r="C932" s="16" t="s">
        <v>12</v>
      </c>
      <c r="D932" s="16" t="str" cm="1">
        <f t="array" ref="D932">IF(A932="", "", _xlfn._xlws.FILTER('Responsáveis pelas informações'!F:F, 'Responsáveis pelas informações'!A:A=A932))</f>
        <v>Marcos</v>
      </c>
      <c r="E932" s="16" t="s">
        <v>11</v>
      </c>
      <c r="F932" s="30" t="s">
        <v>414</v>
      </c>
      <c r="G932" s="30" t="s">
        <v>877</v>
      </c>
      <c r="H932" s="30"/>
      <c r="I932" s="87"/>
      <c r="J932" s="93"/>
      <c r="K932" s="93"/>
      <c r="L932" s="93"/>
      <c r="M932" s="93"/>
      <c r="N932" s="93"/>
      <c r="O932" s="93"/>
      <c r="P932" s="93"/>
      <c r="Q932" s="93"/>
      <c r="R932" s="93"/>
      <c r="S932" s="92">
        <v>363225</v>
      </c>
      <c r="T932" s="92">
        <v>237975</v>
      </c>
      <c r="U932" s="92">
        <v>233090.25</v>
      </c>
      <c r="V932" s="92">
        <v>180234.75</v>
      </c>
      <c r="W932" s="92">
        <v>100200</v>
      </c>
      <c r="X932" s="92"/>
      <c r="Y932" s="93"/>
      <c r="Z932" s="93"/>
    </row>
    <row r="933" spans="1:26" ht="26.1">
      <c r="A933" s="9" t="s">
        <v>139</v>
      </c>
      <c r="B933" s="114" t="s">
        <v>24</v>
      </c>
      <c r="C933" s="16" t="s">
        <v>12</v>
      </c>
      <c r="D933" s="16" t="str" cm="1">
        <f t="array" ref="D933">IF(A933="", "", _xlfn._xlws.FILTER('Responsáveis pelas informações'!F:F, 'Responsáveis pelas informações'!A:A=A933))</f>
        <v>Marcos</v>
      </c>
      <c r="E933" s="16" t="s">
        <v>11</v>
      </c>
      <c r="F933" s="30" t="s">
        <v>414</v>
      </c>
      <c r="G933" s="30" t="s">
        <v>877</v>
      </c>
      <c r="H933" s="30"/>
      <c r="I933" s="87"/>
      <c r="J933" s="93"/>
      <c r="K933" s="93"/>
      <c r="L933" s="93"/>
      <c r="M933" s="93"/>
      <c r="N933" s="93"/>
      <c r="O933" s="93"/>
      <c r="P933" s="93"/>
      <c r="Q933" s="93"/>
      <c r="R933" s="93"/>
      <c r="S933" s="92">
        <v>2175000</v>
      </c>
      <c r="T933" s="92">
        <v>1425000</v>
      </c>
      <c r="U933" s="92">
        <v>1395750</v>
      </c>
      <c r="V933" s="92">
        <v>1079250</v>
      </c>
      <c r="W933" s="92">
        <v>600000</v>
      </c>
      <c r="X933" s="92"/>
      <c r="Y933" s="93"/>
      <c r="Z933" s="93"/>
    </row>
    <row r="934" spans="1:26" ht="26.1">
      <c r="A934" s="9" t="s">
        <v>139</v>
      </c>
      <c r="B934" s="114" t="s">
        <v>9</v>
      </c>
      <c r="C934" s="16" t="s">
        <v>17</v>
      </c>
      <c r="D934" s="16" t="str" cm="1">
        <f t="array" ref="D934">IF(A934="", "", _xlfn._xlws.FILTER('Responsáveis pelas informações'!F:F, 'Responsáveis pelas informações'!A:A=A934))</f>
        <v>Marcos</v>
      </c>
      <c r="E934" s="16" t="s">
        <v>11</v>
      </c>
      <c r="F934" s="30" t="s">
        <v>877</v>
      </c>
      <c r="G934" s="30" t="s">
        <v>389</v>
      </c>
      <c r="H934" s="30"/>
      <c r="I934" s="87"/>
      <c r="J934" s="93"/>
      <c r="K934" s="93"/>
      <c r="L934" s="93"/>
      <c r="M934" s="93"/>
      <c r="N934" s="93"/>
      <c r="O934" s="93"/>
      <c r="P934" s="93"/>
      <c r="Q934" s="93"/>
      <c r="R934" s="93"/>
      <c r="S934" s="92">
        <v>3129864</v>
      </c>
      <c r="T934" s="92">
        <v>987334.68</v>
      </c>
      <c r="U934" s="92">
        <v>666000</v>
      </c>
      <c r="V934" s="92">
        <v>403276.32</v>
      </c>
      <c r="W934" s="92">
        <v>0</v>
      </c>
      <c r="X934" s="92"/>
      <c r="Y934" s="93"/>
      <c r="Z934" s="93"/>
    </row>
    <row r="935" spans="1:26" ht="26.1">
      <c r="A935" s="9" t="s">
        <v>139</v>
      </c>
      <c r="B935" s="114" t="s">
        <v>14</v>
      </c>
      <c r="C935" s="16" t="s">
        <v>17</v>
      </c>
      <c r="D935" s="16" t="str" cm="1">
        <f t="array" ref="D935">IF(A935="", "", _xlfn._xlws.FILTER('Responsáveis pelas informações'!F:F, 'Responsáveis pelas informações'!A:A=A935))</f>
        <v>Marcos</v>
      </c>
      <c r="E935" s="16" t="s">
        <v>11</v>
      </c>
      <c r="F935" s="30" t="s">
        <v>877</v>
      </c>
      <c r="G935" s="30" t="s">
        <v>389</v>
      </c>
      <c r="H935" s="30"/>
      <c r="I935" s="87"/>
      <c r="J935" s="93"/>
      <c r="K935" s="93"/>
      <c r="L935" s="93"/>
      <c r="M935" s="93"/>
      <c r="N935" s="93"/>
      <c r="O935" s="93"/>
      <c r="P935" s="93"/>
      <c r="Q935" s="93"/>
      <c r="R935" s="93"/>
      <c r="S935" s="92">
        <v>4681980</v>
      </c>
      <c r="T935" s="92">
        <v>1500000</v>
      </c>
      <c r="U935" s="92">
        <v>1000000</v>
      </c>
      <c r="V935" s="92">
        <v>605520</v>
      </c>
      <c r="W935" s="92">
        <v>0</v>
      </c>
      <c r="X935" s="92"/>
      <c r="Y935" s="93"/>
      <c r="Z935" s="93"/>
    </row>
    <row r="936" spans="1:26" ht="39">
      <c r="A936" s="9" t="s">
        <v>139</v>
      </c>
      <c r="B936" s="114" t="s">
        <v>19</v>
      </c>
      <c r="C936" s="16" t="s">
        <v>17</v>
      </c>
      <c r="D936" s="16" t="str" cm="1">
        <f t="array" ref="D936">IF(A936="", "", _xlfn._xlws.FILTER('Responsáveis pelas informações'!F:F, 'Responsáveis pelas informações'!A:A=A936))</f>
        <v>Marcos</v>
      </c>
      <c r="E936" s="16" t="s">
        <v>11</v>
      </c>
      <c r="F936" s="30" t="s">
        <v>877</v>
      </c>
      <c r="G936" s="30" t="s">
        <v>389</v>
      </c>
      <c r="H936" s="30"/>
      <c r="I936" s="87"/>
      <c r="J936" s="93"/>
      <c r="K936" s="93"/>
      <c r="L936" s="93"/>
      <c r="M936" s="93"/>
      <c r="N936" s="93"/>
      <c r="O936" s="93"/>
      <c r="P936" s="93"/>
      <c r="Q936" s="93"/>
      <c r="R936" s="93"/>
      <c r="S936" s="92">
        <v>1552116</v>
      </c>
      <c r="T936" s="92">
        <v>512665.32</v>
      </c>
      <c r="U936" s="92">
        <v>334000</v>
      </c>
      <c r="V936" s="92">
        <v>202243.68</v>
      </c>
      <c r="W936" s="92">
        <v>0</v>
      </c>
      <c r="X936" s="92"/>
      <c r="Y936" s="93"/>
      <c r="Z936" s="93"/>
    </row>
    <row r="937" spans="1:26" ht="26.1">
      <c r="A937" s="9" t="s">
        <v>139</v>
      </c>
      <c r="B937" s="114" t="s">
        <v>24</v>
      </c>
      <c r="C937" s="16" t="s">
        <v>17</v>
      </c>
      <c r="D937" s="16" t="str" cm="1">
        <f t="array" ref="D937">IF(A937="", "", _xlfn._xlws.FILTER('Responsáveis pelas informações'!F:F, 'Responsáveis pelas informações'!A:A=A937))</f>
        <v>Marcos</v>
      </c>
      <c r="E937" s="16" t="s">
        <v>11</v>
      </c>
      <c r="F937" s="30" t="s">
        <v>877</v>
      </c>
      <c r="G937" s="30" t="s">
        <v>389</v>
      </c>
      <c r="H937" s="30"/>
      <c r="I937" s="87"/>
      <c r="J937" s="93"/>
      <c r="K937" s="93"/>
      <c r="L937" s="93"/>
      <c r="M937" s="93"/>
      <c r="N937" s="93"/>
      <c r="O937" s="93"/>
      <c r="P937" s="93"/>
      <c r="Q937" s="93"/>
      <c r="R937" s="93"/>
      <c r="S937" s="92">
        <v>9363960</v>
      </c>
      <c r="T937" s="92">
        <v>3000000</v>
      </c>
      <c r="U937" s="92">
        <v>2000000</v>
      </c>
      <c r="V937" s="92">
        <v>1211040</v>
      </c>
      <c r="W937" s="92">
        <v>0</v>
      </c>
      <c r="X937" s="92"/>
      <c r="Y937" s="93"/>
      <c r="Z937" s="93"/>
    </row>
    <row r="938" spans="1:26" ht="26.1">
      <c r="A938" s="9" t="s">
        <v>139</v>
      </c>
      <c r="B938" s="114" t="s">
        <v>9</v>
      </c>
      <c r="C938" s="16" t="s">
        <v>7</v>
      </c>
      <c r="D938" s="16" t="str" cm="1">
        <f t="array" ref="D938">IF(A938="", "", _xlfn._xlws.FILTER('Responsáveis pelas informações'!F:F, 'Responsáveis pelas informações'!A:A=A938))</f>
        <v>Marcos</v>
      </c>
      <c r="E938" s="16" t="s">
        <v>11</v>
      </c>
      <c r="F938" s="30" t="s">
        <v>877</v>
      </c>
      <c r="G938" s="30" t="s">
        <v>389</v>
      </c>
      <c r="H938" s="30"/>
      <c r="I938" s="87"/>
      <c r="J938" s="93"/>
      <c r="K938" s="93"/>
      <c r="L938" s="93"/>
      <c r="M938" s="93"/>
      <c r="N938" s="93"/>
      <c r="O938" s="93"/>
      <c r="P938" s="93"/>
      <c r="Q938" s="93"/>
      <c r="R938" s="93"/>
      <c r="S938" s="92">
        <v>3495401.8</v>
      </c>
      <c r="T938" s="92">
        <v>1865000</v>
      </c>
      <c r="U938" s="92">
        <v>1680000</v>
      </c>
      <c r="V938" s="92">
        <v>740000</v>
      </c>
      <c r="W938" s="92">
        <v>452098.2</v>
      </c>
      <c r="X938" s="92"/>
      <c r="Y938" s="93"/>
      <c r="Z938" s="93"/>
    </row>
    <row r="939" spans="1:26" ht="26.1">
      <c r="A939" s="9" t="s">
        <v>139</v>
      </c>
      <c r="B939" s="114" t="s">
        <v>14</v>
      </c>
      <c r="C939" s="16" t="s">
        <v>7</v>
      </c>
      <c r="D939" s="16" t="str" cm="1">
        <f t="array" ref="D939">IF(A939="", "", _xlfn._xlws.FILTER('Responsáveis pelas informações'!F:F, 'Responsáveis pelas informações'!A:A=A939))</f>
        <v>Marcos</v>
      </c>
      <c r="E939" s="16" t="s">
        <v>11</v>
      </c>
      <c r="F939" s="30" t="s">
        <v>877</v>
      </c>
      <c r="G939" s="30" t="s">
        <v>389</v>
      </c>
      <c r="H939" s="30"/>
      <c r="I939" s="87"/>
      <c r="J939" s="93"/>
      <c r="K939" s="93"/>
      <c r="L939" s="93"/>
      <c r="M939" s="93"/>
      <c r="N939" s="93"/>
      <c r="O939" s="93"/>
      <c r="P939" s="93"/>
      <c r="Q939" s="93"/>
      <c r="R939" s="93"/>
      <c r="S939" s="92">
        <v>5264211</v>
      </c>
      <c r="T939" s="92">
        <v>1983500</v>
      </c>
      <c r="U939" s="92">
        <v>1752000</v>
      </c>
      <c r="V939" s="92">
        <v>826000</v>
      </c>
      <c r="W939" s="92">
        <v>476039</v>
      </c>
      <c r="X939" s="92"/>
      <c r="Y939" s="93"/>
      <c r="Z939" s="93"/>
    </row>
    <row r="940" spans="1:26" ht="39">
      <c r="A940" s="9" t="s">
        <v>139</v>
      </c>
      <c r="B940" s="114" t="s">
        <v>19</v>
      </c>
      <c r="C940" s="16" t="s">
        <v>7</v>
      </c>
      <c r="D940" s="16" t="str" cm="1">
        <f t="array" ref="D940">IF(A940="", "", _xlfn._xlws.FILTER('Responsáveis pelas informações'!F:F, 'Responsáveis pelas informações'!A:A=A940))</f>
        <v>Marcos</v>
      </c>
      <c r="E940" s="16" t="s">
        <v>11</v>
      </c>
      <c r="F940" s="30" t="s">
        <v>877</v>
      </c>
      <c r="G940" s="30" t="s">
        <v>389</v>
      </c>
      <c r="H940" s="30"/>
      <c r="I940" s="87"/>
      <c r="J940" s="93"/>
      <c r="K940" s="93"/>
      <c r="L940" s="93"/>
      <c r="M940" s="93"/>
      <c r="N940" s="93"/>
      <c r="O940" s="93"/>
      <c r="P940" s="93"/>
      <c r="Q940" s="93"/>
      <c r="R940" s="93"/>
      <c r="S940" s="92">
        <v>1768809.2</v>
      </c>
      <c r="T940" s="92">
        <v>741500</v>
      </c>
      <c r="U940" s="92">
        <v>667437.27</v>
      </c>
      <c r="V940" s="92">
        <v>334000</v>
      </c>
      <c r="W940" s="92">
        <v>204003.53</v>
      </c>
      <c r="X940" s="92"/>
      <c r="Y940" s="93"/>
      <c r="Z940" s="93"/>
    </row>
    <row r="941" spans="1:26" s="159" customFormat="1" ht="26.1">
      <c r="A941" s="122" t="s">
        <v>139</v>
      </c>
      <c r="B941" s="114" t="s">
        <v>24</v>
      </c>
      <c r="C941" s="114" t="s">
        <v>7</v>
      </c>
      <c r="D941" s="114" t="str" cm="1">
        <f t="array" ref="D941">IF(A941="", "", _xlfn._xlws.FILTER('Responsáveis pelas informações'!F:F, 'Responsáveis pelas informações'!A:A=A941))</f>
        <v>Marcos</v>
      </c>
      <c r="E941" s="114" t="s">
        <v>11</v>
      </c>
      <c r="F941" s="133" t="s">
        <v>877</v>
      </c>
      <c r="G941" s="133" t="s">
        <v>389</v>
      </c>
      <c r="H941" s="131"/>
      <c r="I941" s="207" t="s">
        <v>231</v>
      </c>
      <c r="J941" s="208"/>
      <c r="K941" s="209"/>
      <c r="L941" s="209"/>
      <c r="M941" s="209"/>
      <c r="N941" s="209"/>
      <c r="O941" s="209"/>
      <c r="P941" s="209"/>
      <c r="Q941" s="209"/>
      <c r="R941" s="209"/>
      <c r="S941" s="164">
        <v>10528422</v>
      </c>
      <c r="T941" s="164">
        <v>4500000</v>
      </c>
      <c r="U941" s="164">
        <v>4000000</v>
      </c>
      <c r="V941" s="164">
        <v>2000000</v>
      </c>
      <c r="W941" s="164">
        <v>1221578</v>
      </c>
      <c r="X941" s="164"/>
      <c r="Y941" s="209"/>
      <c r="Z941" s="209"/>
    </row>
    <row r="942" spans="1:26" ht="26.1">
      <c r="A942" s="9" t="s">
        <v>139</v>
      </c>
      <c r="B942" s="114" t="s">
        <v>9</v>
      </c>
      <c r="C942" s="16" t="s">
        <v>12</v>
      </c>
      <c r="D942" s="16" t="str" cm="1">
        <f t="array" ref="D942">IF(A942="", "", _xlfn._xlws.FILTER('Responsáveis pelas informações'!F:F, 'Responsáveis pelas informações'!A:A=A942))</f>
        <v>Marcos</v>
      </c>
      <c r="E942" s="16" t="s">
        <v>11</v>
      </c>
      <c r="F942" s="30" t="s">
        <v>877</v>
      </c>
      <c r="G942" s="30" t="s">
        <v>389</v>
      </c>
      <c r="H942" s="30"/>
      <c r="I942" s="87"/>
      <c r="J942" s="93"/>
      <c r="K942" s="93"/>
      <c r="L942" s="93"/>
      <c r="M942" s="93"/>
      <c r="N942" s="93"/>
      <c r="O942" s="93"/>
      <c r="P942" s="93"/>
      <c r="Q942" s="93"/>
      <c r="R942" s="93"/>
      <c r="S942" s="92">
        <v>0</v>
      </c>
      <c r="T942" s="92">
        <v>929625</v>
      </c>
      <c r="U942" s="92">
        <v>918802.5</v>
      </c>
      <c r="V942" s="92">
        <v>399322.5</v>
      </c>
      <c r="W942" s="92">
        <v>222000</v>
      </c>
      <c r="X942" s="92"/>
      <c r="Y942" s="93"/>
      <c r="Z942" s="93"/>
    </row>
    <row r="943" spans="1:26" ht="26.1">
      <c r="A943" s="9" t="s">
        <v>139</v>
      </c>
      <c r="B943" s="114" t="s">
        <v>14</v>
      </c>
      <c r="C943" s="16" t="s">
        <v>12</v>
      </c>
      <c r="D943" s="16" t="str" cm="1">
        <f t="array" ref="D943">IF(A943="", "", _xlfn._xlws.FILTER('Responsáveis pelas informações'!F:F, 'Responsáveis pelas informações'!A:A=A943))</f>
        <v>Marcos</v>
      </c>
      <c r="E943" s="16" t="s">
        <v>11</v>
      </c>
      <c r="F943" s="30" t="s">
        <v>877</v>
      </c>
      <c r="G943" s="30" t="s">
        <v>389</v>
      </c>
      <c r="H943" s="30"/>
      <c r="I943" s="87"/>
      <c r="J943" s="93"/>
      <c r="K943" s="93"/>
      <c r="L943" s="93"/>
      <c r="M943" s="93"/>
      <c r="N943" s="93"/>
      <c r="O943" s="93"/>
      <c r="P943" s="93"/>
      <c r="Q943" s="93"/>
      <c r="R943" s="93"/>
      <c r="S943" s="92">
        <v>0</v>
      </c>
      <c r="T943" s="92">
        <v>1163287.5</v>
      </c>
      <c r="U943" s="92">
        <v>1149744.75</v>
      </c>
      <c r="V943" s="92">
        <v>499692.75</v>
      </c>
      <c r="W943" s="92">
        <v>277800</v>
      </c>
      <c r="X943" s="92"/>
      <c r="Y943" s="93"/>
      <c r="Z943" s="93"/>
    </row>
    <row r="944" spans="1:26" ht="39">
      <c r="A944" s="9" t="s">
        <v>139</v>
      </c>
      <c r="B944" s="114" t="s">
        <v>19</v>
      </c>
      <c r="C944" s="16" t="s">
        <v>12</v>
      </c>
      <c r="D944" s="16" t="str" cm="1">
        <f t="array" ref="D944">IF(A944="", "", _xlfn._xlws.FILTER('Responsáveis pelas informações'!F:F, 'Responsáveis pelas informações'!A:A=A944))</f>
        <v>Marcos</v>
      </c>
      <c r="E944" s="16" t="s">
        <v>11</v>
      </c>
      <c r="F944" s="30" t="s">
        <v>877</v>
      </c>
      <c r="G944" s="30" t="s">
        <v>389</v>
      </c>
      <c r="H944" s="30"/>
      <c r="I944" s="87"/>
      <c r="J944" s="93"/>
      <c r="K944" s="93"/>
      <c r="L944" s="93"/>
      <c r="M944" s="93"/>
      <c r="N944" s="93"/>
      <c r="O944" s="93"/>
      <c r="P944" s="93"/>
      <c r="Q944" s="93"/>
      <c r="R944" s="93"/>
      <c r="S944" s="92">
        <v>0</v>
      </c>
      <c r="T944" s="92">
        <v>419587.5</v>
      </c>
      <c r="U944" s="92">
        <v>414702.75</v>
      </c>
      <c r="V944" s="92">
        <v>180234.75</v>
      </c>
      <c r="W944" s="92">
        <v>100200</v>
      </c>
      <c r="X944" s="92"/>
      <c r="Y944" s="93"/>
      <c r="Z944" s="93"/>
    </row>
    <row r="945" spans="1:26" ht="26.1">
      <c r="A945" s="9" t="s">
        <v>139</v>
      </c>
      <c r="B945" s="114" t="s">
        <v>24</v>
      </c>
      <c r="C945" s="16" t="s">
        <v>12</v>
      </c>
      <c r="D945" s="16" t="str" cm="1">
        <f t="array" ref="D945">IF(A945="", "", _xlfn._xlws.FILTER('Responsáveis pelas informações'!F:F, 'Responsáveis pelas informações'!A:A=A945))</f>
        <v>Marcos</v>
      </c>
      <c r="E945" s="16" t="s">
        <v>11</v>
      </c>
      <c r="F945" s="30" t="s">
        <v>877</v>
      </c>
      <c r="G945" s="30" t="s">
        <v>389</v>
      </c>
      <c r="H945" s="30"/>
      <c r="I945" s="87"/>
      <c r="J945" s="93"/>
      <c r="K945" s="93"/>
      <c r="L945" s="93"/>
      <c r="M945" s="93"/>
      <c r="N945" s="93"/>
      <c r="O945" s="93"/>
      <c r="P945" s="93"/>
      <c r="Q945" s="93"/>
      <c r="R945" s="93"/>
      <c r="S945" s="92">
        <v>0</v>
      </c>
      <c r="T945" s="92">
        <v>2512500</v>
      </c>
      <c r="U945" s="92">
        <v>2483250</v>
      </c>
      <c r="V945" s="92">
        <v>1079250</v>
      </c>
      <c r="W945" s="92">
        <v>600000</v>
      </c>
      <c r="X945" s="92"/>
      <c r="Y945" s="93"/>
      <c r="Z945" s="93"/>
    </row>
    <row r="946" spans="1:26" ht="26.1">
      <c r="A946" s="9" t="s">
        <v>140</v>
      </c>
      <c r="B946" s="114" t="s">
        <v>9</v>
      </c>
      <c r="C946" s="16" t="s">
        <v>17</v>
      </c>
      <c r="D946" s="16" t="str" cm="1">
        <f t="array" ref="D946">IF(A946="", "", _xlfn._xlws.FILTER('Responsáveis pelas informações'!F:F, 'Responsáveis pelas informações'!A:A=A946))</f>
        <v>Marcos</v>
      </c>
      <c r="E946" s="16" t="s">
        <v>38</v>
      </c>
      <c r="F946" s="30" t="s">
        <v>877</v>
      </c>
      <c r="G946" s="30" t="s">
        <v>877</v>
      </c>
      <c r="H946" s="30"/>
      <c r="I946" s="103"/>
      <c r="J946" s="93"/>
      <c r="K946" s="93"/>
      <c r="L946" s="93"/>
      <c r="M946" s="93"/>
      <c r="N946" s="93"/>
      <c r="O946" s="93"/>
      <c r="P946" s="93">
        <v>120000</v>
      </c>
      <c r="Q946" s="93">
        <v>600000</v>
      </c>
      <c r="R946" s="93">
        <v>820000</v>
      </c>
      <c r="S946" s="92">
        <v>1160000</v>
      </c>
      <c r="T946" s="92">
        <v>1800000</v>
      </c>
      <c r="U946" s="92">
        <v>1100000</v>
      </c>
      <c r="V946" s="92">
        <v>400000</v>
      </c>
      <c r="W946" s="92"/>
      <c r="X946" s="92"/>
      <c r="Y946" s="93"/>
      <c r="Z946" s="93"/>
    </row>
    <row r="947" spans="1:26" ht="26.1">
      <c r="A947" s="9" t="s">
        <v>140</v>
      </c>
      <c r="B947" s="114" t="s">
        <v>14</v>
      </c>
      <c r="C947" s="16" t="s">
        <v>17</v>
      </c>
      <c r="D947" s="16" t="str" cm="1">
        <f t="array" ref="D947">IF(A947="", "", _xlfn._xlws.FILTER('Responsáveis pelas informações'!F:F, 'Responsáveis pelas informações'!A:A=A947))</f>
        <v>Marcos</v>
      </c>
      <c r="E947" s="16" t="s">
        <v>38</v>
      </c>
      <c r="F947" s="30" t="s">
        <v>877</v>
      </c>
      <c r="G947" s="30" t="s">
        <v>877</v>
      </c>
      <c r="H947" s="30"/>
      <c r="I947" s="103"/>
      <c r="J947" s="93"/>
      <c r="K947" s="93"/>
      <c r="L947" s="93"/>
      <c r="M947" s="93"/>
      <c r="N947" s="93"/>
      <c r="O947" s="93"/>
      <c r="P947" s="93">
        <v>120000</v>
      </c>
      <c r="Q947" s="93">
        <v>600000</v>
      </c>
      <c r="R947" s="93">
        <v>820000</v>
      </c>
      <c r="S947" s="92">
        <v>1160000</v>
      </c>
      <c r="T947" s="92">
        <v>1800000</v>
      </c>
      <c r="U947" s="92">
        <v>1100000</v>
      </c>
      <c r="V947" s="92">
        <v>400000</v>
      </c>
      <c r="W947" s="92"/>
      <c r="X947" s="92"/>
      <c r="Y947" s="93"/>
      <c r="Z947" s="93"/>
    </row>
    <row r="948" spans="1:26" ht="39">
      <c r="A948" s="9" t="s">
        <v>140</v>
      </c>
      <c r="B948" s="114" t="s">
        <v>19</v>
      </c>
      <c r="C948" s="16" t="s">
        <v>17</v>
      </c>
      <c r="D948" s="16" t="str" cm="1">
        <f t="array" ref="D948">IF(A948="", "", _xlfn._xlws.FILTER('Responsáveis pelas informações'!F:F, 'Responsáveis pelas informações'!A:A=A948))</f>
        <v>Marcos</v>
      </c>
      <c r="E948" s="16" t="s">
        <v>38</v>
      </c>
      <c r="F948" s="30" t="s">
        <v>877</v>
      </c>
      <c r="G948" s="30" t="s">
        <v>877</v>
      </c>
      <c r="H948" s="30"/>
      <c r="I948" s="103"/>
      <c r="J948" s="93"/>
      <c r="K948" s="93"/>
      <c r="L948" s="93"/>
      <c r="M948" s="93"/>
      <c r="N948" s="93"/>
      <c r="O948" s="93"/>
      <c r="P948" s="93">
        <f>60000+60000</f>
        <v>120000</v>
      </c>
      <c r="Q948" s="93">
        <f>300000+300000</f>
        <v>600000</v>
      </c>
      <c r="R948" s="93">
        <f>410000+410000</f>
        <v>820000</v>
      </c>
      <c r="S948" s="92">
        <f>580000+580000</f>
        <v>1160000</v>
      </c>
      <c r="T948" s="92">
        <f>900000+900000</f>
        <v>1800000</v>
      </c>
      <c r="U948" s="92">
        <f>550000+550000</f>
        <v>1100000</v>
      </c>
      <c r="V948" s="92">
        <f>200000+200000</f>
        <v>400000</v>
      </c>
      <c r="W948" s="92"/>
      <c r="X948" s="92"/>
      <c r="Y948" s="93"/>
      <c r="Z948" s="93"/>
    </row>
    <row r="949" spans="1:26" ht="26.1">
      <c r="A949" s="9" t="s">
        <v>140</v>
      </c>
      <c r="B949" s="114" t="s">
        <v>24</v>
      </c>
      <c r="C949" s="16" t="s">
        <v>17</v>
      </c>
      <c r="D949" s="16" t="str" cm="1">
        <f t="array" ref="D949">IF(A949="", "", _xlfn._xlws.FILTER('Responsáveis pelas informações'!F:F, 'Responsáveis pelas informações'!A:A=A949))</f>
        <v>Marcos</v>
      </c>
      <c r="E949" s="16" t="s">
        <v>38</v>
      </c>
      <c r="F949" s="30" t="s">
        <v>877</v>
      </c>
      <c r="G949" s="30" t="s">
        <v>877</v>
      </c>
      <c r="H949" s="30"/>
      <c r="I949" s="103"/>
      <c r="J949" s="93"/>
      <c r="K949" s="93"/>
      <c r="L949" s="93"/>
      <c r="M949" s="93"/>
      <c r="N949" s="93"/>
      <c r="O949" s="93"/>
      <c r="P949" s="93">
        <v>360000</v>
      </c>
      <c r="Q949" s="93">
        <v>1800000</v>
      </c>
      <c r="R949" s="93">
        <v>2460000</v>
      </c>
      <c r="S949" s="92">
        <v>3480000</v>
      </c>
      <c r="T949" s="92">
        <v>5400000</v>
      </c>
      <c r="U949" s="92">
        <v>3300000</v>
      </c>
      <c r="V949" s="92">
        <v>1200000</v>
      </c>
      <c r="W949" s="92"/>
      <c r="X949" s="92"/>
      <c r="Y949" s="93"/>
      <c r="Z949" s="93"/>
    </row>
    <row r="950" spans="1:26" ht="26.1">
      <c r="A950" s="122" t="s">
        <v>140</v>
      </c>
      <c r="B950" s="114" t="s">
        <v>9</v>
      </c>
      <c r="C950" s="114" t="s">
        <v>17</v>
      </c>
      <c r="D950" s="114" t="str" cm="1">
        <f t="array" ref="D950">IF(A950="", "", _xlfn._xlws.FILTER('Responsáveis pelas informações'!F:F, 'Responsáveis pelas informações'!A:A=A950))</f>
        <v>Marcos</v>
      </c>
      <c r="E950" s="114" t="s">
        <v>38</v>
      </c>
      <c r="F950" s="133" t="s">
        <v>389</v>
      </c>
      <c r="G950" s="133" t="s">
        <v>877</v>
      </c>
      <c r="H950" s="133"/>
      <c r="I950" s="142"/>
      <c r="J950" s="158"/>
      <c r="K950" s="158"/>
      <c r="L950" s="158"/>
      <c r="M950" s="158"/>
      <c r="N950" s="158"/>
      <c r="O950" s="158"/>
      <c r="P950" s="158"/>
      <c r="Q950" s="158"/>
      <c r="R950" s="158">
        <v>4000000</v>
      </c>
      <c r="S950" s="213"/>
      <c r="T950" s="213"/>
      <c r="U950" s="164"/>
      <c r="V950" s="164"/>
      <c r="W950" s="164"/>
      <c r="X950" s="164"/>
      <c r="Y950" s="158"/>
      <c r="Z950" s="158"/>
    </row>
    <row r="951" spans="1:26" ht="26.1">
      <c r="A951" s="122" t="s">
        <v>140</v>
      </c>
      <c r="B951" s="114" t="s">
        <v>14</v>
      </c>
      <c r="C951" s="114" t="s">
        <v>17</v>
      </c>
      <c r="D951" s="114" t="str" cm="1">
        <f t="array" ref="D951">IF(A951="", "", _xlfn._xlws.FILTER('Responsáveis pelas informações'!F:F, 'Responsáveis pelas informações'!A:A=A951))</f>
        <v>Marcos</v>
      </c>
      <c r="E951" s="114" t="s">
        <v>38</v>
      </c>
      <c r="F951" s="133" t="s">
        <v>389</v>
      </c>
      <c r="G951" s="133" t="s">
        <v>877</v>
      </c>
      <c r="H951" s="133"/>
      <c r="I951" s="142"/>
      <c r="J951" s="158"/>
      <c r="K951" s="158"/>
      <c r="L951" s="158"/>
      <c r="M951" s="158"/>
      <c r="N951" s="158"/>
      <c r="O951" s="158"/>
      <c r="P951" s="158"/>
      <c r="Q951" s="158"/>
      <c r="R951" s="158">
        <v>4000000</v>
      </c>
      <c r="S951" s="213"/>
      <c r="T951" s="213"/>
      <c r="U951" s="164"/>
      <c r="V951" s="164"/>
      <c r="W951" s="164"/>
      <c r="X951" s="164"/>
      <c r="Y951" s="158"/>
      <c r="Z951" s="158"/>
    </row>
    <row r="952" spans="1:26" ht="39">
      <c r="A952" s="122" t="s">
        <v>140</v>
      </c>
      <c r="B952" s="114" t="s">
        <v>19</v>
      </c>
      <c r="C952" s="114" t="s">
        <v>17</v>
      </c>
      <c r="D952" s="114" t="str" cm="1">
        <f t="array" ref="D952">IF(A952="", "", _xlfn._xlws.FILTER('Responsáveis pelas informações'!F:F, 'Responsáveis pelas informações'!A:A=A952))</f>
        <v>Marcos</v>
      </c>
      <c r="E952" s="114" t="s">
        <v>38</v>
      </c>
      <c r="F952" s="133" t="s">
        <v>389</v>
      </c>
      <c r="G952" s="133" t="s">
        <v>877</v>
      </c>
      <c r="H952" s="133"/>
      <c r="I952" s="142"/>
      <c r="J952" s="158"/>
      <c r="K952" s="158"/>
      <c r="L952" s="158"/>
      <c r="M952" s="158"/>
      <c r="N952" s="158"/>
      <c r="O952" s="158"/>
      <c r="P952" s="158"/>
      <c r="Q952" s="158"/>
      <c r="R952" s="158">
        <v>4000000</v>
      </c>
      <c r="S952" s="213"/>
      <c r="T952" s="213"/>
      <c r="U952" s="164"/>
      <c r="V952" s="164"/>
      <c r="W952" s="164"/>
      <c r="X952" s="164"/>
      <c r="Y952" s="158"/>
      <c r="Z952" s="158"/>
    </row>
    <row r="953" spans="1:26" ht="26.1">
      <c r="A953" s="122" t="s">
        <v>140</v>
      </c>
      <c r="B953" s="114" t="s">
        <v>24</v>
      </c>
      <c r="C953" s="114" t="s">
        <v>17</v>
      </c>
      <c r="D953" s="114" t="str" cm="1">
        <f t="array" ref="D953">IF(A953="", "", _xlfn._xlws.FILTER('Responsáveis pelas informações'!F:F, 'Responsáveis pelas informações'!A:A=A953))</f>
        <v>Marcos</v>
      </c>
      <c r="E953" s="114" t="s">
        <v>38</v>
      </c>
      <c r="F953" s="133" t="s">
        <v>389</v>
      </c>
      <c r="G953" s="133" t="s">
        <v>877</v>
      </c>
      <c r="H953" s="133"/>
      <c r="I953" s="142"/>
      <c r="J953" s="158"/>
      <c r="K953" s="158"/>
      <c r="L953" s="158"/>
      <c r="M953" s="158"/>
      <c r="N953" s="158"/>
      <c r="O953" s="158"/>
      <c r="P953" s="158"/>
      <c r="Q953" s="158"/>
      <c r="R953" s="158">
        <v>12000000</v>
      </c>
      <c r="S953" s="213"/>
      <c r="T953" s="213"/>
      <c r="U953" s="164"/>
      <c r="V953" s="164"/>
      <c r="W953" s="164"/>
      <c r="X953" s="164"/>
      <c r="Y953" s="158"/>
      <c r="Z953" s="158"/>
    </row>
    <row r="954" spans="1:26" ht="26.1">
      <c r="A954" s="9" t="s">
        <v>140</v>
      </c>
      <c r="B954" s="114" t="s">
        <v>9</v>
      </c>
      <c r="C954" s="16" t="s">
        <v>17</v>
      </c>
      <c r="D954" s="16" t="str" cm="1">
        <f t="array" ref="D954">IF(A954="", "", _xlfn._xlws.FILTER('Responsáveis pelas informações'!F:F, 'Responsáveis pelas informações'!A:A=A954))</f>
        <v>Marcos</v>
      </c>
      <c r="E954" s="16" t="s">
        <v>38</v>
      </c>
      <c r="F954" s="30" t="s">
        <v>885</v>
      </c>
      <c r="G954" s="30" t="s">
        <v>877</v>
      </c>
      <c r="H954" s="30"/>
      <c r="I954" s="87"/>
      <c r="J954" s="93"/>
      <c r="K954" s="93"/>
      <c r="L954" s="93"/>
      <c r="M954" s="93"/>
      <c r="N954" s="93"/>
      <c r="O954" s="93"/>
      <c r="P954" s="93"/>
      <c r="Q954" s="93"/>
      <c r="R954" s="93"/>
      <c r="S954" s="92">
        <v>1200000</v>
      </c>
      <c r="T954" s="92">
        <v>2400000</v>
      </c>
      <c r="U954" s="92">
        <v>1800000</v>
      </c>
      <c r="V954" s="92">
        <v>600000</v>
      </c>
      <c r="W954" s="92"/>
      <c r="X954" s="92"/>
      <c r="Y954" s="93"/>
      <c r="Z954" s="93"/>
    </row>
    <row r="955" spans="1:26" ht="26.1">
      <c r="A955" s="9" t="s">
        <v>140</v>
      </c>
      <c r="B955" s="114" t="s">
        <v>14</v>
      </c>
      <c r="C955" s="16" t="s">
        <v>17</v>
      </c>
      <c r="D955" s="16" t="str" cm="1">
        <f t="array" ref="D955">IF(A955="", "", _xlfn._xlws.FILTER('Responsáveis pelas informações'!F:F, 'Responsáveis pelas informações'!A:A=A955))</f>
        <v>Marcos</v>
      </c>
      <c r="E955" s="16" t="s">
        <v>38</v>
      </c>
      <c r="F955" s="30" t="s">
        <v>885</v>
      </c>
      <c r="G955" s="30" t="s">
        <v>877</v>
      </c>
      <c r="H955" s="30"/>
      <c r="I955" s="87"/>
      <c r="J955" s="93"/>
      <c r="K955" s="93"/>
      <c r="L955" s="93"/>
      <c r="M955" s="93"/>
      <c r="N955" s="93"/>
      <c r="O955" s="93"/>
      <c r="P955" s="93"/>
      <c r="Q955" s="93"/>
      <c r="R955" s="93"/>
      <c r="S955" s="92">
        <v>1200000</v>
      </c>
      <c r="T955" s="92">
        <v>2400000</v>
      </c>
      <c r="U955" s="92">
        <v>1800000</v>
      </c>
      <c r="V955" s="92">
        <v>600000</v>
      </c>
      <c r="W955" s="92"/>
      <c r="X955" s="92"/>
      <c r="Y955" s="93"/>
      <c r="Z955" s="93"/>
    </row>
    <row r="956" spans="1:26" ht="39">
      <c r="A956" s="9" t="s">
        <v>140</v>
      </c>
      <c r="B956" s="114" t="s">
        <v>19</v>
      </c>
      <c r="C956" s="16" t="s">
        <v>17</v>
      </c>
      <c r="D956" s="16" t="str" cm="1">
        <f t="array" ref="D956">IF(A956="", "", _xlfn._xlws.FILTER('Responsáveis pelas informações'!F:F, 'Responsáveis pelas informações'!A:A=A956))</f>
        <v>Marcos</v>
      </c>
      <c r="E956" s="16" t="s">
        <v>38</v>
      </c>
      <c r="F956" s="30" t="s">
        <v>885</v>
      </c>
      <c r="G956" s="30" t="s">
        <v>877</v>
      </c>
      <c r="H956" s="30"/>
      <c r="I956" s="87"/>
      <c r="J956" s="93"/>
      <c r="K956" s="93"/>
      <c r="L956" s="93"/>
      <c r="M956" s="93"/>
      <c r="N956" s="93"/>
      <c r="O956" s="93"/>
      <c r="P956" s="93"/>
      <c r="Q956" s="93"/>
      <c r="R956" s="93"/>
      <c r="S956" s="92">
        <v>1200000</v>
      </c>
      <c r="T956" s="92">
        <v>2400000</v>
      </c>
      <c r="U956" s="92">
        <v>1800000</v>
      </c>
      <c r="V956" s="92">
        <v>600000</v>
      </c>
      <c r="W956" s="92"/>
      <c r="X956" s="92"/>
      <c r="Y956" s="93"/>
      <c r="Z956" s="93"/>
    </row>
    <row r="957" spans="1:26" ht="26.1">
      <c r="A957" s="9" t="s">
        <v>140</v>
      </c>
      <c r="B957" s="114" t="s">
        <v>24</v>
      </c>
      <c r="C957" s="16" t="s">
        <v>17</v>
      </c>
      <c r="D957" s="16" t="str" cm="1">
        <f t="array" ref="D957">IF(A957="", "", _xlfn._xlws.FILTER('Responsáveis pelas informações'!F:F, 'Responsáveis pelas informações'!A:A=A957))</f>
        <v>Marcos</v>
      </c>
      <c r="E957" s="16" t="s">
        <v>38</v>
      </c>
      <c r="F957" s="30" t="s">
        <v>885</v>
      </c>
      <c r="G957" s="30" t="s">
        <v>877</v>
      </c>
      <c r="H957" s="30"/>
      <c r="I957" s="87"/>
      <c r="J957" s="93"/>
      <c r="K957" s="93"/>
      <c r="L957" s="93"/>
      <c r="M957" s="93"/>
      <c r="N957" s="93"/>
      <c r="O957" s="93"/>
      <c r="P957" s="93"/>
      <c r="Q957" s="93"/>
      <c r="R957" s="93"/>
      <c r="S957" s="92">
        <v>3600000</v>
      </c>
      <c r="T957" s="92">
        <v>7200000</v>
      </c>
      <c r="U957" s="92">
        <v>5400000</v>
      </c>
      <c r="V957" s="92">
        <v>1800000</v>
      </c>
      <c r="W957" s="92"/>
      <c r="X957" s="92"/>
      <c r="Y957" s="93"/>
      <c r="Z957" s="93"/>
    </row>
    <row r="958" spans="1:26" ht="26.1">
      <c r="A958" s="9" t="s">
        <v>140</v>
      </c>
      <c r="B958" s="114" t="s">
        <v>9</v>
      </c>
      <c r="C958" s="16" t="s">
        <v>7</v>
      </c>
      <c r="D958" s="16" t="str" cm="1">
        <f t="array" ref="D958">IF(A958="", "", _xlfn._xlws.FILTER('Responsáveis pelas informações'!F:F, 'Responsáveis pelas informações'!A:A=A958))</f>
        <v>Marcos</v>
      </c>
      <c r="E958" s="16" t="s">
        <v>38</v>
      </c>
      <c r="F958" s="30" t="s">
        <v>885</v>
      </c>
      <c r="G958" s="30" t="s">
        <v>877</v>
      </c>
      <c r="H958" s="30"/>
      <c r="I958" s="87"/>
      <c r="J958" s="93"/>
      <c r="K958" s="93"/>
      <c r="L958" s="93"/>
      <c r="M958" s="93"/>
      <c r="N958" s="93"/>
      <c r="O958" s="93"/>
      <c r="P958" s="93"/>
      <c r="Q958" s="93"/>
      <c r="R958" s="93"/>
      <c r="S958" s="92">
        <v>2400000</v>
      </c>
      <c r="T958" s="92">
        <v>4800000</v>
      </c>
      <c r="U958" s="92">
        <v>3600000</v>
      </c>
      <c r="V958" s="92">
        <v>1200000</v>
      </c>
      <c r="W958" s="92"/>
      <c r="X958" s="92"/>
      <c r="Y958" s="93"/>
      <c r="Z958" s="93"/>
    </row>
    <row r="959" spans="1:26" ht="26.1">
      <c r="A959" s="9" t="s">
        <v>140</v>
      </c>
      <c r="B959" s="114" t="s">
        <v>14</v>
      </c>
      <c r="C959" s="16" t="s">
        <v>7</v>
      </c>
      <c r="D959" s="16" t="str" cm="1">
        <f t="array" ref="D959">IF(A959="", "", _xlfn._xlws.FILTER('Responsáveis pelas informações'!F:F, 'Responsáveis pelas informações'!A:A=A959))</f>
        <v>Marcos</v>
      </c>
      <c r="E959" s="16" t="s">
        <v>38</v>
      </c>
      <c r="F959" s="30" t="s">
        <v>885</v>
      </c>
      <c r="G959" s="30" t="s">
        <v>877</v>
      </c>
      <c r="H959" s="30"/>
      <c r="I959" s="87"/>
      <c r="J959" s="93"/>
      <c r="K959" s="93"/>
      <c r="L959" s="93"/>
      <c r="M959" s="93"/>
      <c r="N959" s="93"/>
      <c r="O959" s="93"/>
      <c r="P959" s="93"/>
      <c r="Q959" s="93"/>
      <c r="R959" s="93"/>
      <c r="S959" s="92">
        <v>2181600</v>
      </c>
      <c r="T959" s="92">
        <v>4363200</v>
      </c>
      <c r="U959" s="92">
        <v>3272400</v>
      </c>
      <c r="V959" s="92">
        <v>1090800</v>
      </c>
      <c r="W959" s="92"/>
      <c r="X959" s="92"/>
      <c r="Y959" s="93"/>
      <c r="Z959" s="93"/>
    </row>
    <row r="960" spans="1:26" ht="39">
      <c r="A960" s="9" t="s">
        <v>140</v>
      </c>
      <c r="B960" s="114" t="s">
        <v>19</v>
      </c>
      <c r="C960" s="16" t="s">
        <v>7</v>
      </c>
      <c r="D960" s="16" t="str" cm="1">
        <f t="array" ref="D960">IF(A960="", "", _xlfn._xlws.FILTER('Responsáveis pelas informações'!F:F, 'Responsáveis pelas informações'!A:A=A960))</f>
        <v>Marcos</v>
      </c>
      <c r="E960" s="16" t="s">
        <v>38</v>
      </c>
      <c r="F960" s="30" t="s">
        <v>885</v>
      </c>
      <c r="G960" s="30" t="s">
        <v>877</v>
      </c>
      <c r="H960" s="30"/>
      <c r="I960" s="87"/>
      <c r="J960" s="93"/>
      <c r="K960" s="93"/>
      <c r="L960" s="93"/>
      <c r="M960" s="93"/>
      <c r="N960" s="93"/>
      <c r="O960" s="93"/>
      <c r="P960" s="93"/>
      <c r="Q960" s="93"/>
      <c r="R960" s="93"/>
      <c r="S960" s="92">
        <v>938400</v>
      </c>
      <c r="T960" s="92">
        <v>1876800</v>
      </c>
      <c r="U960" s="92">
        <v>1407600</v>
      </c>
      <c r="V960" s="92">
        <v>469200</v>
      </c>
      <c r="W960" s="92"/>
      <c r="X960" s="92"/>
      <c r="Y960" s="93"/>
      <c r="Z960" s="93"/>
    </row>
    <row r="961" spans="1:26" ht="26.1">
      <c r="A961" s="9" t="s">
        <v>140</v>
      </c>
      <c r="B961" s="114" t="s">
        <v>24</v>
      </c>
      <c r="C961" s="16" t="s">
        <v>7</v>
      </c>
      <c r="D961" s="16" t="str" cm="1">
        <f t="array" ref="D961">IF(A961="", "", _xlfn._xlws.FILTER('Responsáveis pelas informações'!F:F, 'Responsáveis pelas informações'!A:A=A961))</f>
        <v>Marcos</v>
      </c>
      <c r="E961" s="16" t="s">
        <v>38</v>
      </c>
      <c r="F961" s="30" t="s">
        <v>885</v>
      </c>
      <c r="G961" s="30" t="s">
        <v>877</v>
      </c>
      <c r="H961" s="30"/>
      <c r="I961" s="87"/>
      <c r="J961" s="93"/>
      <c r="K961" s="93"/>
      <c r="L961" s="93"/>
      <c r="M961" s="93"/>
      <c r="N961" s="93"/>
      <c r="O961" s="93"/>
      <c r="P961" s="93"/>
      <c r="Q961" s="93"/>
      <c r="R961" s="93"/>
      <c r="S961" s="92">
        <v>5520000</v>
      </c>
      <c r="T961" s="92">
        <v>11040000</v>
      </c>
      <c r="U961" s="92">
        <v>8280000</v>
      </c>
      <c r="V961" s="92">
        <v>2760000</v>
      </c>
      <c r="W961" s="92"/>
      <c r="X961" s="92"/>
      <c r="Y961" s="93"/>
      <c r="Z961" s="93"/>
    </row>
    <row r="962" spans="1:26" ht="26.1">
      <c r="A962" s="9" t="s">
        <v>140</v>
      </c>
      <c r="B962" s="114" t="s">
        <v>9</v>
      </c>
      <c r="C962" s="16" t="s">
        <v>12</v>
      </c>
      <c r="D962" s="16" t="str" cm="1">
        <f t="array" ref="D962">IF(A962="", "", _xlfn._xlws.FILTER('Responsáveis pelas informações'!F:F, 'Responsáveis pelas informações'!A:A=A962))</f>
        <v>Marcos</v>
      </c>
      <c r="E962" s="16" t="s">
        <v>38</v>
      </c>
      <c r="F962" s="30" t="s">
        <v>885</v>
      </c>
      <c r="G962" s="30" t="s">
        <v>877</v>
      </c>
      <c r="H962" s="30"/>
      <c r="I962" s="87"/>
      <c r="J962" s="93"/>
      <c r="K962" s="93"/>
      <c r="L962" s="93"/>
      <c r="M962" s="93"/>
      <c r="N962" s="93"/>
      <c r="O962" s="93"/>
      <c r="P962" s="93"/>
      <c r="Q962" s="93"/>
      <c r="R962" s="93"/>
      <c r="S962" s="92">
        <v>4000000</v>
      </c>
      <c r="T962" s="92">
        <v>8000000</v>
      </c>
      <c r="U962" s="92">
        <v>6000000</v>
      </c>
      <c r="V962" s="92">
        <v>2000000</v>
      </c>
      <c r="W962" s="92"/>
      <c r="X962" s="92"/>
      <c r="Y962" s="93"/>
      <c r="Z962" s="93"/>
    </row>
    <row r="963" spans="1:26" ht="26.1">
      <c r="A963" s="9" t="s">
        <v>140</v>
      </c>
      <c r="B963" s="114" t="s">
        <v>14</v>
      </c>
      <c r="C963" s="16" t="s">
        <v>12</v>
      </c>
      <c r="D963" s="16" t="str" cm="1">
        <f t="array" ref="D963">IF(A963="", "", _xlfn._xlws.FILTER('Responsáveis pelas informações'!F:F, 'Responsáveis pelas informações'!A:A=A963))</f>
        <v>Marcos</v>
      </c>
      <c r="E963" s="16" t="s">
        <v>38</v>
      </c>
      <c r="F963" s="30" t="s">
        <v>885</v>
      </c>
      <c r="G963" s="30" t="s">
        <v>877</v>
      </c>
      <c r="H963" s="30"/>
      <c r="I963" s="87"/>
      <c r="J963" s="93"/>
      <c r="K963" s="93"/>
      <c r="L963" s="93"/>
      <c r="M963" s="93"/>
      <c r="N963" s="93"/>
      <c r="O963" s="93"/>
      <c r="P963" s="93"/>
      <c r="Q963" s="93"/>
      <c r="R963" s="93"/>
      <c r="S963" s="92">
        <v>3581600</v>
      </c>
      <c r="T963" s="92">
        <v>7163200</v>
      </c>
      <c r="U963" s="92">
        <v>5372400</v>
      </c>
      <c r="V963" s="92">
        <v>1790800</v>
      </c>
      <c r="W963" s="92"/>
      <c r="X963" s="92"/>
      <c r="Y963" s="93"/>
      <c r="Z963" s="93"/>
    </row>
    <row r="964" spans="1:26" ht="39">
      <c r="A964" s="9" t="s">
        <v>140</v>
      </c>
      <c r="B964" s="114" t="s">
        <v>19</v>
      </c>
      <c r="C964" s="16" t="s">
        <v>12</v>
      </c>
      <c r="D964" s="16" t="str" cm="1">
        <f t="array" ref="D964">IF(A964="", "", _xlfn._xlws.FILTER('Responsáveis pelas informações'!F:F, 'Responsáveis pelas informações'!A:A=A964))</f>
        <v>Marcos</v>
      </c>
      <c r="E964" s="16" t="s">
        <v>38</v>
      </c>
      <c r="F964" s="30" t="s">
        <v>885</v>
      </c>
      <c r="G964" s="30" t="s">
        <v>877</v>
      </c>
      <c r="H964" s="30"/>
      <c r="I964" s="87"/>
      <c r="J964" s="93"/>
      <c r="K964" s="93"/>
      <c r="L964" s="93"/>
      <c r="M964" s="93"/>
      <c r="N964" s="93"/>
      <c r="O964" s="93"/>
      <c r="P964" s="93"/>
      <c r="Q964" s="93"/>
      <c r="R964" s="93"/>
      <c r="S964" s="92">
        <v>2338400</v>
      </c>
      <c r="T964" s="92">
        <v>4676800</v>
      </c>
      <c r="U964" s="92">
        <v>3507600</v>
      </c>
      <c r="V964" s="92">
        <v>1169200</v>
      </c>
      <c r="W964" s="92"/>
      <c r="X964" s="92"/>
      <c r="Y964" s="93"/>
      <c r="Z964" s="93"/>
    </row>
    <row r="965" spans="1:26" ht="26.1">
      <c r="A965" s="9" t="s">
        <v>140</v>
      </c>
      <c r="B965" s="114" t="s">
        <v>24</v>
      </c>
      <c r="C965" s="16" t="s">
        <v>12</v>
      </c>
      <c r="D965" s="16" t="str" cm="1">
        <f t="array" ref="D965">IF(A965="", "", _xlfn._xlws.FILTER('Responsáveis pelas informações'!F:F, 'Responsáveis pelas informações'!A:A=A965))</f>
        <v>Marcos</v>
      </c>
      <c r="E965" s="16" t="s">
        <v>38</v>
      </c>
      <c r="F965" s="30" t="s">
        <v>885</v>
      </c>
      <c r="G965" s="30" t="s">
        <v>877</v>
      </c>
      <c r="H965" s="30"/>
      <c r="I965" s="87"/>
      <c r="J965" s="93"/>
      <c r="K965" s="93"/>
      <c r="L965" s="93"/>
      <c r="M965" s="93"/>
      <c r="N965" s="93"/>
      <c r="O965" s="93"/>
      <c r="P965" s="93"/>
      <c r="Q965" s="93"/>
      <c r="R965" s="93"/>
      <c r="S965" s="92">
        <v>9920000</v>
      </c>
      <c r="T965" s="92">
        <v>19840000</v>
      </c>
      <c r="U965" s="92">
        <v>14880000</v>
      </c>
      <c r="V965" s="92">
        <v>4960000</v>
      </c>
      <c r="W965" s="92"/>
      <c r="X965" s="92"/>
      <c r="Y965" s="93"/>
      <c r="Z965" s="93"/>
    </row>
    <row r="966" spans="1:26" ht="26.1">
      <c r="A966" s="77" t="s">
        <v>141</v>
      </c>
      <c r="B966" s="47" t="s">
        <v>9</v>
      </c>
      <c r="C966" s="47" t="s">
        <v>17</v>
      </c>
      <c r="D966" s="47" t="str" cm="1">
        <f t="array" ref="D966">IF(A966="", "", _xlfn._xlws.FILTER('Responsáveis pelas informações'!F:F, 'Responsáveis pelas informações'!A:A=A966))</f>
        <v>Marcos</v>
      </c>
      <c r="E966" s="47" t="s">
        <v>38</v>
      </c>
      <c r="F966" s="61" t="s">
        <v>398</v>
      </c>
      <c r="G966" s="61" t="s">
        <v>877</v>
      </c>
      <c r="H966" s="61"/>
      <c r="I966" s="108"/>
      <c r="J966" s="94"/>
      <c r="K966" s="94"/>
      <c r="L966" s="94"/>
      <c r="M966" s="94"/>
      <c r="N966" s="94"/>
      <c r="O966" s="94"/>
      <c r="P966" s="94"/>
      <c r="Q966" s="94"/>
      <c r="R966" s="94"/>
      <c r="S966" s="99"/>
      <c r="T966" s="99">
        <v>2516000</v>
      </c>
      <c r="U966" s="99">
        <v>2745333.33</v>
      </c>
      <c r="V966" s="99">
        <v>3719333.33</v>
      </c>
      <c r="W966" s="99">
        <v>3991666.67</v>
      </c>
      <c r="X966" s="99">
        <v>4613333.33</v>
      </c>
      <c r="Y966" s="94">
        <v>5362000</v>
      </c>
      <c r="Z966" s="94"/>
    </row>
    <row r="967" spans="1:26" ht="26.1">
      <c r="A967" s="77" t="s">
        <v>141</v>
      </c>
      <c r="B967" s="47" t="s">
        <v>14</v>
      </c>
      <c r="C967" s="47" t="s">
        <v>17</v>
      </c>
      <c r="D967" s="47" t="str" cm="1">
        <f t="array" ref="D967">IF(A967="", "", _xlfn._xlws.FILTER('Responsáveis pelas informações'!F:F, 'Responsáveis pelas informações'!A:A=A967))</f>
        <v>Marcos</v>
      </c>
      <c r="E967" s="47" t="s">
        <v>38</v>
      </c>
      <c r="F967" s="61" t="s">
        <v>398</v>
      </c>
      <c r="G967" s="61" t="s">
        <v>877</v>
      </c>
      <c r="H967" s="61"/>
      <c r="I967" s="108"/>
      <c r="J967" s="94"/>
      <c r="K967" s="94"/>
      <c r="L967" s="94"/>
      <c r="M967" s="94"/>
      <c r="N967" s="94"/>
      <c r="O967" s="94"/>
      <c r="P967" s="94"/>
      <c r="Q967" s="94"/>
      <c r="R967" s="94"/>
      <c r="S967" s="99"/>
      <c r="T967" s="99">
        <v>3430909.09</v>
      </c>
      <c r="U967" s="99">
        <v>3743636.36</v>
      </c>
      <c r="V967" s="99">
        <v>5071818.18</v>
      </c>
      <c r="W967" s="99">
        <v>5443181.8200000003</v>
      </c>
      <c r="X967" s="99">
        <v>6290909.0899999999</v>
      </c>
      <c r="Y967" s="94">
        <v>7311818.1799999997</v>
      </c>
      <c r="Z967" s="94"/>
    </row>
    <row r="968" spans="1:26" ht="39">
      <c r="A968" s="77" t="s">
        <v>141</v>
      </c>
      <c r="B968" s="47" t="s">
        <v>19</v>
      </c>
      <c r="C968" s="47" t="s">
        <v>17</v>
      </c>
      <c r="D968" s="47" t="str" cm="1">
        <f t="array" ref="D968">IF(A968="", "", _xlfn._xlws.FILTER('Responsáveis pelas informações'!F:F, 'Responsáveis pelas informações'!A:A=A968))</f>
        <v>Marcos</v>
      </c>
      <c r="E968" s="47" t="s">
        <v>38</v>
      </c>
      <c r="F968" s="61" t="s">
        <v>398</v>
      </c>
      <c r="G968" s="61" t="s">
        <v>877</v>
      </c>
      <c r="H968" s="61"/>
      <c r="I968" s="108"/>
      <c r="J968" s="94"/>
      <c r="K968" s="94"/>
      <c r="L968" s="94"/>
      <c r="M968" s="94"/>
      <c r="N968" s="94"/>
      <c r="O968" s="94"/>
      <c r="P968" s="94"/>
      <c r="Q968" s="94"/>
      <c r="R968" s="94"/>
      <c r="S968" s="99"/>
      <c r="T968" s="99">
        <v>1677333.33</v>
      </c>
      <c r="U968" s="99">
        <v>1830222.22</v>
      </c>
      <c r="V968" s="99">
        <v>2479555.56</v>
      </c>
      <c r="W968" s="99">
        <v>2661111.11</v>
      </c>
      <c r="X968" s="99">
        <v>3075555.56</v>
      </c>
      <c r="Y968" s="94">
        <v>3574666.67</v>
      </c>
      <c r="Z968" s="94"/>
    </row>
    <row r="969" spans="1:26" ht="26.1">
      <c r="A969" s="77" t="s">
        <v>141</v>
      </c>
      <c r="B969" s="47" t="s">
        <v>24</v>
      </c>
      <c r="C969" s="47" t="s">
        <v>17</v>
      </c>
      <c r="D969" s="47" t="str" cm="1">
        <f t="array" ref="D969">IF(A969="", "", _xlfn._xlws.FILTER('Responsáveis pelas informações'!F:F, 'Responsáveis pelas informações'!A:A=A969))</f>
        <v>Marcos</v>
      </c>
      <c r="E969" s="47" t="s">
        <v>38</v>
      </c>
      <c r="F969" s="61" t="s">
        <v>398</v>
      </c>
      <c r="G969" s="61" t="s">
        <v>877</v>
      </c>
      <c r="H969" s="61"/>
      <c r="I969" s="108"/>
      <c r="J969" s="94"/>
      <c r="K969" s="94"/>
      <c r="L969" s="94"/>
      <c r="M969" s="94"/>
      <c r="N969" s="94"/>
      <c r="O969" s="94"/>
      <c r="P969" s="94"/>
      <c r="Q969" s="94"/>
      <c r="R969" s="94"/>
      <c r="S969" s="99"/>
      <c r="T969" s="99">
        <v>7624242.4199999999</v>
      </c>
      <c r="U969" s="99">
        <v>8319191.9099999992</v>
      </c>
      <c r="V969" s="99">
        <v>11270707.07</v>
      </c>
      <c r="W969" s="99">
        <v>12095959.6</v>
      </c>
      <c r="X969" s="99">
        <v>13979797.98</v>
      </c>
      <c r="Y969" s="94">
        <v>16248484.85</v>
      </c>
      <c r="Z969" s="94"/>
    </row>
    <row r="970" spans="1:26" ht="26.1">
      <c r="A970" s="77" t="s">
        <v>141</v>
      </c>
      <c r="B970" s="47" t="s">
        <v>9</v>
      </c>
      <c r="C970" s="47" t="s">
        <v>7</v>
      </c>
      <c r="D970" s="47" t="str" cm="1">
        <f t="array" ref="D970">IF(A970="", "", _xlfn._xlws.FILTER('Responsáveis pelas informações'!F:F, 'Responsáveis pelas informações'!A:A=A970))</f>
        <v>Marcos</v>
      </c>
      <c r="E970" s="47" t="s">
        <v>38</v>
      </c>
      <c r="F970" s="61" t="s">
        <v>398</v>
      </c>
      <c r="G970" s="61" t="s">
        <v>877</v>
      </c>
      <c r="H970" s="61"/>
      <c r="I970" s="108"/>
      <c r="J970" s="94"/>
      <c r="K970" s="94"/>
      <c r="L970" s="94"/>
      <c r="M970" s="94"/>
      <c r="N970" s="94"/>
      <c r="O970" s="94"/>
      <c r="P970" s="94"/>
      <c r="Q970" s="94"/>
      <c r="R970" s="94"/>
      <c r="S970" s="99"/>
      <c r="T970" s="99">
        <v>774000</v>
      </c>
      <c r="U970" s="99">
        <v>1118000</v>
      </c>
      <c r="V970" s="99">
        <v>1204000</v>
      </c>
      <c r="W970" s="99">
        <v>1612500</v>
      </c>
      <c r="X970" s="99">
        <v>1720000</v>
      </c>
      <c r="Y970" s="94">
        <v>2193000</v>
      </c>
      <c r="Z970" s="94"/>
    </row>
    <row r="971" spans="1:26" ht="26.1">
      <c r="A971" s="77" t="s">
        <v>141</v>
      </c>
      <c r="B971" s="47" t="s">
        <v>14</v>
      </c>
      <c r="C971" s="47" t="s">
        <v>7</v>
      </c>
      <c r="D971" s="47" t="str" cm="1">
        <f t="array" ref="D971">IF(A971="", "", _xlfn._xlws.FILTER('Responsáveis pelas informações'!F:F, 'Responsáveis pelas informações'!A:A=A971))</f>
        <v>Marcos</v>
      </c>
      <c r="E971" s="47" t="s">
        <v>38</v>
      </c>
      <c r="F971" s="61" t="s">
        <v>398</v>
      </c>
      <c r="G971" s="61" t="s">
        <v>877</v>
      </c>
      <c r="H971" s="61"/>
      <c r="I971" s="108"/>
      <c r="J971" s="94"/>
      <c r="K971" s="94"/>
      <c r="L971" s="94"/>
      <c r="M971" s="94"/>
      <c r="N971" s="94"/>
      <c r="O971" s="94"/>
      <c r="P971" s="94"/>
      <c r="Q971" s="94"/>
      <c r="R971" s="94"/>
      <c r="S971" s="99"/>
      <c r="T971" s="99">
        <v>720000</v>
      </c>
      <c r="U971" s="99">
        <v>1040000</v>
      </c>
      <c r="V971" s="99">
        <v>1120000</v>
      </c>
      <c r="W971" s="99">
        <v>1500000</v>
      </c>
      <c r="X971" s="99">
        <v>1600000</v>
      </c>
      <c r="Y971" s="94">
        <v>2040000</v>
      </c>
      <c r="Z971" s="94"/>
    </row>
    <row r="972" spans="1:26" ht="39">
      <c r="A972" s="77" t="s">
        <v>141</v>
      </c>
      <c r="B972" s="47" t="s">
        <v>19</v>
      </c>
      <c r="C972" s="47" t="s">
        <v>7</v>
      </c>
      <c r="D972" s="47" t="str" cm="1">
        <f t="array" ref="D972">IF(A972="", "", _xlfn._xlws.FILTER('Responsáveis pelas informações'!F:F, 'Responsáveis pelas informações'!A:A=A972))</f>
        <v>Marcos</v>
      </c>
      <c r="E972" s="47" t="s">
        <v>38</v>
      </c>
      <c r="F972" s="61" t="s">
        <v>398</v>
      </c>
      <c r="G972" s="61" t="s">
        <v>877</v>
      </c>
      <c r="H972" s="61"/>
      <c r="I972" s="108"/>
      <c r="J972" s="94"/>
      <c r="K972" s="94"/>
      <c r="L972" s="94"/>
      <c r="M972" s="94"/>
      <c r="N972" s="94"/>
      <c r="O972" s="94"/>
      <c r="P972" s="94"/>
      <c r="Q972" s="94"/>
      <c r="R972" s="94"/>
      <c r="S972" s="99"/>
      <c r="T972" s="99">
        <v>306000</v>
      </c>
      <c r="U972" s="99">
        <v>442000</v>
      </c>
      <c r="V972" s="99">
        <v>476000</v>
      </c>
      <c r="W972" s="99">
        <v>637500</v>
      </c>
      <c r="X972" s="99">
        <v>680000</v>
      </c>
      <c r="Y972" s="94">
        <v>867000</v>
      </c>
      <c r="Z972" s="94"/>
    </row>
    <row r="973" spans="1:26" ht="26.1">
      <c r="A973" s="77" t="s">
        <v>141</v>
      </c>
      <c r="B973" s="47" t="s">
        <v>24</v>
      </c>
      <c r="C973" s="47" t="s">
        <v>7</v>
      </c>
      <c r="D973" s="47" t="str" cm="1">
        <f t="array" ref="D973">IF(A973="", "", _xlfn._xlws.FILTER('Responsáveis pelas informações'!F:F, 'Responsáveis pelas informações'!A:A=A973))</f>
        <v>Marcos</v>
      </c>
      <c r="E973" s="47" t="s">
        <v>38</v>
      </c>
      <c r="F973" s="61" t="s">
        <v>398</v>
      </c>
      <c r="G973" s="61" t="s">
        <v>877</v>
      </c>
      <c r="H973" s="61"/>
      <c r="I973" s="108"/>
      <c r="J973" s="94"/>
      <c r="K973" s="94"/>
      <c r="L973" s="94"/>
      <c r="M973" s="94"/>
      <c r="N973" s="94"/>
      <c r="O973" s="94"/>
      <c r="P973" s="94"/>
      <c r="Q973" s="94"/>
      <c r="R973" s="94"/>
      <c r="S973" s="99"/>
      <c r="T973" s="99">
        <v>1800000</v>
      </c>
      <c r="U973" s="99">
        <v>2600000</v>
      </c>
      <c r="V973" s="99">
        <v>2800000</v>
      </c>
      <c r="W973" s="99">
        <v>3750000</v>
      </c>
      <c r="X973" s="99">
        <v>4000000</v>
      </c>
      <c r="Y973" s="94">
        <v>5100000</v>
      </c>
      <c r="Z973" s="94"/>
    </row>
    <row r="974" spans="1:26" ht="26.1">
      <c r="A974" s="77" t="s">
        <v>141</v>
      </c>
      <c r="B974" s="47" t="s">
        <v>9</v>
      </c>
      <c r="C974" s="47" t="s">
        <v>12</v>
      </c>
      <c r="D974" s="47" t="str" cm="1">
        <f t="array" ref="D974">IF(A974="", "", _xlfn._xlws.FILTER('Responsáveis pelas informações'!F:F, 'Responsáveis pelas informações'!A:A=A974))</f>
        <v>Marcos</v>
      </c>
      <c r="E974" s="47" t="s">
        <v>38</v>
      </c>
      <c r="F974" s="61" t="s">
        <v>398</v>
      </c>
      <c r="G974" s="61" t="s">
        <v>877</v>
      </c>
      <c r="H974" s="61"/>
      <c r="I974" s="108"/>
      <c r="J974" s="94"/>
      <c r="K974" s="94"/>
      <c r="L974" s="94"/>
      <c r="M974" s="94"/>
      <c r="N974" s="94"/>
      <c r="O974" s="94"/>
      <c r="P974" s="94"/>
      <c r="Q974" s="94"/>
      <c r="R974" s="94"/>
      <c r="S974" s="99"/>
      <c r="T974" s="99">
        <v>3000000</v>
      </c>
      <c r="U974" s="99">
        <v>3000000</v>
      </c>
      <c r="V974" s="99">
        <v>4375000</v>
      </c>
      <c r="W974" s="99">
        <v>4375000</v>
      </c>
      <c r="X974" s="99">
        <v>5200000</v>
      </c>
      <c r="Y974" s="94">
        <v>5850000</v>
      </c>
      <c r="Z974" s="94"/>
    </row>
    <row r="975" spans="1:26" ht="26.1">
      <c r="A975" s="77" t="s">
        <v>141</v>
      </c>
      <c r="B975" s="47" t="s">
        <v>14</v>
      </c>
      <c r="C975" s="47" t="s">
        <v>12</v>
      </c>
      <c r="D975" s="47" t="str" cm="1">
        <f t="array" ref="D975">IF(A975="", "", _xlfn._xlws.FILTER('Responsáveis pelas informações'!F:F, 'Responsáveis pelas informações'!A:A=A975))</f>
        <v>Marcos</v>
      </c>
      <c r="E975" s="47" t="s">
        <v>38</v>
      </c>
      <c r="F975" s="61" t="s">
        <v>398</v>
      </c>
      <c r="G975" s="61" t="s">
        <v>877</v>
      </c>
      <c r="H975" s="61"/>
      <c r="I975" s="108"/>
      <c r="J975" s="94"/>
      <c r="K975" s="94"/>
      <c r="L975" s="94"/>
      <c r="M975" s="94"/>
      <c r="N975" s="94"/>
      <c r="O975" s="94"/>
      <c r="P975" s="94"/>
      <c r="Q975" s="94"/>
      <c r="R975" s="94"/>
      <c r="S975" s="99"/>
      <c r="T975" s="99">
        <v>2100000</v>
      </c>
      <c r="U975" s="99">
        <v>2100000</v>
      </c>
      <c r="V975" s="99">
        <v>3062500</v>
      </c>
      <c r="W975" s="99">
        <v>3062500</v>
      </c>
      <c r="X975" s="99">
        <v>3640000</v>
      </c>
      <c r="Y975" s="94">
        <v>4095000</v>
      </c>
      <c r="Z975" s="94"/>
    </row>
    <row r="976" spans="1:26" ht="39">
      <c r="A976" s="77" t="s">
        <v>141</v>
      </c>
      <c r="B976" s="47" t="s">
        <v>19</v>
      </c>
      <c r="C976" s="47" t="s">
        <v>12</v>
      </c>
      <c r="D976" s="47" t="str" cm="1">
        <f t="array" ref="D976">IF(A976="", "", _xlfn._xlws.FILTER('Responsáveis pelas informações'!F:F, 'Responsáveis pelas informações'!A:A=A976))</f>
        <v>Marcos</v>
      </c>
      <c r="E976" s="47" t="s">
        <v>38</v>
      </c>
      <c r="F976" s="61" t="s">
        <v>398</v>
      </c>
      <c r="G976" s="61" t="s">
        <v>877</v>
      </c>
      <c r="H976" s="61"/>
      <c r="I976" s="108"/>
      <c r="J976" s="94"/>
      <c r="K976" s="94"/>
      <c r="L976" s="94"/>
      <c r="M976" s="94"/>
      <c r="N976" s="94"/>
      <c r="O976" s="94"/>
      <c r="P976" s="94"/>
      <c r="Q976" s="94"/>
      <c r="R976" s="94"/>
      <c r="S976" s="99"/>
      <c r="T976" s="99">
        <v>900000</v>
      </c>
      <c r="U976" s="99">
        <v>900000</v>
      </c>
      <c r="V976" s="99">
        <v>1312500</v>
      </c>
      <c r="W976" s="99">
        <v>1312500</v>
      </c>
      <c r="X976" s="99">
        <v>1560000</v>
      </c>
      <c r="Y976" s="94">
        <v>1755000</v>
      </c>
      <c r="Z976" s="94"/>
    </row>
    <row r="977" spans="1:26" ht="26.1">
      <c r="A977" s="77" t="s">
        <v>141</v>
      </c>
      <c r="B977" s="47" t="s">
        <v>24</v>
      </c>
      <c r="C977" s="47" t="s">
        <v>12</v>
      </c>
      <c r="D977" s="47" t="str" cm="1">
        <f t="array" ref="D977">IF(A977="", "", _xlfn._xlws.FILTER('Responsáveis pelas informações'!F:F, 'Responsáveis pelas informações'!A:A=A977))</f>
        <v>Marcos</v>
      </c>
      <c r="E977" s="47" t="s">
        <v>38</v>
      </c>
      <c r="F977" s="61" t="s">
        <v>398</v>
      </c>
      <c r="G977" s="61" t="s">
        <v>877</v>
      </c>
      <c r="H977" s="61"/>
      <c r="I977" s="108"/>
      <c r="J977" s="94"/>
      <c r="K977" s="94"/>
      <c r="L977" s="94"/>
      <c r="M977" s="94"/>
      <c r="N977" s="94"/>
      <c r="O977" s="94"/>
      <c r="P977" s="94"/>
      <c r="Q977" s="94"/>
      <c r="R977" s="94"/>
      <c r="S977" s="99"/>
      <c r="T977" s="99">
        <v>6000000</v>
      </c>
      <c r="U977" s="99">
        <v>6000000</v>
      </c>
      <c r="V977" s="99">
        <v>8750000</v>
      </c>
      <c r="W977" s="99">
        <v>8750000</v>
      </c>
      <c r="X977" s="99">
        <v>10400000</v>
      </c>
      <c r="Y977" s="94">
        <v>11700000</v>
      </c>
      <c r="Z977" s="94"/>
    </row>
    <row r="978" spans="1:26" ht="26.1">
      <c r="A978" s="9" t="s">
        <v>141</v>
      </c>
      <c r="B978" s="16" t="s">
        <v>9</v>
      </c>
      <c r="C978" s="16" t="s">
        <v>17</v>
      </c>
      <c r="D978" s="16" t="s">
        <v>224</v>
      </c>
      <c r="E978" s="16" t="s">
        <v>38</v>
      </c>
      <c r="F978" s="30" t="s">
        <v>877</v>
      </c>
      <c r="G978" s="30" t="s">
        <v>389</v>
      </c>
      <c r="H978" s="27"/>
      <c r="I978" s="107"/>
      <c r="J978" s="95"/>
      <c r="K978" s="95"/>
      <c r="L978" s="95"/>
      <c r="M978" s="95"/>
      <c r="N978" s="95"/>
      <c r="O978" s="95"/>
      <c r="P978" s="95"/>
      <c r="Q978" s="95"/>
      <c r="R978" s="95"/>
      <c r="S978" s="92">
        <v>2516000</v>
      </c>
      <c r="T978" s="92">
        <v>2745333.33</v>
      </c>
      <c r="U978" s="92">
        <v>3719333.33</v>
      </c>
      <c r="V978" s="92">
        <v>3991666.67</v>
      </c>
      <c r="W978" s="92">
        <v>4613333.33</v>
      </c>
      <c r="X978" s="93">
        <v>5362000</v>
      </c>
      <c r="Y978" s="95"/>
      <c r="Z978" s="93"/>
    </row>
    <row r="979" spans="1:26" ht="26.1">
      <c r="A979" s="9" t="s">
        <v>141</v>
      </c>
      <c r="B979" s="16" t="s">
        <v>14</v>
      </c>
      <c r="C979" s="16" t="s">
        <v>17</v>
      </c>
      <c r="D979" s="16" t="s">
        <v>224</v>
      </c>
      <c r="E979" s="16" t="s">
        <v>38</v>
      </c>
      <c r="F979" s="30" t="s">
        <v>877</v>
      </c>
      <c r="G979" s="30" t="s">
        <v>389</v>
      </c>
      <c r="H979" s="27"/>
      <c r="I979" s="107"/>
      <c r="J979" s="95"/>
      <c r="K979" s="95"/>
      <c r="L979" s="95"/>
      <c r="M979" s="95"/>
      <c r="N979" s="95"/>
      <c r="O979" s="95"/>
      <c r="P979" s="95"/>
      <c r="Q979" s="95"/>
      <c r="R979" s="95"/>
      <c r="S979" s="92">
        <v>3430909.09</v>
      </c>
      <c r="T979" s="92">
        <v>3743636.36</v>
      </c>
      <c r="U979" s="92">
        <v>5071818.18</v>
      </c>
      <c r="V979" s="92">
        <v>5443181.8200000003</v>
      </c>
      <c r="W979" s="92">
        <v>6290909.0899999999</v>
      </c>
      <c r="X979" s="93">
        <v>7311818.1799999997</v>
      </c>
      <c r="Y979" s="95"/>
      <c r="Z979" s="93"/>
    </row>
    <row r="980" spans="1:26" ht="39">
      <c r="A980" s="9" t="s">
        <v>141</v>
      </c>
      <c r="B980" s="16" t="s">
        <v>19</v>
      </c>
      <c r="C980" s="16" t="s">
        <v>17</v>
      </c>
      <c r="D980" s="16" t="s">
        <v>224</v>
      </c>
      <c r="E980" s="16" t="s">
        <v>38</v>
      </c>
      <c r="F980" s="30" t="s">
        <v>877</v>
      </c>
      <c r="G980" s="30" t="s">
        <v>389</v>
      </c>
      <c r="H980" s="27"/>
      <c r="I980" s="107"/>
      <c r="J980" s="95"/>
      <c r="K980" s="95"/>
      <c r="L980" s="95"/>
      <c r="M980" s="95"/>
      <c r="N980" s="95"/>
      <c r="O980" s="95"/>
      <c r="P980" s="95"/>
      <c r="Q980" s="95"/>
      <c r="R980" s="95"/>
      <c r="S980" s="92">
        <v>1677333.33</v>
      </c>
      <c r="T980" s="92">
        <v>1830222.22</v>
      </c>
      <c r="U980" s="92">
        <v>2479555.56</v>
      </c>
      <c r="V980" s="92">
        <v>2661111.11</v>
      </c>
      <c r="W980" s="92">
        <v>3075555.56</v>
      </c>
      <c r="X980" s="93">
        <v>3574666.67</v>
      </c>
      <c r="Y980" s="95"/>
      <c r="Z980" s="93"/>
    </row>
    <row r="981" spans="1:26" ht="26.1">
      <c r="A981" s="9" t="s">
        <v>141</v>
      </c>
      <c r="B981" s="16" t="s">
        <v>24</v>
      </c>
      <c r="C981" s="16" t="s">
        <v>17</v>
      </c>
      <c r="D981" s="16" t="s">
        <v>224</v>
      </c>
      <c r="E981" s="16" t="s">
        <v>38</v>
      </c>
      <c r="F981" s="30" t="s">
        <v>877</v>
      </c>
      <c r="G981" s="30" t="s">
        <v>389</v>
      </c>
      <c r="H981" s="27"/>
      <c r="I981" s="107"/>
      <c r="J981" s="95"/>
      <c r="K981" s="95"/>
      <c r="L981" s="95"/>
      <c r="M981" s="95"/>
      <c r="N981" s="95"/>
      <c r="O981" s="95"/>
      <c r="P981" s="95"/>
      <c r="Q981" s="95"/>
      <c r="R981" s="95"/>
      <c r="S981" s="92">
        <v>7624242.4199999999</v>
      </c>
      <c r="T981" s="92">
        <v>8319191.9099999992</v>
      </c>
      <c r="U981" s="92">
        <v>11270707.07</v>
      </c>
      <c r="V981" s="92">
        <v>12095959.6</v>
      </c>
      <c r="W981" s="92">
        <v>13979797.98</v>
      </c>
      <c r="X981" s="93">
        <v>16248484.85</v>
      </c>
      <c r="Y981" s="95"/>
      <c r="Z981" s="93"/>
    </row>
    <row r="982" spans="1:26" ht="26.1">
      <c r="A982" s="9" t="s">
        <v>141</v>
      </c>
      <c r="B982" s="16" t="s">
        <v>9</v>
      </c>
      <c r="C982" s="16" t="s">
        <v>7</v>
      </c>
      <c r="D982" s="16" t="s">
        <v>224</v>
      </c>
      <c r="E982" s="16" t="s">
        <v>38</v>
      </c>
      <c r="F982" s="30" t="s">
        <v>877</v>
      </c>
      <c r="G982" s="30" t="s">
        <v>389</v>
      </c>
      <c r="H982" s="27"/>
      <c r="I982" s="107"/>
      <c r="J982" s="95"/>
      <c r="K982" s="95"/>
      <c r="L982" s="95"/>
      <c r="M982" s="95"/>
      <c r="N982" s="95"/>
      <c r="O982" s="95"/>
      <c r="P982" s="95"/>
      <c r="Q982" s="95"/>
      <c r="R982" s="95"/>
      <c r="S982" s="92">
        <v>774000</v>
      </c>
      <c r="T982" s="92">
        <v>1118000</v>
      </c>
      <c r="U982" s="92">
        <v>1204000</v>
      </c>
      <c r="V982" s="92">
        <v>1612500</v>
      </c>
      <c r="W982" s="92">
        <v>1720000</v>
      </c>
      <c r="X982" s="93">
        <v>2193000</v>
      </c>
      <c r="Y982" s="95"/>
      <c r="Z982" s="93"/>
    </row>
    <row r="983" spans="1:26" ht="26.1">
      <c r="A983" s="9" t="s">
        <v>141</v>
      </c>
      <c r="B983" s="16" t="s">
        <v>14</v>
      </c>
      <c r="C983" s="16" t="s">
        <v>7</v>
      </c>
      <c r="D983" s="16" t="s">
        <v>224</v>
      </c>
      <c r="E983" s="16" t="s">
        <v>38</v>
      </c>
      <c r="F983" s="30" t="s">
        <v>877</v>
      </c>
      <c r="G983" s="30" t="s">
        <v>389</v>
      </c>
      <c r="H983" s="27"/>
      <c r="I983" s="107"/>
      <c r="J983" s="95"/>
      <c r="K983" s="95"/>
      <c r="L983" s="95"/>
      <c r="M983" s="95"/>
      <c r="N983" s="95"/>
      <c r="O983" s="95"/>
      <c r="P983" s="95"/>
      <c r="Q983" s="95"/>
      <c r="R983" s="95"/>
      <c r="S983" s="92">
        <v>720000</v>
      </c>
      <c r="T983" s="92">
        <v>1040000</v>
      </c>
      <c r="U983" s="92">
        <v>1120000</v>
      </c>
      <c r="V983" s="92">
        <v>1500000</v>
      </c>
      <c r="W983" s="92">
        <v>1600000</v>
      </c>
      <c r="X983" s="93">
        <v>2040000</v>
      </c>
      <c r="Y983" s="95"/>
      <c r="Z983" s="93"/>
    </row>
    <row r="984" spans="1:26" ht="39">
      <c r="A984" s="9" t="s">
        <v>141</v>
      </c>
      <c r="B984" s="16" t="s">
        <v>19</v>
      </c>
      <c r="C984" s="16" t="s">
        <v>7</v>
      </c>
      <c r="D984" s="16" t="s">
        <v>224</v>
      </c>
      <c r="E984" s="16" t="s">
        <v>38</v>
      </c>
      <c r="F984" s="30" t="s">
        <v>877</v>
      </c>
      <c r="G984" s="30" t="s">
        <v>389</v>
      </c>
      <c r="H984" s="27"/>
      <c r="I984" s="107"/>
      <c r="J984" s="95"/>
      <c r="K984" s="95"/>
      <c r="L984" s="95"/>
      <c r="M984" s="95"/>
      <c r="N984" s="95"/>
      <c r="O984" s="95"/>
      <c r="P984" s="95"/>
      <c r="Q984" s="95"/>
      <c r="R984" s="95"/>
      <c r="S984" s="92">
        <v>306000</v>
      </c>
      <c r="T984" s="92">
        <v>442000</v>
      </c>
      <c r="U984" s="92">
        <v>476000</v>
      </c>
      <c r="V984" s="92">
        <v>637500</v>
      </c>
      <c r="W984" s="92">
        <v>680000</v>
      </c>
      <c r="X984" s="93">
        <v>867000</v>
      </c>
      <c r="Y984" s="95"/>
      <c r="Z984" s="93"/>
    </row>
    <row r="985" spans="1:26" ht="26.1">
      <c r="A985" s="9" t="s">
        <v>141</v>
      </c>
      <c r="B985" s="16" t="s">
        <v>24</v>
      </c>
      <c r="C985" s="16" t="s">
        <v>7</v>
      </c>
      <c r="D985" s="16" t="s">
        <v>224</v>
      </c>
      <c r="E985" s="16" t="s">
        <v>38</v>
      </c>
      <c r="F985" s="30" t="s">
        <v>877</v>
      </c>
      <c r="G985" s="30" t="s">
        <v>389</v>
      </c>
      <c r="H985" s="27"/>
      <c r="I985" s="107"/>
      <c r="J985" s="95"/>
      <c r="K985" s="95"/>
      <c r="L985" s="95"/>
      <c r="M985" s="95"/>
      <c r="N985" s="95"/>
      <c r="O985" s="95"/>
      <c r="P985" s="95"/>
      <c r="Q985" s="95"/>
      <c r="R985" s="95"/>
      <c r="S985" s="92">
        <v>1800000</v>
      </c>
      <c r="T985" s="92">
        <v>2600000</v>
      </c>
      <c r="U985" s="92">
        <v>2800000</v>
      </c>
      <c r="V985" s="92">
        <v>3750000</v>
      </c>
      <c r="W985" s="92">
        <v>4000000</v>
      </c>
      <c r="X985" s="93">
        <v>5100000</v>
      </c>
      <c r="Y985" s="95"/>
      <c r="Z985" s="93"/>
    </row>
    <row r="986" spans="1:26" ht="26.1">
      <c r="A986" s="9" t="s">
        <v>141</v>
      </c>
      <c r="B986" s="16" t="s">
        <v>9</v>
      </c>
      <c r="C986" s="16" t="s">
        <v>12</v>
      </c>
      <c r="D986" s="16" t="s">
        <v>224</v>
      </c>
      <c r="E986" s="16" t="s">
        <v>38</v>
      </c>
      <c r="F986" s="30" t="s">
        <v>877</v>
      </c>
      <c r="G986" s="30" t="s">
        <v>389</v>
      </c>
      <c r="H986" s="27"/>
      <c r="I986" s="107"/>
      <c r="J986" s="95"/>
      <c r="K986" s="95"/>
      <c r="L986" s="95"/>
      <c r="M986" s="95"/>
      <c r="N986" s="95"/>
      <c r="O986" s="95"/>
      <c r="P986" s="95"/>
      <c r="Q986" s="95"/>
      <c r="R986" s="95"/>
      <c r="S986" s="92">
        <v>2500000</v>
      </c>
      <c r="T986" s="92">
        <v>23300000</v>
      </c>
      <c r="U986" s="92"/>
      <c r="V986" s="92"/>
      <c r="W986" s="92"/>
      <c r="X986" s="92"/>
      <c r="Y986" s="95"/>
      <c r="Z986" s="93"/>
    </row>
    <row r="987" spans="1:26" ht="26.1">
      <c r="A987" s="9" t="s">
        <v>141</v>
      </c>
      <c r="B987" s="16" t="s">
        <v>14</v>
      </c>
      <c r="C987" s="16" t="s">
        <v>12</v>
      </c>
      <c r="D987" s="16" t="s">
        <v>224</v>
      </c>
      <c r="E987" s="16" t="s">
        <v>38</v>
      </c>
      <c r="F987" s="30" t="s">
        <v>877</v>
      </c>
      <c r="G987" s="30" t="s">
        <v>389</v>
      </c>
      <c r="H987" s="27"/>
      <c r="I987" s="107"/>
      <c r="J987" s="95"/>
      <c r="K987" s="95"/>
      <c r="L987" s="95"/>
      <c r="M987" s="95"/>
      <c r="N987" s="95"/>
      <c r="O987" s="95"/>
      <c r="P987" s="95"/>
      <c r="Q987" s="95"/>
      <c r="R987" s="95"/>
      <c r="S987" s="92">
        <v>2100000</v>
      </c>
      <c r="T987" s="92">
        <v>15960000</v>
      </c>
      <c r="U987" s="92"/>
      <c r="V987" s="92"/>
      <c r="W987" s="92"/>
      <c r="X987" s="92"/>
      <c r="Y987" s="95"/>
      <c r="Z987" s="93"/>
    </row>
    <row r="988" spans="1:26" ht="39">
      <c r="A988" s="9" t="s">
        <v>141</v>
      </c>
      <c r="B988" s="16" t="s">
        <v>19</v>
      </c>
      <c r="C988" s="16" t="s">
        <v>12</v>
      </c>
      <c r="D988" s="16" t="s">
        <v>224</v>
      </c>
      <c r="E988" s="16" t="s">
        <v>38</v>
      </c>
      <c r="F988" s="30" t="s">
        <v>877</v>
      </c>
      <c r="G988" s="30" t="s">
        <v>389</v>
      </c>
      <c r="H988" s="27"/>
      <c r="I988" s="107"/>
      <c r="J988" s="95"/>
      <c r="K988" s="95"/>
      <c r="L988" s="95"/>
      <c r="M988" s="95"/>
      <c r="N988" s="95"/>
      <c r="O988" s="95"/>
      <c r="P988" s="95"/>
      <c r="Q988" s="95"/>
      <c r="R988" s="95"/>
      <c r="S988" s="92">
        <v>900000</v>
      </c>
      <c r="T988" s="92">
        <v>6840000</v>
      </c>
      <c r="U988" s="92"/>
      <c r="V988" s="92"/>
      <c r="W988" s="92"/>
      <c r="X988" s="92"/>
      <c r="Y988" s="95"/>
      <c r="Z988" s="93"/>
    </row>
    <row r="989" spans="1:26" ht="26.1">
      <c r="A989" s="9" t="s">
        <v>141</v>
      </c>
      <c r="B989" s="16" t="s">
        <v>24</v>
      </c>
      <c r="C989" s="16" t="s">
        <v>12</v>
      </c>
      <c r="D989" s="16" t="s">
        <v>224</v>
      </c>
      <c r="E989" s="16" t="s">
        <v>38</v>
      </c>
      <c r="F989" s="30" t="s">
        <v>877</v>
      </c>
      <c r="G989" s="30" t="s">
        <v>389</v>
      </c>
      <c r="H989" s="27"/>
      <c r="I989" s="107"/>
      <c r="J989" s="95"/>
      <c r="K989" s="95"/>
      <c r="L989" s="95"/>
      <c r="M989" s="95"/>
      <c r="N989" s="95"/>
      <c r="O989" s="95"/>
      <c r="P989" s="95"/>
      <c r="Q989" s="95"/>
      <c r="R989" s="95"/>
      <c r="S989" s="92">
        <v>5500000</v>
      </c>
      <c r="T989" s="92">
        <v>46100000</v>
      </c>
      <c r="U989" s="92"/>
      <c r="V989" s="92"/>
      <c r="W989" s="92"/>
      <c r="X989" s="92"/>
      <c r="Y989" s="95"/>
      <c r="Z989" s="93"/>
    </row>
    <row r="990" spans="1:26" ht="26.1">
      <c r="A990" s="9" t="s">
        <v>142</v>
      </c>
      <c r="B990" s="16" t="s">
        <v>9</v>
      </c>
      <c r="C990" s="16" t="s">
        <v>17</v>
      </c>
      <c r="D990" s="16" t="str" cm="1">
        <f t="array" ref="D990">IF(A990="", "", _xlfn._xlws.FILTER('Responsáveis pelas informações'!F:F, 'Responsáveis pelas informações'!A:A=A990))</f>
        <v>Marcos</v>
      </c>
      <c r="E990" s="16" t="s">
        <v>16</v>
      </c>
      <c r="F990" s="30" t="s">
        <v>398</v>
      </c>
      <c r="G990" s="30" t="s">
        <v>877</v>
      </c>
      <c r="H990" s="30"/>
      <c r="I990" s="87"/>
      <c r="J990" s="93"/>
      <c r="K990" s="93"/>
      <c r="L990" s="93"/>
      <c r="M990" s="93"/>
      <c r="N990" s="93"/>
      <c r="O990" s="93"/>
      <c r="P990" s="93"/>
      <c r="Q990" s="93">
        <v>3059207.48</v>
      </c>
      <c r="R990" s="93">
        <v>1937529.44</v>
      </c>
      <c r="S990" s="92">
        <v>1264837.07</v>
      </c>
      <c r="T990" s="92">
        <v>748850.35</v>
      </c>
      <c r="U990" s="92">
        <v>587755.27</v>
      </c>
      <c r="V990" s="92">
        <v>1773642.52</v>
      </c>
      <c r="W990" s="92">
        <v>293877.87</v>
      </c>
      <c r="X990" s="92"/>
      <c r="Y990" s="93"/>
      <c r="Z990" s="93"/>
    </row>
    <row r="991" spans="1:26" ht="26.1">
      <c r="A991" s="9" t="s">
        <v>142</v>
      </c>
      <c r="B991" s="16" t="s">
        <v>14</v>
      </c>
      <c r="C991" s="16" t="s">
        <v>17</v>
      </c>
      <c r="D991" s="16" t="str" cm="1">
        <f t="array" ref="D991">IF(A991="", "", _xlfn._xlws.FILTER('Responsáveis pelas informações'!F:F, 'Responsáveis pelas informações'!A:A=A991))</f>
        <v>Marcos</v>
      </c>
      <c r="E991" s="16" t="s">
        <v>16</v>
      </c>
      <c r="F991" s="30" t="s">
        <v>398</v>
      </c>
      <c r="G991" s="30" t="s">
        <v>877</v>
      </c>
      <c r="H991" s="30"/>
      <c r="I991" s="87"/>
      <c r="J991" s="93"/>
      <c r="K991" s="93"/>
      <c r="L991" s="93"/>
      <c r="M991" s="93"/>
      <c r="N991" s="93"/>
      <c r="O991" s="93"/>
      <c r="P991" s="93"/>
      <c r="Q991" s="93">
        <v>4873497.0999999996</v>
      </c>
      <c r="R991" s="93">
        <v>3178059.83</v>
      </c>
      <c r="S991" s="92">
        <v>2074666.75</v>
      </c>
      <c r="T991" s="92">
        <v>1228312.29</v>
      </c>
      <c r="U991" s="92">
        <v>964073.82</v>
      </c>
      <c r="V991" s="92">
        <v>3053652.9</v>
      </c>
      <c r="W991" s="92">
        <v>482037.31</v>
      </c>
      <c r="X991" s="92"/>
      <c r="Y991" s="93"/>
      <c r="Z991" s="93"/>
    </row>
    <row r="992" spans="1:26" ht="39">
      <c r="A992" s="9" t="s">
        <v>142</v>
      </c>
      <c r="B992" s="16" t="s">
        <v>19</v>
      </c>
      <c r="C992" s="16" t="s">
        <v>17</v>
      </c>
      <c r="D992" s="16" t="str" cm="1">
        <f t="array" ref="D992">IF(A992="", "", _xlfn._xlws.FILTER('Responsáveis pelas informações'!F:F, 'Responsáveis pelas informações'!A:A=A992))</f>
        <v>Marcos</v>
      </c>
      <c r="E992" s="16" t="s">
        <v>16</v>
      </c>
      <c r="F992" s="30" t="s">
        <v>398</v>
      </c>
      <c r="G992" s="30" t="s">
        <v>877</v>
      </c>
      <c r="H992" s="30"/>
      <c r="I992" s="87"/>
      <c r="J992" s="93"/>
      <c r="K992" s="93"/>
      <c r="L992" s="93"/>
      <c r="M992" s="93"/>
      <c r="N992" s="93"/>
      <c r="O992" s="93"/>
      <c r="P992" s="93"/>
      <c r="Q992" s="93">
        <v>2303206.3199999998</v>
      </c>
      <c r="R992" s="93">
        <v>297580.36</v>
      </c>
      <c r="S992" s="92">
        <v>255386.88</v>
      </c>
      <c r="T992" s="92">
        <v>119613.09</v>
      </c>
      <c r="U992" s="92">
        <v>111613.06</v>
      </c>
      <c r="V992" s="92">
        <v>286793.68</v>
      </c>
      <c r="W992" s="92">
        <v>105806.62</v>
      </c>
      <c r="X992" s="92"/>
      <c r="Y992" s="93"/>
      <c r="Z992" s="93"/>
    </row>
    <row r="993" spans="1:26" ht="26.1">
      <c r="A993" s="9" t="s">
        <v>142</v>
      </c>
      <c r="B993" s="16" t="s">
        <v>24</v>
      </c>
      <c r="C993" s="16" t="s">
        <v>17</v>
      </c>
      <c r="D993" s="16" t="str" cm="1">
        <f t="array" ref="D993">IF(A993="", "", _xlfn._xlws.FILTER('Responsáveis pelas informações'!F:F, 'Responsáveis pelas informações'!A:A=A993))</f>
        <v>Marcos</v>
      </c>
      <c r="E993" s="16" t="s">
        <v>16</v>
      </c>
      <c r="F993" s="30" t="s">
        <v>398</v>
      </c>
      <c r="G993" s="30" t="s">
        <v>877</v>
      </c>
      <c r="H993" s="30"/>
      <c r="I993" s="87"/>
      <c r="J993" s="93"/>
      <c r="K993" s="93"/>
      <c r="L993" s="93"/>
      <c r="M993" s="93"/>
      <c r="N993" s="93"/>
      <c r="O993" s="93"/>
      <c r="P993" s="93"/>
      <c r="Q993" s="93">
        <v>10235910.9</v>
      </c>
      <c r="R993" s="93">
        <v>5413169.6299999999</v>
      </c>
      <c r="S993" s="92">
        <v>3594890.7</v>
      </c>
      <c r="T993" s="92">
        <v>2096775.7300000002</v>
      </c>
      <c r="U993" s="92">
        <v>1663442.15</v>
      </c>
      <c r="V993" s="92">
        <v>5114089.0999999996</v>
      </c>
      <c r="W993" s="92">
        <v>881721.79999999993</v>
      </c>
      <c r="X993" s="92"/>
      <c r="Y993" s="93"/>
      <c r="Z993" s="93"/>
    </row>
    <row r="994" spans="1:26" ht="39">
      <c r="A994" s="9" t="s">
        <v>143</v>
      </c>
      <c r="B994" s="16" t="s">
        <v>9</v>
      </c>
      <c r="C994" s="16" t="s">
        <v>17</v>
      </c>
      <c r="D994" s="16" t="str" cm="1">
        <f t="array" ref="D994">IF(A994="", "", _xlfn._xlws.FILTER('Responsáveis pelas informações'!F:F, 'Responsáveis pelas informações'!A:A=A994))</f>
        <v>Juliana</v>
      </c>
      <c r="E994" s="16" t="s">
        <v>21</v>
      </c>
      <c r="F994" s="30" t="s">
        <v>877</v>
      </c>
      <c r="G994" s="30" t="s">
        <v>877</v>
      </c>
      <c r="H994" s="30"/>
      <c r="I994" s="16"/>
      <c r="J994" s="93"/>
      <c r="K994" s="93"/>
      <c r="L994" s="93"/>
      <c r="M994" s="93"/>
      <c r="N994" s="93"/>
      <c r="O994" s="93"/>
      <c r="P994" s="93"/>
      <c r="Q994" s="93"/>
      <c r="R994" s="93"/>
      <c r="S994" s="92">
        <v>183300</v>
      </c>
      <c r="T994" s="92">
        <v>500000</v>
      </c>
      <c r="U994" s="92">
        <v>1400000</v>
      </c>
      <c r="V994" s="92">
        <v>1850000</v>
      </c>
      <c r="W994" s="92">
        <v>800000</v>
      </c>
      <c r="X994" s="92">
        <v>266700</v>
      </c>
      <c r="Y994" s="93"/>
      <c r="Z994" s="93"/>
    </row>
    <row r="995" spans="1:26" ht="39">
      <c r="A995" s="9" t="s">
        <v>143</v>
      </c>
      <c r="B995" s="16" t="s">
        <v>19</v>
      </c>
      <c r="C995" s="16" t="s">
        <v>17</v>
      </c>
      <c r="D995" s="16" t="str" cm="1">
        <f t="array" ref="D995">IF(A995="", "", _xlfn._xlws.FILTER('Responsáveis pelas informações'!F:F, 'Responsáveis pelas informações'!A:A=A995))</f>
        <v>Juliana</v>
      </c>
      <c r="E995" s="16" t="s">
        <v>21</v>
      </c>
      <c r="F995" s="30" t="s">
        <v>877</v>
      </c>
      <c r="G995" s="30" t="s">
        <v>877</v>
      </c>
      <c r="H995" s="30"/>
      <c r="I995" s="16"/>
      <c r="J995" s="93"/>
      <c r="K995" s="93"/>
      <c r="L995" s="93"/>
      <c r="M995" s="93"/>
      <c r="N995" s="93"/>
      <c r="O995" s="93"/>
      <c r="P995" s="93"/>
      <c r="Q995" s="93"/>
      <c r="R995" s="93"/>
      <c r="S995" s="92">
        <v>122200</v>
      </c>
      <c r="T995" s="92">
        <v>330000</v>
      </c>
      <c r="U995" s="92">
        <v>924000</v>
      </c>
      <c r="V995" s="92">
        <v>1221000</v>
      </c>
      <c r="W995" s="92">
        <v>528000</v>
      </c>
      <c r="X995" s="92">
        <v>174800</v>
      </c>
      <c r="Y995" s="93"/>
      <c r="Z995" s="93"/>
    </row>
    <row r="996" spans="1:26" ht="39">
      <c r="A996" s="9" t="s">
        <v>143</v>
      </c>
      <c r="B996" s="16" t="s">
        <v>14</v>
      </c>
      <c r="C996" s="16" t="s">
        <v>17</v>
      </c>
      <c r="D996" s="16" t="str" cm="1">
        <f t="array" ref="D996">IF(A996="", "", _xlfn._xlws.FILTER('Responsáveis pelas informações'!F:F, 'Responsáveis pelas informações'!A:A=A996))</f>
        <v>Juliana</v>
      </c>
      <c r="E996" s="16" t="s">
        <v>21</v>
      </c>
      <c r="F996" s="30" t="s">
        <v>877</v>
      </c>
      <c r="G996" s="30" t="s">
        <v>877</v>
      </c>
      <c r="H996" s="30"/>
      <c r="I996" s="16"/>
      <c r="J996" s="93"/>
      <c r="K996" s="93"/>
      <c r="L996" s="93"/>
      <c r="M996" s="93"/>
      <c r="N996" s="93"/>
      <c r="O996" s="93"/>
      <c r="P996" s="93"/>
      <c r="Q996" s="93"/>
      <c r="R996" s="93"/>
      <c r="S996" s="92">
        <v>250000</v>
      </c>
      <c r="T996" s="92">
        <v>675000</v>
      </c>
      <c r="U996" s="92">
        <v>1890000</v>
      </c>
      <c r="V996" s="92">
        <v>2497500</v>
      </c>
      <c r="W996" s="92">
        <v>1080000</v>
      </c>
      <c r="X996" s="92">
        <v>357500</v>
      </c>
      <c r="Y996" s="93"/>
      <c r="Z996" s="93"/>
    </row>
    <row r="997" spans="1:26" ht="39">
      <c r="A997" s="9" t="s">
        <v>143</v>
      </c>
      <c r="B997" s="16" t="s">
        <v>19</v>
      </c>
      <c r="C997" s="16" t="s">
        <v>17</v>
      </c>
      <c r="D997" s="16" t="str" cm="1">
        <f t="array" ref="D997">IF(A997="", "", _xlfn._xlws.FILTER('Responsáveis pelas informações'!F:F, 'Responsáveis pelas informações'!A:A=A997))</f>
        <v>Juliana</v>
      </c>
      <c r="E997" s="16" t="s">
        <v>21</v>
      </c>
      <c r="F997" s="30" t="s">
        <v>877</v>
      </c>
      <c r="G997" s="30" t="s">
        <v>877</v>
      </c>
      <c r="H997" s="30"/>
      <c r="I997" s="16"/>
      <c r="J997" s="93"/>
      <c r="K997" s="93"/>
      <c r="L997" s="93"/>
      <c r="M997" s="93"/>
      <c r="N997" s="93"/>
      <c r="O997" s="93"/>
      <c r="P997" s="93"/>
      <c r="Q997" s="93"/>
      <c r="R997" s="93"/>
      <c r="S997" s="92">
        <v>555500</v>
      </c>
      <c r="T997" s="92">
        <v>1505000</v>
      </c>
      <c r="U997" s="92">
        <v>4214000</v>
      </c>
      <c r="V997" s="92">
        <v>5568500</v>
      </c>
      <c r="W997" s="92">
        <v>2408000</v>
      </c>
      <c r="X997" s="92">
        <v>799000</v>
      </c>
      <c r="Y997" s="93"/>
      <c r="Z997" s="93"/>
    </row>
    <row r="998" spans="1:26" ht="26.1">
      <c r="A998" s="9" t="s">
        <v>144</v>
      </c>
      <c r="B998" s="16" t="s">
        <v>9</v>
      </c>
      <c r="C998" s="16" t="s">
        <v>17</v>
      </c>
      <c r="D998" s="16" t="str" cm="1">
        <f t="array" ref="D998">IF(A998="", "", _xlfn._xlws.FILTER('Responsáveis pelas informações'!F:F, 'Responsáveis pelas informações'!A:A=A998))</f>
        <v>Marcos</v>
      </c>
      <c r="E998" s="16" t="s">
        <v>21</v>
      </c>
      <c r="F998" s="30" t="s">
        <v>408</v>
      </c>
      <c r="G998" s="30" t="s">
        <v>877</v>
      </c>
      <c r="H998" s="30"/>
      <c r="I998" s="87"/>
      <c r="J998" s="93"/>
      <c r="K998" s="93"/>
      <c r="L998" s="93"/>
      <c r="M998" s="93"/>
      <c r="N998" s="93"/>
      <c r="O998" s="93"/>
      <c r="P998" s="93"/>
      <c r="Q998" s="93"/>
      <c r="R998" s="93">
        <v>1499737.54</v>
      </c>
      <c r="S998" s="92">
        <v>2999475.08</v>
      </c>
      <c r="T998" s="93">
        <v>1499737.54</v>
      </c>
      <c r="U998" s="92">
        <v>1499737.54</v>
      </c>
      <c r="V998" s="92">
        <v>1499737.54</v>
      </c>
      <c r="W998" s="92">
        <v>749868.77</v>
      </c>
      <c r="X998" s="92"/>
      <c r="Y998" s="93"/>
      <c r="Z998" s="93"/>
    </row>
    <row r="999" spans="1:26" ht="26.1">
      <c r="A999" s="9" t="s">
        <v>144</v>
      </c>
      <c r="B999" s="16" t="s">
        <v>14</v>
      </c>
      <c r="C999" s="16" t="s">
        <v>17</v>
      </c>
      <c r="D999" s="16" t="str" cm="1">
        <f t="array" ref="D999">IF(A999="", "", _xlfn._xlws.FILTER('Responsáveis pelas informações'!F:F, 'Responsáveis pelas informações'!A:A=A999))</f>
        <v>Marcos</v>
      </c>
      <c r="E999" s="16" t="s">
        <v>21</v>
      </c>
      <c r="F999" s="30" t="s">
        <v>408</v>
      </c>
      <c r="G999" s="30" t="s">
        <v>877</v>
      </c>
      <c r="H999" s="30"/>
      <c r="I999" s="87"/>
      <c r="J999" s="93"/>
      <c r="K999" s="93"/>
      <c r="L999" s="93"/>
      <c r="M999" s="93"/>
      <c r="N999" s="93"/>
      <c r="O999" s="93"/>
      <c r="P999" s="93"/>
      <c r="Q999" s="93"/>
      <c r="R999" s="93">
        <v>1999425.13</v>
      </c>
      <c r="S999" s="92">
        <v>3998850.26</v>
      </c>
      <c r="T999" s="93">
        <v>1999425.13</v>
      </c>
      <c r="U999" s="92">
        <v>1999425.13</v>
      </c>
      <c r="V999" s="92">
        <v>1999425.13</v>
      </c>
      <c r="W999" s="92">
        <v>999712.57</v>
      </c>
      <c r="X999" s="92"/>
      <c r="Y999" s="93"/>
      <c r="Z999" s="93"/>
    </row>
    <row r="1000" spans="1:26" ht="39">
      <c r="A1000" s="9" t="s">
        <v>144</v>
      </c>
      <c r="B1000" s="16" t="s">
        <v>19</v>
      </c>
      <c r="C1000" s="16" t="s">
        <v>17</v>
      </c>
      <c r="D1000" s="16" t="str" cm="1">
        <f t="array" ref="D1000">IF(A1000="", "", _xlfn._xlws.FILTER('Responsáveis pelas informações'!F:F, 'Responsáveis pelas informações'!A:A=A1000))</f>
        <v>Marcos</v>
      </c>
      <c r="E1000" s="16" t="s">
        <v>21</v>
      </c>
      <c r="F1000" s="30" t="s">
        <v>408</v>
      </c>
      <c r="G1000" s="30" t="s">
        <v>877</v>
      </c>
      <c r="H1000" s="30"/>
      <c r="I1000" s="87"/>
      <c r="J1000" s="93"/>
      <c r="K1000" s="93"/>
      <c r="L1000" s="93"/>
      <c r="M1000" s="93"/>
      <c r="N1000" s="93"/>
      <c r="O1000" s="93"/>
      <c r="P1000" s="93"/>
      <c r="Q1000" s="93"/>
      <c r="R1000" s="93">
        <v>470068.1</v>
      </c>
      <c r="S1000" s="92">
        <v>940136.2</v>
      </c>
      <c r="T1000" s="93">
        <v>470068.1</v>
      </c>
      <c r="U1000" s="92">
        <v>470068.1</v>
      </c>
      <c r="V1000" s="92">
        <v>470068.1</v>
      </c>
      <c r="W1000" s="92">
        <v>235034.05</v>
      </c>
      <c r="X1000" s="92"/>
      <c r="Y1000" s="93"/>
      <c r="Z1000" s="93"/>
    </row>
    <row r="1001" spans="1:26" ht="26.1">
      <c r="A1001" s="9" t="s">
        <v>144</v>
      </c>
      <c r="B1001" s="16" t="s">
        <v>24</v>
      </c>
      <c r="C1001" s="16" t="s">
        <v>17</v>
      </c>
      <c r="D1001" s="16" t="str" cm="1">
        <f t="array" ref="D1001">IF(A1001="", "", _xlfn._xlws.FILTER('Responsáveis pelas informações'!F:F, 'Responsáveis pelas informações'!A:A=A1001))</f>
        <v>Marcos</v>
      </c>
      <c r="E1001" s="16" t="s">
        <v>21</v>
      </c>
      <c r="F1001" s="30" t="s">
        <v>408</v>
      </c>
      <c r="G1001" s="30" t="s">
        <v>877</v>
      </c>
      <c r="H1001" s="30"/>
      <c r="I1001" s="87"/>
      <c r="J1001" s="93"/>
      <c r="K1001" s="93"/>
      <c r="L1001" s="93"/>
      <c r="M1001" s="93"/>
      <c r="N1001" s="93"/>
      <c r="O1001" s="93"/>
      <c r="P1001" s="93"/>
      <c r="Q1001" s="93"/>
      <c r="R1001" s="93">
        <v>3969230.77</v>
      </c>
      <c r="S1001" s="92">
        <v>7938461.54</v>
      </c>
      <c r="T1001" s="93">
        <v>3969230.77</v>
      </c>
      <c r="U1001" s="92">
        <v>3969230.77</v>
      </c>
      <c r="V1001" s="92">
        <v>3969230.77</v>
      </c>
      <c r="W1001" s="92">
        <v>1984615.39</v>
      </c>
      <c r="X1001" s="92"/>
      <c r="Y1001" s="93"/>
      <c r="Z1001" s="93"/>
    </row>
    <row r="1002" spans="1:26" ht="26.1">
      <c r="A1002" s="9" t="s">
        <v>145</v>
      </c>
      <c r="B1002" s="16" t="s">
        <v>9</v>
      </c>
      <c r="C1002" s="16" t="s">
        <v>17</v>
      </c>
      <c r="D1002" s="16" t="str" cm="1">
        <f t="array" ref="D1002">IF(A1002="", "", _xlfn._xlws.FILTER('Responsáveis pelas informações'!F:F, 'Responsáveis pelas informações'!A:A=A1002))</f>
        <v>Marcos</v>
      </c>
      <c r="E1002" s="16" t="s">
        <v>32</v>
      </c>
      <c r="F1002" s="30" t="s">
        <v>404</v>
      </c>
      <c r="G1002" s="30" t="s">
        <v>877</v>
      </c>
      <c r="H1002" s="30"/>
      <c r="I1002" s="87"/>
      <c r="J1002" s="93"/>
      <c r="K1002" s="93"/>
      <c r="L1002" s="93"/>
      <c r="M1002" s="93"/>
      <c r="N1002" s="93"/>
      <c r="O1002" s="93"/>
      <c r="P1002" s="93"/>
      <c r="Q1002" s="93"/>
      <c r="R1002" s="93"/>
      <c r="S1002" s="92">
        <v>1500000</v>
      </c>
      <c r="T1002" s="92">
        <v>1500000</v>
      </c>
      <c r="U1002" s="92">
        <v>1500000</v>
      </c>
      <c r="V1002" s="92">
        <v>1000000</v>
      </c>
      <c r="W1002" s="92">
        <v>400000</v>
      </c>
      <c r="X1002" s="92"/>
      <c r="Y1002" s="93"/>
      <c r="Z1002" s="93"/>
    </row>
    <row r="1003" spans="1:26" ht="26.1">
      <c r="A1003" s="9" t="s">
        <v>145</v>
      </c>
      <c r="B1003" s="16" t="s">
        <v>14</v>
      </c>
      <c r="C1003" s="16" t="s">
        <v>17</v>
      </c>
      <c r="D1003" s="16" t="str" cm="1">
        <f t="array" ref="D1003">IF(A1003="", "", _xlfn._xlws.FILTER('Responsáveis pelas informações'!F:F, 'Responsáveis pelas informações'!A:A=A1003))</f>
        <v>Marcos</v>
      </c>
      <c r="E1003" s="16" t="s">
        <v>32</v>
      </c>
      <c r="F1003" s="30" t="s">
        <v>404</v>
      </c>
      <c r="G1003" s="30" t="s">
        <v>877</v>
      </c>
      <c r="H1003" s="30"/>
      <c r="I1003" s="87"/>
      <c r="J1003" s="93"/>
      <c r="K1003" s="93"/>
      <c r="L1003" s="93"/>
      <c r="M1003" s="93"/>
      <c r="N1003" s="93"/>
      <c r="O1003" s="93"/>
      <c r="P1003" s="93"/>
      <c r="Q1003" s="93"/>
      <c r="R1003" s="93"/>
      <c r="S1003" s="92">
        <v>2100000</v>
      </c>
      <c r="T1003" s="92">
        <v>2100000</v>
      </c>
      <c r="U1003" s="92">
        <v>2100000</v>
      </c>
      <c r="V1003" s="92">
        <v>1400000</v>
      </c>
      <c r="W1003" s="92">
        <v>560000</v>
      </c>
      <c r="X1003" s="92"/>
      <c r="Y1003" s="93"/>
      <c r="Z1003" s="93"/>
    </row>
    <row r="1004" spans="1:26" ht="39">
      <c r="A1004" s="9" t="s">
        <v>145</v>
      </c>
      <c r="B1004" s="16" t="s">
        <v>19</v>
      </c>
      <c r="C1004" s="16" t="s">
        <v>17</v>
      </c>
      <c r="D1004" s="16" t="str" cm="1">
        <f t="array" ref="D1004">IF(A1004="", "", _xlfn._xlws.FILTER('Responsáveis pelas informações'!F:F, 'Responsáveis pelas informações'!A:A=A1004))</f>
        <v>Marcos</v>
      </c>
      <c r="E1004" s="16" t="s">
        <v>32</v>
      </c>
      <c r="F1004" s="30" t="s">
        <v>404</v>
      </c>
      <c r="G1004" s="30" t="s">
        <v>877</v>
      </c>
      <c r="H1004" s="30"/>
      <c r="I1004" s="87"/>
      <c r="J1004" s="93"/>
      <c r="K1004" s="93"/>
      <c r="L1004" s="93"/>
      <c r="M1004" s="93"/>
      <c r="N1004" s="93"/>
      <c r="O1004" s="93"/>
      <c r="P1004" s="93"/>
      <c r="Q1004" s="93"/>
      <c r="R1004" s="93"/>
      <c r="S1004" s="92">
        <v>900000</v>
      </c>
      <c r="T1004" s="92">
        <v>900000</v>
      </c>
      <c r="U1004" s="92">
        <v>900000</v>
      </c>
      <c r="V1004" s="92">
        <v>600000</v>
      </c>
      <c r="W1004" s="92">
        <v>240000</v>
      </c>
      <c r="X1004" s="92"/>
      <c r="Y1004" s="93"/>
      <c r="Z1004" s="93"/>
    </row>
    <row r="1005" spans="1:26" ht="26.1">
      <c r="A1005" s="9" t="s">
        <v>145</v>
      </c>
      <c r="B1005" s="16" t="s">
        <v>24</v>
      </c>
      <c r="C1005" s="16" t="s">
        <v>17</v>
      </c>
      <c r="D1005" s="16" t="str" cm="1">
        <f t="array" ref="D1005">IF(A1005="", "", _xlfn._xlws.FILTER('Responsáveis pelas informações'!F:F, 'Responsáveis pelas informações'!A:A=A1005))</f>
        <v>Marcos</v>
      </c>
      <c r="E1005" s="16" t="s">
        <v>32</v>
      </c>
      <c r="F1005" s="30" t="s">
        <v>404</v>
      </c>
      <c r="G1005" s="30" t="s">
        <v>877</v>
      </c>
      <c r="H1005" s="30"/>
      <c r="I1005" s="87"/>
      <c r="J1005" s="93"/>
      <c r="K1005" s="93"/>
      <c r="L1005" s="93"/>
      <c r="M1005" s="93"/>
      <c r="N1005" s="93"/>
      <c r="O1005" s="93"/>
      <c r="P1005" s="93"/>
      <c r="Q1005" s="93"/>
      <c r="R1005" s="93"/>
      <c r="S1005" s="92">
        <v>4500000</v>
      </c>
      <c r="T1005" s="92">
        <v>4500000</v>
      </c>
      <c r="U1005" s="92">
        <v>4500000</v>
      </c>
      <c r="V1005" s="92">
        <v>3000000</v>
      </c>
      <c r="W1005" s="92">
        <v>1200000</v>
      </c>
      <c r="X1005" s="92"/>
      <c r="Y1005" s="93"/>
      <c r="Z1005" s="93"/>
    </row>
    <row r="1006" spans="1:26" ht="26.1">
      <c r="A1006" s="9" t="s">
        <v>145</v>
      </c>
      <c r="B1006" s="16" t="s">
        <v>9</v>
      </c>
      <c r="C1006" s="16" t="s">
        <v>7</v>
      </c>
      <c r="D1006" s="16" t="str" cm="1">
        <f t="array" ref="D1006">IF(A1006="", "", _xlfn._xlws.FILTER('Responsáveis pelas informações'!F:F, 'Responsáveis pelas informações'!A:A=A1006))</f>
        <v>Marcos</v>
      </c>
      <c r="E1006" s="16" t="s">
        <v>32</v>
      </c>
      <c r="F1006" s="30" t="s">
        <v>404</v>
      </c>
      <c r="G1006" s="30" t="s">
        <v>877</v>
      </c>
      <c r="H1006" s="30"/>
      <c r="I1006" s="87"/>
      <c r="J1006" s="93"/>
      <c r="K1006" s="93"/>
      <c r="L1006" s="93"/>
      <c r="M1006" s="93"/>
      <c r="N1006" s="93"/>
      <c r="O1006" s="93"/>
      <c r="P1006" s="93"/>
      <c r="Q1006" s="93"/>
      <c r="R1006" s="93"/>
      <c r="S1006" s="92">
        <v>1000000</v>
      </c>
      <c r="T1006" s="92">
        <v>1500000</v>
      </c>
      <c r="U1006" s="92">
        <v>1500000</v>
      </c>
      <c r="V1006" s="92">
        <v>1000000</v>
      </c>
      <c r="W1006" s="92">
        <v>400000</v>
      </c>
      <c r="X1006" s="92"/>
      <c r="Y1006" s="93"/>
      <c r="Z1006" s="93"/>
    </row>
    <row r="1007" spans="1:26" ht="26.1">
      <c r="A1007" s="9" t="s">
        <v>145</v>
      </c>
      <c r="B1007" s="16" t="s">
        <v>14</v>
      </c>
      <c r="C1007" s="16" t="s">
        <v>7</v>
      </c>
      <c r="D1007" s="16" t="str" cm="1">
        <f t="array" ref="D1007">IF(A1007="", "", _xlfn._xlws.FILTER('Responsáveis pelas informações'!F:F, 'Responsáveis pelas informações'!A:A=A1007))</f>
        <v>Marcos</v>
      </c>
      <c r="E1007" s="16" t="s">
        <v>32</v>
      </c>
      <c r="F1007" s="30" t="s">
        <v>404</v>
      </c>
      <c r="G1007" s="30" t="s">
        <v>877</v>
      </c>
      <c r="H1007" s="30"/>
      <c r="I1007" s="87"/>
      <c r="J1007" s="93"/>
      <c r="K1007" s="93"/>
      <c r="L1007" s="93"/>
      <c r="M1007" s="93"/>
      <c r="N1007" s="93"/>
      <c r="O1007" s="93"/>
      <c r="P1007" s="93"/>
      <c r="Q1007" s="93"/>
      <c r="R1007" s="93"/>
      <c r="S1007" s="92">
        <v>920000</v>
      </c>
      <c r="T1007" s="92">
        <v>1380000</v>
      </c>
      <c r="U1007" s="92">
        <v>1380000</v>
      </c>
      <c r="V1007" s="92">
        <v>920000</v>
      </c>
      <c r="W1007" s="92">
        <v>368000</v>
      </c>
      <c r="X1007" s="92"/>
      <c r="Y1007" s="93"/>
      <c r="Z1007" s="93"/>
    </row>
    <row r="1008" spans="1:26" ht="39">
      <c r="A1008" s="9" t="s">
        <v>145</v>
      </c>
      <c r="B1008" s="16" t="s">
        <v>19</v>
      </c>
      <c r="C1008" s="16" t="s">
        <v>7</v>
      </c>
      <c r="D1008" s="16" t="str" cm="1">
        <f t="array" ref="D1008">IF(A1008="", "", _xlfn._xlws.FILTER('Responsáveis pelas informações'!F:F, 'Responsáveis pelas informações'!A:A=A1008))</f>
        <v>Marcos</v>
      </c>
      <c r="E1008" s="16" t="s">
        <v>32</v>
      </c>
      <c r="F1008" s="30" t="s">
        <v>404</v>
      </c>
      <c r="G1008" s="30" t="s">
        <v>877</v>
      </c>
      <c r="H1008" s="30"/>
      <c r="I1008" s="87"/>
      <c r="J1008" s="93"/>
      <c r="K1008" s="93"/>
      <c r="L1008" s="93"/>
      <c r="M1008" s="93"/>
      <c r="N1008" s="93"/>
      <c r="O1008" s="93"/>
      <c r="P1008" s="93"/>
      <c r="Q1008" s="93"/>
      <c r="R1008" s="93"/>
      <c r="S1008" s="92">
        <v>480000</v>
      </c>
      <c r="T1008" s="92">
        <v>720000</v>
      </c>
      <c r="U1008" s="92">
        <v>720000</v>
      </c>
      <c r="V1008" s="92">
        <v>480000</v>
      </c>
      <c r="W1008" s="92">
        <v>192000</v>
      </c>
      <c r="X1008" s="92"/>
      <c r="Y1008" s="93"/>
      <c r="Z1008" s="93"/>
    </row>
    <row r="1009" spans="1:26" ht="26.1">
      <c r="A1009" s="9" t="s">
        <v>145</v>
      </c>
      <c r="B1009" s="16" t="s">
        <v>24</v>
      </c>
      <c r="C1009" s="16" t="s">
        <v>7</v>
      </c>
      <c r="D1009" s="16" t="str" cm="1">
        <f t="array" ref="D1009">IF(A1009="", "", _xlfn._xlws.FILTER('Responsáveis pelas informações'!F:F, 'Responsáveis pelas informações'!A:A=A1009))</f>
        <v>Marcos</v>
      </c>
      <c r="E1009" s="16" t="s">
        <v>32</v>
      </c>
      <c r="F1009" s="30" t="s">
        <v>404</v>
      </c>
      <c r="G1009" s="30" t="s">
        <v>877</v>
      </c>
      <c r="H1009" s="30"/>
      <c r="I1009" s="87"/>
      <c r="J1009" s="93"/>
      <c r="K1009" s="93"/>
      <c r="L1009" s="93"/>
      <c r="M1009" s="93"/>
      <c r="N1009" s="93"/>
      <c r="O1009" s="93"/>
      <c r="P1009" s="93"/>
      <c r="Q1009" s="93"/>
      <c r="R1009" s="93"/>
      <c r="S1009" s="92">
        <v>2400000</v>
      </c>
      <c r="T1009" s="92">
        <v>3600000</v>
      </c>
      <c r="U1009" s="92">
        <v>3600000</v>
      </c>
      <c r="V1009" s="92">
        <v>2400000</v>
      </c>
      <c r="W1009" s="92">
        <v>960000</v>
      </c>
      <c r="X1009" s="92"/>
      <c r="Y1009" s="93"/>
      <c r="Z1009" s="93"/>
    </row>
    <row r="1010" spans="1:26" ht="26.1">
      <c r="A1010" s="9" t="s">
        <v>145</v>
      </c>
      <c r="B1010" s="16" t="s">
        <v>9</v>
      </c>
      <c r="C1010" s="16" t="s">
        <v>12</v>
      </c>
      <c r="D1010" s="16" t="str" cm="1">
        <f t="array" ref="D1010">IF(A1010="", "", _xlfn._xlws.FILTER('Responsáveis pelas informações'!F:F, 'Responsáveis pelas informações'!A:A=A1010))</f>
        <v>Marcos</v>
      </c>
      <c r="E1010" s="16" t="s">
        <v>32</v>
      </c>
      <c r="F1010" s="30" t="s">
        <v>404</v>
      </c>
      <c r="G1010" s="30" t="s">
        <v>877</v>
      </c>
      <c r="H1010" s="30"/>
      <c r="I1010" s="87"/>
      <c r="J1010" s="93"/>
      <c r="K1010" s="93"/>
      <c r="L1010" s="93"/>
      <c r="M1010" s="93"/>
      <c r="N1010" s="93"/>
      <c r="O1010" s="93"/>
      <c r="P1010" s="93"/>
      <c r="Q1010" s="93"/>
      <c r="R1010" s="93"/>
      <c r="S1010" s="92">
        <v>2700000</v>
      </c>
      <c r="T1010" s="93">
        <v>2000000</v>
      </c>
      <c r="U1010" s="92">
        <v>2000000</v>
      </c>
      <c r="V1010" s="92">
        <v>1500000</v>
      </c>
      <c r="W1010" s="92">
        <v>700000</v>
      </c>
      <c r="X1010" s="92"/>
      <c r="Y1010" s="93"/>
      <c r="Z1010" s="93"/>
    </row>
    <row r="1011" spans="1:26" ht="26.1">
      <c r="A1011" s="9" t="s">
        <v>145</v>
      </c>
      <c r="B1011" s="16" t="s">
        <v>14</v>
      </c>
      <c r="C1011" s="16" t="s">
        <v>12</v>
      </c>
      <c r="D1011" s="16" t="str" cm="1">
        <f t="array" ref="D1011">IF(A1011="", "", _xlfn._xlws.FILTER('Responsáveis pelas informações'!F:F, 'Responsáveis pelas informações'!A:A=A1011))</f>
        <v>Marcos</v>
      </c>
      <c r="E1011" s="16" t="s">
        <v>32</v>
      </c>
      <c r="F1011" s="30" t="s">
        <v>404</v>
      </c>
      <c r="G1011" s="30" t="s">
        <v>877</v>
      </c>
      <c r="H1011" s="30"/>
      <c r="I1011" s="87"/>
      <c r="J1011" s="93"/>
      <c r="K1011" s="93"/>
      <c r="L1011" s="93"/>
      <c r="M1011" s="93"/>
      <c r="N1011" s="93"/>
      <c r="O1011" s="93"/>
      <c r="P1011" s="93"/>
      <c r="Q1011" s="93"/>
      <c r="R1011" s="93"/>
      <c r="S1011" s="92">
        <v>800000</v>
      </c>
      <c r="T1011" s="93">
        <v>1700000</v>
      </c>
      <c r="U1011" s="92">
        <v>1700000</v>
      </c>
      <c r="V1011" s="92">
        <v>1300000</v>
      </c>
      <c r="W1011" s="92">
        <v>600000</v>
      </c>
      <c r="X1011" s="92"/>
      <c r="Y1011" s="93"/>
      <c r="Z1011" s="93"/>
    </row>
    <row r="1012" spans="1:26" ht="39">
      <c r="A1012" s="9" t="s">
        <v>145</v>
      </c>
      <c r="B1012" s="16" t="s">
        <v>19</v>
      </c>
      <c r="C1012" s="16" t="s">
        <v>12</v>
      </c>
      <c r="D1012" s="16" t="str" cm="1">
        <f t="array" ref="D1012">IF(A1012="", "", _xlfn._xlws.FILTER('Responsáveis pelas informações'!F:F, 'Responsáveis pelas informações'!A:A=A1012))</f>
        <v>Marcos</v>
      </c>
      <c r="E1012" s="16" t="s">
        <v>32</v>
      </c>
      <c r="F1012" s="30" t="s">
        <v>404</v>
      </c>
      <c r="G1012" s="30" t="s">
        <v>877</v>
      </c>
      <c r="H1012" s="30"/>
      <c r="I1012" s="87"/>
      <c r="J1012" s="93"/>
      <c r="K1012" s="93"/>
      <c r="L1012" s="93"/>
      <c r="M1012" s="93"/>
      <c r="N1012" s="93"/>
      <c r="O1012" s="93"/>
      <c r="P1012" s="93"/>
      <c r="Q1012" s="93"/>
      <c r="R1012" s="93"/>
      <c r="S1012" s="92">
        <v>200000</v>
      </c>
      <c r="T1012" s="93">
        <v>800000</v>
      </c>
      <c r="U1012" s="92">
        <v>800000</v>
      </c>
      <c r="V1012" s="92">
        <v>800000</v>
      </c>
      <c r="W1012" s="92">
        <v>400000</v>
      </c>
      <c r="X1012" s="92"/>
      <c r="Y1012" s="93"/>
      <c r="Z1012" s="93"/>
    </row>
    <row r="1013" spans="1:26" ht="26.1">
      <c r="A1013" s="122" t="s">
        <v>145</v>
      </c>
      <c r="B1013" s="16" t="s">
        <v>24</v>
      </c>
      <c r="C1013" s="16" t="s">
        <v>12</v>
      </c>
      <c r="D1013" s="16" t="str" cm="1">
        <f t="array" ref="D1013">IF(A1013="", "", _xlfn._xlws.FILTER('Responsáveis pelas informações'!F:F, 'Responsáveis pelas informações'!A:A=A1013))</f>
        <v>Marcos</v>
      </c>
      <c r="E1013" s="16" t="s">
        <v>32</v>
      </c>
      <c r="F1013" s="30" t="s">
        <v>404</v>
      </c>
      <c r="G1013" s="30" t="s">
        <v>877</v>
      </c>
      <c r="H1013" s="30"/>
      <c r="I1013" s="142"/>
      <c r="J1013" s="93"/>
      <c r="K1013" s="93"/>
      <c r="L1013" s="93"/>
      <c r="M1013" s="93"/>
      <c r="N1013" s="93"/>
      <c r="O1013" s="93"/>
      <c r="P1013" s="93"/>
      <c r="Q1013" s="93"/>
      <c r="R1013" s="93"/>
      <c r="S1013" s="92">
        <v>3700000</v>
      </c>
      <c r="T1013" s="158">
        <v>4000000</v>
      </c>
      <c r="U1013" s="92">
        <v>4000000</v>
      </c>
      <c r="V1013" s="92">
        <v>3000000</v>
      </c>
      <c r="W1013" s="92">
        <v>1400000</v>
      </c>
      <c r="X1013" s="92"/>
      <c r="Y1013" s="93"/>
      <c r="Z1013" s="93"/>
    </row>
    <row r="1014" spans="1:26" ht="26.1">
      <c r="A1014" s="9" t="s">
        <v>145</v>
      </c>
      <c r="B1014" s="16" t="s">
        <v>9</v>
      </c>
      <c r="C1014" s="16" t="s">
        <v>17</v>
      </c>
      <c r="D1014" s="16" t="str" cm="1">
        <f t="array" ref="D1014">IF(A1014="", "", _xlfn._xlws.FILTER('Responsáveis pelas informações'!F:F, 'Responsáveis pelas informações'!A:A=A1014))</f>
        <v>Marcos</v>
      </c>
      <c r="E1014" s="16" t="s">
        <v>32</v>
      </c>
      <c r="F1014" s="30" t="s">
        <v>885</v>
      </c>
      <c r="G1014" s="30" t="s">
        <v>877</v>
      </c>
      <c r="H1014" s="30"/>
      <c r="I1014" s="87"/>
      <c r="J1014" s="93"/>
      <c r="K1014" s="93"/>
      <c r="L1014" s="93"/>
      <c r="M1014" s="93"/>
      <c r="N1014" s="93"/>
      <c r="O1014" s="93"/>
      <c r="P1014" s="93"/>
      <c r="Q1014" s="93"/>
      <c r="R1014" s="93"/>
      <c r="S1014" s="92">
        <v>1500000</v>
      </c>
      <c r="T1014" s="92">
        <v>1500000</v>
      </c>
      <c r="U1014" s="92">
        <v>1500000</v>
      </c>
      <c r="V1014" s="92">
        <v>1000000</v>
      </c>
      <c r="W1014" s="92">
        <v>400000</v>
      </c>
      <c r="X1014" s="92"/>
      <c r="Y1014" s="93"/>
      <c r="Z1014" s="93"/>
    </row>
    <row r="1015" spans="1:26" ht="26.1">
      <c r="A1015" s="9" t="s">
        <v>145</v>
      </c>
      <c r="B1015" s="16" t="s">
        <v>14</v>
      </c>
      <c r="C1015" s="16" t="s">
        <v>17</v>
      </c>
      <c r="D1015" s="16" t="str" cm="1">
        <f t="array" ref="D1015">IF(A1015="", "", _xlfn._xlws.FILTER('Responsáveis pelas informações'!F:F, 'Responsáveis pelas informações'!A:A=A1015))</f>
        <v>Marcos</v>
      </c>
      <c r="E1015" s="16" t="s">
        <v>32</v>
      </c>
      <c r="F1015" s="30" t="s">
        <v>885</v>
      </c>
      <c r="G1015" s="30" t="s">
        <v>877</v>
      </c>
      <c r="H1015" s="30"/>
      <c r="I1015" s="87"/>
      <c r="J1015" s="93"/>
      <c r="K1015" s="93"/>
      <c r="L1015" s="93"/>
      <c r="M1015" s="93"/>
      <c r="N1015" s="93"/>
      <c r="O1015" s="93"/>
      <c r="P1015" s="93"/>
      <c r="Q1015" s="93"/>
      <c r="R1015" s="93"/>
      <c r="S1015" s="92">
        <v>2100000</v>
      </c>
      <c r="T1015" s="92">
        <v>2100000</v>
      </c>
      <c r="U1015" s="92">
        <v>2100000</v>
      </c>
      <c r="V1015" s="92">
        <v>1400000</v>
      </c>
      <c r="W1015" s="92">
        <v>560000</v>
      </c>
      <c r="X1015" s="92"/>
      <c r="Y1015" s="93"/>
      <c r="Z1015" s="93"/>
    </row>
    <row r="1016" spans="1:26" ht="39">
      <c r="A1016" s="9" t="s">
        <v>145</v>
      </c>
      <c r="B1016" s="16" t="s">
        <v>19</v>
      </c>
      <c r="C1016" s="16" t="s">
        <v>17</v>
      </c>
      <c r="D1016" s="16" t="str" cm="1">
        <f t="array" ref="D1016">IF(A1016="", "", _xlfn._xlws.FILTER('Responsáveis pelas informações'!F:F, 'Responsáveis pelas informações'!A:A=A1016))</f>
        <v>Marcos</v>
      </c>
      <c r="E1016" s="16" t="s">
        <v>32</v>
      </c>
      <c r="F1016" s="30" t="s">
        <v>885</v>
      </c>
      <c r="G1016" s="30" t="s">
        <v>877</v>
      </c>
      <c r="H1016" s="30"/>
      <c r="I1016" s="87"/>
      <c r="J1016" s="93"/>
      <c r="K1016" s="93"/>
      <c r="L1016" s="93"/>
      <c r="M1016" s="93"/>
      <c r="N1016" s="93"/>
      <c r="O1016" s="93"/>
      <c r="P1016" s="93"/>
      <c r="Q1016" s="93"/>
      <c r="R1016" s="93"/>
      <c r="S1016" s="92">
        <v>900000</v>
      </c>
      <c r="T1016" s="92">
        <v>900000</v>
      </c>
      <c r="U1016" s="92">
        <v>900000</v>
      </c>
      <c r="V1016" s="92">
        <v>600000</v>
      </c>
      <c r="W1016" s="92">
        <v>240000</v>
      </c>
      <c r="X1016" s="92"/>
      <c r="Y1016" s="93"/>
      <c r="Z1016" s="93"/>
    </row>
    <row r="1017" spans="1:26" ht="26.1">
      <c r="A1017" s="9" t="s">
        <v>145</v>
      </c>
      <c r="B1017" s="16" t="s">
        <v>24</v>
      </c>
      <c r="C1017" s="16" t="s">
        <v>17</v>
      </c>
      <c r="D1017" s="16" t="str" cm="1">
        <f t="array" ref="D1017">IF(A1017="", "", _xlfn._xlws.FILTER('Responsáveis pelas informações'!F:F, 'Responsáveis pelas informações'!A:A=A1017))</f>
        <v>Marcos</v>
      </c>
      <c r="E1017" s="16" t="s">
        <v>32</v>
      </c>
      <c r="F1017" s="30" t="s">
        <v>885</v>
      </c>
      <c r="G1017" s="30" t="s">
        <v>877</v>
      </c>
      <c r="H1017" s="30"/>
      <c r="I1017" s="87"/>
      <c r="J1017" s="93"/>
      <c r="K1017" s="93"/>
      <c r="L1017" s="93"/>
      <c r="M1017" s="93"/>
      <c r="N1017" s="93"/>
      <c r="O1017" s="93"/>
      <c r="P1017" s="93"/>
      <c r="Q1017" s="93"/>
      <c r="R1017" s="93"/>
      <c r="S1017" s="92">
        <v>4500000</v>
      </c>
      <c r="T1017" s="92">
        <v>4500000</v>
      </c>
      <c r="U1017" s="92">
        <v>4500000</v>
      </c>
      <c r="V1017" s="92">
        <v>3000000</v>
      </c>
      <c r="W1017" s="92">
        <v>1200000</v>
      </c>
      <c r="X1017" s="92"/>
      <c r="Y1017" s="93"/>
      <c r="Z1017" s="93"/>
    </row>
    <row r="1018" spans="1:26" ht="26.1">
      <c r="A1018" s="9" t="s">
        <v>145</v>
      </c>
      <c r="B1018" s="16" t="s">
        <v>9</v>
      </c>
      <c r="C1018" s="16" t="s">
        <v>7</v>
      </c>
      <c r="D1018" s="16" t="str" cm="1">
        <f t="array" ref="D1018">IF(A1018="", "", _xlfn._xlws.FILTER('Responsáveis pelas informações'!F:F, 'Responsáveis pelas informações'!A:A=A1018))</f>
        <v>Marcos</v>
      </c>
      <c r="E1018" s="16" t="s">
        <v>32</v>
      </c>
      <c r="F1018" s="30" t="s">
        <v>885</v>
      </c>
      <c r="G1018" s="30" t="s">
        <v>877</v>
      </c>
      <c r="H1018" s="30"/>
      <c r="I1018" s="87"/>
      <c r="J1018" s="93"/>
      <c r="K1018" s="93"/>
      <c r="L1018" s="93"/>
      <c r="M1018" s="93"/>
      <c r="N1018" s="93"/>
      <c r="O1018" s="93"/>
      <c r="P1018" s="93"/>
      <c r="Q1018" s="93"/>
      <c r="R1018" s="93"/>
      <c r="S1018" s="92">
        <v>1000000</v>
      </c>
      <c r="T1018" s="92">
        <v>1500000</v>
      </c>
      <c r="U1018" s="92">
        <v>1500000</v>
      </c>
      <c r="V1018" s="92">
        <v>1000000</v>
      </c>
      <c r="W1018" s="92">
        <v>400000</v>
      </c>
      <c r="X1018" s="92"/>
      <c r="Y1018" s="93"/>
      <c r="Z1018" s="93"/>
    </row>
    <row r="1019" spans="1:26" ht="26.1">
      <c r="A1019" s="9" t="s">
        <v>145</v>
      </c>
      <c r="B1019" s="16" t="s">
        <v>14</v>
      </c>
      <c r="C1019" s="16" t="s">
        <v>7</v>
      </c>
      <c r="D1019" s="16" t="str" cm="1">
        <f t="array" ref="D1019">IF(A1019="", "", _xlfn._xlws.FILTER('Responsáveis pelas informações'!F:F, 'Responsáveis pelas informações'!A:A=A1019))</f>
        <v>Marcos</v>
      </c>
      <c r="E1019" s="16" t="s">
        <v>32</v>
      </c>
      <c r="F1019" s="30" t="s">
        <v>885</v>
      </c>
      <c r="G1019" s="30" t="s">
        <v>877</v>
      </c>
      <c r="H1019" s="30"/>
      <c r="I1019" s="87"/>
      <c r="J1019" s="93"/>
      <c r="K1019" s="93"/>
      <c r="L1019" s="93"/>
      <c r="M1019" s="93"/>
      <c r="N1019" s="93"/>
      <c r="O1019" s="93"/>
      <c r="P1019" s="93"/>
      <c r="Q1019" s="93"/>
      <c r="R1019" s="93"/>
      <c r="S1019" s="92">
        <v>920000</v>
      </c>
      <c r="T1019" s="92">
        <v>1380000</v>
      </c>
      <c r="U1019" s="92">
        <v>1380000</v>
      </c>
      <c r="V1019" s="92">
        <v>920000</v>
      </c>
      <c r="W1019" s="92">
        <v>368000</v>
      </c>
      <c r="X1019" s="92"/>
      <c r="Y1019" s="93"/>
      <c r="Z1019" s="93"/>
    </row>
    <row r="1020" spans="1:26" ht="39">
      <c r="A1020" s="9" t="s">
        <v>145</v>
      </c>
      <c r="B1020" s="16" t="s">
        <v>19</v>
      </c>
      <c r="C1020" s="16" t="s">
        <v>7</v>
      </c>
      <c r="D1020" s="16" t="str" cm="1">
        <f t="array" ref="D1020">IF(A1020="", "", _xlfn._xlws.FILTER('Responsáveis pelas informações'!F:F, 'Responsáveis pelas informações'!A:A=A1020))</f>
        <v>Marcos</v>
      </c>
      <c r="E1020" s="16" t="s">
        <v>32</v>
      </c>
      <c r="F1020" s="30" t="s">
        <v>885</v>
      </c>
      <c r="G1020" s="30" t="s">
        <v>877</v>
      </c>
      <c r="H1020" s="30"/>
      <c r="I1020" s="87"/>
      <c r="J1020" s="93"/>
      <c r="K1020" s="93"/>
      <c r="L1020" s="93"/>
      <c r="M1020" s="93"/>
      <c r="N1020" s="93"/>
      <c r="O1020" s="93"/>
      <c r="P1020" s="93"/>
      <c r="Q1020" s="93"/>
      <c r="R1020" s="93"/>
      <c r="S1020" s="92">
        <v>480000</v>
      </c>
      <c r="T1020" s="92">
        <v>720000</v>
      </c>
      <c r="U1020" s="92">
        <v>720000</v>
      </c>
      <c r="V1020" s="92">
        <v>480000</v>
      </c>
      <c r="W1020" s="92">
        <v>192000</v>
      </c>
      <c r="X1020" s="92"/>
      <c r="Y1020" s="93"/>
      <c r="Z1020" s="93"/>
    </row>
    <row r="1021" spans="1:26" ht="26.1">
      <c r="A1021" s="9" t="s">
        <v>145</v>
      </c>
      <c r="B1021" s="16" t="s">
        <v>24</v>
      </c>
      <c r="C1021" s="16" t="s">
        <v>7</v>
      </c>
      <c r="D1021" s="16" t="str" cm="1">
        <f t="array" ref="D1021">IF(A1021="", "", _xlfn._xlws.FILTER('Responsáveis pelas informações'!F:F, 'Responsáveis pelas informações'!A:A=A1021))</f>
        <v>Marcos</v>
      </c>
      <c r="E1021" s="16" t="s">
        <v>32</v>
      </c>
      <c r="F1021" s="30" t="s">
        <v>885</v>
      </c>
      <c r="G1021" s="30" t="s">
        <v>877</v>
      </c>
      <c r="H1021" s="30"/>
      <c r="I1021" s="87"/>
      <c r="J1021" s="93"/>
      <c r="K1021" s="93"/>
      <c r="L1021" s="93"/>
      <c r="M1021" s="93"/>
      <c r="N1021" s="93"/>
      <c r="O1021" s="93"/>
      <c r="P1021" s="93"/>
      <c r="Q1021" s="93"/>
      <c r="R1021" s="93"/>
      <c r="S1021" s="92">
        <v>2400000</v>
      </c>
      <c r="T1021" s="92">
        <v>3600000</v>
      </c>
      <c r="U1021" s="92">
        <v>3600000</v>
      </c>
      <c r="V1021" s="92">
        <v>2400000</v>
      </c>
      <c r="W1021" s="92">
        <v>960000</v>
      </c>
      <c r="X1021" s="92"/>
      <c r="Y1021" s="93"/>
      <c r="Z1021" s="93"/>
    </row>
    <row r="1022" spans="1:26" ht="26.1">
      <c r="A1022" s="9" t="s">
        <v>145</v>
      </c>
      <c r="B1022" s="16" t="s">
        <v>9</v>
      </c>
      <c r="C1022" s="16" t="s">
        <v>12</v>
      </c>
      <c r="D1022" s="16" t="str" cm="1">
        <f t="array" ref="D1022">IF(A1022="", "", _xlfn._xlws.FILTER('Responsáveis pelas informações'!F:F, 'Responsáveis pelas informações'!A:A=A1022))</f>
        <v>Marcos</v>
      </c>
      <c r="E1022" s="16" t="s">
        <v>32</v>
      </c>
      <c r="F1022" s="30" t="s">
        <v>885</v>
      </c>
      <c r="G1022" s="30" t="s">
        <v>877</v>
      </c>
      <c r="H1022" s="30"/>
      <c r="I1022" s="87"/>
      <c r="J1022" s="93"/>
      <c r="K1022" s="93"/>
      <c r="L1022" s="93"/>
      <c r="M1022" s="93"/>
      <c r="N1022" s="93"/>
      <c r="O1022" s="93"/>
      <c r="P1022" s="93"/>
      <c r="Q1022" s="93"/>
      <c r="R1022" s="93"/>
      <c r="S1022" s="92">
        <v>2700000</v>
      </c>
      <c r="T1022" s="92">
        <v>2000000</v>
      </c>
      <c r="U1022" s="92">
        <v>2000000</v>
      </c>
      <c r="V1022" s="92">
        <v>1500000</v>
      </c>
      <c r="W1022" s="92">
        <v>700000</v>
      </c>
      <c r="X1022" s="92"/>
      <c r="Y1022" s="93"/>
      <c r="Z1022" s="93"/>
    </row>
    <row r="1023" spans="1:26" ht="26.1">
      <c r="A1023" s="9" t="s">
        <v>145</v>
      </c>
      <c r="B1023" s="16" t="s">
        <v>14</v>
      </c>
      <c r="C1023" s="16" t="s">
        <v>12</v>
      </c>
      <c r="D1023" s="16" t="str" cm="1">
        <f t="array" ref="D1023">IF(A1023="", "", _xlfn._xlws.FILTER('Responsáveis pelas informações'!F:F, 'Responsáveis pelas informações'!A:A=A1023))</f>
        <v>Marcos</v>
      </c>
      <c r="E1023" s="16" t="s">
        <v>32</v>
      </c>
      <c r="F1023" s="30" t="s">
        <v>885</v>
      </c>
      <c r="G1023" s="30" t="s">
        <v>877</v>
      </c>
      <c r="H1023" s="30"/>
      <c r="I1023" s="87"/>
      <c r="J1023" s="93"/>
      <c r="K1023" s="93"/>
      <c r="L1023" s="93"/>
      <c r="M1023" s="93"/>
      <c r="N1023" s="93"/>
      <c r="O1023" s="93"/>
      <c r="P1023" s="93"/>
      <c r="Q1023" s="93"/>
      <c r="R1023" s="93"/>
      <c r="S1023" s="92">
        <v>800000</v>
      </c>
      <c r="T1023" s="92">
        <v>1700000</v>
      </c>
      <c r="U1023" s="92">
        <v>1700000</v>
      </c>
      <c r="V1023" s="92">
        <v>1300000</v>
      </c>
      <c r="W1023" s="92">
        <v>600000</v>
      </c>
      <c r="X1023" s="92"/>
      <c r="Y1023" s="93"/>
      <c r="Z1023" s="93"/>
    </row>
    <row r="1024" spans="1:26" ht="39">
      <c r="A1024" s="9" t="s">
        <v>145</v>
      </c>
      <c r="B1024" s="16" t="s">
        <v>19</v>
      </c>
      <c r="C1024" s="16" t="s">
        <v>12</v>
      </c>
      <c r="D1024" s="16" t="str" cm="1">
        <f t="array" ref="D1024">IF(A1024="", "", _xlfn._xlws.FILTER('Responsáveis pelas informações'!F:F, 'Responsáveis pelas informações'!A:A=A1024))</f>
        <v>Marcos</v>
      </c>
      <c r="E1024" s="16" t="s">
        <v>32</v>
      </c>
      <c r="F1024" s="30" t="s">
        <v>885</v>
      </c>
      <c r="G1024" s="30" t="s">
        <v>877</v>
      </c>
      <c r="H1024" s="30"/>
      <c r="I1024" s="87"/>
      <c r="J1024" s="93"/>
      <c r="K1024" s="93"/>
      <c r="L1024" s="93"/>
      <c r="M1024" s="93"/>
      <c r="N1024" s="93"/>
      <c r="O1024" s="93"/>
      <c r="P1024" s="93"/>
      <c r="Q1024" s="93"/>
      <c r="R1024" s="93"/>
      <c r="S1024" s="92">
        <v>200000</v>
      </c>
      <c r="T1024" s="92">
        <v>800000</v>
      </c>
      <c r="U1024" s="92">
        <v>800000</v>
      </c>
      <c r="V1024" s="92">
        <v>800000</v>
      </c>
      <c r="W1024" s="92">
        <v>400000</v>
      </c>
      <c r="X1024" s="92"/>
      <c r="Y1024" s="93"/>
      <c r="Z1024" s="93"/>
    </row>
    <row r="1025" spans="1:26" ht="26.1">
      <c r="A1025" s="9" t="s">
        <v>145</v>
      </c>
      <c r="B1025" s="16" t="s">
        <v>24</v>
      </c>
      <c r="C1025" s="16" t="s">
        <v>12</v>
      </c>
      <c r="D1025" s="16" t="str" cm="1">
        <f t="array" ref="D1025">IF(A1025="", "", _xlfn._xlws.FILTER('Responsáveis pelas informações'!F:F, 'Responsáveis pelas informações'!A:A=A1025))</f>
        <v>Marcos</v>
      </c>
      <c r="E1025" s="16" t="s">
        <v>32</v>
      </c>
      <c r="F1025" s="30" t="s">
        <v>885</v>
      </c>
      <c r="G1025" s="30" t="s">
        <v>877</v>
      </c>
      <c r="H1025" s="30"/>
      <c r="I1025" s="87"/>
      <c r="J1025" s="93"/>
      <c r="K1025" s="93"/>
      <c r="L1025" s="93"/>
      <c r="M1025" s="93"/>
      <c r="N1025" s="93"/>
      <c r="O1025" s="93"/>
      <c r="P1025" s="93"/>
      <c r="Q1025" s="93"/>
      <c r="R1025" s="93"/>
      <c r="S1025" s="92">
        <v>3700000</v>
      </c>
      <c r="T1025" s="92">
        <v>4500000</v>
      </c>
      <c r="U1025" s="92">
        <v>4500000</v>
      </c>
      <c r="V1025" s="92">
        <v>3600000</v>
      </c>
      <c r="W1025" s="92">
        <v>1700000</v>
      </c>
      <c r="X1025" s="92"/>
      <c r="Y1025" s="93"/>
      <c r="Z1025" s="93"/>
    </row>
    <row r="1026" spans="1:26" ht="26.1">
      <c r="A1026" s="9" t="s">
        <v>146</v>
      </c>
      <c r="B1026" s="16" t="s">
        <v>9</v>
      </c>
      <c r="C1026" s="16" t="s">
        <v>17</v>
      </c>
      <c r="D1026" s="16" t="str" cm="1">
        <f t="array" ref="D1026">IF(A1026="", "", _xlfn._xlws.FILTER('Responsáveis pelas informações'!F:F, 'Responsáveis pelas informações'!A:A=A1026))</f>
        <v>Marcos</v>
      </c>
      <c r="E1026" s="16" t="s">
        <v>41</v>
      </c>
      <c r="F1026" s="30" t="s">
        <v>877</v>
      </c>
      <c r="G1026" s="30" t="s">
        <v>877</v>
      </c>
      <c r="H1026" s="30"/>
      <c r="I1026" s="87"/>
      <c r="J1026" s="93"/>
      <c r="K1026" s="93"/>
      <c r="L1026" s="93"/>
      <c r="M1026" s="93"/>
      <c r="N1026" s="93"/>
      <c r="O1026" s="93"/>
      <c r="P1026" s="93">
        <v>100000</v>
      </c>
      <c r="Q1026" s="93">
        <v>400000</v>
      </c>
      <c r="R1026" s="93">
        <v>1200000</v>
      </c>
      <c r="S1026" s="92">
        <v>1300000</v>
      </c>
      <c r="T1026" s="92">
        <v>2000000</v>
      </c>
      <c r="U1026" s="92">
        <v>800000</v>
      </c>
      <c r="V1026" s="92">
        <v>200000</v>
      </c>
      <c r="W1026" s="92"/>
      <c r="X1026" s="92"/>
      <c r="Y1026" s="93"/>
      <c r="Z1026" s="93"/>
    </row>
    <row r="1027" spans="1:26" ht="39">
      <c r="A1027" s="9" t="s">
        <v>146</v>
      </c>
      <c r="B1027" s="16" t="s">
        <v>19</v>
      </c>
      <c r="C1027" s="16" t="s">
        <v>17</v>
      </c>
      <c r="D1027" s="16" t="str" cm="1">
        <f t="array" ref="D1027">IF(A1027="", "", _xlfn._xlws.FILTER('Responsáveis pelas informações'!F:F, 'Responsáveis pelas informações'!A:A=A1027))</f>
        <v>Marcos</v>
      </c>
      <c r="E1027" s="16" t="s">
        <v>41</v>
      </c>
      <c r="F1027" s="30" t="s">
        <v>877</v>
      </c>
      <c r="G1027" s="30" t="s">
        <v>877</v>
      </c>
      <c r="H1027" s="30"/>
      <c r="I1027" s="87"/>
      <c r="J1027" s="93"/>
      <c r="K1027" s="93"/>
      <c r="L1027" s="93"/>
      <c r="M1027" s="93"/>
      <c r="N1027" s="93"/>
      <c r="O1027" s="93"/>
      <c r="P1027" s="93">
        <v>100000</v>
      </c>
      <c r="Q1027" s="93">
        <v>400000</v>
      </c>
      <c r="R1027" s="93">
        <v>1200000</v>
      </c>
      <c r="S1027" s="92">
        <v>1300000</v>
      </c>
      <c r="T1027" s="92">
        <v>2000000</v>
      </c>
      <c r="U1027" s="92">
        <v>800000</v>
      </c>
      <c r="V1027" s="92">
        <v>200000</v>
      </c>
      <c r="W1027" s="92"/>
      <c r="X1027" s="92"/>
      <c r="Y1027" s="93"/>
      <c r="Z1027" s="93"/>
    </row>
    <row r="1028" spans="1:26" ht="26.1">
      <c r="A1028" s="9" t="s">
        <v>146</v>
      </c>
      <c r="B1028" s="16" t="s">
        <v>14</v>
      </c>
      <c r="C1028" s="16" t="s">
        <v>17</v>
      </c>
      <c r="D1028" s="16" t="str" cm="1">
        <f t="array" ref="D1028">IF(A1028="", "", _xlfn._xlws.FILTER('Responsáveis pelas informações'!F:F, 'Responsáveis pelas informações'!A:A=A1028))</f>
        <v>Marcos</v>
      </c>
      <c r="E1028" s="16" t="s">
        <v>41</v>
      </c>
      <c r="F1028" s="30" t="s">
        <v>877</v>
      </c>
      <c r="G1028" s="30" t="s">
        <v>877</v>
      </c>
      <c r="H1028" s="30"/>
      <c r="I1028" s="87"/>
      <c r="J1028" s="93"/>
      <c r="K1028" s="93"/>
      <c r="L1028" s="93"/>
      <c r="M1028" s="93"/>
      <c r="N1028" s="93"/>
      <c r="O1028" s="93"/>
      <c r="P1028" s="93">
        <v>100000</v>
      </c>
      <c r="Q1028" s="93">
        <v>400000</v>
      </c>
      <c r="R1028" s="93">
        <v>1200000</v>
      </c>
      <c r="S1028" s="92">
        <v>1300000</v>
      </c>
      <c r="T1028" s="92">
        <v>2000000</v>
      </c>
      <c r="U1028" s="92">
        <v>800000</v>
      </c>
      <c r="V1028" s="92">
        <v>200000</v>
      </c>
      <c r="W1028" s="92"/>
      <c r="X1028" s="92"/>
      <c r="Y1028" s="93"/>
      <c r="Z1028" s="93"/>
    </row>
    <row r="1029" spans="1:26" ht="26.1">
      <c r="A1029" s="9" t="s">
        <v>146</v>
      </c>
      <c r="B1029" s="16" t="s">
        <v>24</v>
      </c>
      <c r="C1029" s="16" t="s">
        <v>17</v>
      </c>
      <c r="D1029" s="16" t="str" cm="1">
        <f t="array" ref="D1029">IF(A1029="", "", _xlfn._xlws.FILTER('Responsáveis pelas informações'!F:F, 'Responsáveis pelas informações'!A:A=A1029))</f>
        <v>Marcos</v>
      </c>
      <c r="E1029" s="16" t="s">
        <v>41</v>
      </c>
      <c r="F1029" s="30" t="s">
        <v>877</v>
      </c>
      <c r="G1029" s="30" t="s">
        <v>877</v>
      </c>
      <c r="H1029" s="30"/>
      <c r="I1029" s="87"/>
      <c r="J1029" s="93"/>
      <c r="K1029" s="93"/>
      <c r="L1029" s="93"/>
      <c r="M1029" s="93"/>
      <c r="N1029" s="93"/>
      <c r="O1029" s="93"/>
      <c r="P1029" s="93">
        <v>300000</v>
      </c>
      <c r="Q1029" s="93">
        <v>1200000</v>
      </c>
      <c r="R1029" s="93">
        <v>3600000</v>
      </c>
      <c r="S1029" s="92">
        <v>3900000</v>
      </c>
      <c r="T1029" s="92">
        <v>6000000</v>
      </c>
      <c r="U1029" s="92">
        <v>2400000</v>
      </c>
      <c r="V1029" s="92">
        <v>600000</v>
      </c>
      <c r="W1029" s="92"/>
      <c r="X1029" s="92"/>
      <c r="Y1029" s="93"/>
      <c r="Z1029" s="93"/>
    </row>
    <row r="1030" spans="1:26" ht="26.1">
      <c r="A1030" s="166" t="s">
        <v>147</v>
      </c>
      <c r="B1030" s="80" t="s">
        <v>9</v>
      </c>
      <c r="C1030" s="80" t="s">
        <v>17</v>
      </c>
      <c r="D1030" s="80" t="str" cm="1">
        <f t="array" ref="D1030">IF(A1030="", "", _xlfn._xlws.FILTER('Responsáveis pelas informações'!F:F, 'Responsáveis pelas informações'!A:A=A1030))</f>
        <v>Marcos</v>
      </c>
      <c r="E1030" s="80" t="s">
        <v>16</v>
      </c>
      <c r="F1030" s="167" t="s">
        <v>398</v>
      </c>
      <c r="G1030" s="167" t="s">
        <v>877</v>
      </c>
      <c r="H1030" s="30"/>
      <c r="I1030" s="87"/>
      <c r="J1030" s="93"/>
      <c r="K1030" s="93"/>
      <c r="L1030" s="93"/>
      <c r="M1030" s="93"/>
      <c r="N1030" s="93"/>
      <c r="O1030" s="93"/>
      <c r="P1030" s="93"/>
      <c r="Q1030" s="93"/>
      <c r="R1030" s="93"/>
      <c r="S1030" s="92">
        <v>1168000</v>
      </c>
      <c r="T1030" s="92">
        <v>2112000</v>
      </c>
      <c r="U1030" s="92">
        <v>2112000</v>
      </c>
      <c r="V1030" s="92">
        <v>2112000</v>
      </c>
      <c r="W1030" s="92"/>
      <c r="X1030" s="92"/>
      <c r="Y1030" s="93"/>
      <c r="Z1030" s="93"/>
    </row>
    <row r="1031" spans="1:26" ht="26.1">
      <c r="A1031" s="166" t="s">
        <v>147</v>
      </c>
      <c r="B1031" s="80" t="s">
        <v>14</v>
      </c>
      <c r="C1031" s="80" t="s">
        <v>17</v>
      </c>
      <c r="D1031" s="80" t="str" cm="1">
        <f t="array" ref="D1031">IF(A1031="", "", _xlfn._xlws.FILTER('Responsáveis pelas informações'!F:F, 'Responsáveis pelas informações'!A:A=A1031))</f>
        <v>Marcos</v>
      </c>
      <c r="E1031" s="80" t="s">
        <v>16</v>
      </c>
      <c r="F1031" s="167" t="s">
        <v>398</v>
      </c>
      <c r="G1031" s="167" t="s">
        <v>877</v>
      </c>
      <c r="H1031" s="30"/>
      <c r="I1031" s="87"/>
      <c r="J1031" s="93"/>
      <c r="K1031" s="93"/>
      <c r="L1031" s="93"/>
      <c r="M1031" s="93"/>
      <c r="N1031" s="93"/>
      <c r="O1031" s="93"/>
      <c r="P1031" s="93"/>
      <c r="Q1031" s="93"/>
      <c r="R1031" s="93"/>
      <c r="S1031" s="92">
        <v>1663515</v>
      </c>
      <c r="T1031" s="92">
        <v>3008000</v>
      </c>
      <c r="U1031" s="92">
        <v>3008000</v>
      </c>
      <c r="V1031" s="92">
        <v>3008000</v>
      </c>
      <c r="W1031" s="92"/>
      <c r="X1031" s="92"/>
      <c r="Y1031" s="93"/>
      <c r="Z1031" s="93"/>
    </row>
    <row r="1032" spans="1:26" ht="39">
      <c r="A1032" s="166" t="s">
        <v>147</v>
      </c>
      <c r="B1032" s="80" t="s">
        <v>19</v>
      </c>
      <c r="C1032" s="80" t="s">
        <v>17</v>
      </c>
      <c r="D1032" s="80" t="str" cm="1">
        <f t="array" ref="D1032">IF(A1032="", "", _xlfn._xlws.FILTER('Responsáveis pelas informações'!F:F, 'Responsáveis pelas informações'!A:A=A1032))</f>
        <v>Marcos</v>
      </c>
      <c r="E1032" s="80" t="s">
        <v>16</v>
      </c>
      <c r="F1032" s="167" t="s">
        <v>398</v>
      </c>
      <c r="G1032" s="167" t="s">
        <v>877</v>
      </c>
      <c r="H1032" s="30"/>
      <c r="I1032" s="87"/>
      <c r="J1032" s="93"/>
      <c r="K1032" s="93"/>
      <c r="L1032" s="93"/>
      <c r="M1032" s="93"/>
      <c r="N1032" s="93"/>
      <c r="O1032" s="93"/>
      <c r="P1032" s="93"/>
      <c r="Q1032" s="93"/>
      <c r="R1032" s="93"/>
      <c r="S1032" s="92">
        <v>707878.79</v>
      </c>
      <c r="T1032" s="92">
        <v>1280000</v>
      </c>
      <c r="U1032" s="92">
        <v>1280000</v>
      </c>
      <c r="V1032" s="92">
        <v>1280000</v>
      </c>
      <c r="W1032" s="92"/>
      <c r="X1032" s="92"/>
      <c r="Y1032" s="93"/>
      <c r="Z1032" s="93"/>
    </row>
    <row r="1033" spans="1:26" ht="26.1">
      <c r="A1033" s="166" t="s">
        <v>147</v>
      </c>
      <c r="B1033" s="80" t="s">
        <v>24</v>
      </c>
      <c r="C1033" s="80" t="s">
        <v>17</v>
      </c>
      <c r="D1033" s="80" t="str" cm="1">
        <f t="array" ref="D1033">IF(A1033="", "", _xlfn._xlws.FILTER('Responsáveis pelas informações'!F:F, 'Responsáveis pelas informações'!A:A=A1033))</f>
        <v>Marcos</v>
      </c>
      <c r="E1033" s="80" t="s">
        <v>16</v>
      </c>
      <c r="F1033" s="167" t="s">
        <v>398</v>
      </c>
      <c r="G1033" s="167" t="s">
        <v>877</v>
      </c>
      <c r="H1033" s="30"/>
      <c r="I1033" s="87"/>
      <c r="J1033" s="93"/>
      <c r="K1033" s="93"/>
      <c r="L1033" s="93"/>
      <c r="M1033" s="93"/>
      <c r="N1033" s="93"/>
      <c r="O1033" s="93"/>
      <c r="P1033" s="93"/>
      <c r="Q1033" s="93"/>
      <c r="R1033" s="93"/>
      <c r="S1033" s="92">
        <v>3539393.79</v>
      </c>
      <c r="T1033" s="92">
        <v>6400000</v>
      </c>
      <c r="U1033" s="92">
        <v>6400000</v>
      </c>
      <c r="V1033" s="92">
        <v>6400000</v>
      </c>
      <c r="W1033" s="92"/>
      <c r="X1033" s="92"/>
      <c r="Y1033" s="93"/>
      <c r="Z1033" s="93"/>
    </row>
    <row r="1034" spans="1:26" ht="26.1">
      <c r="A1034" s="166" t="s">
        <v>147</v>
      </c>
      <c r="B1034" s="80" t="s">
        <v>9</v>
      </c>
      <c r="C1034" s="80" t="s">
        <v>7</v>
      </c>
      <c r="D1034" s="80" t="str" cm="1">
        <f t="array" ref="D1034">IF(A1034="", "", _xlfn._xlws.FILTER('Responsáveis pelas informações'!F:F, 'Responsáveis pelas informações'!A:A=A1034))</f>
        <v>Marcos</v>
      </c>
      <c r="E1034" s="80" t="s">
        <v>16</v>
      </c>
      <c r="F1034" s="167" t="s">
        <v>398</v>
      </c>
      <c r="G1034" s="167" t="s">
        <v>877</v>
      </c>
      <c r="H1034" s="30"/>
      <c r="I1034" s="87"/>
      <c r="J1034" s="93"/>
      <c r="K1034" s="93"/>
      <c r="L1034" s="93"/>
      <c r="M1034" s="93"/>
      <c r="N1034" s="93"/>
      <c r="O1034" s="93"/>
      <c r="P1034" s="93"/>
      <c r="Q1034" s="93"/>
      <c r="R1034" s="93"/>
      <c r="S1034" s="92">
        <v>396000</v>
      </c>
      <c r="T1034" s="92">
        <v>396000</v>
      </c>
      <c r="U1034" s="92">
        <v>396000</v>
      </c>
      <c r="V1034" s="92"/>
      <c r="W1034" s="92"/>
      <c r="X1034" s="92"/>
      <c r="Y1034" s="93"/>
      <c r="Z1034" s="93"/>
    </row>
    <row r="1035" spans="1:26" ht="26.1">
      <c r="A1035" s="166" t="s">
        <v>147</v>
      </c>
      <c r="B1035" s="80" t="s">
        <v>14</v>
      </c>
      <c r="C1035" s="80" t="s">
        <v>7</v>
      </c>
      <c r="D1035" s="80" t="str" cm="1">
        <f t="array" ref="D1035">IF(A1035="", "", _xlfn._xlws.FILTER('Responsáveis pelas informações'!F:F, 'Responsáveis pelas informações'!A:A=A1035))</f>
        <v>Marcos</v>
      </c>
      <c r="E1035" s="80" t="s">
        <v>16</v>
      </c>
      <c r="F1035" s="167" t="s">
        <v>398</v>
      </c>
      <c r="G1035" s="167" t="s">
        <v>877</v>
      </c>
      <c r="H1035" s="30"/>
      <c r="I1035" s="87"/>
      <c r="J1035" s="93"/>
      <c r="K1035" s="93"/>
      <c r="L1035" s="93"/>
      <c r="M1035" s="93"/>
      <c r="N1035" s="93"/>
      <c r="O1035" s="93"/>
      <c r="P1035" s="93"/>
      <c r="Q1035" s="93"/>
      <c r="R1035" s="93"/>
      <c r="S1035" s="92">
        <v>564000</v>
      </c>
      <c r="T1035" s="92">
        <v>564000</v>
      </c>
      <c r="U1035" s="92">
        <v>564000</v>
      </c>
      <c r="V1035" s="92"/>
      <c r="W1035" s="92"/>
      <c r="X1035" s="92"/>
      <c r="Y1035" s="93"/>
      <c r="Z1035" s="93"/>
    </row>
    <row r="1036" spans="1:26" ht="39">
      <c r="A1036" s="166" t="s">
        <v>147</v>
      </c>
      <c r="B1036" s="80" t="s">
        <v>19</v>
      </c>
      <c r="C1036" s="80" t="s">
        <v>7</v>
      </c>
      <c r="D1036" s="80" t="str" cm="1">
        <f t="array" ref="D1036">IF(A1036="", "", _xlfn._xlws.FILTER('Responsáveis pelas informações'!F:F, 'Responsáveis pelas informações'!A:A=A1036))</f>
        <v>Marcos</v>
      </c>
      <c r="E1036" s="80" t="s">
        <v>16</v>
      </c>
      <c r="F1036" s="167" t="s">
        <v>398</v>
      </c>
      <c r="G1036" s="167" t="s">
        <v>877</v>
      </c>
      <c r="H1036" s="30"/>
      <c r="I1036" s="87"/>
      <c r="J1036" s="93"/>
      <c r="K1036" s="93"/>
      <c r="L1036" s="93"/>
      <c r="M1036" s="93"/>
      <c r="N1036" s="93"/>
      <c r="O1036" s="93"/>
      <c r="P1036" s="93"/>
      <c r="Q1036" s="93"/>
      <c r="R1036" s="93"/>
      <c r="S1036" s="92">
        <v>240000</v>
      </c>
      <c r="T1036" s="92">
        <v>240000</v>
      </c>
      <c r="U1036" s="92">
        <v>240000</v>
      </c>
      <c r="V1036" s="92"/>
      <c r="W1036" s="92"/>
      <c r="X1036" s="92"/>
      <c r="Y1036" s="93"/>
      <c r="Z1036" s="93"/>
    </row>
    <row r="1037" spans="1:26" ht="26.1">
      <c r="A1037" s="166" t="s">
        <v>147</v>
      </c>
      <c r="B1037" s="80" t="s">
        <v>24</v>
      </c>
      <c r="C1037" s="80" t="s">
        <v>7</v>
      </c>
      <c r="D1037" s="80" t="str" cm="1">
        <f t="array" ref="D1037">IF(A1037="", "", _xlfn._xlws.FILTER('Responsáveis pelas informações'!F:F, 'Responsáveis pelas informações'!A:A=A1037))</f>
        <v>Marcos</v>
      </c>
      <c r="E1037" s="80" t="s">
        <v>16</v>
      </c>
      <c r="F1037" s="167" t="s">
        <v>398</v>
      </c>
      <c r="G1037" s="167" t="s">
        <v>877</v>
      </c>
      <c r="H1037" s="30"/>
      <c r="I1037" s="87"/>
      <c r="J1037" s="93"/>
      <c r="K1037" s="93"/>
      <c r="L1037" s="93"/>
      <c r="M1037" s="93"/>
      <c r="N1037" s="93"/>
      <c r="O1037" s="93"/>
      <c r="P1037" s="93"/>
      <c r="Q1037" s="93"/>
      <c r="R1037" s="93"/>
      <c r="S1037" s="92">
        <v>1200000</v>
      </c>
      <c r="T1037" s="92">
        <v>1200000</v>
      </c>
      <c r="U1037" s="92">
        <v>1200000</v>
      </c>
      <c r="V1037" s="92"/>
      <c r="W1037" s="92"/>
      <c r="X1037" s="92"/>
      <c r="Y1037" s="93"/>
      <c r="Z1037" s="93"/>
    </row>
    <row r="1038" spans="1:26" ht="26.1">
      <c r="A1038" s="166" t="s">
        <v>147</v>
      </c>
      <c r="B1038" s="80" t="s">
        <v>9</v>
      </c>
      <c r="C1038" s="80" t="s">
        <v>12</v>
      </c>
      <c r="D1038" s="80" t="str" cm="1">
        <f t="array" ref="D1038">IF(A1038="", "", _xlfn._xlws.FILTER('Responsáveis pelas informações'!F:F, 'Responsáveis pelas informações'!A:A=A1038))</f>
        <v>Marcos</v>
      </c>
      <c r="E1038" s="80" t="s">
        <v>16</v>
      </c>
      <c r="F1038" s="167" t="s">
        <v>398</v>
      </c>
      <c r="G1038" s="167" t="s">
        <v>877</v>
      </c>
      <c r="H1038" s="30"/>
      <c r="I1038" s="87"/>
      <c r="J1038" s="93"/>
      <c r="K1038" s="93"/>
      <c r="L1038" s="93"/>
      <c r="M1038" s="93"/>
      <c r="N1038" s="93"/>
      <c r="O1038" s="93"/>
      <c r="P1038" s="93"/>
      <c r="Q1038" s="93"/>
      <c r="R1038" s="93"/>
      <c r="S1038" s="92">
        <v>3900000</v>
      </c>
      <c r="T1038" s="92">
        <v>3900000</v>
      </c>
      <c r="U1038" s="92">
        <v>3900000</v>
      </c>
      <c r="V1038" s="92">
        <v>3900000</v>
      </c>
      <c r="W1038" s="92"/>
      <c r="X1038" s="92"/>
      <c r="Y1038" s="93"/>
      <c r="Z1038" s="93"/>
    </row>
    <row r="1039" spans="1:26" ht="26.1">
      <c r="A1039" s="166" t="s">
        <v>147</v>
      </c>
      <c r="B1039" s="80" t="s">
        <v>14</v>
      </c>
      <c r="C1039" s="80" t="s">
        <v>12</v>
      </c>
      <c r="D1039" s="80" t="str" cm="1">
        <f t="array" ref="D1039">IF(A1039="", "", _xlfn._xlws.FILTER('Responsáveis pelas informações'!F:F, 'Responsáveis pelas informações'!A:A=A1039))</f>
        <v>Marcos</v>
      </c>
      <c r="E1039" s="80" t="s">
        <v>16</v>
      </c>
      <c r="F1039" s="167" t="s">
        <v>398</v>
      </c>
      <c r="G1039" s="167" t="s">
        <v>877</v>
      </c>
      <c r="H1039" s="30"/>
      <c r="I1039" s="87"/>
      <c r="J1039" s="93"/>
      <c r="K1039" s="93"/>
      <c r="L1039" s="93"/>
      <c r="M1039" s="93"/>
      <c r="N1039" s="93"/>
      <c r="O1039" s="93"/>
      <c r="P1039" s="93"/>
      <c r="Q1039" s="93"/>
      <c r="R1039" s="93"/>
      <c r="S1039" s="92">
        <v>2340000</v>
      </c>
      <c r="T1039" s="92">
        <v>2340000</v>
      </c>
      <c r="U1039" s="92">
        <v>2340000</v>
      </c>
      <c r="V1039" s="92">
        <v>2340000</v>
      </c>
      <c r="W1039" s="92"/>
      <c r="X1039" s="92"/>
      <c r="Y1039" s="93"/>
      <c r="Z1039" s="93"/>
    </row>
    <row r="1040" spans="1:26" ht="39">
      <c r="A1040" s="166" t="s">
        <v>147</v>
      </c>
      <c r="B1040" s="80" t="s">
        <v>19</v>
      </c>
      <c r="C1040" s="80" t="s">
        <v>12</v>
      </c>
      <c r="D1040" s="80" t="str" cm="1">
        <f t="array" ref="D1040">IF(A1040="", "", _xlfn._xlws.FILTER('Responsáveis pelas informações'!F:F, 'Responsáveis pelas informações'!A:A=A1040))</f>
        <v>Marcos</v>
      </c>
      <c r="E1040" s="80" t="s">
        <v>16</v>
      </c>
      <c r="F1040" s="167" t="s">
        <v>398</v>
      </c>
      <c r="G1040" s="167" t="s">
        <v>877</v>
      </c>
      <c r="H1040" s="30"/>
      <c r="I1040" s="87"/>
      <c r="J1040" s="93"/>
      <c r="K1040" s="93"/>
      <c r="L1040" s="93"/>
      <c r="M1040" s="93"/>
      <c r="N1040" s="93"/>
      <c r="O1040" s="93"/>
      <c r="P1040" s="93"/>
      <c r="Q1040" s="93"/>
      <c r="R1040" s="93"/>
      <c r="S1040" s="92">
        <v>1560000</v>
      </c>
      <c r="T1040" s="92">
        <v>1560000</v>
      </c>
      <c r="U1040" s="92">
        <v>1560000</v>
      </c>
      <c r="V1040" s="92">
        <v>1560000</v>
      </c>
      <c r="W1040" s="92">
        <v>0</v>
      </c>
      <c r="X1040" s="92"/>
      <c r="Y1040" s="93"/>
      <c r="Z1040" s="93"/>
    </row>
    <row r="1041" spans="1:26" ht="26.1">
      <c r="A1041" s="166" t="s">
        <v>147</v>
      </c>
      <c r="B1041" s="80" t="s">
        <v>24</v>
      </c>
      <c r="C1041" s="80" t="s">
        <v>12</v>
      </c>
      <c r="D1041" s="80" t="str" cm="1">
        <f t="array" ref="D1041">IF(A1041="", "", _xlfn._xlws.FILTER('Responsáveis pelas informações'!F:F, 'Responsáveis pelas informações'!A:A=A1041))</f>
        <v>Marcos</v>
      </c>
      <c r="E1041" s="80" t="s">
        <v>16</v>
      </c>
      <c r="F1041" s="167" t="s">
        <v>398</v>
      </c>
      <c r="G1041" s="167" t="s">
        <v>877</v>
      </c>
      <c r="H1041" s="30"/>
      <c r="I1041" s="87"/>
      <c r="J1041" s="93"/>
      <c r="K1041" s="93"/>
      <c r="L1041" s="93"/>
      <c r="M1041" s="93"/>
      <c r="N1041" s="93"/>
      <c r="O1041" s="93"/>
      <c r="P1041" s="93"/>
      <c r="Q1041" s="93"/>
      <c r="R1041" s="93"/>
      <c r="S1041" s="92">
        <v>7800000</v>
      </c>
      <c r="T1041" s="92">
        <v>7800000</v>
      </c>
      <c r="U1041" s="92">
        <v>7800000</v>
      </c>
      <c r="V1041" s="92">
        <v>7800000</v>
      </c>
      <c r="W1041" s="92">
        <v>0</v>
      </c>
      <c r="X1041" s="92"/>
      <c r="Y1041" s="93"/>
      <c r="Z1041" s="93"/>
    </row>
    <row r="1042" spans="1:26" ht="26.1">
      <c r="A1042" s="166" t="s">
        <v>147</v>
      </c>
      <c r="B1042" s="80" t="s">
        <v>9</v>
      </c>
      <c r="C1042" s="80" t="s">
        <v>17</v>
      </c>
      <c r="D1042" s="80" t="str" cm="1">
        <f t="array" ref="D1042">IF(A1042="", "", _xlfn._xlws.FILTER('Responsáveis pelas informações'!F:F, 'Responsáveis pelas informações'!A:A=A1042))</f>
        <v>Marcos</v>
      </c>
      <c r="E1042" s="80" t="s">
        <v>16</v>
      </c>
      <c r="F1042" s="167" t="s">
        <v>877</v>
      </c>
      <c r="G1042" s="167" t="s">
        <v>389</v>
      </c>
      <c r="H1042" s="30"/>
      <c r="I1042" s="87"/>
      <c r="J1042" s="93"/>
      <c r="K1042" s="93"/>
      <c r="L1042" s="93"/>
      <c r="M1042" s="93"/>
      <c r="N1042" s="93"/>
      <c r="O1042" s="93"/>
      <c r="P1042" s="93"/>
      <c r="Q1042" s="93"/>
      <c r="R1042" s="93"/>
      <c r="S1042" s="92"/>
      <c r="T1042" s="92">
        <v>7029000</v>
      </c>
      <c r="U1042" s="92">
        <v>2343000</v>
      </c>
      <c r="V1042" s="92">
        <v>2112000</v>
      </c>
      <c r="W1042" s="92">
        <v>0</v>
      </c>
      <c r="X1042" s="92"/>
      <c r="Y1042" s="93"/>
      <c r="Z1042" s="93"/>
    </row>
    <row r="1043" spans="1:26" ht="26.1">
      <c r="A1043" s="166" t="s">
        <v>147</v>
      </c>
      <c r="B1043" s="80" t="s">
        <v>14</v>
      </c>
      <c r="C1043" s="80" t="s">
        <v>17</v>
      </c>
      <c r="D1043" s="80" t="str" cm="1">
        <f t="array" ref="D1043">IF(A1043="", "", _xlfn._xlws.FILTER('Responsáveis pelas informações'!F:F, 'Responsáveis pelas informações'!A:A=A1043))</f>
        <v>Marcos</v>
      </c>
      <c r="E1043" s="80" t="s">
        <v>16</v>
      </c>
      <c r="F1043" s="167" t="s">
        <v>877</v>
      </c>
      <c r="G1043" s="167" t="s">
        <v>389</v>
      </c>
      <c r="H1043" s="30"/>
      <c r="I1043" s="87"/>
      <c r="J1043" s="93"/>
      <c r="K1043" s="93"/>
      <c r="L1043" s="93"/>
      <c r="M1043" s="93"/>
      <c r="N1043" s="93"/>
      <c r="O1043" s="93"/>
      <c r="P1043" s="93"/>
      <c r="Q1043" s="93"/>
      <c r="R1043" s="93"/>
      <c r="S1043" s="92"/>
      <c r="T1043" s="92">
        <v>9401218.1514999997</v>
      </c>
      <c r="U1043" s="92">
        <v>2879393</v>
      </c>
      <c r="V1043" s="92">
        <v>3805120</v>
      </c>
      <c r="W1043" s="92">
        <v>0</v>
      </c>
      <c r="X1043" s="92"/>
      <c r="Y1043" s="93"/>
      <c r="Z1043" s="93"/>
    </row>
    <row r="1044" spans="1:26" ht="39">
      <c r="A1044" s="166" t="s">
        <v>147</v>
      </c>
      <c r="B1044" s="80" t="s">
        <v>19</v>
      </c>
      <c r="C1044" s="80" t="s">
        <v>17</v>
      </c>
      <c r="D1044" s="80" t="str" cm="1">
        <f t="array" ref="D1044">IF(A1044="", "", _xlfn._xlws.FILTER('Responsáveis pelas informações'!F:F, 'Responsáveis pelas informações'!A:A=A1044))</f>
        <v>Marcos</v>
      </c>
      <c r="E1044" s="80" t="s">
        <v>16</v>
      </c>
      <c r="F1044" s="167" t="s">
        <v>877</v>
      </c>
      <c r="G1044" s="167" t="s">
        <v>389</v>
      </c>
      <c r="H1044" s="30"/>
      <c r="I1044" s="87"/>
      <c r="J1044" s="93"/>
      <c r="K1044" s="93"/>
      <c r="L1044" s="93"/>
      <c r="M1044" s="93"/>
      <c r="N1044" s="93"/>
      <c r="O1044" s="93"/>
      <c r="P1044" s="93"/>
      <c r="Q1044" s="93"/>
      <c r="R1044" s="93"/>
      <c r="S1044" s="92"/>
      <c r="T1044" s="92">
        <v>4133722.08</v>
      </c>
      <c r="U1044" s="92">
        <v>1316472</v>
      </c>
      <c r="V1044" s="92">
        <v>1459200</v>
      </c>
      <c r="W1044" s="92">
        <v>0</v>
      </c>
      <c r="X1044" s="92"/>
      <c r="Y1044" s="93"/>
      <c r="Z1044" s="93"/>
    </row>
    <row r="1045" spans="1:26" ht="26.1">
      <c r="A1045" s="166" t="s">
        <v>147</v>
      </c>
      <c r="B1045" s="80" t="s">
        <v>24</v>
      </c>
      <c r="C1045" s="80" t="s">
        <v>17</v>
      </c>
      <c r="D1045" s="80" t="str" cm="1">
        <f t="array" ref="D1045">IF(A1045="", "", _xlfn._xlws.FILTER('Responsáveis pelas informações'!F:F, 'Responsáveis pelas informações'!A:A=A1045))</f>
        <v>Marcos</v>
      </c>
      <c r="E1045" s="80" t="s">
        <v>16</v>
      </c>
      <c r="F1045" s="167" t="s">
        <v>877</v>
      </c>
      <c r="G1045" s="167" t="s">
        <v>389</v>
      </c>
      <c r="H1045" s="30"/>
      <c r="I1045" s="87"/>
      <c r="J1045" s="93"/>
      <c r="K1045" s="93"/>
      <c r="L1045" s="93"/>
      <c r="M1045" s="93"/>
      <c r="N1045" s="93"/>
      <c r="O1045" s="93"/>
      <c r="P1045" s="93"/>
      <c r="Q1045" s="93"/>
      <c r="R1045" s="93"/>
      <c r="S1045" s="92"/>
      <c r="T1045" s="92">
        <v>20563940.2315</v>
      </c>
      <c r="U1045" s="92">
        <v>6538865</v>
      </c>
      <c r="V1045" s="92">
        <v>7376320</v>
      </c>
      <c r="W1045" s="92">
        <v>0</v>
      </c>
      <c r="X1045" s="92"/>
      <c r="Y1045" s="93"/>
      <c r="Z1045" s="93"/>
    </row>
    <row r="1046" spans="1:26" ht="26.1">
      <c r="A1046" s="166" t="s">
        <v>147</v>
      </c>
      <c r="B1046" s="80" t="s">
        <v>9</v>
      </c>
      <c r="C1046" s="80" t="s">
        <v>7</v>
      </c>
      <c r="D1046" s="80" t="str" cm="1">
        <f t="array" ref="D1046">IF(A1046="", "", _xlfn._xlws.FILTER('Responsáveis pelas informações'!F:F, 'Responsáveis pelas informações'!A:A=A1046))</f>
        <v>Marcos</v>
      </c>
      <c r="E1046" s="80" t="s">
        <v>16</v>
      </c>
      <c r="F1046" s="167" t="s">
        <v>877</v>
      </c>
      <c r="G1046" s="167" t="s">
        <v>389</v>
      </c>
      <c r="H1046" s="30"/>
      <c r="I1046" s="87"/>
      <c r="J1046" s="93"/>
      <c r="K1046" s="93"/>
      <c r="L1046" s="93"/>
      <c r="M1046" s="93"/>
      <c r="N1046" s="93"/>
      <c r="O1046" s="93"/>
      <c r="P1046" s="93"/>
      <c r="Q1046" s="93"/>
      <c r="R1046" s="93"/>
      <c r="S1046" s="92"/>
      <c r="T1046" s="92">
        <v>396000</v>
      </c>
      <c r="U1046" s="92">
        <v>396000</v>
      </c>
      <c r="V1046" s="92">
        <v>0</v>
      </c>
      <c r="W1046" s="92">
        <v>0</v>
      </c>
      <c r="X1046" s="92"/>
      <c r="Y1046" s="93"/>
      <c r="Z1046" s="93"/>
    </row>
    <row r="1047" spans="1:26" ht="26.1">
      <c r="A1047" s="166" t="s">
        <v>147</v>
      </c>
      <c r="B1047" s="80" t="s">
        <v>14</v>
      </c>
      <c r="C1047" s="80" t="s">
        <v>7</v>
      </c>
      <c r="D1047" s="80" t="str" cm="1">
        <f t="array" ref="D1047">IF(A1047="", "", _xlfn._xlws.FILTER('Responsáveis pelas informações'!F:F, 'Responsáveis pelas informações'!A:A=A1047))</f>
        <v>Marcos</v>
      </c>
      <c r="E1047" s="80" t="s">
        <v>16</v>
      </c>
      <c r="F1047" s="167" t="s">
        <v>877</v>
      </c>
      <c r="G1047" s="167" t="s">
        <v>389</v>
      </c>
      <c r="H1047" s="30"/>
      <c r="I1047" s="87"/>
      <c r="J1047" s="93"/>
      <c r="K1047" s="93"/>
      <c r="L1047" s="93"/>
      <c r="M1047" s="93"/>
      <c r="N1047" s="93"/>
      <c r="O1047" s="93"/>
      <c r="P1047" s="93"/>
      <c r="Q1047" s="93"/>
      <c r="R1047" s="93"/>
      <c r="S1047" s="92"/>
      <c r="T1047" s="92">
        <v>237600</v>
      </c>
      <c r="U1047" s="92">
        <v>237600</v>
      </c>
      <c r="V1047" s="92">
        <v>0</v>
      </c>
      <c r="W1047" s="92">
        <v>0</v>
      </c>
      <c r="X1047" s="92"/>
      <c r="Y1047" s="93"/>
      <c r="Z1047" s="93"/>
    </row>
    <row r="1048" spans="1:26" ht="39">
      <c r="A1048" s="166" t="s">
        <v>147</v>
      </c>
      <c r="B1048" s="80" t="s">
        <v>19</v>
      </c>
      <c r="C1048" s="80" t="s">
        <v>7</v>
      </c>
      <c r="D1048" s="80" t="str" cm="1">
        <f t="array" ref="D1048">IF(A1048="", "", _xlfn._xlws.FILTER('Responsáveis pelas informações'!F:F, 'Responsáveis pelas informações'!A:A=A1048))</f>
        <v>Marcos</v>
      </c>
      <c r="E1048" s="80" t="s">
        <v>16</v>
      </c>
      <c r="F1048" s="167" t="s">
        <v>877</v>
      </c>
      <c r="G1048" s="167" t="s">
        <v>389</v>
      </c>
      <c r="H1048" s="30"/>
      <c r="I1048" s="87"/>
      <c r="J1048" s="93"/>
      <c r="K1048" s="93"/>
      <c r="L1048" s="93"/>
      <c r="M1048" s="93"/>
      <c r="N1048" s="93"/>
      <c r="O1048" s="93"/>
      <c r="P1048" s="93"/>
      <c r="Q1048" s="93"/>
      <c r="R1048" s="93"/>
      <c r="S1048" s="92"/>
      <c r="T1048" s="92">
        <v>158400</v>
      </c>
      <c r="U1048" s="92">
        <v>158400</v>
      </c>
      <c r="V1048" s="92">
        <v>0</v>
      </c>
      <c r="W1048" s="92">
        <v>0</v>
      </c>
      <c r="X1048" s="92"/>
      <c r="Y1048" s="93"/>
      <c r="Z1048" s="93"/>
    </row>
    <row r="1049" spans="1:26" ht="26.1">
      <c r="A1049" s="166" t="s">
        <v>147</v>
      </c>
      <c r="B1049" s="80" t="s">
        <v>24</v>
      </c>
      <c r="C1049" s="80" t="s">
        <v>7</v>
      </c>
      <c r="D1049" s="80" t="str" cm="1">
        <f t="array" ref="D1049">IF(A1049="", "", _xlfn._xlws.FILTER('Responsáveis pelas informações'!F:F, 'Responsáveis pelas informações'!A:A=A1049))</f>
        <v>Marcos</v>
      </c>
      <c r="E1049" s="80" t="s">
        <v>16</v>
      </c>
      <c r="F1049" s="167" t="s">
        <v>877</v>
      </c>
      <c r="G1049" s="167" t="s">
        <v>389</v>
      </c>
      <c r="H1049" s="30"/>
      <c r="I1049" s="87"/>
      <c r="J1049" s="93"/>
      <c r="K1049" s="93"/>
      <c r="L1049" s="93"/>
      <c r="M1049" s="93"/>
      <c r="N1049" s="93"/>
      <c r="O1049" s="93"/>
      <c r="P1049" s="93"/>
      <c r="Q1049" s="93"/>
      <c r="R1049" s="93"/>
      <c r="S1049" s="92"/>
      <c r="T1049" s="92">
        <v>792000</v>
      </c>
      <c r="U1049" s="92">
        <v>792000</v>
      </c>
      <c r="V1049" s="92">
        <v>0</v>
      </c>
      <c r="W1049" s="92">
        <v>0</v>
      </c>
      <c r="X1049" s="92"/>
      <c r="Y1049" s="93"/>
      <c r="Z1049" s="93"/>
    </row>
    <row r="1050" spans="1:26" ht="26.1">
      <c r="A1050" s="166" t="s">
        <v>147</v>
      </c>
      <c r="B1050" s="80" t="s">
        <v>9</v>
      </c>
      <c r="C1050" s="80" t="s">
        <v>12</v>
      </c>
      <c r="D1050" s="80" t="str" cm="1">
        <f t="array" ref="D1050">IF(A1050="", "", _xlfn._xlws.FILTER('Responsáveis pelas informações'!F:F, 'Responsáveis pelas informações'!A:A=A1050))</f>
        <v>Marcos</v>
      </c>
      <c r="E1050" s="80" t="s">
        <v>16</v>
      </c>
      <c r="F1050" s="167" t="s">
        <v>877</v>
      </c>
      <c r="G1050" s="167" t="s">
        <v>389</v>
      </c>
      <c r="H1050" s="30"/>
      <c r="I1050" s="87"/>
      <c r="J1050" s="93"/>
      <c r="K1050" s="93"/>
      <c r="L1050" s="93"/>
      <c r="M1050" s="93"/>
      <c r="N1050" s="93"/>
      <c r="O1050" s="93"/>
      <c r="P1050" s="93"/>
      <c r="Q1050" s="93"/>
      <c r="R1050" s="93"/>
      <c r="S1050" s="92"/>
      <c r="T1050" s="92">
        <v>1326000</v>
      </c>
      <c r="U1050" s="92">
        <v>1326000</v>
      </c>
      <c r="V1050" s="92">
        <v>3900000</v>
      </c>
      <c r="W1050" s="92">
        <v>0</v>
      </c>
      <c r="X1050" s="92"/>
      <c r="Y1050" s="93"/>
      <c r="Z1050" s="93"/>
    </row>
    <row r="1051" spans="1:26" ht="26.1">
      <c r="A1051" s="166" t="s">
        <v>147</v>
      </c>
      <c r="B1051" s="80" t="s">
        <v>14</v>
      </c>
      <c r="C1051" s="80" t="s">
        <v>12</v>
      </c>
      <c r="D1051" s="80" t="str" cm="1">
        <f t="array" ref="D1051">IF(A1051="", "", _xlfn._xlws.FILTER('Responsáveis pelas informações'!F:F, 'Responsáveis pelas informações'!A:A=A1051))</f>
        <v>Marcos</v>
      </c>
      <c r="E1051" s="80" t="s">
        <v>16</v>
      </c>
      <c r="F1051" s="167" t="s">
        <v>877</v>
      </c>
      <c r="G1051" s="167" t="s">
        <v>389</v>
      </c>
      <c r="H1051" s="30"/>
      <c r="I1051" s="87"/>
      <c r="J1051" s="93"/>
      <c r="K1051" s="93"/>
      <c r="L1051" s="93"/>
      <c r="M1051" s="93"/>
      <c r="N1051" s="93"/>
      <c r="O1051" s="93"/>
      <c r="P1051" s="93"/>
      <c r="Q1051" s="93"/>
      <c r="R1051" s="93"/>
      <c r="S1051" s="92"/>
      <c r="T1051" s="92">
        <v>795600</v>
      </c>
      <c r="U1051" s="92">
        <v>795600</v>
      </c>
      <c r="V1051" s="92">
        <v>2340000</v>
      </c>
      <c r="W1051" s="92">
        <v>0</v>
      </c>
      <c r="X1051" s="92"/>
      <c r="Y1051" s="93"/>
      <c r="Z1051" s="93"/>
    </row>
    <row r="1052" spans="1:26" ht="39">
      <c r="A1052" s="166" t="s">
        <v>147</v>
      </c>
      <c r="B1052" s="80" t="s">
        <v>19</v>
      </c>
      <c r="C1052" s="80" t="s">
        <v>12</v>
      </c>
      <c r="D1052" s="80" t="str" cm="1">
        <f t="array" ref="D1052">IF(A1052="", "", _xlfn._xlws.FILTER('Responsáveis pelas informações'!F:F, 'Responsáveis pelas informações'!A:A=A1052))</f>
        <v>Marcos</v>
      </c>
      <c r="E1052" s="80" t="s">
        <v>16</v>
      </c>
      <c r="F1052" s="167" t="s">
        <v>877</v>
      </c>
      <c r="G1052" s="167" t="s">
        <v>389</v>
      </c>
      <c r="H1052" s="30"/>
      <c r="I1052" s="87"/>
      <c r="J1052" s="93"/>
      <c r="K1052" s="93"/>
      <c r="L1052" s="93"/>
      <c r="M1052" s="93"/>
      <c r="N1052" s="93"/>
      <c r="O1052" s="93"/>
      <c r="P1052" s="93"/>
      <c r="Q1052" s="93"/>
      <c r="R1052" s="93"/>
      <c r="S1052" s="92"/>
      <c r="T1052" s="92">
        <v>530400</v>
      </c>
      <c r="U1052" s="92">
        <v>530400</v>
      </c>
      <c r="V1052" s="92">
        <v>1560000</v>
      </c>
      <c r="W1052" s="92">
        <v>0</v>
      </c>
      <c r="X1052" s="92"/>
      <c r="Y1052" s="93"/>
      <c r="Z1052" s="93"/>
    </row>
    <row r="1053" spans="1:26" ht="26.1">
      <c r="A1053" s="166" t="s">
        <v>147</v>
      </c>
      <c r="B1053" s="80" t="s">
        <v>24</v>
      </c>
      <c r="C1053" s="80" t="s">
        <v>12</v>
      </c>
      <c r="D1053" s="80" t="str" cm="1">
        <f t="array" ref="D1053">IF(A1053="", "", _xlfn._xlws.FILTER('Responsáveis pelas informações'!F:F, 'Responsáveis pelas informações'!A:A=A1053))</f>
        <v>Marcos</v>
      </c>
      <c r="E1053" s="80" t="s">
        <v>16</v>
      </c>
      <c r="F1053" s="167" t="s">
        <v>877</v>
      </c>
      <c r="G1053" s="167" t="s">
        <v>389</v>
      </c>
      <c r="H1053" s="30"/>
      <c r="I1053" s="87"/>
      <c r="J1053" s="93"/>
      <c r="K1053" s="93"/>
      <c r="L1053" s="93"/>
      <c r="M1053" s="93"/>
      <c r="N1053" s="93"/>
      <c r="O1053" s="93"/>
      <c r="P1053" s="93"/>
      <c r="Q1053" s="93"/>
      <c r="R1053" s="93"/>
      <c r="S1053" s="92"/>
      <c r="T1053" s="92">
        <v>2652000</v>
      </c>
      <c r="U1053" s="92">
        <v>2652000</v>
      </c>
      <c r="V1053" s="92">
        <v>7800000</v>
      </c>
      <c r="W1053" s="92">
        <v>0</v>
      </c>
      <c r="X1053" s="92"/>
      <c r="Y1053" s="93"/>
      <c r="Z1053" s="93"/>
    </row>
    <row r="1054" spans="1:26" ht="39">
      <c r="A1054" s="9" t="s">
        <v>148</v>
      </c>
      <c r="B1054" s="16" t="s">
        <v>9</v>
      </c>
      <c r="C1054" s="16" t="s">
        <v>17</v>
      </c>
      <c r="D1054" s="16" t="str" cm="1">
        <f t="array" ref="D1054">IF(A1054="", "", _xlfn._xlws.FILTER('Responsáveis pelas informações'!F:F, 'Responsáveis pelas informações'!A:A=A1054))</f>
        <v>Juliana</v>
      </c>
      <c r="E1054" s="16" t="s">
        <v>21</v>
      </c>
      <c r="F1054" s="30" t="s">
        <v>877</v>
      </c>
      <c r="G1054" s="30" t="s">
        <v>877</v>
      </c>
      <c r="H1054" s="30"/>
      <c r="I1054" s="16"/>
      <c r="J1054" s="93"/>
      <c r="K1054" s="93"/>
      <c r="L1054" s="93"/>
      <c r="M1054" s="93"/>
      <c r="N1054" s="93"/>
      <c r="O1054" s="93"/>
      <c r="P1054" s="93"/>
      <c r="Q1054" s="93"/>
      <c r="R1054" s="93"/>
      <c r="S1054" s="92"/>
      <c r="T1054" s="92">
        <v>1500000</v>
      </c>
      <c r="U1054" s="92">
        <v>1000000</v>
      </c>
      <c r="V1054" s="92">
        <v>500000</v>
      </c>
      <c r="W1054" s="92"/>
      <c r="X1054" s="92"/>
      <c r="Y1054" s="93"/>
      <c r="Z1054" s="93"/>
    </row>
    <row r="1055" spans="1:26" ht="39">
      <c r="A1055" s="9" t="s">
        <v>148</v>
      </c>
      <c r="B1055" s="16" t="s">
        <v>14</v>
      </c>
      <c r="C1055" s="16" t="s">
        <v>17</v>
      </c>
      <c r="D1055" s="16" t="str" cm="1">
        <f t="array" ref="D1055">IF(A1055="", "", _xlfn._xlws.FILTER('Responsáveis pelas informações'!F:F, 'Responsáveis pelas informações'!A:A=A1055))</f>
        <v>Juliana</v>
      </c>
      <c r="E1055" s="16" t="s">
        <v>21</v>
      </c>
      <c r="F1055" s="30" t="s">
        <v>877</v>
      </c>
      <c r="G1055" s="30" t="s">
        <v>877</v>
      </c>
      <c r="H1055" s="30"/>
      <c r="I1055" s="16"/>
      <c r="J1055" s="93"/>
      <c r="K1055" s="93"/>
      <c r="L1055" s="93"/>
      <c r="M1055" s="93"/>
      <c r="N1055" s="93"/>
      <c r="O1055" s="93"/>
      <c r="P1055" s="93"/>
      <c r="Q1055" s="93"/>
      <c r="R1055" s="93"/>
      <c r="S1055" s="92"/>
      <c r="T1055" s="92">
        <v>1800000</v>
      </c>
      <c r="U1055" s="92">
        <v>1200000</v>
      </c>
      <c r="V1055" s="92">
        <v>600000</v>
      </c>
      <c r="W1055" s="92"/>
      <c r="X1055" s="92"/>
      <c r="Y1055" s="93"/>
      <c r="Z1055" s="93"/>
    </row>
    <row r="1056" spans="1:26" ht="39">
      <c r="A1056" s="9" t="s">
        <v>148</v>
      </c>
      <c r="B1056" s="16" t="s">
        <v>19</v>
      </c>
      <c r="C1056" s="16" t="s">
        <v>17</v>
      </c>
      <c r="D1056" s="16" t="str" cm="1">
        <f t="array" ref="D1056">IF(A1056="", "", _xlfn._xlws.FILTER('Responsáveis pelas informações'!F:F, 'Responsáveis pelas informações'!A:A=A1056))</f>
        <v>Juliana</v>
      </c>
      <c r="E1056" s="16" t="s">
        <v>21</v>
      </c>
      <c r="F1056" s="30" t="s">
        <v>877</v>
      </c>
      <c r="G1056" s="30" t="s">
        <v>877</v>
      </c>
      <c r="H1056" s="30"/>
      <c r="I1056" s="16"/>
      <c r="J1056" s="93"/>
      <c r="K1056" s="93"/>
      <c r="L1056" s="93"/>
      <c r="M1056" s="93"/>
      <c r="N1056" s="93"/>
      <c r="O1056" s="93"/>
      <c r="P1056" s="93"/>
      <c r="Q1056" s="93"/>
      <c r="R1056" s="93"/>
      <c r="S1056" s="92"/>
      <c r="T1056" s="92">
        <v>1200000</v>
      </c>
      <c r="U1056" s="92">
        <v>800000</v>
      </c>
      <c r="V1056" s="92">
        <v>400000</v>
      </c>
      <c r="W1056" s="92"/>
      <c r="X1056" s="92"/>
      <c r="Y1056" s="93"/>
      <c r="Z1056" s="93"/>
    </row>
    <row r="1057" spans="1:26" ht="39">
      <c r="A1057" s="9" t="s">
        <v>148</v>
      </c>
      <c r="B1057" s="16" t="s">
        <v>24</v>
      </c>
      <c r="C1057" s="16" t="s">
        <v>17</v>
      </c>
      <c r="D1057" s="16" t="str" cm="1">
        <f t="array" ref="D1057">IF(A1057="", "", _xlfn._xlws.FILTER('Responsáveis pelas informações'!F:F, 'Responsáveis pelas informações'!A:A=A1057))</f>
        <v>Juliana</v>
      </c>
      <c r="E1057" s="16" t="s">
        <v>21</v>
      </c>
      <c r="F1057" s="30" t="s">
        <v>877</v>
      </c>
      <c r="G1057" s="30" t="s">
        <v>877</v>
      </c>
      <c r="H1057" s="30"/>
      <c r="I1057" s="16"/>
      <c r="J1057" s="93"/>
      <c r="K1057" s="93"/>
      <c r="L1057" s="93"/>
      <c r="M1057" s="93"/>
      <c r="N1057" s="93"/>
      <c r="O1057" s="93"/>
      <c r="P1057" s="93"/>
      <c r="Q1057" s="93"/>
      <c r="R1057" s="93"/>
      <c r="S1057" s="92"/>
      <c r="T1057" s="92">
        <v>4500000</v>
      </c>
      <c r="U1057" s="92">
        <v>3000000</v>
      </c>
      <c r="V1057" s="92">
        <v>1500000</v>
      </c>
      <c r="W1057" s="92"/>
      <c r="X1057" s="92"/>
      <c r="Y1057" s="93"/>
      <c r="Z1057" s="93"/>
    </row>
    <row r="1058" spans="1:26" ht="26.1">
      <c r="A1058" s="187" t="s">
        <v>149</v>
      </c>
      <c r="B1058" s="150" t="s">
        <v>9</v>
      </c>
      <c r="C1058" s="150" t="s">
        <v>17</v>
      </c>
      <c r="D1058" s="47" t="str" cm="1">
        <f t="array" ref="D1058">IF(A1058="", "", _xlfn._xlws.FILTER('Responsáveis pelas informações'!F:F, 'Responsáveis pelas informações'!A:A=A1058))</f>
        <v>Marcos</v>
      </c>
      <c r="E1058" s="47" t="s">
        <v>6</v>
      </c>
      <c r="F1058" s="61" t="s">
        <v>877</v>
      </c>
      <c r="G1058" s="61" t="s">
        <v>877</v>
      </c>
      <c r="H1058" s="61"/>
      <c r="I1058" s="108"/>
      <c r="J1058" s="94"/>
      <c r="K1058" s="94"/>
      <c r="L1058" s="94"/>
      <c r="M1058" s="94"/>
      <c r="N1058" s="94"/>
      <c r="O1058" s="94"/>
      <c r="P1058" s="94"/>
      <c r="Q1058" s="94"/>
      <c r="R1058" s="94"/>
      <c r="S1058" s="99">
        <v>500000</v>
      </c>
      <c r="T1058" s="99">
        <v>500000</v>
      </c>
      <c r="U1058" s="99">
        <v>500000</v>
      </c>
      <c r="V1058" s="99">
        <v>1000000</v>
      </c>
      <c r="W1058" s="99">
        <v>1250000</v>
      </c>
      <c r="X1058" s="99">
        <v>1250000</v>
      </c>
      <c r="Y1058" s="94"/>
      <c r="Z1058" s="94"/>
    </row>
    <row r="1059" spans="1:26" ht="26.1">
      <c r="A1059" s="187" t="s">
        <v>149</v>
      </c>
      <c r="B1059" s="150" t="s">
        <v>14</v>
      </c>
      <c r="C1059" s="150" t="s">
        <v>17</v>
      </c>
      <c r="D1059" s="47" t="str" cm="1">
        <f t="array" ref="D1059">IF(A1059="", "", _xlfn._xlws.FILTER('Responsáveis pelas informações'!F:F, 'Responsáveis pelas informações'!A:A=A1059))</f>
        <v>Marcos</v>
      </c>
      <c r="E1059" s="47" t="s">
        <v>6</v>
      </c>
      <c r="F1059" s="61" t="s">
        <v>877</v>
      </c>
      <c r="G1059" s="61" t="s">
        <v>877</v>
      </c>
      <c r="H1059" s="61"/>
      <c r="I1059" s="108"/>
      <c r="J1059" s="94"/>
      <c r="K1059" s="94"/>
      <c r="L1059" s="94"/>
      <c r="M1059" s="94"/>
      <c r="N1059" s="94"/>
      <c r="O1059" s="94"/>
      <c r="P1059" s="94"/>
      <c r="Q1059" s="94"/>
      <c r="R1059" s="94"/>
      <c r="S1059" s="99">
        <v>757575</v>
      </c>
      <c r="T1059" s="99">
        <v>757575</v>
      </c>
      <c r="U1059" s="99">
        <v>757575</v>
      </c>
      <c r="V1059" s="99">
        <v>1515151</v>
      </c>
      <c r="W1059" s="99">
        <v>1893940</v>
      </c>
      <c r="X1059" s="99">
        <v>1893940</v>
      </c>
      <c r="Y1059" s="94"/>
      <c r="Z1059" s="94"/>
    </row>
    <row r="1060" spans="1:26" ht="39">
      <c r="A1060" s="187" t="s">
        <v>149</v>
      </c>
      <c r="B1060" s="150" t="s">
        <v>19</v>
      </c>
      <c r="C1060" s="150" t="s">
        <v>17</v>
      </c>
      <c r="D1060" s="47" t="str" cm="1">
        <f t="array" ref="D1060">IF(A1060="", "", _xlfn._xlws.FILTER('Responsáveis pelas informações'!F:F, 'Responsáveis pelas informações'!A:A=A1060))</f>
        <v>Marcos</v>
      </c>
      <c r="E1060" s="47" t="s">
        <v>6</v>
      </c>
      <c r="F1060" s="61" t="s">
        <v>877</v>
      </c>
      <c r="G1060" s="61" t="s">
        <v>877</v>
      </c>
      <c r="H1060" s="61"/>
      <c r="I1060" s="108"/>
      <c r="J1060" s="94"/>
      <c r="K1060" s="94"/>
      <c r="L1060" s="94"/>
      <c r="M1060" s="94"/>
      <c r="N1060" s="94"/>
      <c r="O1060" s="94"/>
      <c r="P1060" s="94"/>
      <c r="Q1060" s="94"/>
      <c r="R1060" s="94"/>
      <c r="S1060" s="99">
        <v>257575</v>
      </c>
      <c r="T1060" s="99">
        <v>257575</v>
      </c>
      <c r="U1060" s="99">
        <v>257575</v>
      </c>
      <c r="V1060" s="99">
        <v>515151</v>
      </c>
      <c r="W1060" s="99">
        <v>643940</v>
      </c>
      <c r="X1060" s="99">
        <v>643940</v>
      </c>
      <c r="Y1060" s="94"/>
      <c r="Z1060" s="94"/>
    </row>
    <row r="1061" spans="1:26" ht="26.1">
      <c r="A1061" s="187" t="s">
        <v>149</v>
      </c>
      <c r="B1061" s="150" t="s">
        <v>24</v>
      </c>
      <c r="C1061" s="150" t="s">
        <v>17</v>
      </c>
      <c r="D1061" s="47" t="str" cm="1">
        <f t="array" ref="D1061">IF(A1061="", "", _xlfn._xlws.FILTER('Responsáveis pelas informações'!F:F, 'Responsáveis pelas informações'!A:A=A1061))</f>
        <v>Marcos</v>
      </c>
      <c r="E1061" s="47" t="s">
        <v>6</v>
      </c>
      <c r="F1061" s="61" t="s">
        <v>877</v>
      </c>
      <c r="G1061" s="61" t="s">
        <v>877</v>
      </c>
      <c r="H1061" s="61"/>
      <c r="I1061" s="108"/>
      <c r="J1061" s="94"/>
      <c r="K1061" s="94"/>
      <c r="L1061" s="94"/>
      <c r="M1061" s="94"/>
      <c r="N1061" s="94"/>
      <c r="O1061" s="94"/>
      <c r="P1061" s="94"/>
      <c r="Q1061" s="94"/>
      <c r="R1061" s="94"/>
      <c r="S1061" s="99">
        <v>1515150</v>
      </c>
      <c r="T1061" s="99">
        <v>1515150</v>
      </c>
      <c r="U1061" s="99">
        <v>1515150</v>
      </c>
      <c r="V1061" s="99">
        <v>3030302</v>
      </c>
      <c r="W1061" s="99">
        <v>3787880</v>
      </c>
      <c r="X1061" s="99">
        <v>3787880</v>
      </c>
      <c r="Y1061" s="94"/>
      <c r="Z1061" s="94"/>
    </row>
    <row r="1062" spans="1:26" ht="26.1">
      <c r="A1062" s="187" t="s">
        <v>149</v>
      </c>
      <c r="B1062" s="150" t="s">
        <v>9</v>
      </c>
      <c r="C1062" s="150" t="s">
        <v>17</v>
      </c>
      <c r="D1062" s="47" t="str" cm="1">
        <f t="array" ref="D1062">IF(A1062="", "", _xlfn._xlws.FILTER('Responsáveis pelas informações'!F:F, 'Responsáveis pelas informações'!A:A=A1062))</f>
        <v>Marcos</v>
      </c>
      <c r="E1062" s="47" t="s">
        <v>6</v>
      </c>
      <c r="F1062" s="61" t="s">
        <v>877</v>
      </c>
      <c r="G1062" s="61" t="s">
        <v>389</v>
      </c>
      <c r="H1062" s="61"/>
      <c r="I1062" s="108"/>
      <c r="J1062" s="94"/>
      <c r="K1062" s="94"/>
      <c r="L1062" s="94"/>
      <c r="M1062" s="94"/>
      <c r="N1062" s="94"/>
      <c r="O1062" s="94"/>
      <c r="P1062" s="94"/>
      <c r="Q1062" s="94"/>
      <c r="R1062" s="94"/>
      <c r="S1062" s="99">
        <v>878046</v>
      </c>
      <c r="T1062" s="99">
        <v>500000</v>
      </c>
      <c r="U1062" s="99">
        <v>500000</v>
      </c>
      <c r="V1062" s="99">
        <v>1000000</v>
      </c>
      <c r="W1062" s="99">
        <v>1250000</v>
      </c>
      <c r="X1062" s="94">
        <v>871954</v>
      </c>
      <c r="Y1062" s="94"/>
      <c r="Z1062" s="94"/>
    </row>
    <row r="1063" spans="1:26" ht="26.1">
      <c r="A1063" s="187" t="s">
        <v>149</v>
      </c>
      <c r="B1063" s="150" t="s">
        <v>14</v>
      </c>
      <c r="C1063" s="150" t="s">
        <v>17</v>
      </c>
      <c r="D1063" s="47" t="str" cm="1">
        <f t="array" ref="D1063">IF(A1063="", "", _xlfn._xlws.FILTER('Responsáveis pelas informações'!F:F, 'Responsáveis pelas informações'!A:A=A1063))</f>
        <v>Marcos</v>
      </c>
      <c r="E1063" s="47" t="s">
        <v>6</v>
      </c>
      <c r="F1063" s="61" t="s">
        <v>877</v>
      </c>
      <c r="G1063" s="61" t="s">
        <v>389</v>
      </c>
      <c r="H1063" s="61"/>
      <c r="I1063" s="108"/>
      <c r="J1063" s="94"/>
      <c r="K1063" s="94"/>
      <c r="L1063" s="94"/>
      <c r="M1063" s="94"/>
      <c r="N1063" s="94"/>
      <c r="O1063" s="94"/>
      <c r="P1063" s="94"/>
      <c r="Q1063" s="94"/>
      <c r="R1063" s="94"/>
      <c r="S1063" s="99">
        <v>1330300</v>
      </c>
      <c r="T1063" s="99">
        <v>757575</v>
      </c>
      <c r="U1063" s="99">
        <v>757575</v>
      </c>
      <c r="V1063" s="99">
        <v>1515151</v>
      </c>
      <c r="W1063" s="99">
        <v>1893940</v>
      </c>
      <c r="X1063" s="94">
        <v>1321215</v>
      </c>
      <c r="Y1063" s="94"/>
      <c r="Z1063" s="94"/>
    </row>
    <row r="1064" spans="1:26" ht="39">
      <c r="A1064" s="187" t="s">
        <v>149</v>
      </c>
      <c r="B1064" s="150" t="s">
        <v>19</v>
      </c>
      <c r="C1064" s="150" t="s">
        <v>17</v>
      </c>
      <c r="D1064" s="47" t="str" cm="1">
        <f t="array" ref="D1064">IF(A1064="", "", _xlfn._xlws.FILTER('Responsáveis pelas informações'!F:F, 'Responsáveis pelas informações'!A:A=A1064))</f>
        <v>Marcos</v>
      </c>
      <c r="E1064" s="47" t="s">
        <v>6</v>
      </c>
      <c r="F1064" s="61" t="s">
        <v>877</v>
      </c>
      <c r="G1064" s="61" t="s">
        <v>389</v>
      </c>
      <c r="H1064" s="61"/>
      <c r="I1064" s="108"/>
      <c r="J1064" s="94"/>
      <c r="K1064" s="94"/>
      <c r="L1064" s="94"/>
      <c r="M1064" s="94"/>
      <c r="N1064" s="94"/>
      <c r="O1064" s="94"/>
      <c r="P1064" s="94"/>
      <c r="Q1064" s="94"/>
      <c r="R1064" s="94"/>
      <c r="S1064" s="99">
        <v>452290</v>
      </c>
      <c r="T1064" s="99">
        <v>257575</v>
      </c>
      <c r="U1064" s="99">
        <v>257575</v>
      </c>
      <c r="V1064" s="99">
        <v>515151</v>
      </c>
      <c r="W1064" s="99">
        <v>643940</v>
      </c>
      <c r="X1064" s="94">
        <v>449225</v>
      </c>
      <c r="Y1064" s="94"/>
      <c r="Z1064" s="94"/>
    </row>
    <row r="1065" spans="1:26" ht="26.1">
      <c r="A1065" s="187" t="s">
        <v>149</v>
      </c>
      <c r="B1065" s="150" t="s">
        <v>24</v>
      </c>
      <c r="C1065" s="150" t="s">
        <v>17</v>
      </c>
      <c r="D1065" s="47" t="str" cm="1">
        <f t="array" ref="D1065">IF(A1065="", "", _xlfn._xlws.FILTER('Responsáveis pelas informações'!F:F, 'Responsáveis pelas informações'!A:A=A1065))</f>
        <v>Marcos</v>
      </c>
      <c r="E1065" s="47" t="s">
        <v>6</v>
      </c>
      <c r="F1065" s="61" t="s">
        <v>877</v>
      </c>
      <c r="G1065" s="61" t="s">
        <v>389</v>
      </c>
      <c r="H1065" s="61"/>
      <c r="I1065" s="108"/>
      <c r="J1065" s="94"/>
      <c r="K1065" s="94"/>
      <c r="L1065" s="94"/>
      <c r="M1065" s="94"/>
      <c r="N1065" s="94"/>
      <c r="O1065" s="94"/>
      <c r="P1065" s="94"/>
      <c r="Q1065" s="94"/>
      <c r="R1065" s="94"/>
      <c r="S1065" s="99">
        <v>2660636</v>
      </c>
      <c r="T1065" s="99">
        <v>1515150</v>
      </c>
      <c r="U1065" s="99">
        <v>1515150</v>
      </c>
      <c r="V1065" s="99">
        <v>3030302</v>
      </c>
      <c r="W1065" s="99">
        <v>3787880</v>
      </c>
      <c r="X1065" s="94">
        <v>2642394</v>
      </c>
      <c r="Y1065" s="94"/>
      <c r="Z1065" s="94"/>
    </row>
    <row r="1066" spans="1:26" ht="26.1">
      <c r="A1066" s="187" t="s">
        <v>149</v>
      </c>
      <c r="B1066" s="150" t="s">
        <v>9</v>
      </c>
      <c r="C1066" s="150" t="s">
        <v>17</v>
      </c>
      <c r="D1066" s="47" t="str" cm="1">
        <f t="array" ref="D1066">IF(A1066="", "", _xlfn._xlws.FILTER('Responsáveis pelas informações'!F:F, 'Responsáveis pelas informações'!A:A=A1066))</f>
        <v>Marcos</v>
      </c>
      <c r="E1066" s="47" t="s">
        <v>6</v>
      </c>
      <c r="F1066" s="61" t="s">
        <v>389</v>
      </c>
      <c r="G1066" s="61" t="s">
        <v>877</v>
      </c>
      <c r="H1066" s="61"/>
      <c r="I1066" s="108"/>
      <c r="J1066" s="94"/>
      <c r="K1066" s="94"/>
      <c r="L1066" s="94"/>
      <c r="M1066" s="94"/>
      <c r="N1066" s="94"/>
      <c r="O1066" s="94"/>
      <c r="P1066" s="94"/>
      <c r="Q1066" s="94"/>
      <c r="R1066" s="94"/>
      <c r="T1066" s="99">
        <v>15700000</v>
      </c>
      <c r="U1066" s="99">
        <v>2000000</v>
      </c>
      <c r="V1066" s="99">
        <v>3400000</v>
      </c>
      <c r="W1066" s="99">
        <v>4250000</v>
      </c>
      <c r="X1066" s="99">
        <v>5371954</v>
      </c>
      <c r="Y1066" s="94">
        <v>2307000</v>
      </c>
      <c r="Z1066" s="94"/>
    </row>
    <row r="1067" spans="1:26" ht="26.1">
      <c r="A1067" s="187" t="s">
        <v>149</v>
      </c>
      <c r="B1067" s="150" t="s">
        <v>14</v>
      </c>
      <c r="C1067" s="150" t="s">
        <v>17</v>
      </c>
      <c r="D1067" s="47" t="str" cm="1">
        <f t="array" ref="D1067">IF(A1067="", "", _xlfn._xlws.FILTER('Responsáveis pelas informações'!F:F, 'Responsáveis pelas informações'!A:A=A1067))</f>
        <v>Marcos</v>
      </c>
      <c r="E1067" s="47" t="s">
        <v>6</v>
      </c>
      <c r="F1067" s="61" t="s">
        <v>389</v>
      </c>
      <c r="G1067" s="61" t="s">
        <v>877</v>
      </c>
      <c r="H1067" s="61"/>
      <c r="I1067" s="108"/>
      <c r="J1067" s="94"/>
      <c r="K1067" s="94"/>
      <c r="L1067" s="94"/>
      <c r="M1067" s="94"/>
      <c r="N1067" s="94"/>
      <c r="O1067" s="94"/>
      <c r="P1067" s="94"/>
      <c r="Q1067" s="94"/>
      <c r="R1067" s="94"/>
      <c r="T1067" s="99">
        <v>23557575</v>
      </c>
      <c r="U1067" s="99">
        <v>3007575</v>
      </c>
      <c r="V1067" s="99">
        <v>5115151</v>
      </c>
      <c r="W1067" s="99">
        <v>6393940</v>
      </c>
      <c r="X1067" s="99">
        <v>8071215</v>
      </c>
      <c r="Y1067" s="94">
        <v>3460500</v>
      </c>
      <c r="Z1067" s="94"/>
    </row>
    <row r="1068" spans="1:26" ht="39">
      <c r="A1068" s="187" t="s">
        <v>149</v>
      </c>
      <c r="B1068" s="150" t="s">
        <v>19</v>
      </c>
      <c r="C1068" s="150" t="s">
        <v>17</v>
      </c>
      <c r="D1068" s="47" t="str" cm="1">
        <f t="array" ref="D1068">IF(A1068="", "", _xlfn._xlws.FILTER('Responsáveis pelas informações'!F:F, 'Responsáveis pelas informações'!A:A=A1068))</f>
        <v>Marcos</v>
      </c>
      <c r="E1068" s="47" t="s">
        <v>6</v>
      </c>
      <c r="F1068" s="61" t="s">
        <v>389</v>
      </c>
      <c r="G1068" s="61" t="s">
        <v>877</v>
      </c>
      <c r="H1068" s="61"/>
      <c r="I1068" s="108"/>
      <c r="J1068" s="94"/>
      <c r="K1068" s="94"/>
      <c r="L1068" s="94"/>
      <c r="M1068" s="94"/>
      <c r="N1068" s="94"/>
      <c r="O1068" s="94"/>
      <c r="P1068" s="94"/>
      <c r="Q1068" s="94"/>
      <c r="R1068" s="94"/>
      <c r="T1068" s="99">
        <v>7857575</v>
      </c>
      <c r="U1068" s="99">
        <v>1007575</v>
      </c>
      <c r="V1068" s="99">
        <v>1715151</v>
      </c>
      <c r="W1068" s="99">
        <v>2143940</v>
      </c>
      <c r="X1068" s="99">
        <v>2699255</v>
      </c>
      <c r="Y1068" s="94">
        <v>1153500</v>
      </c>
      <c r="Z1068" s="94"/>
    </row>
    <row r="1069" spans="1:26" ht="26.1">
      <c r="A1069" s="187" t="s">
        <v>149</v>
      </c>
      <c r="B1069" s="150" t="s">
        <v>24</v>
      </c>
      <c r="C1069" s="150" t="s">
        <v>17</v>
      </c>
      <c r="D1069" s="47" t="str" cm="1">
        <f t="array" ref="D1069">IF(A1069="", "", _xlfn._xlws.FILTER('Responsáveis pelas informações'!F:F, 'Responsáveis pelas informações'!A:A=A1069))</f>
        <v>Marcos</v>
      </c>
      <c r="E1069" s="47" t="s">
        <v>6</v>
      </c>
      <c r="F1069" s="61" t="s">
        <v>389</v>
      </c>
      <c r="G1069" s="61" t="s">
        <v>877</v>
      </c>
      <c r="H1069" s="61"/>
      <c r="I1069" s="108"/>
      <c r="J1069" s="94"/>
      <c r="K1069" s="94"/>
      <c r="L1069" s="94"/>
      <c r="M1069" s="94"/>
      <c r="N1069" s="94"/>
      <c r="O1069" s="94"/>
      <c r="P1069" s="94"/>
      <c r="Q1069" s="94"/>
      <c r="R1069" s="94"/>
      <c r="T1069" s="99">
        <v>47115150</v>
      </c>
      <c r="U1069" s="99">
        <v>6015150</v>
      </c>
      <c r="V1069" s="99">
        <v>10230302</v>
      </c>
      <c r="W1069" s="99">
        <v>12787880</v>
      </c>
      <c r="X1069" s="99">
        <v>16142424</v>
      </c>
      <c r="Y1069" s="94">
        <v>6921000</v>
      </c>
      <c r="Z1069" s="94"/>
    </row>
    <row r="1070" spans="1:26" ht="26.1">
      <c r="A1070" s="187" t="s">
        <v>149</v>
      </c>
      <c r="B1070" s="150" t="s">
        <v>9</v>
      </c>
      <c r="C1070" s="150" t="s">
        <v>7</v>
      </c>
      <c r="D1070" s="47" t="str" cm="1">
        <f t="array" ref="D1070">IF(A1070="", "", _xlfn._xlws.FILTER('Responsáveis pelas informações'!F:F, 'Responsáveis pelas informações'!A:A=A1070))</f>
        <v>Marcos</v>
      </c>
      <c r="E1070" s="47" t="s">
        <v>6</v>
      </c>
      <c r="F1070" s="61" t="s">
        <v>389</v>
      </c>
      <c r="G1070" s="61" t="s">
        <v>877</v>
      </c>
      <c r="H1070" s="61"/>
      <c r="I1070" s="108"/>
      <c r="J1070" s="94"/>
      <c r="K1070" s="94"/>
      <c r="L1070" s="94"/>
      <c r="M1070" s="94"/>
      <c r="N1070" s="94"/>
      <c r="O1070" s="94"/>
      <c r="P1070" s="94"/>
      <c r="Q1070" s="94"/>
      <c r="R1070" s="94"/>
      <c r="S1070" s="99"/>
      <c r="T1070" s="99"/>
      <c r="U1070" s="99">
        <v>1500000</v>
      </c>
      <c r="V1070" s="99">
        <v>2400000</v>
      </c>
      <c r="W1070" s="99">
        <v>3000000</v>
      </c>
      <c r="X1070" s="99">
        <v>4500000</v>
      </c>
      <c r="Y1070" s="94">
        <v>2752500</v>
      </c>
      <c r="Z1070" s="94"/>
    </row>
    <row r="1071" spans="1:26" ht="26.1">
      <c r="A1071" s="187" t="s">
        <v>149</v>
      </c>
      <c r="B1071" s="150" t="s">
        <v>14</v>
      </c>
      <c r="C1071" s="150" t="s">
        <v>7</v>
      </c>
      <c r="D1071" s="47" t="str" cm="1">
        <f t="array" ref="D1071">IF(A1071="", "", _xlfn._xlws.FILTER('Responsáveis pelas informações'!F:F, 'Responsáveis pelas informações'!A:A=A1071))</f>
        <v>Marcos</v>
      </c>
      <c r="E1071" s="47" t="s">
        <v>6</v>
      </c>
      <c r="F1071" s="61" t="s">
        <v>389</v>
      </c>
      <c r="G1071" s="61" t="s">
        <v>877</v>
      </c>
      <c r="H1071" s="61"/>
      <c r="I1071" s="108"/>
      <c r="J1071" s="94"/>
      <c r="K1071" s="94"/>
      <c r="L1071" s="94"/>
      <c r="M1071" s="94"/>
      <c r="N1071" s="94"/>
      <c r="O1071" s="94"/>
      <c r="P1071" s="94"/>
      <c r="Q1071" s="94"/>
      <c r="R1071" s="94"/>
      <c r="S1071" s="99"/>
      <c r="T1071" s="99"/>
      <c r="U1071" s="99">
        <v>2250000</v>
      </c>
      <c r="V1071" s="99">
        <v>3600000</v>
      </c>
      <c r="W1071" s="99">
        <v>4500000</v>
      </c>
      <c r="X1071" s="99">
        <v>6750000</v>
      </c>
      <c r="Y1071" s="94">
        <v>4128750</v>
      </c>
      <c r="Z1071" s="94"/>
    </row>
    <row r="1072" spans="1:26" ht="39">
      <c r="A1072" s="187" t="s">
        <v>149</v>
      </c>
      <c r="B1072" s="150" t="s">
        <v>19</v>
      </c>
      <c r="C1072" s="150" t="s">
        <v>7</v>
      </c>
      <c r="D1072" s="47" t="str" cm="1">
        <f t="array" ref="D1072">IF(A1072="", "", _xlfn._xlws.FILTER('Responsáveis pelas informações'!F:F, 'Responsáveis pelas informações'!A:A=A1072))</f>
        <v>Marcos</v>
      </c>
      <c r="E1072" s="47" t="s">
        <v>6</v>
      </c>
      <c r="F1072" s="61" t="s">
        <v>389</v>
      </c>
      <c r="G1072" s="61" t="s">
        <v>877</v>
      </c>
      <c r="H1072" s="61"/>
      <c r="I1072" s="108"/>
      <c r="J1072" s="94"/>
      <c r="K1072" s="94"/>
      <c r="L1072" s="94"/>
      <c r="M1072" s="94"/>
      <c r="N1072" s="94"/>
      <c r="O1072" s="94"/>
      <c r="P1072" s="94"/>
      <c r="Q1072" s="94"/>
      <c r="R1072" s="94"/>
      <c r="S1072" s="99"/>
      <c r="T1072" s="99"/>
      <c r="U1072" s="99">
        <v>750000</v>
      </c>
      <c r="V1072" s="99">
        <v>1200000</v>
      </c>
      <c r="W1072" s="99">
        <v>1500000</v>
      </c>
      <c r="X1072" s="99">
        <v>2250000</v>
      </c>
      <c r="Y1072" s="94">
        <v>1376250</v>
      </c>
      <c r="Z1072" s="94"/>
    </row>
    <row r="1073" spans="1:26" ht="26.1">
      <c r="A1073" s="187" t="s">
        <v>149</v>
      </c>
      <c r="B1073" s="150" t="s">
        <v>24</v>
      </c>
      <c r="C1073" s="150" t="s">
        <v>7</v>
      </c>
      <c r="D1073" s="47" t="str" cm="1">
        <f t="array" ref="D1073">IF(A1073="", "", _xlfn._xlws.FILTER('Responsáveis pelas informações'!F:F, 'Responsáveis pelas informações'!A:A=A1073))</f>
        <v>Marcos</v>
      </c>
      <c r="E1073" s="47" t="s">
        <v>6</v>
      </c>
      <c r="F1073" s="61" t="s">
        <v>389</v>
      </c>
      <c r="G1073" s="61" t="s">
        <v>877</v>
      </c>
      <c r="H1073" s="61"/>
      <c r="I1073" s="108"/>
      <c r="J1073" s="94"/>
      <c r="K1073" s="94"/>
      <c r="L1073" s="94"/>
      <c r="M1073" s="94"/>
      <c r="N1073" s="94"/>
      <c r="O1073" s="94"/>
      <c r="P1073" s="94"/>
      <c r="Q1073" s="94"/>
      <c r="R1073" s="94"/>
      <c r="S1073" s="99"/>
      <c r="T1073" s="99"/>
      <c r="U1073" s="99">
        <v>4500000</v>
      </c>
      <c r="V1073" s="99">
        <v>7200000</v>
      </c>
      <c r="W1073" s="99">
        <v>9000000</v>
      </c>
      <c r="X1073" s="99">
        <v>13500000</v>
      </c>
      <c r="Y1073" s="94">
        <v>8257500</v>
      </c>
      <c r="Z1073" s="94"/>
    </row>
    <row r="1074" spans="1:26" s="159" customFormat="1" ht="39">
      <c r="A1074" s="187" t="s">
        <v>150</v>
      </c>
      <c r="B1074" s="114" t="s">
        <v>9</v>
      </c>
      <c r="C1074" s="114" t="s">
        <v>17</v>
      </c>
      <c r="D1074" s="114" t="str" cm="1">
        <f t="array" ref="D1074">IF(A1074="", "", _xlfn._xlws.FILTER('Responsáveis pelas informações'!F:F, 'Responsáveis pelas informações'!A:A=A1074))</f>
        <v>Marcos</v>
      </c>
      <c r="E1074" s="214" t="s">
        <v>38</v>
      </c>
      <c r="F1074" s="133" t="s">
        <v>877</v>
      </c>
      <c r="G1074" s="133" t="s">
        <v>877</v>
      </c>
      <c r="H1074" s="133"/>
      <c r="I1074" s="122"/>
      <c r="J1074" s="158"/>
      <c r="K1074" s="158"/>
      <c r="L1074" s="158"/>
      <c r="M1074" s="158"/>
      <c r="N1074" s="158"/>
      <c r="O1074" s="158"/>
      <c r="P1074" s="164">
        <v>200000</v>
      </c>
      <c r="Q1074" s="158">
        <v>300000</v>
      </c>
      <c r="R1074" s="158">
        <v>1500000</v>
      </c>
      <c r="S1074" s="158">
        <v>2500000</v>
      </c>
      <c r="T1074" s="164">
        <v>1700000</v>
      </c>
      <c r="U1074" s="164">
        <v>500000</v>
      </c>
      <c r="V1074" s="164"/>
      <c r="W1074" s="164"/>
      <c r="X1074" s="164"/>
      <c r="Y1074" s="158"/>
      <c r="Z1074" s="158"/>
    </row>
    <row r="1075" spans="1:26" s="159" customFormat="1" ht="39">
      <c r="A1075" s="187" t="s">
        <v>150</v>
      </c>
      <c r="B1075" s="114" t="s">
        <v>19</v>
      </c>
      <c r="C1075" s="114" t="s">
        <v>17</v>
      </c>
      <c r="D1075" s="114" t="str" cm="1">
        <f t="array" ref="D1075">IF(A1075="", "", _xlfn._xlws.FILTER('Responsáveis pelas informações'!F:F, 'Responsáveis pelas informações'!A:A=A1075))</f>
        <v>Marcos</v>
      </c>
      <c r="E1075" s="214" t="s">
        <v>38</v>
      </c>
      <c r="F1075" s="133" t="s">
        <v>877</v>
      </c>
      <c r="G1075" s="133" t="s">
        <v>877</v>
      </c>
      <c r="H1075" s="133"/>
      <c r="I1075" s="122"/>
      <c r="J1075" s="158"/>
      <c r="K1075" s="158"/>
      <c r="L1075" s="158"/>
      <c r="M1075" s="158"/>
      <c r="N1075" s="158"/>
      <c r="O1075" s="158"/>
      <c r="P1075" s="164">
        <v>200000</v>
      </c>
      <c r="Q1075" s="158">
        <v>300000</v>
      </c>
      <c r="R1075" s="158">
        <v>1500000</v>
      </c>
      <c r="S1075" s="158">
        <v>2500000</v>
      </c>
      <c r="T1075" s="164">
        <v>1700000</v>
      </c>
      <c r="U1075" s="164">
        <v>500000</v>
      </c>
      <c r="V1075" s="164"/>
      <c r="W1075" s="164"/>
      <c r="X1075" s="164"/>
      <c r="Y1075" s="158"/>
      <c r="Z1075" s="158"/>
    </row>
    <row r="1076" spans="1:26" s="159" customFormat="1" ht="39">
      <c r="A1076" s="187" t="s">
        <v>150</v>
      </c>
      <c r="B1076" s="114" t="s">
        <v>14</v>
      </c>
      <c r="C1076" s="114" t="s">
        <v>17</v>
      </c>
      <c r="D1076" s="114" t="str" cm="1">
        <f t="array" ref="D1076">IF(A1076="", "", _xlfn._xlws.FILTER('Responsáveis pelas informações'!F:F, 'Responsáveis pelas informações'!A:A=A1076))</f>
        <v>Marcos</v>
      </c>
      <c r="E1076" s="214" t="s">
        <v>38</v>
      </c>
      <c r="F1076" s="133" t="s">
        <v>877</v>
      </c>
      <c r="G1076" s="133" t="s">
        <v>877</v>
      </c>
      <c r="H1076" s="133"/>
      <c r="I1076" s="122"/>
      <c r="J1076" s="158"/>
      <c r="K1076" s="158"/>
      <c r="L1076" s="158"/>
      <c r="M1076" s="158"/>
      <c r="N1076" s="158"/>
      <c r="O1076" s="158"/>
      <c r="P1076" s="164">
        <v>200000</v>
      </c>
      <c r="Q1076" s="158">
        <v>300000</v>
      </c>
      <c r="R1076" s="158">
        <v>1500000</v>
      </c>
      <c r="S1076" s="158">
        <v>2500000</v>
      </c>
      <c r="T1076" s="164">
        <v>1700000</v>
      </c>
      <c r="U1076" s="164">
        <v>500000</v>
      </c>
      <c r="V1076" s="164"/>
      <c r="W1076" s="164"/>
      <c r="X1076" s="164"/>
      <c r="Y1076" s="158"/>
      <c r="Z1076" s="158"/>
    </row>
    <row r="1077" spans="1:26" s="159" customFormat="1" ht="39">
      <c r="A1077" s="187" t="s">
        <v>150</v>
      </c>
      <c r="B1077" s="114" t="s">
        <v>24</v>
      </c>
      <c r="C1077" s="114" t="s">
        <v>17</v>
      </c>
      <c r="D1077" s="114" t="str" cm="1">
        <f t="array" ref="D1077">IF(A1077="", "", _xlfn._xlws.FILTER('Responsáveis pelas informações'!F:F, 'Responsáveis pelas informações'!A:A=A1077))</f>
        <v>Marcos</v>
      </c>
      <c r="E1077" s="214" t="s">
        <v>38</v>
      </c>
      <c r="F1077" s="133" t="s">
        <v>877</v>
      </c>
      <c r="G1077" s="133" t="s">
        <v>877</v>
      </c>
      <c r="H1077" s="133"/>
      <c r="I1077" s="122"/>
      <c r="J1077" s="158"/>
      <c r="K1077" s="158"/>
      <c r="L1077" s="158"/>
      <c r="M1077" s="158"/>
      <c r="N1077" s="158"/>
      <c r="O1077" s="158"/>
      <c r="P1077" s="164">
        <v>600000</v>
      </c>
      <c r="Q1077" s="164">
        <v>900000</v>
      </c>
      <c r="R1077" s="164">
        <v>4500000</v>
      </c>
      <c r="S1077" s="164">
        <v>7500000</v>
      </c>
      <c r="T1077" s="164">
        <v>5100000</v>
      </c>
      <c r="U1077" s="164">
        <v>1500000</v>
      </c>
      <c r="V1077" s="164"/>
      <c r="W1077" s="164"/>
      <c r="X1077" s="164"/>
      <c r="Y1077" s="158"/>
      <c r="Z1077" s="158"/>
    </row>
    <row r="1078" spans="1:26" ht="26.1">
      <c r="A1078" s="77" t="s">
        <v>151</v>
      </c>
      <c r="B1078" s="47" t="s">
        <v>9</v>
      </c>
      <c r="C1078" s="47" t="s">
        <v>17</v>
      </c>
      <c r="D1078" s="47" t="str" cm="1">
        <f t="array" ref="D1078">IF(A1078="", "", _xlfn._xlws.FILTER('Responsáveis pelas informações'!F:F, 'Responsáveis pelas informações'!A:A=A1078))</f>
        <v>Marcos</v>
      </c>
      <c r="E1078" s="47" t="s">
        <v>41</v>
      </c>
      <c r="F1078" s="61" t="s">
        <v>877</v>
      </c>
      <c r="G1078" s="61" t="s">
        <v>877</v>
      </c>
      <c r="H1078" s="61"/>
      <c r="I1078" s="108"/>
      <c r="J1078" s="94"/>
      <c r="K1078" s="94"/>
      <c r="L1078" s="94"/>
      <c r="M1078" s="94"/>
      <c r="N1078" s="94"/>
      <c r="O1078" s="94"/>
      <c r="P1078" s="94"/>
      <c r="Q1078" s="94">
        <v>200000</v>
      </c>
      <c r="R1078" s="94">
        <v>500000</v>
      </c>
      <c r="S1078" s="99">
        <v>500000</v>
      </c>
      <c r="T1078" s="99">
        <v>200000</v>
      </c>
      <c r="U1078" s="99"/>
      <c r="V1078" s="99"/>
      <c r="W1078" s="99"/>
      <c r="X1078" s="99"/>
      <c r="Y1078" s="94"/>
      <c r="Z1078" s="94"/>
    </row>
    <row r="1079" spans="1:26" ht="39">
      <c r="A1079" s="77" t="s">
        <v>151</v>
      </c>
      <c r="B1079" s="47" t="s">
        <v>19</v>
      </c>
      <c r="C1079" s="47" t="s">
        <v>17</v>
      </c>
      <c r="D1079" s="47" t="str" cm="1">
        <f t="array" ref="D1079">IF(A1079="", "", _xlfn._xlws.FILTER('Responsáveis pelas informações'!F:F, 'Responsáveis pelas informações'!A:A=A1079))</f>
        <v>Marcos</v>
      </c>
      <c r="E1079" s="47" t="s">
        <v>41</v>
      </c>
      <c r="F1079" s="61" t="s">
        <v>877</v>
      </c>
      <c r="G1079" s="61" t="s">
        <v>877</v>
      </c>
      <c r="H1079" s="61"/>
      <c r="I1079" s="108"/>
      <c r="J1079" s="94"/>
      <c r="K1079" s="94"/>
      <c r="L1079" s="94"/>
      <c r="M1079" s="94"/>
      <c r="N1079" s="94"/>
      <c r="O1079" s="94"/>
      <c r="P1079" s="94"/>
      <c r="Q1079" s="94">
        <v>200000</v>
      </c>
      <c r="R1079" s="94">
        <v>600000</v>
      </c>
      <c r="S1079" s="99">
        <v>400000</v>
      </c>
      <c r="T1079" s="99">
        <v>150000</v>
      </c>
      <c r="U1079" s="99"/>
      <c r="V1079" s="99"/>
      <c r="W1079" s="99"/>
      <c r="X1079" s="99"/>
      <c r="Y1079" s="94"/>
      <c r="Z1079" s="94"/>
    </row>
    <row r="1080" spans="1:26" ht="26.1">
      <c r="A1080" s="77" t="s">
        <v>151</v>
      </c>
      <c r="B1080" s="47" t="s">
        <v>14</v>
      </c>
      <c r="C1080" s="47" t="s">
        <v>17</v>
      </c>
      <c r="D1080" s="47" t="str" cm="1">
        <f t="array" ref="D1080">IF(A1080="", "", _xlfn._xlws.FILTER('Responsáveis pelas informações'!F:F, 'Responsáveis pelas informações'!A:A=A1080))</f>
        <v>Marcos</v>
      </c>
      <c r="E1080" s="47" t="s">
        <v>41</v>
      </c>
      <c r="F1080" s="61" t="s">
        <v>877</v>
      </c>
      <c r="G1080" s="61" t="s">
        <v>877</v>
      </c>
      <c r="H1080" s="61"/>
      <c r="I1080" s="108"/>
      <c r="J1080" s="94"/>
      <c r="K1080" s="94"/>
      <c r="L1080" s="94"/>
      <c r="M1080" s="94"/>
      <c r="N1080" s="94"/>
      <c r="O1080" s="94"/>
      <c r="P1080" s="94"/>
      <c r="Q1080" s="94">
        <v>300000</v>
      </c>
      <c r="R1080" s="94">
        <v>800000</v>
      </c>
      <c r="S1080" s="99">
        <v>600000</v>
      </c>
      <c r="T1080" s="99">
        <v>400000</v>
      </c>
      <c r="U1080" s="99"/>
      <c r="V1080" s="99"/>
      <c r="W1080" s="99"/>
      <c r="X1080" s="99"/>
      <c r="Y1080" s="94"/>
      <c r="Z1080" s="94"/>
    </row>
    <row r="1081" spans="1:26" ht="26.1">
      <c r="A1081" s="77" t="s">
        <v>151</v>
      </c>
      <c r="B1081" s="47" t="s">
        <v>24</v>
      </c>
      <c r="C1081" s="47" t="s">
        <v>17</v>
      </c>
      <c r="D1081" s="47" t="str" cm="1">
        <f t="array" ref="D1081">IF(A1081="", "", _xlfn._xlws.FILTER('Responsáveis pelas informações'!F:F, 'Responsáveis pelas informações'!A:A=A1081))</f>
        <v>Marcos</v>
      </c>
      <c r="E1081" s="47" t="s">
        <v>41</v>
      </c>
      <c r="F1081" s="61" t="s">
        <v>877</v>
      </c>
      <c r="G1081" s="61" t="s">
        <v>877</v>
      </c>
      <c r="H1081" s="61"/>
      <c r="I1081" s="108"/>
      <c r="J1081" s="94"/>
      <c r="K1081" s="94"/>
      <c r="L1081" s="94"/>
      <c r="M1081" s="94"/>
      <c r="N1081" s="94"/>
      <c r="O1081" s="94"/>
      <c r="P1081" s="94"/>
      <c r="Q1081" s="94">
        <v>700000</v>
      </c>
      <c r="R1081" s="94">
        <v>1900000</v>
      </c>
      <c r="S1081" s="99">
        <v>1500000</v>
      </c>
      <c r="T1081" s="99">
        <v>750000</v>
      </c>
      <c r="U1081" s="99"/>
      <c r="V1081" s="99"/>
      <c r="W1081" s="99"/>
      <c r="X1081" s="99"/>
      <c r="Y1081" s="94"/>
      <c r="Z1081" s="94"/>
    </row>
    <row r="1082" spans="1:26" ht="26.1">
      <c r="A1082" s="166" t="s">
        <v>152</v>
      </c>
      <c r="B1082" s="80" t="s">
        <v>9</v>
      </c>
      <c r="C1082" s="80" t="s">
        <v>17</v>
      </c>
      <c r="D1082" s="80" t="str" cm="1">
        <f t="array" ref="D1082">IF(A1082="", "", _xlfn._xlws.FILTER('Responsáveis pelas informações'!F:F, 'Responsáveis pelas informações'!A:A=A1082))</f>
        <v>Marcos</v>
      </c>
      <c r="E1082" s="80" t="s">
        <v>29</v>
      </c>
      <c r="F1082" s="167" t="s">
        <v>877</v>
      </c>
      <c r="G1082" s="167" t="s">
        <v>877</v>
      </c>
      <c r="H1082" s="27"/>
      <c r="I1082" s="87"/>
      <c r="J1082" s="93"/>
      <c r="K1082" s="93"/>
      <c r="L1082" s="93"/>
      <c r="M1082" s="93"/>
      <c r="N1082" s="93"/>
      <c r="O1082" s="93"/>
      <c r="P1082" s="93"/>
      <c r="Q1082" s="93">
        <v>58000</v>
      </c>
      <c r="R1082" s="93">
        <v>590000</v>
      </c>
      <c r="S1082" s="92">
        <v>725000</v>
      </c>
      <c r="T1082" s="93">
        <v>720000</v>
      </c>
      <c r="U1082" s="92"/>
      <c r="V1082" s="92"/>
      <c r="W1082" s="92"/>
      <c r="X1082" s="92"/>
      <c r="Y1082" s="93"/>
      <c r="Z1082" s="93"/>
    </row>
    <row r="1083" spans="1:26" ht="39">
      <c r="A1083" s="166" t="s">
        <v>152</v>
      </c>
      <c r="B1083" s="80" t="s">
        <v>19</v>
      </c>
      <c r="C1083" s="80" t="s">
        <v>17</v>
      </c>
      <c r="D1083" s="80" t="str" cm="1">
        <f t="array" ref="D1083">IF(A1083="", "", _xlfn._xlws.FILTER('Responsáveis pelas informações'!F:F, 'Responsáveis pelas informações'!A:A=A1083))</f>
        <v>Marcos</v>
      </c>
      <c r="E1083" s="80" t="s">
        <v>29</v>
      </c>
      <c r="F1083" s="167" t="s">
        <v>877</v>
      </c>
      <c r="G1083" s="167" t="s">
        <v>877</v>
      </c>
      <c r="H1083" s="27"/>
      <c r="I1083" s="87"/>
      <c r="J1083" s="93"/>
      <c r="K1083" s="93"/>
      <c r="L1083" s="93"/>
      <c r="M1083" s="93"/>
      <c r="N1083" s="93"/>
      <c r="O1083" s="93"/>
      <c r="P1083" s="93"/>
      <c r="Q1083" s="93">
        <v>33000</v>
      </c>
      <c r="R1083" s="93">
        <f>37000+180000+25000</f>
        <v>242000</v>
      </c>
      <c r="S1083" s="92">
        <v>308000</v>
      </c>
      <c r="T1083" s="93">
        <v>300000</v>
      </c>
      <c r="U1083" s="92"/>
      <c r="V1083" s="92"/>
      <c r="W1083" s="92"/>
      <c r="X1083" s="92"/>
      <c r="Y1083" s="93"/>
      <c r="Z1083" s="93"/>
    </row>
    <row r="1084" spans="1:26" ht="26.1">
      <c r="A1084" s="166" t="s">
        <v>152</v>
      </c>
      <c r="B1084" s="80" t="s">
        <v>14</v>
      </c>
      <c r="C1084" s="80" t="s">
        <v>17</v>
      </c>
      <c r="D1084" s="80" t="str" cm="1">
        <f t="array" ref="D1084">IF(A1084="", "", _xlfn._xlws.FILTER('Responsáveis pelas informações'!F:F, 'Responsáveis pelas informações'!A:A=A1084))</f>
        <v>Marcos</v>
      </c>
      <c r="E1084" s="80" t="s">
        <v>29</v>
      </c>
      <c r="F1084" s="167" t="s">
        <v>877</v>
      </c>
      <c r="G1084" s="167" t="s">
        <v>877</v>
      </c>
      <c r="H1084" s="27"/>
      <c r="I1084" s="87"/>
      <c r="J1084" s="93"/>
      <c r="K1084" s="93"/>
      <c r="L1084" s="93"/>
      <c r="M1084" s="93"/>
      <c r="N1084" s="93"/>
      <c r="O1084" s="93"/>
      <c r="P1084" s="93"/>
      <c r="Q1084" s="93">
        <v>84000</v>
      </c>
      <c r="R1084" s="93">
        <f>98000+270000+50000</f>
        <v>418000</v>
      </c>
      <c r="S1084" s="93">
        <f>217000+300000+50000</f>
        <v>567000</v>
      </c>
      <c r="T1084" s="93">
        <f>140000+330000+50000</f>
        <v>520000</v>
      </c>
      <c r="U1084" s="92"/>
      <c r="V1084" s="92"/>
      <c r="W1084" s="92"/>
      <c r="X1084" s="92"/>
      <c r="Y1084" s="93"/>
      <c r="Z1084" s="93"/>
    </row>
    <row r="1085" spans="1:26" ht="26.1">
      <c r="A1085" s="166" t="s">
        <v>152</v>
      </c>
      <c r="B1085" s="80" t="s">
        <v>24</v>
      </c>
      <c r="C1085" s="80" t="s">
        <v>17</v>
      </c>
      <c r="D1085" s="80" t="str" cm="1">
        <f t="array" ref="D1085">IF(A1085="", "", _xlfn._xlws.FILTER('Responsáveis pelas informações'!F:F, 'Responsáveis pelas informações'!A:A=A1085))</f>
        <v>Marcos</v>
      </c>
      <c r="E1085" s="80" t="s">
        <v>29</v>
      </c>
      <c r="F1085" s="167" t="s">
        <v>877</v>
      </c>
      <c r="G1085" s="167" t="s">
        <v>877</v>
      </c>
      <c r="H1085" s="27"/>
      <c r="I1085" s="87"/>
      <c r="J1085" s="93"/>
      <c r="K1085" s="93"/>
      <c r="L1085" s="93"/>
      <c r="M1085" s="93"/>
      <c r="N1085" s="93"/>
      <c r="O1085" s="93"/>
      <c r="P1085" s="93"/>
      <c r="Q1085" s="93">
        <v>175000</v>
      </c>
      <c r="R1085" s="93">
        <v>1250000</v>
      </c>
      <c r="S1085" s="92">
        <v>1600000</v>
      </c>
      <c r="T1085" s="93">
        <v>1540000</v>
      </c>
      <c r="U1085" s="92"/>
      <c r="V1085" s="92"/>
      <c r="W1085" s="92"/>
      <c r="X1085" s="92"/>
      <c r="Y1085" s="93"/>
      <c r="Z1085" s="93"/>
    </row>
    <row r="1086" spans="1:26" ht="26.1">
      <c r="A1086" s="166" t="s">
        <v>153</v>
      </c>
      <c r="B1086" s="80" t="s">
        <v>9</v>
      </c>
      <c r="C1086" s="16" t="s">
        <v>17</v>
      </c>
      <c r="D1086" s="16" t="str" cm="1">
        <f t="array" ref="D1086">IF(A1086="", "", _xlfn._xlws.FILTER('Responsáveis pelas informações'!F:F, 'Responsáveis pelas informações'!A:A=A1086))</f>
        <v>Marcos</v>
      </c>
      <c r="E1086" s="80" t="s">
        <v>16</v>
      </c>
      <c r="F1086" s="167" t="s">
        <v>414</v>
      </c>
      <c r="G1086" s="167" t="s">
        <v>877</v>
      </c>
      <c r="H1086" s="27"/>
      <c r="I1086" s="87"/>
      <c r="J1086" s="93"/>
      <c r="K1086" s="93"/>
      <c r="L1086" s="93"/>
      <c r="M1086" s="93"/>
      <c r="N1086" s="93"/>
      <c r="O1086" s="93"/>
      <c r="P1086" s="93"/>
      <c r="Q1086" s="93">
        <v>1193214.6100000001</v>
      </c>
      <c r="R1086" s="93">
        <v>1193214.6100000001</v>
      </c>
      <c r="S1086" s="93">
        <v>1193214.6100000001</v>
      </c>
      <c r="T1086" s="93">
        <v>1193214.6100000001</v>
      </c>
      <c r="U1086" s="92">
        <v>1193214.6100000001</v>
      </c>
      <c r="V1086" s="92">
        <v>414627.09</v>
      </c>
      <c r="W1086" s="92"/>
      <c r="X1086" s="92"/>
      <c r="Y1086" s="93"/>
      <c r="Z1086" s="93"/>
    </row>
    <row r="1087" spans="1:26" ht="26.1">
      <c r="A1087" s="166" t="s">
        <v>153</v>
      </c>
      <c r="B1087" s="80" t="s">
        <v>14</v>
      </c>
      <c r="C1087" s="16" t="s">
        <v>17</v>
      </c>
      <c r="D1087" s="16" t="str" cm="1">
        <f t="array" ref="D1087">IF(A1087="", "", _xlfn._xlws.FILTER('Responsáveis pelas informações'!F:F, 'Responsáveis pelas informações'!A:A=A1087))</f>
        <v>Marcos</v>
      </c>
      <c r="E1087" s="80" t="s">
        <v>16</v>
      </c>
      <c r="F1087" s="167" t="s">
        <v>414</v>
      </c>
      <c r="G1087" s="167" t="s">
        <v>877</v>
      </c>
      <c r="H1087" s="27"/>
      <c r="I1087" s="87"/>
      <c r="J1087" s="93"/>
      <c r="K1087" s="93"/>
      <c r="L1087" s="93"/>
      <c r="M1087" s="93"/>
      <c r="N1087" s="93"/>
      <c r="O1087" s="93"/>
      <c r="P1087" s="93"/>
      <c r="Q1087" s="93">
        <v>2100057.71</v>
      </c>
      <c r="R1087" s="93">
        <v>2100057.71</v>
      </c>
      <c r="S1087" s="93">
        <v>2100057.71</v>
      </c>
      <c r="T1087" s="93">
        <v>2100057.71</v>
      </c>
      <c r="U1087" s="92">
        <v>2100057.71</v>
      </c>
      <c r="V1087" s="92">
        <v>729743.68</v>
      </c>
      <c r="W1087" s="92"/>
      <c r="X1087" s="92"/>
      <c r="Y1087" s="93"/>
      <c r="Z1087" s="93"/>
    </row>
    <row r="1088" spans="1:26" ht="39">
      <c r="A1088" s="166" t="s">
        <v>153</v>
      </c>
      <c r="B1088" s="80" t="s">
        <v>19</v>
      </c>
      <c r="C1088" s="16" t="s">
        <v>17</v>
      </c>
      <c r="D1088" s="16" t="str" cm="1">
        <f t="array" ref="D1088">IF(A1088="", "", _xlfn._xlws.FILTER('Responsáveis pelas informações'!F:F, 'Responsáveis pelas informações'!A:A=A1088))</f>
        <v>Marcos</v>
      </c>
      <c r="E1088" s="80" t="s">
        <v>16</v>
      </c>
      <c r="F1088" s="167" t="s">
        <v>414</v>
      </c>
      <c r="G1088" s="167" t="s">
        <v>877</v>
      </c>
      <c r="H1088" s="27"/>
      <c r="I1088" s="87"/>
      <c r="J1088" s="93"/>
      <c r="K1088" s="93"/>
      <c r="L1088" s="93"/>
      <c r="M1088" s="93"/>
      <c r="N1088" s="93"/>
      <c r="O1088" s="93"/>
      <c r="P1088" s="93"/>
      <c r="Q1088" s="93">
        <v>286371.51</v>
      </c>
      <c r="R1088" s="93">
        <v>286371.51</v>
      </c>
      <c r="S1088" s="93">
        <v>286371.51</v>
      </c>
      <c r="T1088" s="93">
        <v>286371.51</v>
      </c>
      <c r="U1088" s="92">
        <v>286371.51</v>
      </c>
      <c r="V1088" s="92">
        <v>99510.5</v>
      </c>
      <c r="W1088" s="92"/>
      <c r="X1088" s="92"/>
      <c r="Y1088" s="93"/>
      <c r="Z1088" s="93"/>
    </row>
    <row r="1089" spans="1:26" ht="26.1">
      <c r="A1089" s="166" t="s">
        <v>153</v>
      </c>
      <c r="B1089" s="80" t="s">
        <v>24</v>
      </c>
      <c r="C1089" s="16" t="s">
        <v>17</v>
      </c>
      <c r="D1089" s="16" t="str" cm="1">
        <f t="array" ref="D1089">IF(A1089="", "", _xlfn._xlws.FILTER('Responsáveis pelas informações'!F:F, 'Responsáveis pelas informações'!A:A=A1089))</f>
        <v>Marcos</v>
      </c>
      <c r="E1089" s="80" t="s">
        <v>16</v>
      </c>
      <c r="F1089" s="167" t="s">
        <v>414</v>
      </c>
      <c r="G1089" s="167" t="s">
        <v>877</v>
      </c>
      <c r="H1089" s="27"/>
      <c r="I1089" s="87"/>
      <c r="J1089" s="93"/>
      <c r="K1089" s="93"/>
      <c r="L1089" s="93"/>
      <c r="M1089" s="93"/>
      <c r="N1089" s="93"/>
      <c r="O1089" s="93"/>
      <c r="P1089" s="93"/>
      <c r="Q1089" s="93">
        <v>3579643.83</v>
      </c>
      <c r="R1089" s="93">
        <v>3579643.83</v>
      </c>
      <c r="S1089" s="93">
        <v>3579643.83</v>
      </c>
      <c r="T1089" s="93">
        <v>3579643.83</v>
      </c>
      <c r="U1089" s="92">
        <v>3579643.83</v>
      </c>
      <c r="V1089" s="92">
        <v>1243881.28</v>
      </c>
      <c r="W1089" s="92"/>
      <c r="X1089" s="92"/>
      <c r="Y1089" s="93"/>
      <c r="Z1089" s="93"/>
    </row>
    <row r="1090" spans="1:26" ht="26.1">
      <c r="A1090" s="166" t="s">
        <v>153</v>
      </c>
      <c r="B1090" s="80" t="s">
        <v>9</v>
      </c>
      <c r="C1090" s="16" t="s">
        <v>17</v>
      </c>
      <c r="D1090" s="16" t="str" cm="1">
        <f t="array" ref="D1090">IF(A1090="", "", _xlfn._xlws.FILTER('Responsáveis pelas informações'!F:F, 'Responsáveis pelas informações'!A:A=A1090))</f>
        <v>Marcos</v>
      </c>
      <c r="E1090" s="80" t="s">
        <v>16</v>
      </c>
      <c r="F1090" s="167" t="s">
        <v>414</v>
      </c>
      <c r="G1090" s="167" t="s">
        <v>877</v>
      </c>
      <c r="H1090" s="27"/>
      <c r="I1090" s="87"/>
      <c r="J1090" s="93"/>
      <c r="K1090" s="93"/>
      <c r="L1090" s="93"/>
      <c r="M1090" s="93"/>
      <c r="N1090" s="93"/>
      <c r="O1090" s="93"/>
      <c r="P1090" s="93"/>
      <c r="Q1090" s="93"/>
      <c r="R1090" s="93"/>
      <c r="S1090" s="93"/>
      <c r="T1090" s="93">
        <v>4446182.3499999996</v>
      </c>
      <c r="U1090" s="92">
        <v>3918312.08</v>
      </c>
      <c r="V1090" s="92">
        <v>889627.09</v>
      </c>
      <c r="W1090" s="92"/>
      <c r="X1090" s="92"/>
      <c r="Y1090" s="93"/>
      <c r="Z1090" s="93"/>
    </row>
    <row r="1091" spans="1:26" ht="26.1">
      <c r="A1091" s="166" t="s">
        <v>153</v>
      </c>
      <c r="B1091" s="80" t="s">
        <v>14</v>
      </c>
      <c r="C1091" s="80" t="s">
        <v>17</v>
      </c>
      <c r="D1091" s="80" t="str" cm="1">
        <f t="array" ref="D1091">IF(A1091="", "", _xlfn._xlws.FILTER('Responsáveis pelas informações'!F:F, 'Responsáveis pelas informações'!A:A=A1091))</f>
        <v>Marcos</v>
      </c>
      <c r="E1091" s="80" t="s">
        <v>16</v>
      </c>
      <c r="F1091" s="167" t="s">
        <v>414</v>
      </c>
      <c r="G1091" s="167" t="s">
        <v>877</v>
      </c>
      <c r="H1091" s="167"/>
      <c r="I1091" s="176"/>
      <c r="J1091" s="169"/>
      <c r="K1091" s="169"/>
      <c r="L1091" s="169"/>
      <c r="M1091" s="169"/>
      <c r="N1091" s="169"/>
      <c r="O1091" s="169"/>
      <c r="P1091" s="169"/>
      <c r="Q1091" s="169"/>
      <c r="R1091" s="169"/>
      <c r="S1091" s="169"/>
      <c r="T1091" s="169">
        <v>8118048.0300000003</v>
      </c>
      <c r="U1091" s="92">
        <v>7142598.0300000003</v>
      </c>
      <c r="V1091" s="92">
        <v>1608493.68</v>
      </c>
      <c r="W1091" s="92"/>
      <c r="X1091" s="92"/>
      <c r="Y1091" s="93"/>
      <c r="Z1091" s="93"/>
    </row>
    <row r="1092" spans="1:26" ht="39">
      <c r="A1092" s="166" t="s">
        <v>153</v>
      </c>
      <c r="B1092" s="80" t="s">
        <v>19</v>
      </c>
      <c r="C1092" s="80" t="s">
        <v>17</v>
      </c>
      <c r="D1092" s="80" t="str" cm="1">
        <f t="array" ref="D1092">IF(A1092="", "", _xlfn._xlws.FILTER('Responsáveis pelas informações'!F:F, 'Responsáveis pelas informações'!A:A=A1092))</f>
        <v>Marcos</v>
      </c>
      <c r="E1092" s="80" t="s">
        <v>16</v>
      </c>
      <c r="F1092" s="167" t="s">
        <v>414</v>
      </c>
      <c r="G1092" s="167" t="s">
        <v>877</v>
      </c>
      <c r="H1092" s="167"/>
      <c r="I1092" s="176"/>
      <c r="J1092" s="169"/>
      <c r="K1092" s="169"/>
      <c r="L1092" s="169"/>
      <c r="M1092" s="169"/>
      <c r="N1092" s="169"/>
      <c r="O1092" s="169"/>
      <c r="P1092" s="169"/>
      <c r="Q1092" s="169"/>
      <c r="R1092" s="169"/>
      <c r="S1092" s="169"/>
      <c r="T1092" s="169">
        <v>774316.67</v>
      </c>
      <c r="U1092" s="92">
        <v>695226.13</v>
      </c>
      <c r="V1092" s="92">
        <v>170760.5</v>
      </c>
      <c r="W1092" s="92"/>
      <c r="X1092" s="92"/>
      <c r="Y1092" s="93"/>
      <c r="Z1092" s="93"/>
    </row>
    <row r="1093" spans="1:26" ht="26.1">
      <c r="A1093" s="166" t="s">
        <v>153</v>
      </c>
      <c r="B1093" s="80" t="s">
        <v>24</v>
      </c>
      <c r="C1093" s="80" t="s">
        <v>17</v>
      </c>
      <c r="D1093" s="80" t="str" cm="1">
        <f t="array" ref="D1093">IF(A1093="", "", _xlfn._xlws.FILTER('Responsáveis pelas informações'!F:F, 'Responsáveis pelas informações'!A:A=A1093))</f>
        <v>Marcos</v>
      </c>
      <c r="E1093" s="80" t="s">
        <v>16</v>
      </c>
      <c r="F1093" s="167" t="s">
        <v>414</v>
      </c>
      <c r="G1093" s="167" t="s">
        <v>877</v>
      </c>
      <c r="H1093" s="167"/>
      <c r="I1093" s="176"/>
      <c r="J1093" s="169"/>
      <c r="K1093" s="169"/>
      <c r="L1093" s="169"/>
      <c r="M1093" s="169"/>
      <c r="N1093" s="169"/>
      <c r="O1093" s="169"/>
      <c r="P1093" s="169"/>
      <c r="Q1093" s="169"/>
      <c r="R1093" s="169"/>
      <c r="S1093" s="169"/>
      <c r="T1093" s="169">
        <v>13338547.049999999</v>
      </c>
      <c r="U1093" s="92">
        <v>11756136.24</v>
      </c>
      <c r="V1093" s="92">
        <v>2668881.2799999998</v>
      </c>
      <c r="W1093" s="92"/>
      <c r="X1093" s="92"/>
      <c r="Y1093" s="93"/>
      <c r="Z1093" s="93"/>
    </row>
    <row r="1094" spans="1:26" ht="26.1">
      <c r="A1094" s="166" t="s">
        <v>153</v>
      </c>
      <c r="B1094" s="80" t="s">
        <v>9</v>
      </c>
      <c r="C1094" s="80" t="s">
        <v>7</v>
      </c>
      <c r="D1094" s="80" t="str" cm="1">
        <f t="array" ref="D1094">IF(A1094="", "", _xlfn._xlws.FILTER('Responsáveis pelas informações'!F:F, 'Responsáveis pelas informações'!A:A=A1094))</f>
        <v>Marcos</v>
      </c>
      <c r="E1094" s="80" t="s">
        <v>16</v>
      </c>
      <c r="F1094" s="167" t="s">
        <v>414</v>
      </c>
      <c r="G1094" s="167" t="s">
        <v>877</v>
      </c>
      <c r="H1094" s="167"/>
      <c r="I1094" s="176"/>
      <c r="J1094" s="169"/>
      <c r="K1094" s="169"/>
      <c r="L1094" s="169"/>
      <c r="M1094" s="169"/>
      <c r="N1094" s="169"/>
      <c r="O1094" s="169"/>
      <c r="P1094" s="169"/>
      <c r="Q1094" s="169"/>
      <c r="R1094" s="169"/>
      <c r="S1094" s="169"/>
      <c r="T1094" s="169">
        <v>3800876.12</v>
      </c>
      <c r="U1094" s="92">
        <v>1306311.75</v>
      </c>
      <c r="V1094" s="92">
        <v>338250</v>
      </c>
      <c r="W1094" s="92"/>
      <c r="X1094" s="92"/>
      <c r="Y1094" s="93"/>
      <c r="Z1094" s="93"/>
    </row>
    <row r="1095" spans="1:26" ht="26.1">
      <c r="A1095" s="166" t="s">
        <v>153</v>
      </c>
      <c r="B1095" s="80" t="s">
        <v>14</v>
      </c>
      <c r="C1095" s="80" t="s">
        <v>7</v>
      </c>
      <c r="D1095" s="80" t="str" cm="1">
        <f t="array" ref="D1095">IF(A1095="", "", _xlfn._xlws.FILTER('Responsáveis pelas informações'!F:F, 'Responsáveis pelas informações'!A:A=A1095))</f>
        <v>Marcos</v>
      </c>
      <c r="E1095" s="80" t="s">
        <v>16</v>
      </c>
      <c r="F1095" s="167" t="s">
        <v>414</v>
      </c>
      <c r="G1095" s="167" t="s">
        <v>877</v>
      </c>
      <c r="H1095" s="167"/>
      <c r="I1095" s="176"/>
      <c r="J1095" s="169"/>
      <c r="K1095" s="169"/>
      <c r="L1095" s="169"/>
      <c r="M1095" s="169"/>
      <c r="N1095" s="169"/>
      <c r="O1095" s="169"/>
      <c r="P1095" s="169"/>
      <c r="Q1095" s="169"/>
      <c r="R1095" s="169"/>
      <c r="S1095" s="169"/>
      <c r="T1095" s="169">
        <v>7141039.9900000002</v>
      </c>
      <c r="U1095" s="92">
        <v>2454282.6800000002</v>
      </c>
      <c r="V1095" s="92">
        <v>635500</v>
      </c>
      <c r="W1095" s="92"/>
      <c r="X1095" s="92"/>
      <c r="Y1095" s="93"/>
      <c r="Z1095" s="93"/>
    </row>
    <row r="1096" spans="1:26" ht="39">
      <c r="A1096" s="166" t="s">
        <v>153</v>
      </c>
      <c r="B1096" s="80" t="s">
        <v>19</v>
      </c>
      <c r="C1096" s="80" t="s">
        <v>7</v>
      </c>
      <c r="D1096" s="80" t="str" cm="1">
        <f t="array" ref="D1096">IF(A1096="", "", _xlfn._xlws.FILTER('Responsáveis pelas informações'!F:F, 'Responsáveis pelas informações'!A:A=A1096))</f>
        <v>Marcos</v>
      </c>
      <c r="E1096" s="80" t="s">
        <v>16</v>
      </c>
      <c r="F1096" s="167" t="s">
        <v>414</v>
      </c>
      <c r="G1096" s="167" t="s">
        <v>877</v>
      </c>
      <c r="H1096" s="167"/>
      <c r="I1096" s="176"/>
      <c r="J1096" s="169"/>
      <c r="K1096" s="169"/>
      <c r="L1096" s="169"/>
      <c r="M1096" s="169"/>
      <c r="N1096" s="169"/>
      <c r="O1096" s="169"/>
      <c r="P1096" s="169"/>
      <c r="Q1096" s="169"/>
      <c r="R1096" s="169"/>
      <c r="S1096" s="169"/>
      <c r="T1096" s="169">
        <v>575890.31999999995</v>
      </c>
      <c r="U1096" s="92">
        <v>197926.02</v>
      </c>
      <c r="V1096" s="92">
        <v>51250</v>
      </c>
      <c r="W1096" s="92"/>
      <c r="X1096" s="92"/>
      <c r="Y1096" s="93"/>
      <c r="Z1096" s="93"/>
    </row>
    <row r="1097" spans="1:26" ht="26.1">
      <c r="A1097" s="166" t="s">
        <v>153</v>
      </c>
      <c r="B1097" s="80" t="s">
        <v>24</v>
      </c>
      <c r="C1097" s="80" t="s">
        <v>7</v>
      </c>
      <c r="D1097" s="80" t="str" cm="1">
        <f t="array" ref="D1097">IF(A1097="", "", _xlfn._xlws.FILTER('Responsáveis pelas informações'!F:F, 'Responsáveis pelas informações'!A:A=A1097))</f>
        <v>Marcos</v>
      </c>
      <c r="E1097" s="80" t="s">
        <v>16</v>
      </c>
      <c r="F1097" s="167" t="s">
        <v>414</v>
      </c>
      <c r="G1097" s="167" t="s">
        <v>877</v>
      </c>
      <c r="H1097" s="167"/>
      <c r="I1097" s="176"/>
      <c r="J1097" s="169"/>
      <c r="K1097" s="169"/>
      <c r="L1097" s="169"/>
      <c r="M1097" s="169"/>
      <c r="N1097" s="169"/>
      <c r="O1097" s="169"/>
      <c r="P1097" s="169"/>
      <c r="Q1097" s="169"/>
      <c r="R1097" s="169"/>
      <c r="S1097" s="169"/>
      <c r="T1097" s="169">
        <v>11517806.43</v>
      </c>
      <c r="U1097" s="92">
        <v>3958520.45</v>
      </c>
      <c r="V1097" s="92">
        <v>1025000</v>
      </c>
      <c r="W1097" s="92"/>
      <c r="X1097" s="92"/>
      <c r="Y1097" s="93"/>
      <c r="Z1097" s="93"/>
    </row>
    <row r="1098" spans="1:26" ht="26.1">
      <c r="A1098" s="166" t="s">
        <v>154</v>
      </c>
      <c r="B1098" s="80" t="s">
        <v>9</v>
      </c>
      <c r="C1098" s="80" t="s">
        <v>17</v>
      </c>
      <c r="D1098" s="80" t="str" cm="1">
        <f t="array" ref="D1098">IF(A1098="", "", _xlfn._xlws.FILTER('Responsáveis pelas informações'!F:F, 'Responsáveis pelas informações'!A:A=A1098))</f>
        <v>Marcos</v>
      </c>
      <c r="E1098" s="80" t="s">
        <v>38</v>
      </c>
      <c r="F1098" s="167" t="s">
        <v>398</v>
      </c>
      <c r="G1098" s="167" t="s">
        <v>877</v>
      </c>
      <c r="H1098" s="27"/>
      <c r="I1098" s="87"/>
      <c r="J1098" s="93"/>
      <c r="K1098" s="93"/>
      <c r="L1098" s="93"/>
      <c r="M1098" s="93"/>
      <c r="N1098" s="93"/>
      <c r="O1098" s="93"/>
      <c r="P1098" s="93"/>
      <c r="Q1098" s="93"/>
      <c r="R1098" s="93"/>
      <c r="S1098" s="170">
        <v>320760</v>
      </c>
      <c r="T1098" s="170">
        <v>641520</v>
      </c>
      <c r="U1098" s="92">
        <v>784080</v>
      </c>
      <c r="V1098" s="92">
        <v>784080</v>
      </c>
      <c r="W1098" s="92">
        <v>320760</v>
      </c>
      <c r="X1098" s="92"/>
      <c r="Y1098" s="93"/>
      <c r="Z1098" s="93"/>
    </row>
    <row r="1099" spans="1:26" ht="26.1">
      <c r="A1099" s="166" t="s">
        <v>154</v>
      </c>
      <c r="B1099" s="80" t="s">
        <v>14</v>
      </c>
      <c r="C1099" s="80" t="s">
        <v>17</v>
      </c>
      <c r="D1099" s="80" t="str" cm="1">
        <f t="array" ref="D1099">IF(A1099="", "", _xlfn._xlws.FILTER('Responsáveis pelas informações'!F:F, 'Responsáveis pelas informações'!A:A=A1099))</f>
        <v>Marcos</v>
      </c>
      <c r="E1099" s="80" t="s">
        <v>38</v>
      </c>
      <c r="F1099" s="167" t="s">
        <v>398</v>
      </c>
      <c r="G1099" s="167" t="s">
        <v>877</v>
      </c>
      <c r="H1099" s="27"/>
      <c r="I1099" s="87"/>
      <c r="J1099" s="93"/>
      <c r="K1099" s="93"/>
      <c r="L1099" s="93"/>
      <c r="M1099" s="93"/>
      <c r="N1099" s="93"/>
      <c r="O1099" s="93"/>
      <c r="P1099" s="93"/>
      <c r="Q1099" s="93"/>
      <c r="R1099" s="93"/>
      <c r="S1099" s="170">
        <v>437400</v>
      </c>
      <c r="T1099" s="170">
        <v>874800</v>
      </c>
      <c r="U1099" s="92">
        <v>1069200</v>
      </c>
      <c r="V1099" s="92">
        <v>1069200</v>
      </c>
      <c r="W1099" s="92">
        <v>437400</v>
      </c>
      <c r="X1099" s="92"/>
      <c r="Y1099" s="93"/>
      <c r="Z1099" s="93"/>
    </row>
    <row r="1100" spans="1:26" ht="39">
      <c r="A1100" s="166" t="s">
        <v>154</v>
      </c>
      <c r="B1100" s="80" t="s">
        <v>19</v>
      </c>
      <c r="C1100" s="80" t="s">
        <v>17</v>
      </c>
      <c r="D1100" s="80" t="str" cm="1">
        <f t="array" ref="D1100">IF(A1100="", "", _xlfn._xlws.FILTER('Responsáveis pelas informações'!F:F, 'Responsáveis pelas informações'!A:A=A1100))</f>
        <v>Marcos</v>
      </c>
      <c r="E1100" s="80" t="s">
        <v>38</v>
      </c>
      <c r="F1100" s="167" t="s">
        <v>398</v>
      </c>
      <c r="G1100" s="167" t="s">
        <v>877</v>
      </c>
      <c r="H1100" s="27"/>
      <c r="I1100" s="87"/>
      <c r="J1100" s="93"/>
      <c r="K1100" s="93"/>
      <c r="L1100" s="93"/>
      <c r="M1100" s="93"/>
      <c r="N1100" s="93"/>
      <c r="O1100" s="93"/>
      <c r="P1100" s="93"/>
      <c r="Q1100" s="93"/>
      <c r="R1100" s="93"/>
      <c r="S1100" s="170">
        <v>213840</v>
      </c>
      <c r="T1100" s="170">
        <v>427680</v>
      </c>
      <c r="U1100" s="92">
        <v>522720</v>
      </c>
      <c r="V1100" s="92">
        <v>522720</v>
      </c>
      <c r="W1100" s="92">
        <v>213840</v>
      </c>
      <c r="X1100" s="92"/>
      <c r="Y1100" s="93"/>
      <c r="Z1100" s="93"/>
    </row>
    <row r="1101" spans="1:26" ht="26.1">
      <c r="A1101" s="166" t="s">
        <v>154</v>
      </c>
      <c r="B1101" s="80" t="s">
        <v>24</v>
      </c>
      <c r="C1101" s="80" t="s">
        <v>17</v>
      </c>
      <c r="D1101" s="80" t="str" cm="1">
        <f t="array" ref="D1101">IF(A1101="", "", _xlfn._xlws.FILTER('Responsáveis pelas informações'!F:F, 'Responsáveis pelas informações'!A:A=A1101))</f>
        <v>Marcos</v>
      </c>
      <c r="E1101" s="80" t="s">
        <v>38</v>
      </c>
      <c r="F1101" s="167" t="s">
        <v>398</v>
      </c>
      <c r="G1101" s="167" t="s">
        <v>877</v>
      </c>
      <c r="H1101" s="27"/>
      <c r="I1101" s="16"/>
      <c r="J1101" s="93"/>
      <c r="K1101" s="93"/>
      <c r="L1101" s="93"/>
      <c r="M1101" s="93"/>
      <c r="N1101" s="93"/>
      <c r="O1101" s="93"/>
      <c r="P1101" s="93"/>
      <c r="Q1101" s="93"/>
      <c r="R1101" s="93"/>
      <c r="S1101" s="170">
        <v>972000</v>
      </c>
      <c r="T1101" s="99">
        <v>1944000</v>
      </c>
      <c r="U1101" s="92">
        <v>2376000</v>
      </c>
      <c r="V1101" s="92">
        <v>2376000</v>
      </c>
      <c r="W1101" s="92">
        <v>972000</v>
      </c>
      <c r="X1101" s="92"/>
      <c r="Y1101" s="93"/>
      <c r="Z1101" s="93"/>
    </row>
    <row r="1102" spans="1:26" ht="26.1">
      <c r="A1102" s="166" t="s">
        <v>154</v>
      </c>
      <c r="B1102" s="80" t="s">
        <v>9</v>
      </c>
      <c r="C1102" s="80" t="s">
        <v>7</v>
      </c>
      <c r="D1102" s="80" t="str" cm="1">
        <f t="array" ref="D1102">IF(A1102="", "", _xlfn._xlws.FILTER('Responsáveis pelas informações'!F:F, 'Responsáveis pelas informações'!A:A=A1102))</f>
        <v>Marcos</v>
      </c>
      <c r="E1102" s="80" t="s">
        <v>38</v>
      </c>
      <c r="F1102" s="167" t="s">
        <v>398</v>
      </c>
      <c r="G1102" s="167" t="s">
        <v>877</v>
      </c>
      <c r="H1102" s="27"/>
      <c r="I1102" s="107"/>
      <c r="J1102" s="95"/>
      <c r="K1102" s="95"/>
      <c r="L1102" s="95"/>
      <c r="M1102" s="95"/>
      <c r="N1102" s="95"/>
      <c r="O1102" s="95"/>
      <c r="P1102" s="95"/>
      <c r="Q1102" s="95"/>
      <c r="R1102" s="95"/>
      <c r="S1102" s="92">
        <v>626940</v>
      </c>
      <c r="T1102" s="92">
        <v>1253880</v>
      </c>
      <c r="U1102" s="92">
        <v>1068120</v>
      </c>
      <c r="V1102" s="92">
        <v>1068120</v>
      </c>
      <c r="W1102" s="92">
        <v>626940</v>
      </c>
      <c r="X1102" s="92"/>
      <c r="Y1102" s="95"/>
      <c r="Z1102" s="95"/>
    </row>
    <row r="1103" spans="1:26" ht="26.1">
      <c r="A1103" s="166" t="s">
        <v>154</v>
      </c>
      <c r="B1103" s="80" t="s">
        <v>14</v>
      </c>
      <c r="C1103" s="80" t="s">
        <v>7</v>
      </c>
      <c r="D1103" s="80" t="str" cm="1">
        <f t="array" ref="D1103">IF(A1103="", "", _xlfn._xlws.FILTER('Responsáveis pelas informações'!F:F, 'Responsáveis pelas informações'!A:A=A1103))</f>
        <v>Marcos</v>
      </c>
      <c r="E1103" s="80" t="s">
        <v>38</v>
      </c>
      <c r="F1103" s="167" t="s">
        <v>398</v>
      </c>
      <c r="G1103" s="167" t="s">
        <v>877</v>
      </c>
      <c r="H1103" s="27"/>
      <c r="I1103" s="107"/>
      <c r="J1103" s="95"/>
      <c r="K1103" s="95"/>
      <c r="L1103" s="95"/>
      <c r="M1103" s="95"/>
      <c r="N1103" s="95"/>
      <c r="O1103" s="95"/>
      <c r="P1103" s="95"/>
      <c r="Q1103" s="95"/>
      <c r="R1103" s="95"/>
      <c r="S1103" s="92">
        <v>583200</v>
      </c>
      <c r="T1103" s="92">
        <v>1166400</v>
      </c>
      <c r="U1103" s="92">
        <v>993600</v>
      </c>
      <c r="V1103" s="92">
        <v>993600</v>
      </c>
      <c r="W1103" s="92">
        <v>583200</v>
      </c>
      <c r="X1103" s="92"/>
      <c r="Y1103" s="95"/>
      <c r="Z1103" s="95"/>
    </row>
    <row r="1104" spans="1:26" ht="39">
      <c r="A1104" s="166" t="s">
        <v>154</v>
      </c>
      <c r="B1104" s="80" t="s">
        <v>19</v>
      </c>
      <c r="C1104" s="80" t="s">
        <v>7</v>
      </c>
      <c r="D1104" s="80" t="str" cm="1">
        <f t="array" ref="D1104">IF(A1104="", "", _xlfn._xlws.FILTER('Responsáveis pelas informações'!F:F, 'Responsáveis pelas informações'!A:A=A1104))</f>
        <v>Marcos</v>
      </c>
      <c r="E1104" s="80" t="s">
        <v>38</v>
      </c>
      <c r="F1104" s="167" t="s">
        <v>398</v>
      </c>
      <c r="G1104" s="167" t="s">
        <v>877</v>
      </c>
      <c r="H1104" s="27"/>
      <c r="I1104" s="107"/>
      <c r="J1104" s="95"/>
      <c r="K1104" s="95"/>
      <c r="L1104" s="95"/>
      <c r="M1104" s="95"/>
      <c r="N1104" s="95"/>
      <c r="O1104" s="95"/>
      <c r="P1104" s="95"/>
      <c r="Q1104" s="95"/>
      <c r="R1104" s="95"/>
      <c r="S1104" s="92">
        <v>247860</v>
      </c>
      <c r="T1104" s="92">
        <v>495720</v>
      </c>
      <c r="U1104" s="92">
        <v>422280</v>
      </c>
      <c r="V1104" s="92">
        <v>422280</v>
      </c>
      <c r="W1104" s="92">
        <v>247860</v>
      </c>
      <c r="X1104" s="92"/>
      <c r="Y1104" s="95"/>
      <c r="Z1104" s="95"/>
    </row>
    <row r="1105" spans="1:26" ht="26.1">
      <c r="A1105" s="166" t="s">
        <v>154</v>
      </c>
      <c r="B1105" s="80" t="s">
        <v>24</v>
      </c>
      <c r="C1105" s="80" t="s">
        <v>7</v>
      </c>
      <c r="D1105" s="80" t="str" cm="1">
        <f t="array" ref="D1105">IF(A1105="", "", _xlfn._xlws.FILTER('Responsáveis pelas informações'!F:F, 'Responsáveis pelas informações'!A:A=A1105))</f>
        <v>Marcos</v>
      </c>
      <c r="E1105" s="80" t="s">
        <v>38</v>
      </c>
      <c r="F1105" s="167" t="s">
        <v>398</v>
      </c>
      <c r="G1105" s="167" t="s">
        <v>877</v>
      </c>
      <c r="H1105" s="27"/>
      <c r="I1105" s="107"/>
      <c r="J1105" s="95"/>
      <c r="K1105" s="95"/>
      <c r="L1105" s="95"/>
      <c r="M1105" s="95"/>
      <c r="N1105" s="95"/>
      <c r="O1105" s="95"/>
      <c r="P1105" s="95"/>
      <c r="Q1105" s="95"/>
      <c r="R1105" s="95"/>
      <c r="S1105" s="92">
        <v>1458000</v>
      </c>
      <c r="T1105" s="92">
        <v>2916000</v>
      </c>
      <c r="U1105" s="92">
        <v>2484000</v>
      </c>
      <c r="V1105" s="92">
        <v>2484000</v>
      </c>
      <c r="W1105" s="92">
        <v>1458000</v>
      </c>
      <c r="X1105" s="92"/>
      <c r="Y1105" s="95"/>
      <c r="Z1105" s="95"/>
    </row>
    <row r="1106" spans="1:26" ht="26.1">
      <c r="A1106" s="166" t="s">
        <v>154</v>
      </c>
      <c r="B1106" s="80" t="s">
        <v>9</v>
      </c>
      <c r="C1106" s="80" t="s">
        <v>12</v>
      </c>
      <c r="D1106" s="80" t="str" cm="1">
        <f t="array" ref="D1106">IF(A1106="", "", _xlfn._xlws.FILTER('Responsáveis pelas informações'!F:F, 'Responsáveis pelas informações'!A:A=A1106))</f>
        <v>Marcos</v>
      </c>
      <c r="E1106" s="80" t="s">
        <v>38</v>
      </c>
      <c r="F1106" s="167" t="s">
        <v>398</v>
      </c>
      <c r="G1106" s="167" t="s">
        <v>877</v>
      </c>
      <c r="H1106" s="27"/>
      <c r="I1106" s="107"/>
      <c r="J1106" s="95"/>
      <c r="K1106" s="95"/>
      <c r="L1106" s="95"/>
      <c r="M1106" s="95"/>
      <c r="N1106" s="95"/>
      <c r="O1106" s="95"/>
      <c r="P1106" s="95"/>
      <c r="Q1106" s="95"/>
      <c r="R1106" s="93"/>
      <c r="S1106" s="121">
        <v>0</v>
      </c>
      <c r="T1106" s="121">
        <v>0</v>
      </c>
      <c r="U1106" s="92">
        <v>464400</v>
      </c>
      <c r="V1106" s="92">
        <v>464400</v>
      </c>
      <c r="W1106" s="92"/>
      <c r="X1106" s="92"/>
      <c r="Y1106" s="93"/>
      <c r="Z1106" s="93"/>
    </row>
    <row r="1107" spans="1:26" ht="26.1">
      <c r="A1107" s="166" t="s">
        <v>154</v>
      </c>
      <c r="B1107" s="80" t="s">
        <v>14</v>
      </c>
      <c r="C1107" s="80" t="s">
        <v>12</v>
      </c>
      <c r="D1107" s="80" t="str" cm="1">
        <f t="array" ref="D1107">IF(A1107="", "", _xlfn._xlws.FILTER('Responsáveis pelas informações'!F:F, 'Responsáveis pelas informações'!A:A=A1107))</f>
        <v>Marcos</v>
      </c>
      <c r="E1107" s="80" t="s">
        <v>38</v>
      </c>
      <c r="F1107" s="167" t="s">
        <v>398</v>
      </c>
      <c r="G1107" s="167" t="s">
        <v>877</v>
      </c>
      <c r="H1107" s="27"/>
      <c r="I1107" s="107"/>
      <c r="J1107" s="95"/>
      <c r="K1107" s="95"/>
      <c r="L1107" s="95"/>
      <c r="M1107" s="95"/>
      <c r="N1107" s="95"/>
      <c r="O1107" s="95"/>
      <c r="P1107" s="95"/>
      <c r="Q1107" s="95"/>
      <c r="R1107" s="93"/>
      <c r="S1107" s="121">
        <v>0</v>
      </c>
      <c r="T1107" s="121">
        <v>0</v>
      </c>
      <c r="U1107" s="92">
        <v>432000</v>
      </c>
      <c r="V1107" s="92">
        <v>432000</v>
      </c>
      <c r="W1107" s="92"/>
      <c r="X1107" s="92"/>
      <c r="Y1107" s="93"/>
      <c r="Z1107" s="93"/>
    </row>
    <row r="1108" spans="1:26" ht="39">
      <c r="A1108" s="166" t="s">
        <v>154</v>
      </c>
      <c r="B1108" s="80" t="s">
        <v>19</v>
      </c>
      <c r="C1108" s="80" t="s">
        <v>12</v>
      </c>
      <c r="D1108" s="80" t="str" cm="1">
        <f t="array" ref="D1108">IF(A1108="", "", _xlfn._xlws.FILTER('Responsáveis pelas informações'!F:F, 'Responsáveis pelas informações'!A:A=A1108))</f>
        <v>Marcos</v>
      </c>
      <c r="E1108" s="80" t="s">
        <v>38</v>
      </c>
      <c r="F1108" s="167" t="s">
        <v>398</v>
      </c>
      <c r="G1108" s="167" t="s">
        <v>877</v>
      </c>
      <c r="H1108" s="27"/>
      <c r="I1108" s="107"/>
      <c r="J1108" s="95"/>
      <c r="K1108" s="95"/>
      <c r="L1108" s="95"/>
      <c r="M1108" s="95"/>
      <c r="N1108" s="95"/>
      <c r="O1108" s="95"/>
      <c r="P1108" s="95"/>
      <c r="Q1108" s="95"/>
      <c r="R1108" s="93"/>
      <c r="S1108" s="121">
        <v>0</v>
      </c>
      <c r="T1108" s="121">
        <v>0</v>
      </c>
      <c r="U1108" s="92">
        <v>183600</v>
      </c>
      <c r="V1108" s="92">
        <v>183600</v>
      </c>
      <c r="W1108" s="92"/>
      <c r="X1108" s="92"/>
      <c r="Y1108" s="93"/>
      <c r="Z1108" s="93"/>
    </row>
    <row r="1109" spans="1:26" ht="26.1">
      <c r="A1109" s="166" t="s">
        <v>154</v>
      </c>
      <c r="B1109" s="80" t="s">
        <v>24</v>
      </c>
      <c r="C1109" s="80" t="s">
        <v>12</v>
      </c>
      <c r="D1109" s="80" t="str" cm="1">
        <f t="array" ref="D1109">IF(A1109="", "", _xlfn._xlws.FILTER('Responsáveis pelas informações'!F:F, 'Responsáveis pelas informações'!A:A=A1109))</f>
        <v>Marcos</v>
      </c>
      <c r="E1109" s="80" t="s">
        <v>38</v>
      </c>
      <c r="F1109" s="167" t="s">
        <v>398</v>
      </c>
      <c r="G1109" s="167" t="s">
        <v>877</v>
      </c>
      <c r="H1109" s="27"/>
      <c r="I1109" s="107"/>
      <c r="J1109" s="95"/>
      <c r="K1109" s="95"/>
      <c r="L1109" s="95"/>
      <c r="M1109" s="95"/>
      <c r="N1109" s="95"/>
      <c r="O1109" s="95"/>
      <c r="P1109" s="95"/>
      <c r="Q1109" s="95"/>
      <c r="R1109" s="93"/>
      <c r="S1109" s="92">
        <v>0</v>
      </c>
      <c r="T1109" s="92">
        <v>0</v>
      </c>
      <c r="U1109" s="92">
        <v>1080000</v>
      </c>
      <c r="V1109" s="92">
        <v>1080000</v>
      </c>
      <c r="W1109" s="92"/>
      <c r="X1109" s="92"/>
      <c r="Y1109" s="93"/>
      <c r="Z1109" s="93"/>
    </row>
    <row r="1110" spans="1:26" ht="26.1">
      <c r="A1110" s="9" t="s">
        <v>155</v>
      </c>
      <c r="B1110" s="16" t="s">
        <v>9</v>
      </c>
      <c r="C1110" s="16" t="s">
        <v>17</v>
      </c>
      <c r="D1110" s="16" t="str" cm="1">
        <f t="array" ref="D1110">IF(A1110="", "", _xlfn._xlws.FILTER('Responsáveis pelas informações'!F:F, 'Responsáveis pelas informações'!A:A=A1110))</f>
        <v>Juliana</v>
      </c>
      <c r="E1110" s="16" t="s">
        <v>11</v>
      </c>
      <c r="F1110" s="30" t="s">
        <v>877</v>
      </c>
      <c r="G1110" s="30" t="s">
        <v>877</v>
      </c>
      <c r="H1110" s="30"/>
      <c r="I1110" s="16"/>
      <c r="J1110" s="93"/>
      <c r="K1110" s="93"/>
      <c r="L1110" s="93"/>
      <c r="M1110" s="93"/>
      <c r="N1110" s="93"/>
      <c r="O1110" s="93"/>
      <c r="P1110" s="93"/>
      <c r="Q1110" s="93"/>
      <c r="R1110" s="93"/>
      <c r="S1110" s="92">
        <v>1000000</v>
      </c>
      <c r="T1110" s="92">
        <v>1000000</v>
      </c>
      <c r="U1110" s="92">
        <v>900000</v>
      </c>
      <c r="V1110" s="92">
        <v>666000</v>
      </c>
      <c r="W1110" s="92">
        <v>666000</v>
      </c>
      <c r="X1110" s="92">
        <v>666000</v>
      </c>
      <c r="Y1110" s="93">
        <v>0</v>
      </c>
      <c r="Z1110" s="93"/>
    </row>
    <row r="1111" spans="1:26" ht="26.1">
      <c r="A1111" s="9" t="s">
        <v>155</v>
      </c>
      <c r="B1111" s="16" t="s">
        <v>14</v>
      </c>
      <c r="C1111" s="16" t="s">
        <v>17</v>
      </c>
      <c r="D1111" s="16" t="str" cm="1">
        <f t="array" ref="D1111">IF(A1111="", "", _xlfn._xlws.FILTER('Responsáveis pelas informações'!F:F, 'Responsáveis pelas informações'!A:A=A1111))</f>
        <v>Juliana</v>
      </c>
      <c r="E1111" s="16" t="s">
        <v>11</v>
      </c>
      <c r="F1111" s="30" t="s">
        <v>877</v>
      </c>
      <c r="G1111" s="30" t="s">
        <v>877</v>
      </c>
      <c r="H1111" s="30"/>
      <c r="I1111" s="16"/>
      <c r="J1111" s="93"/>
      <c r="K1111" s="93"/>
      <c r="L1111" s="93"/>
      <c r="M1111" s="93"/>
      <c r="N1111" s="93"/>
      <c r="O1111" s="93"/>
      <c r="P1111" s="93"/>
      <c r="Q1111" s="93"/>
      <c r="R1111" s="93"/>
      <c r="S1111" s="92">
        <v>600000</v>
      </c>
      <c r="T1111" s="92">
        <v>600000</v>
      </c>
      <c r="U1111" s="92">
        <v>700000</v>
      </c>
      <c r="V1111" s="92">
        <v>800000</v>
      </c>
      <c r="W1111" s="92">
        <v>800000</v>
      </c>
      <c r="X1111" s="92">
        <v>800000</v>
      </c>
      <c r="Y1111" s="93">
        <v>0</v>
      </c>
      <c r="Z1111" s="93"/>
    </row>
    <row r="1112" spans="1:26" ht="39">
      <c r="A1112" s="9" t="s">
        <v>155</v>
      </c>
      <c r="B1112" s="16" t="s">
        <v>19</v>
      </c>
      <c r="C1112" s="16" t="s">
        <v>17</v>
      </c>
      <c r="D1112" s="16" t="str" cm="1">
        <f t="array" ref="D1112">IF(A1112="", "", _xlfn._xlws.FILTER('Responsáveis pelas informações'!F:F, 'Responsáveis pelas informações'!A:A=A1112))</f>
        <v>Juliana</v>
      </c>
      <c r="E1112" s="16" t="s">
        <v>11</v>
      </c>
      <c r="F1112" s="30" t="s">
        <v>877</v>
      </c>
      <c r="G1112" s="30" t="s">
        <v>877</v>
      </c>
      <c r="H1112" s="30"/>
      <c r="I1112" s="16"/>
      <c r="J1112" s="93"/>
      <c r="K1112" s="93"/>
      <c r="L1112" s="93"/>
      <c r="M1112" s="93"/>
      <c r="N1112" s="93"/>
      <c r="O1112" s="93"/>
      <c r="P1112" s="93"/>
      <c r="Q1112" s="93"/>
      <c r="R1112" s="93"/>
      <c r="S1112" s="92">
        <v>400000</v>
      </c>
      <c r="T1112" s="92">
        <v>400000</v>
      </c>
      <c r="U1112" s="92">
        <v>400000</v>
      </c>
      <c r="V1112" s="92">
        <v>534000</v>
      </c>
      <c r="W1112" s="92">
        <v>534000</v>
      </c>
      <c r="X1112" s="92">
        <v>534000</v>
      </c>
      <c r="Y1112" s="93">
        <v>0</v>
      </c>
      <c r="Z1112" s="93"/>
    </row>
    <row r="1113" spans="1:26" ht="26.1">
      <c r="A1113" s="9" t="s">
        <v>155</v>
      </c>
      <c r="B1113" s="16" t="s">
        <v>24</v>
      </c>
      <c r="C1113" s="16" t="s">
        <v>17</v>
      </c>
      <c r="D1113" s="16" t="str" cm="1">
        <f t="array" ref="D1113">IF(A1113="", "", _xlfn._xlws.FILTER('Responsáveis pelas informações'!F:F, 'Responsáveis pelas informações'!A:A=A1113))</f>
        <v>Juliana</v>
      </c>
      <c r="E1113" s="16" t="s">
        <v>11</v>
      </c>
      <c r="F1113" s="30" t="s">
        <v>877</v>
      </c>
      <c r="G1113" s="30" t="s">
        <v>877</v>
      </c>
      <c r="H1113" s="30"/>
      <c r="I1113" s="16"/>
      <c r="J1113" s="93"/>
      <c r="K1113" s="93"/>
      <c r="L1113" s="93"/>
      <c r="M1113" s="93"/>
      <c r="N1113" s="93"/>
      <c r="O1113" s="93"/>
      <c r="P1113" s="93"/>
      <c r="Q1113" s="93"/>
      <c r="R1113" s="93"/>
      <c r="S1113" s="92">
        <v>2000000</v>
      </c>
      <c r="T1113" s="92">
        <v>2000000</v>
      </c>
      <c r="U1113" s="92">
        <v>2000000</v>
      </c>
      <c r="V1113" s="92">
        <v>2000000</v>
      </c>
      <c r="W1113" s="92">
        <v>2000000</v>
      </c>
      <c r="X1113" s="92">
        <v>2000000</v>
      </c>
      <c r="Y1113" s="93">
        <v>0</v>
      </c>
      <c r="Z1113" s="93"/>
    </row>
    <row r="1114" spans="1:26" ht="26.1">
      <c r="A1114" s="9" t="s">
        <v>236</v>
      </c>
      <c r="B1114" s="16" t="s">
        <v>9</v>
      </c>
      <c r="C1114" s="16" t="s">
        <v>17</v>
      </c>
      <c r="D1114" s="16" t="str" cm="1">
        <f t="array" ref="D1114">IF(A1114="", "", _xlfn._xlws.FILTER('Responsáveis pelas informações'!F:F, 'Responsáveis pelas informações'!A:A=A1114))</f>
        <v>Juliana</v>
      </c>
      <c r="E1114" s="16" t="s">
        <v>237</v>
      </c>
      <c r="F1114" s="30" t="s">
        <v>877</v>
      </c>
      <c r="G1114" s="30" t="s">
        <v>877</v>
      </c>
      <c r="H1114" s="30"/>
      <c r="I1114" s="16"/>
      <c r="J1114" s="93"/>
      <c r="K1114" s="93"/>
      <c r="L1114" s="93"/>
      <c r="M1114" s="93"/>
      <c r="N1114" s="93"/>
      <c r="O1114" s="93"/>
      <c r="P1114" s="93"/>
      <c r="Q1114" s="93"/>
      <c r="R1114" s="93"/>
      <c r="S1114" s="92"/>
      <c r="T1114" s="92">
        <v>705000</v>
      </c>
      <c r="U1114" s="92">
        <v>1330000</v>
      </c>
      <c r="V1114" s="92">
        <v>940000</v>
      </c>
      <c r="W1114" s="92">
        <v>0</v>
      </c>
      <c r="X1114" s="92"/>
      <c r="Y1114" s="93"/>
      <c r="Z1114" s="93"/>
    </row>
    <row r="1115" spans="1:26" ht="26.1">
      <c r="A1115" s="9" t="s">
        <v>236</v>
      </c>
      <c r="B1115" s="16" t="s">
        <v>14</v>
      </c>
      <c r="C1115" s="16" t="s">
        <v>17</v>
      </c>
      <c r="D1115" s="16" t="str" cm="1">
        <f t="array" ref="D1115">IF(A1115="", "", _xlfn._xlws.FILTER('Responsáveis pelas informações'!F:F, 'Responsáveis pelas informações'!A:A=A1115))</f>
        <v>Juliana</v>
      </c>
      <c r="E1115" s="16" t="s">
        <v>237</v>
      </c>
      <c r="F1115" s="30" t="s">
        <v>877</v>
      </c>
      <c r="G1115" s="30" t="s">
        <v>877</v>
      </c>
      <c r="H1115" s="30"/>
      <c r="I1115" s="16"/>
      <c r="J1115" s="93"/>
      <c r="K1115" s="93"/>
      <c r="L1115" s="93"/>
      <c r="M1115" s="93"/>
      <c r="N1115" s="93"/>
      <c r="O1115" s="93"/>
      <c r="P1115" s="93"/>
      <c r="Q1115" s="93"/>
      <c r="R1115" s="93"/>
      <c r="S1115" s="92"/>
      <c r="T1115" s="92">
        <v>927216.97</v>
      </c>
      <c r="U1115" s="92">
        <v>1714976.35</v>
      </c>
      <c r="V1115" s="92">
        <v>1809976.35</v>
      </c>
      <c r="W1115" s="92">
        <v>0</v>
      </c>
      <c r="X1115" s="92"/>
      <c r="Y1115" s="93"/>
      <c r="Z1115" s="93"/>
    </row>
    <row r="1116" spans="1:26" ht="39">
      <c r="A1116" s="9" t="s">
        <v>236</v>
      </c>
      <c r="B1116" s="16" t="s">
        <v>19</v>
      </c>
      <c r="C1116" s="16" t="s">
        <v>17</v>
      </c>
      <c r="D1116" s="16" t="str" cm="1">
        <f t="array" ref="D1116">IF(A1116="", "", _xlfn._xlws.FILTER('Responsáveis pelas informações'!F:F, 'Responsáveis pelas informações'!A:A=A1116))</f>
        <v>Juliana</v>
      </c>
      <c r="E1116" s="16" t="s">
        <v>237</v>
      </c>
      <c r="F1116" s="30" t="s">
        <v>877</v>
      </c>
      <c r="G1116" s="30" t="s">
        <v>877</v>
      </c>
      <c r="H1116" s="30"/>
      <c r="I1116" s="16"/>
      <c r="J1116" s="93"/>
      <c r="K1116" s="93"/>
      <c r="L1116" s="93"/>
      <c r="M1116" s="93"/>
      <c r="N1116" s="93"/>
      <c r="O1116" s="93"/>
      <c r="P1116" s="93"/>
      <c r="Q1116" s="93"/>
      <c r="R1116" s="93"/>
      <c r="S1116" s="92"/>
      <c r="T1116" s="92">
        <v>342940.31</v>
      </c>
      <c r="U1116" s="92">
        <v>637550.81000000006</v>
      </c>
      <c r="V1116" s="92">
        <v>654999.79</v>
      </c>
      <c r="W1116" s="92">
        <v>0</v>
      </c>
      <c r="X1116" s="92"/>
      <c r="Y1116" s="93"/>
      <c r="Z1116" s="93"/>
    </row>
    <row r="1117" spans="1:26" ht="26.1">
      <c r="A1117" s="9" t="s">
        <v>236</v>
      </c>
      <c r="B1117" s="16" t="s">
        <v>24</v>
      </c>
      <c r="C1117" s="16" t="s">
        <v>17</v>
      </c>
      <c r="D1117" s="16" t="str" cm="1">
        <f t="array" ref="D1117">IF(A1117="", "", _xlfn._xlws.FILTER('Responsáveis pelas informações'!F:F, 'Responsáveis pelas informações'!A:A=A1117))</f>
        <v>Juliana</v>
      </c>
      <c r="E1117" s="16" t="s">
        <v>237</v>
      </c>
      <c r="F1117" s="30" t="s">
        <v>877</v>
      </c>
      <c r="G1117" s="30" t="s">
        <v>877</v>
      </c>
      <c r="H1117" s="30"/>
      <c r="I1117" s="16"/>
      <c r="J1117" s="93"/>
      <c r="K1117" s="93"/>
      <c r="L1117" s="93"/>
      <c r="M1117" s="93"/>
      <c r="N1117" s="93"/>
      <c r="O1117" s="93"/>
      <c r="P1117" s="93"/>
      <c r="Q1117" s="93"/>
      <c r="R1117" s="93"/>
      <c r="S1117" s="92"/>
      <c r="T1117" s="92">
        <v>1975157.28</v>
      </c>
      <c r="U1117" s="92">
        <v>3682527.16</v>
      </c>
      <c r="V1117" s="92">
        <v>3404976.14</v>
      </c>
      <c r="W1117" s="92">
        <v>0</v>
      </c>
      <c r="X1117" s="92"/>
      <c r="Y1117" s="93"/>
      <c r="Z1117" s="93"/>
    </row>
    <row r="1118" spans="1:26" ht="26.1">
      <c r="A1118" s="9" t="s">
        <v>236</v>
      </c>
      <c r="B1118" s="16" t="s">
        <v>9</v>
      </c>
      <c r="C1118" s="16" t="s">
        <v>7</v>
      </c>
      <c r="D1118" s="16" t="str" cm="1">
        <f t="array" ref="D1118">IF(A1118="", "", _xlfn._xlws.FILTER('Responsáveis pelas informações'!F:F, 'Responsáveis pelas informações'!A:A=A1118))</f>
        <v>Juliana</v>
      </c>
      <c r="E1118" s="16" t="s">
        <v>237</v>
      </c>
      <c r="F1118" s="30" t="s">
        <v>877</v>
      </c>
      <c r="G1118" s="30" t="s">
        <v>877</v>
      </c>
      <c r="H1118" s="30"/>
      <c r="I1118" s="16"/>
      <c r="J1118" s="93"/>
      <c r="K1118" s="93"/>
      <c r="L1118" s="93"/>
      <c r="M1118" s="93"/>
      <c r="N1118" s="93"/>
      <c r="O1118" s="93"/>
      <c r="P1118" s="93"/>
      <c r="Q1118" s="93"/>
      <c r="R1118" s="93"/>
      <c r="S1118" s="92"/>
      <c r="T1118" s="92">
        <v>0</v>
      </c>
      <c r="U1118" s="92">
        <v>0</v>
      </c>
      <c r="V1118" s="92">
        <v>0</v>
      </c>
      <c r="W1118" s="92">
        <v>0</v>
      </c>
      <c r="X1118" s="92"/>
      <c r="Y1118" s="93"/>
      <c r="Z1118" s="93"/>
    </row>
    <row r="1119" spans="1:26" ht="26.1">
      <c r="A1119" s="9" t="s">
        <v>236</v>
      </c>
      <c r="B1119" s="16" t="s">
        <v>14</v>
      </c>
      <c r="C1119" s="16" t="s">
        <v>7</v>
      </c>
      <c r="D1119" s="16" t="str" cm="1">
        <f t="array" ref="D1119">IF(A1119="", "", _xlfn._xlws.FILTER('Responsáveis pelas informações'!F:F, 'Responsáveis pelas informações'!A:A=A1119))</f>
        <v>Juliana</v>
      </c>
      <c r="E1119" s="16" t="s">
        <v>237</v>
      </c>
      <c r="F1119" s="30" t="s">
        <v>877</v>
      </c>
      <c r="G1119" s="30" t="s">
        <v>877</v>
      </c>
      <c r="H1119" s="30"/>
      <c r="I1119" s="16"/>
      <c r="J1119" s="93"/>
      <c r="K1119" s="93"/>
      <c r="L1119" s="93"/>
      <c r="M1119" s="93"/>
      <c r="N1119" s="93"/>
      <c r="O1119" s="93"/>
      <c r="P1119" s="93"/>
      <c r="Q1119" s="93"/>
      <c r="R1119" s="93"/>
      <c r="S1119" s="92"/>
      <c r="T1119" s="92">
        <v>0</v>
      </c>
      <c r="U1119" s="92">
        <v>0</v>
      </c>
      <c r="V1119" s="92">
        <v>0</v>
      </c>
      <c r="W1119" s="92">
        <v>0</v>
      </c>
      <c r="X1119" s="92"/>
      <c r="Y1119" s="93"/>
      <c r="Z1119" s="93"/>
    </row>
    <row r="1120" spans="1:26" ht="39">
      <c r="A1120" s="9" t="s">
        <v>236</v>
      </c>
      <c r="B1120" s="16" t="s">
        <v>19</v>
      </c>
      <c r="C1120" s="16" t="s">
        <v>7</v>
      </c>
      <c r="D1120" s="16" t="str" cm="1">
        <f t="array" ref="D1120">IF(A1120="", "", _xlfn._xlws.FILTER('Responsáveis pelas informações'!F:F, 'Responsáveis pelas informações'!A:A=A1120))</f>
        <v>Juliana</v>
      </c>
      <c r="E1120" s="16" t="s">
        <v>237</v>
      </c>
      <c r="F1120" s="30" t="s">
        <v>877</v>
      </c>
      <c r="G1120" s="30" t="s">
        <v>877</v>
      </c>
      <c r="H1120" s="30"/>
      <c r="I1120" s="16"/>
      <c r="J1120" s="93"/>
      <c r="K1120" s="93"/>
      <c r="L1120" s="93"/>
      <c r="M1120" s="93"/>
      <c r="N1120" s="93"/>
      <c r="O1120" s="93"/>
      <c r="P1120" s="93"/>
      <c r="Q1120" s="93"/>
      <c r="R1120" s="93"/>
      <c r="S1120" s="92"/>
      <c r="T1120" s="92">
        <v>0</v>
      </c>
      <c r="U1120" s="92">
        <v>0</v>
      </c>
      <c r="V1120" s="92">
        <v>0</v>
      </c>
      <c r="W1120" s="92">
        <v>0</v>
      </c>
      <c r="X1120" s="92"/>
      <c r="Y1120" s="93"/>
      <c r="Z1120" s="93"/>
    </row>
    <row r="1121" spans="1:26" ht="26.1">
      <c r="A1121" s="9" t="s">
        <v>236</v>
      </c>
      <c r="B1121" s="16" t="s">
        <v>24</v>
      </c>
      <c r="C1121" s="16" t="s">
        <v>7</v>
      </c>
      <c r="D1121" s="16" t="str" cm="1">
        <f t="array" ref="D1121">IF(A1121="", "", _xlfn._xlws.FILTER('Responsáveis pelas informações'!F:F, 'Responsáveis pelas informações'!A:A=A1121))</f>
        <v>Juliana</v>
      </c>
      <c r="E1121" s="16" t="s">
        <v>237</v>
      </c>
      <c r="F1121" s="30" t="s">
        <v>877</v>
      </c>
      <c r="G1121" s="30" t="s">
        <v>877</v>
      </c>
      <c r="H1121" s="30"/>
      <c r="I1121" s="16"/>
      <c r="J1121" s="93"/>
      <c r="K1121" s="93"/>
      <c r="L1121" s="93"/>
      <c r="M1121" s="93"/>
      <c r="N1121" s="93"/>
      <c r="O1121" s="93"/>
      <c r="P1121" s="93"/>
      <c r="Q1121" s="93"/>
      <c r="R1121" s="93"/>
      <c r="S1121" s="92"/>
      <c r="T1121" s="92">
        <v>0</v>
      </c>
      <c r="U1121" s="92">
        <v>0</v>
      </c>
      <c r="V1121" s="92">
        <v>0</v>
      </c>
      <c r="W1121" s="92">
        <v>0</v>
      </c>
      <c r="X1121" s="92"/>
      <c r="Y1121" s="93"/>
      <c r="Z1121" s="93"/>
    </row>
    <row r="1122" spans="1:26" ht="26.1">
      <c r="A1122" s="9" t="s">
        <v>236</v>
      </c>
      <c r="B1122" s="16" t="s">
        <v>9</v>
      </c>
      <c r="C1122" s="16" t="s">
        <v>12</v>
      </c>
      <c r="D1122" s="16" t="str" cm="1">
        <f t="array" ref="D1122">IF(A1122="", "", _xlfn._xlws.FILTER('Responsáveis pelas informações'!F:F, 'Responsáveis pelas informações'!A:A=A1122))</f>
        <v>Juliana</v>
      </c>
      <c r="E1122" s="16" t="s">
        <v>237</v>
      </c>
      <c r="F1122" s="30" t="s">
        <v>877</v>
      </c>
      <c r="G1122" s="30" t="s">
        <v>877</v>
      </c>
      <c r="H1122" s="30"/>
      <c r="I1122" s="16"/>
      <c r="J1122" s="93"/>
      <c r="K1122" s="93"/>
      <c r="L1122" s="93"/>
      <c r="M1122" s="93"/>
      <c r="N1122" s="93"/>
      <c r="O1122" s="93"/>
      <c r="P1122" s="93"/>
      <c r="Q1122" s="93"/>
      <c r="R1122" s="93"/>
      <c r="S1122" s="92"/>
      <c r="T1122" s="92">
        <v>0</v>
      </c>
      <c r="U1122" s="92">
        <v>0</v>
      </c>
      <c r="V1122" s="92">
        <v>0</v>
      </c>
      <c r="W1122" s="92">
        <v>0</v>
      </c>
      <c r="X1122" s="92"/>
      <c r="Y1122" s="93"/>
      <c r="Z1122" s="93"/>
    </row>
    <row r="1123" spans="1:26" ht="26.1">
      <c r="A1123" s="9" t="s">
        <v>236</v>
      </c>
      <c r="B1123" s="16" t="s">
        <v>14</v>
      </c>
      <c r="C1123" s="16" t="s">
        <v>12</v>
      </c>
      <c r="D1123" s="16" t="str" cm="1">
        <f t="array" ref="D1123">IF(A1123="", "", _xlfn._xlws.FILTER('Responsáveis pelas informações'!F:F, 'Responsáveis pelas informações'!A:A=A1123))</f>
        <v>Juliana</v>
      </c>
      <c r="E1123" s="16" t="s">
        <v>237</v>
      </c>
      <c r="F1123" s="30" t="s">
        <v>877</v>
      </c>
      <c r="G1123" s="30" t="s">
        <v>877</v>
      </c>
      <c r="H1123" s="30"/>
      <c r="I1123" s="16"/>
      <c r="J1123" s="93"/>
      <c r="K1123" s="93"/>
      <c r="L1123" s="93"/>
      <c r="M1123" s="93"/>
      <c r="N1123" s="93"/>
      <c r="O1123" s="93"/>
      <c r="P1123" s="93"/>
      <c r="Q1123" s="93"/>
      <c r="R1123" s="93"/>
      <c r="S1123" s="92"/>
      <c r="T1123" s="92">
        <v>0</v>
      </c>
      <c r="U1123" s="92">
        <v>0</v>
      </c>
      <c r="V1123" s="92">
        <v>0</v>
      </c>
      <c r="W1123" s="92">
        <v>0</v>
      </c>
      <c r="X1123" s="92"/>
      <c r="Y1123" s="93"/>
      <c r="Z1123" s="93"/>
    </row>
    <row r="1124" spans="1:26" ht="39">
      <c r="A1124" s="9" t="s">
        <v>236</v>
      </c>
      <c r="B1124" s="16" t="s">
        <v>19</v>
      </c>
      <c r="C1124" s="16" t="s">
        <v>12</v>
      </c>
      <c r="D1124" s="16" t="str" cm="1">
        <f t="array" ref="D1124">IF(A1124="", "", _xlfn._xlws.FILTER('Responsáveis pelas informações'!F:F, 'Responsáveis pelas informações'!A:A=A1124))</f>
        <v>Juliana</v>
      </c>
      <c r="E1124" s="16" t="s">
        <v>237</v>
      </c>
      <c r="F1124" s="30" t="s">
        <v>877</v>
      </c>
      <c r="G1124" s="30" t="s">
        <v>877</v>
      </c>
      <c r="H1124" s="30"/>
      <c r="I1124" s="16"/>
      <c r="J1124" s="93"/>
      <c r="K1124" s="93"/>
      <c r="L1124" s="93"/>
      <c r="M1124" s="93"/>
      <c r="N1124" s="93"/>
      <c r="O1124" s="93"/>
      <c r="P1124" s="93"/>
      <c r="Q1124" s="93"/>
      <c r="R1124" s="93"/>
      <c r="S1124" s="92"/>
      <c r="T1124" s="92">
        <v>0</v>
      </c>
      <c r="U1124" s="92">
        <v>0</v>
      </c>
      <c r="V1124" s="92">
        <v>0</v>
      </c>
      <c r="W1124" s="92">
        <v>0</v>
      </c>
      <c r="X1124" s="92"/>
      <c r="Y1124" s="93"/>
      <c r="Z1124" s="93"/>
    </row>
    <row r="1125" spans="1:26" ht="26.1">
      <c r="A1125" s="9" t="s">
        <v>236</v>
      </c>
      <c r="B1125" s="16" t="s">
        <v>24</v>
      </c>
      <c r="C1125" s="16" t="s">
        <v>12</v>
      </c>
      <c r="D1125" s="16" t="str" cm="1">
        <f t="array" ref="D1125">IF(A1125="", "", _xlfn._xlws.FILTER('Responsáveis pelas informações'!F:F, 'Responsáveis pelas informações'!A:A=A1125))</f>
        <v>Juliana</v>
      </c>
      <c r="E1125" s="16" t="s">
        <v>237</v>
      </c>
      <c r="F1125" s="30" t="s">
        <v>877</v>
      </c>
      <c r="G1125" s="30" t="s">
        <v>877</v>
      </c>
      <c r="H1125" s="30"/>
      <c r="I1125" s="16"/>
      <c r="J1125" s="93"/>
      <c r="K1125" s="93"/>
      <c r="L1125" s="93"/>
      <c r="M1125" s="93"/>
      <c r="N1125" s="93"/>
      <c r="O1125" s="93"/>
      <c r="P1125" s="93"/>
      <c r="Q1125" s="93"/>
      <c r="R1125" s="93"/>
      <c r="S1125" s="92"/>
      <c r="T1125" s="92">
        <v>0</v>
      </c>
      <c r="U1125" s="92">
        <v>0</v>
      </c>
      <c r="V1125" s="92">
        <v>0</v>
      </c>
      <c r="W1125" s="92">
        <v>0</v>
      </c>
      <c r="X1125" s="92"/>
      <c r="Y1125" s="93"/>
      <c r="Z1125" s="93"/>
    </row>
    <row r="1126" spans="1:26" ht="26.1">
      <c r="A1126" s="77" t="s">
        <v>156</v>
      </c>
      <c r="B1126" s="47" t="s">
        <v>9</v>
      </c>
      <c r="C1126" s="47" t="s">
        <v>17</v>
      </c>
      <c r="D1126" s="47" t="str" cm="1">
        <f t="array" ref="D1126">IF(A1126="", "", _xlfn._xlws.FILTER('Responsáveis pelas informações'!F:F, 'Responsáveis pelas informações'!A:A=A1126))</f>
        <v>Marcos</v>
      </c>
      <c r="E1126" s="47" t="s">
        <v>32</v>
      </c>
      <c r="F1126" s="61" t="s">
        <v>877</v>
      </c>
      <c r="G1126" s="61" t="s">
        <v>877</v>
      </c>
      <c r="H1126" s="61"/>
      <c r="I1126" s="47"/>
      <c r="J1126" s="94"/>
      <c r="K1126" s="94"/>
      <c r="L1126" s="94"/>
      <c r="M1126" s="94"/>
      <c r="N1126" s="94"/>
      <c r="O1126" s="94"/>
      <c r="P1126" s="94"/>
      <c r="Q1126" s="94">
        <v>380000</v>
      </c>
      <c r="R1126" s="94">
        <v>570000</v>
      </c>
      <c r="S1126" s="99">
        <v>570000</v>
      </c>
      <c r="T1126" s="99"/>
      <c r="U1126" s="99"/>
      <c r="V1126" s="99"/>
      <c r="W1126" s="99"/>
      <c r="X1126" s="99"/>
      <c r="Y1126" s="94"/>
      <c r="Z1126" s="94"/>
    </row>
    <row r="1127" spans="1:26" ht="39">
      <c r="A1127" s="77" t="s">
        <v>156</v>
      </c>
      <c r="B1127" s="47" t="s">
        <v>19</v>
      </c>
      <c r="C1127" s="47" t="s">
        <v>17</v>
      </c>
      <c r="D1127" s="47" t="str" cm="1">
        <f t="array" ref="D1127">IF(A1127="", "", _xlfn._xlws.FILTER('Responsáveis pelas informações'!F:F, 'Responsáveis pelas informações'!A:A=A1127))</f>
        <v>Marcos</v>
      </c>
      <c r="E1127" s="47" t="s">
        <v>32</v>
      </c>
      <c r="F1127" s="61" t="s">
        <v>877</v>
      </c>
      <c r="G1127" s="61" t="s">
        <v>877</v>
      </c>
      <c r="H1127" s="61"/>
      <c r="I1127" s="47"/>
      <c r="J1127" s="94"/>
      <c r="K1127" s="94"/>
      <c r="L1127" s="94"/>
      <c r="M1127" s="94"/>
      <c r="N1127" s="94"/>
      <c r="O1127" s="94"/>
      <c r="P1127" s="94"/>
      <c r="Q1127" s="94">
        <v>276000</v>
      </c>
      <c r="R1127" s="94">
        <v>414000</v>
      </c>
      <c r="S1127" s="99">
        <v>414000</v>
      </c>
      <c r="T1127" s="99"/>
      <c r="U1127" s="99"/>
      <c r="V1127" s="99"/>
      <c r="W1127" s="99"/>
      <c r="X1127" s="99"/>
      <c r="Y1127" s="94"/>
      <c r="Z1127" s="94"/>
    </row>
    <row r="1128" spans="1:26" ht="26.1">
      <c r="A1128" s="77" t="s">
        <v>156</v>
      </c>
      <c r="B1128" s="47" t="s">
        <v>14</v>
      </c>
      <c r="C1128" s="47" t="s">
        <v>17</v>
      </c>
      <c r="D1128" s="47" t="str" cm="1">
        <f t="array" ref="D1128">IF(A1128="", "", _xlfn._xlws.FILTER('Responsáveis pelas informações'!F:F, 'Responsáveis pelas informações'!A:A=A1128))</f>
        <v>Marcos</v>
      </c>
      <c r="E1128" s="47" t="s">
        <v>32</v>
      </c>
      <c r="F1128" s="61" t="s">
        <v>877</v>
      </c>
      <c r="G1128" s="61" t="s">
        <v>877</v>
      </c>
      <c r="H1128" s="61"/>
      <c r="I1128" s="47"/>
      <c r="J1128" s="94"/>
      <c r="K1128" s="94"/>
      <c r="L1128" s="94"/>
      <c r="M1128" s="94"/>
      <c r="N1128" s="94"/>
      <c r="O1128" s="94"/>
      <c r="P1128" s="94"/>
      <c r="Q1128" s="94">
        <v>600000</v>
      </c>
      <c r="R1128" s="94">
        <v>900000</v>
      </c>
      <c r="S1128" s="99">
        <v>900000</v>
      </c>
      <c r="T1128" s="99"/>
      <c r="U1128" s="99"/>
      <c r="V1128" s="99"/>
      <c r="W1128" s="99"/>
      <c r="X1128" s="99"/>
      <c r="Y1128" s="94"/>
      <c r="Z1128" s="94"/>
    </row>
    <row r="1129" spans="1:26" ht="26.1">
      <c r="A1129" s="77" t="s">
        <v>156</v>
      </c>
      <c r="B1129" s="47" t="s">
        <v>24</v>
      </c>
      <c r="C1129" s="47" t="s">
        <v>17</v>
      </c>
      <c r="D1129" s="47" t="str" cm="1">
        <f t="array" ref="D1129">IF(A1129="", "", _xlfn._xlws.FILTER('Responsáveis pelas informações'!F:F, 'Responsáveis pelas informações'!A:A=A1129))</f>
        <v>Marcos</v>
      </c>
      <c r="E1129" s="47" t="s">
        <v>32</v>
      </c>
      <c r="F1129" s="61" t="s">
        <v>877</v>
      </c>
      <c r="G1129" s="61" t="s">
        <v>877</v>
      </c>
      <c r="H1129" s="61"/>
      <c r="I1129" s="47"/>
      <c r="J1129" s="94"/>
      <c r="K1129" s="94"/>
      <c r="L1129" s="94"/>
      <c r="M1129" s="94"/>
      <c r="N1129" s="94"/>
      <c r="O1129" s="94"/>
      <c r="P1129" s="94"/>
      <c r="Q1129" s="94">
        <v>1256000</v>
      </c>
      <c r="R1129" s="94">
        <v>1884000</v>
      </c>
      <c r="S1129" s="94">
        <v>1884000</v>
      </c>
      <c r="T1129" s="99"/>
      <c r="U1129" s="99"/>
      <c r="V1129" s="99"/>
      <c r="W1129" s="99"/>
      <c r="X1129" s="99"/>
      <c r="Y1129" s="94"/>
      <c r="Z1129" s="94"/>
    </row>
    <row r="1130" spans="1:26" ht="26.1">
      <c r="A1130" s="77" t="s">
        <v>156</v>
      </c>
      <c r="B1130" s="47" t="s">
        <v>9</v>
      </c>
      <c r="C1130" s="47" t="s">
        <v>17</v>
      </c>
      <c r="D1130" s="47" t="str" cm="1">
        <f t="array" ref="D1130">IF(A1130="", "", _xlfn._xlws.FILTER('Responsáveis pelas informações'!F:F, 'Responsáveis pelas informações'!A:A=A1130))</f>
        <v>Marcos</v>
      </c>
      <c r="E1130" s="47" t="s">
        <v>32</v>
      </c>
      <c r="F1130" s="61" t="s">
        <v>414</v>
      </c>
      <c r="G1130" s="61" t="s">
        <v>877</v>
      </c>
      <c r="H1130" s="61"/>
      <c r="I1130" s="108"/>
      <c r="J1130" s="94"/>
      <c r="K1130" s="94"/>
      <c r="L1130" s="94"/>
      <c r="M1130" s="94"/>
      <c r="N1130" s="94"/>
      <c r="O1130" s="94"/>
      <c r="P1130" s="94"/>
      <c r="Q1130" s="94"/>
      <c r="R1130" s="94"/>
      <c r="S1130" s="99">
        <v>1500000</v>
      </c>
      <c r="T1130" s="99">
        <v>600000</v>
      </c>
      <c r="U1130" s="99">
        <v>600000</v>
      </c>
      <c r="V1130" s="99">
        <v>400000</v>
      </c>
      <c r="W1130" s="99"/>
      <c r="X1130" s="99"/>
      <c r="Y1130" s="94"/>
      <c r="Z1130" s="94"/>
    </row>
    <row r="1131" spans="1:26" ht="26.1">
      <c r="A1131" s="77" t="s">
        <v>156</v>
      </c>
      <c r="B1131" s="47" t="s">
        <v>14</v>
      </c>
      <c r="C1131" s="47" t="s">
        <v>17</v>
      </c>
      <c r="D1131" s="47" t="str" cm="1">
        <f t="array" ref="D1131">IF(A1131="", "", _xlfn._xlws.FILTER('Responsáveis pelas informações'!F:F, 'Responsáveis pelas informações'!A:A=A1131))</f>
        <v>Marcos</v>
      </c>
      <c r="E1131" s="47" t="s">
        <v>32</v>
      </c>
      <c r="F1131" s="61" t="s">
        <v>414</v>
      </c>
      <c r="G1131" s="61" t="s">
        <v>877</v>
      </c>
      <c r="H1131" s="61"/>
      <c r="I1131" s="108"/>
      <c r="J1131" s="94"/>
      <c r="K1131" s="94"/>
      <c r="L1131" s="94"/>
      <c r="M1131" s="94"/>
      <c r="N1131" s="94"/>
      <c r="O1131" s="94"/>
      <c r="P1131" s="94"/>
      <c r="Q1131" s="94"/>
      <c r="R1131" s="94"/>
      <c r="S1131" s="99">
        <v>3000000</v>
      </c>
      <c r="T1131" s="99">
        <v>1200000</v>
      </c>
      <c r="U1131" s="99">
        <v>1200000</v>
      </c>
      <c r="V1131" s="99">
        <v>800000</v>
      </c>
      <c r="W1131" s="99"/>
      <c r="X1131" s="99"/>
      <c r="Y1131" s="94"/>
      <c r="Z1131" s="94"/>
    </row>
    <row r="1132" spans="1:26" ht="39">
      <c r="A1132" s="77" t="s">
        <v>156</v>
      </c>
      <c r="B1132" s="47" t="s">
        <v>19</v>
      </c>
      <c r="C1132" s="47" t="s">
        <v>17</v>
      </c>
      <c r="D1132" s="47" t="str" cm="1">
        <f t="array" ref="D1132">IF(A1132="", "", _xlfn._xlws.FILTER('Responsáveis pelas informações'!F:F, 'Responsáveis pelas informações'!A:A=A1132))</f>
        <v>Marcos</v>
      </c>
      <c r="E1132" s="47" t="s">
        <v>32</v>
      </c>
      <c r="F1132" s="61" t="s">
        <v>414</v>
      </c>
      <c r="G1132" s="61" t="s">
        <v>877</v>
      </c>
      <c r="H1132" s="61"/>
      <c r="I1132" s="108"/>
      <c r="J1132" s="94"/>
      <c r="K1132" s="94"/>
      <c r="L1132" s="94"/>
      <c r="M1132" s="94"/>
      <c r="N1132" s="94"/>
      <c r="O1132" s="94"/>
      <c r="P1132" s="94"/>
      <c r="Q1132" s="94"/>
      <c r="R1132" s="94"/>
      <c r="S1132" s="99">
        <v>500000</v>
      </c>
      <c r="T1132" s="99">
        <v>400000</v>
      </c>
      <c r="U1132" s="99">
        <v>400000</v>
      </c>
      <c r="V1132" s="99">
        <v>200000</v>
      </c>
      <c r="W1132" s="99"/>
      <c r="X1132" s="99"/>
      <c r="Y1132" s="94"/>
      <c r="Z1132" s="94"/>
    </row>
    <row r="1133" spans="1:26" ht="26.1">
      <c r="A1133" s="77" t="s">
        <v>156</v>
      </c>
      <c r="B1133" s="47" t="s">
        <v>24</v>
      </c>
      <c r="C1133" s="47" t="s">
        <v>17</v>
      </c>
      <c r="D1133" s="47" t="str" cm="1">
        <f t="array" ref="D1133">IF(A1133="", "", _xlfn._xlws.FILTER('Responsáveis pelas informações'!F:F, 'Responsáveis pelas informações'!A:A=A1133))</f>
        <v>Marcos</v>
      </c>
      <c r="E1133" s="47" t="s">
        <v>32</v>
      </c>
      <c r="F1133" s="61" t="s">
        <v>414</v>
      </c>
      <c r="G1133" s="61" t="s">
        <v>877</v>
      </c>
      <c r="H1133" s="61"/>
      <c r="I1133" s="108"/>
      <c r="J1133" s="94"/>
      <c r="K1133" s="94"/>
      <c r="L1133" s="94"/>
      <c r="M1133" s="94"/>
      <c r="N1133" s="94"/>
      <c r="O1133" s="94"/>
      <c r="P1133" s="94"/>
      <c r="Q1133" s="94"/>
      <c r="R1133" s="94"/>
      <c r="S1133" s="99">
        <v>5000000</v>
      </c>
      <c r="T1133" s="99">
        <v>2200000</v>
      </c>
      <c r="U1133" s="99">
        <v>2200000</v>
      </c>
      <c r="V1133" s="99">
        <v>1400000</v>
      </c>
      <c r="W1133" s="99"/>
      <c r="X1133" s="99"/>
      <c r="Y1133" s="94"/>
      <c r="Z1133" s="94"/>
    </row>
    <row r="1134" spans="1:26" ht="26.1">
      <c r="A1134" s="77" t="s">
        <v>156</v>
      </c>
      <c r="B1134" s="47" t="s">
        <v>9</v>
      </c>
      <c r="C1134" s="47" t="s">
        <v>7</v>
      </c>
      <c r="D1134" s="47" t="str" cm="1">
        <f t="array" ref="D1134">IF(A1134="", "", _xlfn._xlws.FILTER('Responsáveis pelas informações'!F:F, 'Responsáveis pelas informações'!A:A=A1134))</f>
        <v>Marcos</v>
      </c>
      <c r="E1134" s="47" t="s">
        <v>32</v>
      </c>
      <c r="F1134" s="61" t="s">
        <v>414</v>
      </c>
      <c r="G1134" s="61" t="s">
        <v>877</v>
      </c>
      <c r="H1134" s="61"/>
      <c r="I1134" s="108"/>
      <c r="J1134" s="94"/>
      <c r="K1134" s="94"/>
      <c r="L1134" s="94"/>
      <c r="M1134" s="94"/>
      <c r="N1134" s="94"/>
      <c r="O1134" s="94"/>
      <c r="P1134" s="94"/>
      <c r="Q1134" s="94"/>
      <c r="R1134" s="94"/>
      <c r="S1134" s="99">
        <v>300000</v>
      </c>
      <c r="T1134" s="99">
        <v>250000</v>
      </c>
      <c r="U1134" s="99">
        <v>250000</v>
      </c>
      <c r="V1134" s="99">
        <v>200000</v>
      </c>
      <c r="W1134" s="99"/>
      <c r="X1134" s="99"/>
      <c r="Y1134" s="94"/>
      <c r="Z1134" s="94"/>
    </row>
    <row r="1135" spans="1:26" ht="26.1">
      <c r="A1135" s="77" t="s">
        <v>156</v>
      </c>
      <c r="B1135" s="47" t="s">
        <v>14</v>
      </c>
      <c r="C1135" s="47" t="s">
        <v>7</v>
      </c>
      <c r="D1135" s="47" t="str" cm="1">
        <f t="array" ref="D1135">IF(A1135="", "", _xlfn._xlws.FILTER('Responsáveis pelas informações'!F:F, 'Responsáveis pelas informações'!A:A=A1135))</f>
        <v>Marcos</v>
      </c>
      <c r="E1135" s="47" t="s">
        <v>32</v>
      </c>
      <c r="F1135" s="61" t="s">
        <v>414</v>
      </c>
      <c r="G1135" s="61" t="s">
        <v>877</v>
      </c>
      <c r="H1135" s="61"/>
      <c r="I1135" s="108"/>
      <c r="J1135" s="94"/>
      <c r="K1135" s="94"/>
      <c r="L1135" s="94"/>
      <c r="M1135" s="94"/>
      <c r="N1135" s="94"/>
      <c r="O1135" s="94"/>
      <c r="P1135" s="94"/>
      <c r="Q1135" s="94"/>
      <c r="R1135" s="94"/>
      <c r="S1135" s="99">
        <v>300000</v>
      </c>
      <c r="T1135" s="99">
        <v>250000</v>
      </c>
      <c r="U1135" s="99">
        <v>250000</v>
      </c>
      <c r="V1135" s="99">
        <v>200000</v>
      </c>
      <c r="W1135" s="99"/>
      <c r="X1135" s="99"/>
      <c r="Y1135" s="94"/>
      <c r="Z1135" s="94"/>
    </row>
    <row r="1136" spans="1:26" ht="39">
      <c r="A1136" s="77" t="s">
        <v>156</v>
      </c>
      <c r="B1136" s="47" t="s">
        <v>19</v>
      </c>
      <c r="C1136" s="47" t="s">
        <v>7</v>
      </c>
      <c r="D1136" s="47" t="str" cm="1">
        <f t="array" ref="D1136">IF(A1136="", "", _xlfn._xlws.FILTER('Responsáveis pelas informações'!F:F, 'Responsáveis pelas informações'!A:A=A1136))</f>
        <v>Marcos</v>
      </c>
      <c r="E1136" s="47" t="s">
        <v>32</v>
      </c>
      <c r="F1136" s="61" t="s">
        <v>414</v>
      </c>
      <c r="G1136" s="61" t="s">
        <v>877</v>
      </c>
      <c r="H1136" s="61"/>
      <c r="I1136" s="108"/>
      <c r="J1136" s="94"/>
      <c r="K1136" s="94"/>
      <c r="L1136" s="94"/>
      <c r="M1136" s="94"/>
      <c r="N1136" s="94"/>
      <c r="O1136" s="94"/>
      <c r="P1136" s="94"/>
      <c r="Q1136" s="94"/>
      <c r="R1136" s="94"/>
      <c r="S1136" s="99">
        <v>200000</v>
      </c>
      <c r="T1136" s="99">
        <v>150000</v>
      </c>
      <c r="U1136" s="99">
        <v>150000</v>
      </c>
      <c r="V1136" s="99">
        <v>100000</v>
      </c>
      <c r="W1136" s="99"/>
      <c r="X1136" s="99"/>
      <c r="Y1136" s="94"/>
      <c r="Z1136" s="94"/>
    </row>
    <row r="1137" spans="1:26" ht="26.1">
      <c r="A1137" s="77" t="s">
        <v>156</v>
      </c>
      <c r="B1137" s="47" t="s">
        <v>24</v>
      </c>
      <c r="C1137" s="47" t="s">
        <v>7</v>
      </c>
      <c r="D1137" s="47" t="str" cm="1">
        <f t="array" ref="D1137">IF(A1137="", "", _xlfn._xlws.FILTER('Responsáveis pelas informações'!F:F, 'Responsáveis pelas informações'!A:A=A1137))</f>
        <v>Marcos</v>
      </c>
      <c r="E1137" s="47" t="s">
        <v>32</v>
      </c>
      <c r="F1137" s="61" t="s">
        <v>414</v>
      </c>
      <c r="G1137" s="61" t="s">
        <v>877</v>
      </c>
      <c r="H1137" s="61"/>
      <c r="I1137" s="108"/>
      <c r="J1137" s="94"/>
      <c r="K1137" s="94"/>
      <c r="L1137" s="94"/>
      <c r="M1137" s="94"/>
      <c r="N1137" s="94"/>
      <c r="O1137" s="94"/>
      <c r="P1137" s="94"/>
      <c r="Q1137" s="94"/>
      <c r="R1137" s="94"/>
      <c r="S1137" s="99">
        <v>800000</v>
      </c>
      <c r="T1137" s="99">
        <v>650000</v>
      </c>
      <c r="U1137" s="99">
        <v>650000</v>
      </c>
      <c r="V1137" s="99">
        <v>500000</v>
      </c>
      <c r="W1137" s="99"/>
      <c r="X1137" s="99"/>
      <c r="Y1137" s="94"/>
      <c r="Z1137" s="94"/>
    </row>
    <row r="1138" spans="1:26" ht="26.1">
      <c r="A1138" s="77" t="s">
        <v>156</v>
      </c>
      <c r="B1138" s="47" t="s">
        <v>9</v>
      </c>
      <c r="C1138" s="47" t="s">
        <v>12</v>
      </c>
      <c r="D1138" s="47" t="str" cm="1">
        <f t="array" ref="D1138">IF(A1138="", "", _xlfn._xlws.FILTER('Responsáveis pelas informações'!F:F, 'Responsáveis pelas informações'!A:A=A1138))</f>
        <v>Marcos</v>
      </c>
      <c r="E1138" s="47" t="s">
        <v>32</v>
      </c>
      <c r="F1138" s="61" t="s">
        <v>414</v>
      </c>
      <c r="G1138" s="61" t="s">
        <v>877</v>
      </c>
      <c r="H1138" s="61"/>
      <c r="I1138" s="108"/>
      <c r="J1138" s="94"/>
      <c r="K1138" s="94"/>
      <c r="L1138" s="94"/>
      <c r="M1138" s="94"/>
      <c r="N1138" s="94"/>
      <c r="O1138" s="94"/>
      <c r="P1138" s="94"/>
      <c r="Q1138" s="94"/>
      <c r="R1138" s="94"/>
      <c r="S1138" s="99">
        <v>100000</v>
      </c>
      <c r="T1138" s="99">
        <v>100000</v>
      </c>
      <c r="U1138" s="99">
        <v>100000</v>
      </c>
      <c r="V1138" s="99">
        <v>100000</v>
      </c>
      <c r="W1138" s="99"/>
      <c r="X1138" s="99"/>
      <c r="Y1138" s="94"/>
      <c r="Z1138" s="94"/>
    </row>
    <row r="1139" spans="1:26" ht="26.1">
      <c r="A1139" s="77" t="s">
        <v>156</v>
      </c>
      <c r="B1139" s="47" t="s">
        <v>14</v>
      </c>
      <c r="C1139" s="47" t="s">
        <v>12</v>
      </c>
      <c r="D1139" s="47" t="str" cm="1">
        <f t="array" ref="D1139">IF(A1139="", "", _xlfn._xlws.FILTER('Responsáveis pelas informações'!F:F, 'Responsáveis pelas informações'!A:A=A1139))</f>
        <v>Marcos</v>
      </c>
      <c r="E1139" s="47" t="s">
        <v>32</v>
      </c>
      <c r="F1139" s="61" t="s">
        <v>414</v>
      </c>
      <c r="G1139" s="61" t="s">
        <v>877</v>
      </c>
      <c r="H1139" s="61"/>
      <c r="I1139" s="108"/>
      <c r="J1139" s="94"/>
      <c r="K1139" s="94"/>
      <c r="L1139" s="94"/>
      <c r="M1139" s="94"/>
      <c r="N1139" s="94"/>
      <c r="O1139" s="94"/>
      <c r="P1139" s="94"/>
      <c r="Q1139" s="94"/>
      <c r="R1139" s="94"/>
      <c r="S1139" s="99">
        <v>200000</v>
      </c>
      <c r="T1139" s="99">
        <v>200000</v>
      </c>
      <c r="U1139" s="99">
        <v>200000</v>
      </c>
      <c r="V1139" s="99">
        <v>200000</v>
      </c>
      <c r="W1139" s="99"/>
      <c r="X1139" s="99"/>
      <c r="Y1139" s="94"/>
      <c r="Z1139" s="94"/>
    </row>
    <row r="1140" spans="1:26" ht="39">
      <c r="A1140" s="77" t="s">
        <v>156</v>
      </c>
      <c r="B1140" s="47" t="s">
        <v>19</v>
      </c>
      <c r="C1140" s="47" t="s">
        <v>12</v>
      </c>
      <c r="D1140" s="47" t="str" cm="1">
        <f t="array" ref="D1140">IF(A1140="", "", _xlfn._xlws.FILTER('Responsáveis pelas informações'!F:F, 'Responsáveis pelas informações'!A:A=A1140))</f>
        <v>Marcos</v>
      </c>
      <c r="E1140" s="47" t="s">
        <v>32</v>
      </c>
      <c r="F1140" s="61" t="s">
        <v>414</v>
      </c>
      <c r="G1140" s="61" t="s">
        <v>877</v>
      </c>
      <c r="H1140" s="61"/>
      <c r="I1140" s="108"/>
      <c r="J1140" s="94"/>
      <c r="K1140" s="94"/>
      <c r="L1140" s="94"/>
      <c r="M1140" s="94"/>
      <c r="N1140" s="94"/>
      <c r="O1140" s="94"/>
      <c r="P1140" s="94"/>
      <c r="Q1140" s="94"/>
      <c r="R1140" s="94"/>
      <c r="S1140" s="99">
        <v>100000</v>
      </c>
      <c r="T1140" s="99">
        <v>100000</v>
      </c>
      <c r="U1140" s="99">
        <v>100000</v>
      </c>
      <c r="V1140" s="99">
        <v>100000</v>
      </c>
      <c r="W1140" s="99"/>
      <c r="X1140" s="99"/>
      <c r="Y1140" s="94"/>
      <c r="Z1140" s="94"/>
    </row>
    <row r="1141" spans="1:26" ht="26.1">
      <c r="A1141" s="77" t="s">
        <v>156</v>
      </c>
      <c r="B1141" s="47" t="s">
        <v>24</v>
      </c>
      <c r="C1141" s="47" t="s">
        <v>12</v>
      </c>
      <c r="D1141" s="47" t="str" cm="1">
        <f t="array" ref="D1141">IF(A1141="", "", _xlfn._xlws.FILTER('Responsáveis pelas informações'!F:F, 'Responsáveis pelas informações'!A:A=A1141))</f>
        <v>Marcos</v>
      </c>
      <c r="E1141" s="47" t="s">
        <v>32</v>
      </c>
      <c r="F1141" s="61" t="s">
        <v>414</v>
      </c>
      <c r="G1141" s="61" t="s">
        <v>877</v>
      </c>
      <c r="H1141" s="61"/>
      <c r="I1141" s="108"/>
      <c r="J1141" s="94"/>
      <c r="K1141" s="94"/>
      <c r="L1141" s="94"/>
      <c r="M1141" s="94"/>
      <c r="N1141" s="94"/>
      <c r="O1141" s="94"/>
      <c r="P1141" s="94"/>
      <c r="Q1141" s="94"/>
      <c r="R1141" s="94"/>
      <c r="S1141" s="99">
        <v>400000</v>
      </c>
      <c r="T1141" s="99">
        <v>400000</v>
      </c>
      <c r="U1141" s="99">
        <v>400000</v>
      </c>
      <c r="V1141" s="99">
        <v>400000</v>
      </c>
      <c r="W1141" s="99"/>
      <c r="X1141" s="99"/>
      <c r="Y1141" s="94"/>
      <c r="Z1141" s="94"/>
    </row>
    <row r="1142" spans="1:26" ht="26.1">
      <c r="A1142" s="77" t="s">
        <v>156</v>
      </c>
      <c r="B1142" s="47" t="s">
        <v>9</v>
      </c>
      <c r="C1142" s="47" t="s">
        <v>17</v>
      </c>
      <c r="D1142" s="47" t="s">
        <v>224</v>
      </c>
      <c r="E1142" s="47" t="s">
        <v>32</v>
      </c>
      <c r="F1142" s="61" t="s">
        <v>877</v>
      </c>
      <c r="G1142" s="61" t="s">
        <v>389</v>
      </c>
      <c r="H1142" s="61"/>
      <c r="I1142" s="108"/>
      <c r="J1142" s="94"/>
      <c r="K1142" s="94"/>
      <c r="L1142" s="94"/>
      <c r="M1142" s="94"/>
      <c r="N1142" s="94"/>
      <c r="O1142" s="94"/>
      <c r="P1142" s="94"/>
      <c r="Q1142" s="94"/>
      <c r="R1142" s="94"/>
      <c r="S1142" s="99">
        <v>2521616.19</v>
      </c>
      <c r="T1142" s="99">
        <v>600000</v>
      </c>
      <c r="U1142" s="99">
        <v>378383.81</v>
      </c>
      <c r="V1142" s="99"/>
      <c r="W1142" s="99"/>
      <c r="X1142" s="99"/>
      <c r="Y1142" s="94"/>
      <c r="Z1142" s="94"/>
    </row>
    <row r="1143" spans="1:26" ht="26.1">
      <c r="A1143" s="77" t="s">
        <v>156</v>
      </c>
      <c r="B1143" s="47" t="s">
        <v>14</v>
      </c>
      <c r="C1143" s="47" t="s">
        <v>17</v>
      </c>
      <c r="D1143" s="47" t="s">
        <v>224</v>
      </c>
      <c r="E1143" s="47" t="s">
        <v>32</v>
      </c>
      <c r="F1143" s="61" t="s">
        <v>877</v>
      </c>
      <c r="G1143" s="61" t="s">
        <v>389</v>
      </c>
      <c r="H1143" s="61"/>
      <c r="I1143" s="108"/>
      <c r="J1143" s="94"/>
      <c r="K1143" s="94"/>
      <c r="L1143" s="94"/>
      <c r="M1143" s="94"/>
      <c r="N1143" s="94"/>
      <c r="O1143" s="94"/>
      <c r="P1143" s="94"/>
      <c r="Q1143" s="94"/>
      <c r="R1143" s="94"/>
      <c r="S1143" s="99">
        <v>5043232.38</v>
      </c>
      <c r="T1143" s="99">
        <v>1200000</v>
      </c>
      <c r="U1143" s="99">
        <v>756767.62</v>
      </c>
      <c r="V1143" s="99"/>
      <c r="W1143" s="99"/>
      <c r="X1143" s="99"/>
      <c r="Y1143" s="94"/>
      <c r="Z1143" s="94"/>
    </row>
    <row r="1144" spans="1:26" ht="39">
      <c r="A1144" s="77" t="s">
        <v>156</v>
      </c>
      <c r="B1144" s="47" t="s">
        <v>19</v>
      </c>
      <c r="C1144" s="47" t="s">
        <v>17</v>
      </c>
      <c r="D1144" s="47" t="s">
        <v>224</v>
      </c>
      <c r="E1144" s="47" t="s">
        <v>32</v>
      </c>
      <c r="F1144" s="61" t="s">
        <v>877</v>
      </c>
      <c r="G1144" s="61" t="s">
        <v>389</v>
      </c>
      <c r="H1144" s="61"/>
      <c r="I1144" s="108"/>
      <c r="J1144" s="94"/>
      <c r="K1144" s="94"/>
      <c r="L1144" s="94"/>
      <c r="M1144" s="94"/>
      <c r="N1144" s="94"/>
      <c r="O1144" s="94"/>
      <c r="P1144" s="94"/>
      <c r="Q1144" s="94"/>
      <c r="R1144" s="94"/>
      <c r="S1144" s="99">
        <v>1220136.8700000001</v>
      </c>
      <c r="T1144" s="99">
        <v>290322.58</v>
      </c>
      <c r="U1144" s="99">
        <v>183088.94</v>
      </c>
      <c r="V1144" s="99"/>
      <c r="W1144" s="99"/>
      <c r="X1144" s="99"/>
      <c r="Y1144" s="94"/>
      <c r="Z1144" s="94"/>
    </row>
    <row r="1145" spans="1:26" ht="26.1">
      <c r="A1145" s="77" t="s">
        <v>156</v>
      </c>
      <c r="B1145" s="47" t="s">
        <v>24</v>
      </c>
      <c r="C1145" s="47" t="s">
        <v>17</v>
      </c>
      <c r="D1145" s="47" t="s">
        <v>224</v>
      </c>
      <c r="E1145" s="47" t="s">
        <v>32</v>
      </c>
      <c r="F1145" s="61" t="s">
        <v>877</v>
      </c>
      <c r="G1145" s="61" t="s">
        <v>389</v>
      </c>
      <c r="H1145" s="61"/>
      <c r="I1145" s="108"/>
      <c r="J1145" s="94"/>
      <c r="K1145" s="94"/>
      <c r="L1145" s="94"/>
      <c r="M1145" s="94"/>
      <c r="N1145" s="94"/>
      <c r="O1145" s="94"/>
      <c r="P1145" s="94"/>
      <c r="Q1145" s="94"/>
      <c r="R1145" s="94"/>
      <c r="S1145" s="99">
        <v>8784985.4400000013</v>
      </c>
      <c r="T1145" s="99">
        <v>2090322.58</v>
      </c>
      <c r="U1145" s="99">
        <v>1318240.3700000001</v>
      </c>
      <c r="V1145" s="99"/>
      <c r="W1145" s="99"/>
      <c r="X1145" s="99"/>
      <c r="Y1145" s="94"/>
      <c r="Z1145" s="94"/>
    </row>
    <row r="1146" spans="1:26" ht="26.1">
      <c r="A1146" s="77" t="s">
        <v>156</v>
      </c>
      <c r="B1146" s="47" t="s">
        <v>9</v>
      </c>
      <c r="C1146" s="47" t="s">
        <v>7</v>
      </c>
      <c r="D1146" s="47" t="s">
        <v>224</v>
      </c>
      <c r="E1146" s="47" t="s">
        <v>32</v>
      </c>
      <c r="F1146" s="61" t="s">
        <v>877</v>
      </c>
      <c r="G1146" s="61" t="s">
        <v>389</v>
      </c>
      <c r="H1146" s="61"/>
      <c r="I1146" s="108"/>
      <c r="J1146" s="94"/>
      <c r="K1146" s="94"/>
      <c r="L1146" s="94"/>
      <c r="M1146" s="94"/>
      <c r="N1146" s="94"/>
      <c r="O1146" s="94"/>
      <c r="P1146" s="94"/>
      <c r="Q1146" s="94"/>
      <c r="R1146" s="94"/>
      <c r="S1146" s="99">
        <v>300000</v>
      </c>
      <c r="T1146" s="99">
        <v>250000</v>
      </c>
      <c r="U1146" s="99">
        <v>250000</v>
      </c>
      <c r="V1146" s="99">
        <v>200000</v>
      </c>
      <c r="W1146" s="99"/>
      <c r="X1146" s="99"/>
      <c r="Y1146" s="94"/>
      <c r="Z1146" s="94"/>
    </row>
    <row r="1147" spans="1:26" ht="26.1">
      <c r="A1147" s="77" t="s">
        <v>156</v>
      </c>
      <c r="B1147" s="47" t="s">
        <v>14</v>
      </c>
      <c r="C1147" s="47" t="s">
        <v>7</v>
      </c>
      <c r="D1147" s="47" t="s">
        <v>224</v>
      </c>
      <c r="E1147" s="47" t="s">
        <v>32</v>
      </c>
      <c r="F1147" s="61" t="s">
        <v>877</v>
      </c>
      <c r="G1147" s="61" t="s">
        <v>389</v>
      </c>
      <c r="H1147" s="61"/>
      <c r="I1147" s="108"/>
      <c r="J1147" s="94"/>
      <c r="K1147" s="94"/>
      <c r="L1147" s="94"/>
      <c r="M1147" s="94"/>
      <c r="N1147" s="94"/>
      <c r="O1147" s="94"/>
      <c r="P1147" s="94"/>
      <c r="Q1147" s="94"/>
      <c r="R1147" s="94"/>
      <c r="S1147" s="99">
        <v>300000</v>
      </c>
      <c r="T1147" s="99">
        <v>250000</v>
      </c>
      <c r="U1147" s="99">
        <v>250000</v>
      </c>
      <c r="V1147" s="99">
        <v>200000</v>
      </c>
      <c r="W1147" s="99"/>
      <c r="X1147" s="99"/>
      <c r="Y1147" s="94"/>
      <c r="Z1147" s="94"/>
    </row>
    <row r="1148" spans="1:26" ht="39">
      <c r="A1148" s="77" t="s">
        <v>156</v>
      </c>
      <c r="B1148" s="47" t="s">
        <v>19</v>
      </c>
      <c r="C1148" s="47" t="s">
        <v>7</v>
      </c>
      <c r="D1148" s="47" t="s">
        <v>224</v>
      </c>
      <c r="E1148" s="47" t="s">
        <v>32</v>
      </c>
      <c r="F1148" s="61" t="s">
        <v>877</v>
      </c>
      <c r="G1148" s="61" t="s">
        <v>389</v>
      </c>
      <c r="H1148" s="61"/>
      <c r="I1148" s="108"/>
      <c r="J1148" s="94"/>
      <c r="K1148" s="94"/>
      <c r="L1148" s="94"/>
      <c r="M1148" s="94"/>
      <c r="N1148" s="94"/>
      <c r="O1148" s="94"/>
      <c r="P1148" s="94"/>
      <c r="Q1148" s="94"/>
      <c r="R1148" s="94"/>
      <c r="S1148" s="99">
        <v>200000</v>
      </c>
      <c r="T1148" s="99">
        <v>150000</v>
      </c>
      <c r="U1148" s="99">
        <v>150000</v>
      </c>
      <c r="V1148" s="99">
        <v>100000</v>
      </c>
      <c r="W1148" s="99"/>
      <c r="X1148" s="99"/>
      <c r="Y1148" s="94"/>
      <c r="Z1148" s="94"/>
    </row>
    <row r="1149" spans="1:26" ht="26.1">
      <c r="A1149" s="77" t="s">
        <v>156</v>
      </c>
      <c r="B1149" s="47" t="s">
        <v>24</v>
      </c>
      <c r="C1149" s="47" t="s">
        <v>7</v>
      </c>
      <c r="D1149" s="47" t="s">
        <v>224</v>
      </c>
      <c r="E1149" s="47" t="s">
        <v>32</v>
      </c>
      <c r="F1149" s="61" t="s">
        <v>877</v>
      </c>
      <c r="G1149" s="61" t="s">
        <v>389</v>
      </c>
      <c r="H1149" s="61"/>
      <c r="I1149" s="108"/>
      <c r="J1149" s="94"/>
      <c r="K1149" s="94"/>
      <c r="L1149" s="94"/>
      <c r="M1149" s="94"/>
      <c r="N1149" s="94"/>
      <c r="O1149" s="94"/>
      <c r="P1149" s="94"/>
      <c r="Q1149" s="94"/>
      <c r="R1149" s="94"/>
      <c r="S1149" s="99">
        <v>800000</v>
      </c>
      <c r="T1149" s="99">
        <v>650000</v>
      </c>
      <c r="U1149" s="99">
        <v>650000</v>
      </c>
      <c r="V1149" s="99">
        <v>500000</v>
      </c>
      <c r="W1149" s="99"/>
      <c r="X1149" s="99"/>
      <c r="Y1149" s="94"/>
      <c r="Z1149" s="94"/>
    </row>
    <row r="1150" spans="1:26" ht="26.1">
      <c r="A1150" s="9" t="s">
        <v>238</v>
      </c>
      <c r="B1150" s="16" t="s">
        <v>9</v>
      </c>
      <c r="C1150" s="16" t="s">
        <v>17</v>
      </c>
      <c r="D1150" s="16" t="str" cm="1">
        <f t="array" ref="D1150">IF(A1150="", "", _xlfn._xlws.FILTER('Responsáveis pelas informações'!F:F, 'Responsáveis pelas informações'!A:A=A1150))</f>
        <v>Juliana</v>
      </c>
      <c r="E1150" s="16" t="s">
        <v>11</v>
      </c>
      <c r="F1150" s="30" t="s">
        <v>877</v>
      </c>
      <c r="G1150" s="30" t="s">
        <v>877</v>
      </c>
      <c r="H1150" s="30"/>
      <c r="I1150" s="16"/>
      <c r="J1150" s="93"/>
      <c r="K1150" s="93"/>
      <c r="L1150" s="93"/>
      <c r="M1150" s="93"/>
      <c r="N1150" s="93"/>
      <c r="O1150" s="93"/>
      <c r="P1150" s="93"/>
      <c r="Q1150" s="93"/>
      <c r="R1150" s="93"/>
      <c r="S1150" s="92"/>
      <c r="T1150" s="92">
        <v>450000</v>
      </c>
      <c r="U1150" s="92">
        <v>600000</v>
      </c>
      <c r="V1150" s="92">
        <v>150000</v>
      </c>
      <c r="W1150" s="92">
        <v>0</v>
      </c>
      <c r="X1150" s="92"/>
      <c r="Y1150" s="93"/>
      <c r="Z1150" s="93"/>
    </row>
    <row r="1151" spans="1:26" ht="26.1">
      <c r="A1151" s="9" t="s">
        <v>238</v>
      </c>
      <c r="B1151" s="16" t="s">
        <v>14</v>
      </c>
      <c r="C1151" s="16" t="s">
        <v>17</v>
      </c>
      <c r="D1151" s="16" t="str" cm="1">
        <f t="array" ref="D1151">IF(A1151="", "", _xlfn._xlws.FILTER('Responsáveis pelas informações'!F:F, 'Responsáveis pelas informações'!A:A=A1151))</f>
        <v>Juliana</v>
      </c>
      <c r="E1151" s="16" t="s">
        <v>11</v>
      </c>
      <c r="F1151" s="30" t="s">
        <v>877</v>
      </c>
      <c r="G1151" s="30" t="s">
        <v>877</v>
      </c>
      <c r="H1151" s="30"/>
      <c r="I1151" s="16"/>
      <c r="J1151" s="93"/>
      <c r="K1151" s="93"/>
      <c r="L1151" s="93"/>
      <c r="M1151" s="93"/>
      <c r="N1151" s="93"/>
      <c r="O1151" s="93"/>
      <c r="P1151" s="93"/>
      <c r="Q1151" s="93"/>
      <c r="R1151" s="93"/>
      <c r="S1151" s="92"/>
      <c r="T1151" s="92">
        <v>900000</v>
      </c>
      <c r="U1151" s="92">
        <v>1200000</v>
      </c>
      <c r="V1151" s="92">
        <v>300000</v>
      </c>
      <c r="W1151" s="92">
        <v>0</v>
      </c>
      <c r="X1151" s="92"/>
      <c r="Y1151" s="93"/>
      <c r="Z1151" s="93"/>
    </row>
    <row r="1152" spans="1:26" ht="39">
      <c r="A1152" s="9" t="s">
        <v>238</v>
      </c>
      <c r="B1152" s="16" t="s">
        <v>19</v>
      </c>
      <c r="C1152" s="16" t="s">
        <v>17</v>
      </c>
      <c r="D1152" s="16" t="str" cm="1">
        <f t="array" ref="D1152">IF(A1152="", "", _xlfn._xlws.FILTER('Responsáveis pelas informações'!F:F, 'Responsáveis pelas informações'!A:A=A1152))</f>
        <v>Juliana</v>
      </c>
      <c r="E1152" s="16" t="s">
        <v>11</v>
      </c>
      <c r="F1152" s="30" t="s">
        <v>877</v>
      </c>
      <c r="G1152" s="30" t="s">
        <v>877</v>
      </c>
      <c r="H1152" s="30"/>
      <c r="I1152" s="16"/>
      <c r="J1152" s="93"/>
      <c r="K1152" s="93"/>
      <c r="L1152" s="93"/>
      <c r="M1152" s="93"/>
      <c r="N1152" s="93"/>
      <c r="O1152" s="93"/>
      <c r="P1152" s="93"/>
      <c r="Q1152" s="93"/>
      <c r="R1152" s="93"/>
      <c r="S1152" s="92"/>
      <c r="T1152" s="92">
        <v>150000</v>
      </c>
      <c r="U1152" s="92">
        <v>200000</v>
      </c>
      <c r="V1152" s="92">
        <v>50000</v>
      </c>
      <c r="W1152" s="92">
        <v>0</v>
      </c>
      <c r="X1152" s="92"/>
      <c r="Y1152" s="93"/>
      <c r="Z1152" s="93"/>
    </row>
    <row r="1153" spans="1:26" ht="26.1">
      <c r="A1153" s="9" t="s">
        <v>238</v>
      </c>
      <c r="B1153" s="16" t="s">
        <v>24</v>
      </c>
      <c r="C1153" s="16" t="s">
        <v>17</v>
      </c>
      <c r="D1153" s="16" t="str" cm="1">
        <f t="array" ref="D1153">IF(A1153="", "", _xlfn._xlws.FILTER('Responsáveis pelas informações'!F:F, 'Responsáveis pelas informações'!A:A=A1153))</f>
        <v>Juliana</v>
      </c>
      <c r="E1153" s="16" t="s">
        <v>11</v>
      </c>
      <c r="F1153" s="30" t="s">
        <v>877</v>
      </c>
      <c r="G1153" s="30" t="s">
        <v>877</v>
      </c>
      <c r="H1153" s="30"/>
      <c r="I1153" s="16"/>
      <c r="J1153" s="93"/>
      <c r="K1153" s="93"/>
      <c r="L1153" s="93"/>
      <c r="M1153" s="93"/>
      <c r="N1153" s="93"/>
      <c r="O1153" s="93"/>
      <c r="P1153" s="93"/>
      <c r="Q1153" s="93"/>
      <c r="R1153" s="93"/>
      <c r="S1153" s="92"/>
      <c r="T1153" s="92">
        <v>1500000</v>
      </c>
      <c r="U1153" s="92">
        <v>2000000</v>
      </c>
      <c r="V1153" s="92">
        <v>500000</v>
      </c>
      <c r="W1153" s="92">
        <v>0</v>
      </c>
      <c r="X1153" s="92"/>
      <c r="Y1153" s="93"/>
      <c r="Z1153" s="93"/>
    </row>
    <row r="1154" spans="1:26" ht="26.1">
      <c r="A1154" s="9" t="s">
        <v>238</v>
      </c>
      <c r="B1154" s="16" t="s">
        <v>9</v>
      </c>
      <c r="C1154" s="16" t="s">
        <v>7</v>
      </c>
      <c r="D1154" s="16" t="str" cm="1">
        <f t="array" ref="D1154">IF(A1154="", "", _xlfn._xlws.FILTER('Responsáveis pelas informações'!F:F, 'Responsáveis pelas informações'!A:A=A1154))</f>
        <v>Juliana</v>
      </c>
      <c r="E1154" s="16" t="s">
        <v>11</v>
      </c>
      <c r="F1154" s="30" t="s">
        <v>877</v>
      </c>
      <c r="G1154" s="30" t="s">
        <v>877</v>
      </c>
      <c r="H1154" s="30"/>
      <c r="I1154" s="16"/>
      <c r="J1154" s="93"/>
      <c r="K1154" s="93"/>
      <c r="L1154" s="93"/>
      <c r="M1154" s="93"/>
      <c r="N1154" s="93"/>
      <c r="O1154" s="93"/>
      <c r="P1154" s="93"/>
      <c r="Q1154" s="93"/>
      <c r="R1154" s="93"/>
      <c r="S1154" s="92"/>
      <c r="T1154" s="92">
        <v>0</v>
      </c>
      <c r="U1154" s="92">
        <v>0</v>
      </c>
      <c r="V1154" s="92">
        <v>0</v>
      </c>
      <c r="W1154" s="92">
        <v>0</v>
      </c>
      <c r="X1154" s="92"/>
      <c r="Y1154" s="93"/>
      <c r="Z1154" s="93"/>
    </row>
    <row r="1155" spans="1:26" ht="26.1">
      <c r="A1155" s="9" t="s">
        <v>238</v>
      </c>
      <c r="B1155" s="16" t="s">
        <v>14</v>
      </c>
      <c r="C1155" s="16" t="s">
        <v>7</v>
      </c>
      <c r="D1155" s="16" t="str" cm="1">
        <f t="array" ref="D1155">IF(A1155="", "", _xlfn._xlws.FILTER('Responsáveis pelas informações'!F:F, 'Responsáveis pelas informações'!A:A=A1155))</f>
        <v>Juliana</v>
      </c>
      <c r="E1155" s="16" t="s">
        <v>11</v>
      </c>
      <c r="F1155" s="30" t="s">
        <v>877</v>
      </c>
      <c r="G1155" s="30" t="s">
        <v>877</v>
      </c>
      <c r="H1155" s="30"/>
      <c r="I1155" s="16"/>
      <c r="J1155" s="93"/>
      <c r="K1155" s="93"/>
      <c r="L1155" s="93"/>
      <c r="M1155" s="93"/>
      <c r="N1155" s="93"/>
      <c r="O1155" s="93"/>
      <c r="P1155" s="93"/>
      <c r="Q1155" s="93"/>
      <c r="R1155" s="93"/>
      <c r="S1155" s="92"/>
      <c r="T1155" s="92">
        <v>0</v>
      </c>
      <c r="U1155" s="92">
        <v>0</v>
      </c>
      <c r="V1155" s="92">
        <v>0</v>
      </c>
      <c r="W1155" s="92">
        <v>0</v>
      </c>
      <c r="X1155" s="92"/>
      <c r="Y1155" s="93"/>
      <c r="Z1155" s="93"/>
    </row>
    <row r="1156" spans="1:26" ht="39">
      <c r="A1156" s="9" t="s">
        <v>238</v>
      </c>
      <c r="B1156" s="16" t="s">
        <v>19</v>
      </c>
      <c r="C1156" s="16" t="s">
        <v>7</v>
      </c>
      <c r="D1156" s="16" t="str" cm="1">
        <f t="array" ref="D1156">IF(A1156="", "", _xlfn._xlws.FILTER('Responsáveis pelas informações'!F:F, 'Responsáveis pelas informações'!A:A=A1156))</f>
        <v>Juliana</v>
      </c>
      <c r="E1156" s="16" t="s">
        <v>11</v>
      </c>
      <c r="F1156" s="30" t="s">
        <v>877</v>
      </c>
      <c r="G1156" s="30" t="s">
        <v>877</v>
      </c>
      <c r="H1156" s="30"/>
      <c r="I1156" s="16"/>
      <c r="J1156" s="93"/>
      <c r="K1156" s="93"/>
      <c r="L1156" s="93"/>
      <c r="M1156" s="93"/>
      <c r="N1156" s="93"/>
      <c r="O1156" s="93"/>
      <c r="P1156" s="93"/>
      <c r="Q1156" s="93"/>
      <c r="R1156" s="93"/>
      <c r="S1156" s="92"/>
      <c r="T1156" s="92">
        <v>0</v>
      </c>
      <c r="U1156" s="92">
        <v>0</v>
      </c>
      <c r="V1156" s="92">
        <v>0</v>
      </c>
      <c r="W1156" s="92">
        <v>0</v>
      </c>
      <c r="X1156" s="92"/>
      <c r="Y1156" s="93"/>
      <c r="Z1156" s="93"/>
    </row>
    <row r="1157" spans="1:26" ht="26.1">
      <c r="A1157" s="9" t="s">
        <v>238</v>
      </c>
      <c r="B1157" s="16" t="s">
        <v>24</v>
      </c>
      <c r="C1157" s="16" t="s">
        <v>7</v>
      </c>
      <c r="D1157" s="16" t="str" cm="1">
        <f t="array" ref="D1157">IF(A1157="", "", _xlfn._xlws.FILTER('Responsáveis pelas informações'!F:F, 'Responsáveis pelas informações'!A:A=A1157))</f>
        <v>Juliana</v>
      </c>
      <c r="E1157" s="16" t="s">
        <v>11</v>
      </c>
      <c r="F1157" s="30" t="s">
        <v>877</v>
      </c>
      <c r="G1157" s="30" t="s">
        <v>877</v>
      </c>
      <c r="H1157" s="30"/>
      <c r="I1157" s="16"/>
      <c r="J1157" s="93"/>
      <c r="K1157" s="93"/>
      <c r="L1157" s="93"/>
      <c r="M1157" s="93"/>
      <c r="N1157" s="93"/>
      <c r="O1157" s="93"/>
      <c r="P1157" s="93"/>
      <c r="Q1157" s="93"/>
      <c r="R1157" s="93"/>
      <c r="S1157" s="92"/>
      <c r="T1157" s="92">
        <v>0</v>
      </c>
      <c r="U1157" s="92">
        <v>0</v>
      </c>
      <c r="V1157" s="92">
        <v>0</v>
      </c>
      <c r="W1157" s="92">
        <v>0</v>
      </c>
      <c r="X1157" s="92"/>
      <c r="Y1157" s="93"/>
      <c r="Z1157" s="93"/>
    </row>
    <row r="1158" spans="1:26" ht="26.1">
      <c r="A1158" s="9" t="s">
        <v>238</v>
      </c>
      <c r="B1158" s="16" t="s">
        <v>9</v>
      </c>
      <c r="C1158" s="16" t="s">
        <v>12</v>
      </c>
      <c r="D1158" s="16" t="str" cm="1">
        <f t="array" ref="D1158">IF(A1158="", "", _xlfn._xlws.FILTER('Responsáveis pelas informações'!F:F, 'Responsáveis pelas informações'!A:A=A1158))</f>
        <v>Juliana</v>
      </c>
      <c r="E1158" s="16" t="s">
        <v>11</v>
      </c>
      <c r="F1158" s="30" t="s">
        <v>877</v>
      </c>
      <c r="G1158" s="30" t="s">
        <v>877</v>
      </c>
      <c r="H1158" s="30"/>
      <c r="I1158" s="16"/>
      <c r="J1158" s="93"/>
      <c r="K1158" s="93"/>
      <c r="L1158" s="93"/>
      <c r="M1158" s="93"/>
      <c r="N1158" s="93"/>
      <c r="O1158" s="93"/>
      <c r="P1158" s="93"/>
      <c r="Q1158" s="93"/>
      <c r="R1158" s="93"/>
      <c r="S1158" s="92"/>
      <c r="T1158" s="92">
        <v>0</v>
      </c>
      <c r="U1158" s="92">
        <v>0</v>
      </c>
      <c r="V1158" s="92">
        <v>0</v>
      </c>
      <c r="W1158" s="92">
        <v>0</v>
      </c>
      <c r="X1158" s="92"/>
      <c r="Y1158" s="93"/>
      <c r="Z1158" s="93"/>
    </row>
    <row r="1159" spans="1:26" ht="26.1">
      <c r="A1159" s="9" t="s">
        <v>238</v>
      </c>
      <c r="B1159" s="16" t="s">
        <v>14</v>
      </c>
      <c r="C1159" s="16" t="s">
        <v>12</v>
      </c>
      <c r="D1159" s="16" t="str" cm="1">
        <f t="array" ref="D1159">IF(A1159="", "", _xlfn._xlws.FILTER('Responsáveis pelas informações'!F:F, 'Responsáveis pelas informações'!A:A=A1159))</f>
        <v>Juliana</v>
      </c>
      <c r="E1159" s="16" t="s">
        <v>11</v>
      </c>
      <c r="F1159" s="30" t="s">
        <v>877</v>
      </c>
      <c r="G1159" s="30" t="s">
        <v>877</v>
      </c>
      <c r="H1159" s="30"/>
      <c r="I1159" s="16"/>
      <c r="J1159" s="93"/>
      <c r="K1159" s="93"/>
      <c r="L1159" s="93"/>
      <c r="M1159" s="93"/>
      <c r="N1159" s="93"/>
      <c r="O1159" s="93"/>
      <c r="P1159" s="93"/>
      <c r="Q1159" s="93"/>
      <c r="R1159" s="93"/>
      <c r="S1159" s="92"/>
      <c r="T1159" s="92">
        <v>0</v>
      </c>
      <c r="U1159" s="92">
        <v>0</v>
      </c>
      <c r="V1159" s="92">
        <v>0</v>
      </c>
      <c r="W1159" s="92">
        <v>0</v>
      </c>
      <c r="X1159" s="92"/>
      <c r="Y1159" s="93"/>
      <c r="Z1159" s="93"/>
    </row>
    <row r="1160" spans="1:26" ht="39">
      <c r="A1160" s="9" t="s">
        <v>238</v>
      </c>
      <c r="B1160" s="16" t="s">
        <v>19</v>
      </c>
      <c r="C1160" s="16" t="s">
        <v>12</v>
      </c>
      <c r="D1160" s="16" t="str" cm="1">
        <f t="array" ref="D1160">IF(A1160="", "", _xlfn._xlws.FILTER('Responsáveis pelas informações'!F:F, 'Responsáveis pelas informações'!A:A=A1160))</f>
        <v>Juliana</v>
      </c>
      <c r="E1160" s="16" t="s">
        <v>11</v>
      </c>
      <c r="F1160" s="30" t="s">
        <v>877</v>
      </c>
      <c r="G1160" s="30" t="s">
        <v>877</v>
      </c>
      <c r="H1160" s="30"/>
      <c r="I1160" s="16"/>
      <c r="J1160" s="93"/>
      <c r="K1160" s="93"/>
      <c r="L1160" s="93"/>
      <c r="M1160" s="93"/>
      <c r="N1160" s="93"/>
      <c r="O1160" s="93"/>
      <c r="P1160" s="93"/>
      <c r="Q1160" s="93"/>
      <c r="R1160" s="93"/>
      <c r="S1160" s="92"/>
      <c r="T1160" s="92">
        <v>0</v>
      </c>
      <c r="U1160" s="92">
        <v>0</v>
      </c>
      <c r="V1160" s="92">
        <v>0</v>
      </c>
      <c r="W1160" s="92">
        <v>0</v>
      </c>
      <c r="X1160" s="92"/>
      <c r="Y1160" s="93"/>
      <c r="Z1160" s="93"/>
    </row>
    <row r="1161" spans="1:26" ht="26.1">
      <c r="A1161" s="9" t="s">
        <v>238</v>
      </c>
      <c r="B1161" s="16" t="s">
        <v>24</v>
      </c>
      <c r="C1161" s="16" t="s">
        <v>12</v>
      </c>
      <c r="D1161" s="16" t="str" cm="1">
        <f t="array" ref="D1161">IF(A1161="", "", _xlfn._xlws.FILTER('Responsáveis pelas informações'!F:F, 'Responsáveis pelas informações'!A:A=A1161))</f>
        <v>Juliana</v>
      </c>
      <c r="E1161" s="16" t="s">
        <v>11</v>
      </c>
      <c r="F1161" s="30" t="s">
        <v>877</v>
      </c>
      <c r="G1161" s="30" t="s">
        <v>877</v>
      </c>
      <c r="H1161" s="30"/>
      <c r="I1161" s="16"/>
      <c r="J1161" s="93"/>
      <c r="K1161" s="93"/>
      <c r="L1161" s="93"/>
      <c r="M1161" s="93"/>
      <c r="N1161" s="93"/>
      <c r="O1161" s="93"/>
      <c r="P1161" s="93"/>
      <c r="Q1161" s="93"/>
      <c r="R1161" s="93"/>
      <c r="S1161" s="92"/>
      <c r="T1161" s="92">
        <v>0</v>
      </c>
      <c r="U1161" s="92">
        <v>0</v>
      </c>
      <c r="V1161" s="92">
        <v>0</v>
      </c>
      <c r="W1161" s="92">
        <v>0</v>
      </c>
      <c r="X1161" s="92"/>
      <c r="Y1161" s="93"/>
      <c r="Z1161" s="93"/>
    </row>
    <row r="1162" spans="1:26" ht="26.1">
      <c r="A1162" s="9" t="s">
        <v>157</v>
      </c>
      <c r="B1162" s="16" t="s">
        <v>9</v>
      </c>
      <c r="C1162" s="16" t="s">
        <v>17</v>
      </c>
      <c r="D1162" s="16" t="str" cm="1">
        <f t="array" ref="D1162">IF(A1162="", "", _xlfn._xlws.FILTER('Responsáveis pelas informações'!F:F, 'Responsáveis pelas informações'!A:A=A1162))</f>
        <v>Marcos</v>
      </c>
      <c r="E1162" s="16" t="s">
        <v>11</v>
      </c>
      <c r="F1162" s="30" t="s">
        <v>408</v>
      </c>
      <c r="G1162" s="30" t="s">
        <v>877</v>
      </c>
      <c r="H1162" s="30"/>
      <c r="I1162" s="87"/>
      <c r="J1162" s="93"/>
      <c r="K1162" s="93"/>
      <c r="L1162" s="93"/>
      <c r="M1162" s="93"/>
      <c r="N1162" s="93"/>
      <c r="O1162" s="93"/>
      <c r="P1162" s="93"/>
      <c r="Q1162" s="93"/>
      <c r="R1162" s="93"/>
      <c r="S1162" s="92">
        <v>4483896.75</v>
      </c>
      <c r="T1162" s="92">
        <v>1096560.08</v>
      </c>
      <c r="U1162" s="92">
        <v>1918649.23</v>
      </c>
      <c r="V1162" s="92">
        <v>1065668.6100000001</v>
      </c>
      <c r="W1162" s="92"/>
      <c r="X1162" s="92"/>
      <c r="Y1162" s="93"/>
      <c r="Z1162" s="93"/>
    </row>
    <row r="1163" spans="1:26" ht="26.1">
      <c r="A1163" s="9" t="s">
        <v>157</v>
      </c>
      <c r="B1163" s="16" t="s">
        <v>14</v>
      </c>
      <c r="C1163" s="16" t="s">
        <v>17</v>
      </c>
      <c r="D1163" s="16" t="str" cm="1">
        <f t="array" ref="D1163">IF(A1163="", "", _xlfn._xlws.FILTER('Responsáveis pelas informações'!F:F, 'Responsáveis pelas informações'!A:A=A1163))</f>
        <v>Marcos</v>
      </c>
      <c r="E1163" s="16" t="s">
        <v>11</v>
      </c>
      <c r="F1163" s="30" t="s">
        <v>408</v>
      </c>
      <c r="G1163" s="30" t="s">
        <v>877</v>
      </c>
      <c r="H1163" s="30"/>
      <c r="I1163" s="87"/>
      <c r="J1163" s="93"/>
      <c r="K1163" s="93"/>
      <c r="L1163" s="93"/>
      <c r="M1163" s="93"/>
      <c r="N1163" s="93"/>
      <c r="O1163" s="93"/>
      <c r="P1163" s="93"/>
      <c r="Q1163" s="93"/>
      <c r="R1163" s="93"/>
      <c r="S1163" s="92">
        <v>2150628.35</v>
      </c>
      <c r="T1163" s="92">
        <v>1163311.6100000001</v>
      </c>
      <c r="U1163" s="92">
        <v>2126929.41</v>
      </c>
      <c r="V1163" s="92">
        <v>1137133.55</v>
      </c>
      <c r="W1163" s="92"/>
      <c r="X1163" s="92"/>
      <c r="Y1163" s="93"/>
      <c r="Z1163" s="93"/>
    </row>
    <row r="1164" spans="1:26" ht="39">
      <c r="A1164" s="9" t="s">
        <v>157</v>
      </c>
      <c r="B1164" s="16" t="s">
        <v>19</v>
      </c>
      <c r="C1164" s="16" t="s">
        <v>17</v>
      </c>
      <c r="D1164" s="16" t="str" cm="1">
        <f t="array" ref="D1164">IF(A1164="", "", _xlfn._xlws.FILTER('Responsáveis pelas informações'!F:F, 'Responsáveis pelas informações'!A:A=A1164))</f>
        <v>Marcos</v>
      </c>
      <c r="E1164" s="16" t="s">
        <v>11</v>
      </c>
      <c r="F1164" s="30" t="s">
        <v>408</v>
      </c>
      <c r="G1164" s="30" t="s">
        <v>877</v>
      </c>
      <c r="H1164" s="30"/>
      <c r="I1164" s="87"/>
      <c r="J1164" s="93"/>
      <c r="K1164" s="93"/>
      <c r="L1164" s="93"/>
      <c r="M1164" s="93"/>
      <c r="N1164" s="93"/>
      <c r="O1164" s="93"/>
      <c r="P1164" s="93"/>
      <c r="Q1164" s="93"/>
      <c r="R1164" s="93"/>
      <c r="S1164" s="92">
        <v>6946675.0700000003</v>
      </c>
      <c r="T1164" s="92">
        <v>1005158.86</v>
      </c>
      <c r="U1164" s="92">
        <v>1910025.08</v>
      </c>
      <c r="V1164" s="92">
        <v>936496.65</v>
      </c>
      <c r="W1164" s="92"/>
      <c r="X1164" s="92"/>
      <c r="Y1164" s="93"/>
      <c r="Z1164" s="93"/>
    </row>
    <row r="1165" spans="1:26" ht="26.1">
      <c r="A1165" s="9" t="s">
        <v>157</v>
      </c>
      <c r="B1165" s="16" t="s">
        <v>24</v>
      </c>
      <c r="C1165" s="16" t="s">
        <v>17</v>
      </c>
      <c r="D1165" s="16" t="str" cm="1">
        <f t="array" ref="D1165">IF(A1165="", "", _xlfn._xlws.FILTER('Responsáveis pelas informações'!F:F, 'Responsáveis pelas informações'!A:A=A1165))</f>
        <v>Marcos</v>
      </c>
      <c r="E1165" s="16" t="s">
        <v>11</v>
      </c>
      <c r="F1165" s="30" t="s">
        <v>408</v>
      </c>
      <c r="G1165" s="30" t="s">
        <v>877</v>
      </c>
      <c r="H1165" s="30"/>
      <c r="I1165" s="87"/>
      <c r="J1165" s="93"/>
      <c r="K1165" s="93"/>
      <c r="L1165" s="93"/>
      <c r="M1165" s="93"/>
      <c r="N1165" s="93"/>
      <c r="O1165" s="93"/>
      <c r="P1165" s="93"/>
      <c r="Q1165" s="93"/>
      <c r="R1165" s="93"/>
      <c r="S1165" s="92">
        <v>13581200.17</v>
      </c>
      <c r="T1165" s="92">
        <v>3265030.55</v>
      </c>
      <c r="U1165" s="92">
        <v>5955603.7199999997</v>
      </c>
      <c r="V1165" s="92">
        <v>3139298.81</v>
      </c>
      <c r="W1165" s="92"/>
      <c r="X1165" s="92"/>
      <c r="Y1165" s="93"/>
      <c r="Z1165" s="93"/>
    </row>
    <row r="1166" spans="1:26" ht="26.1">
      <c r="A1166" s="9" t="s">
        <v>157</v>
      </c>
      <c r="B1166" s="16" t="s">
        <v>9</v>
      </c>
      <c r="C1166" s="16" t="s">
        <v>7</v>
      </c>
      <c r="D1166" s="16" t="str" cm="1">
        <f t="array" ref="D1166">IF(A1166="", "", _xlfn._xlws.FILTER('Responsáveis pelas informações'!F:F, 'Responsáveis pelas informações'!A:A=A1166))</f>
        <v>Marcos</v>
      </c>
      <c r="E1166" s="16" t="s">
        <v>11</v>
      </c>
      <c r="F1166" s="30" t="s">
        <v>408</v>
      </c>
      <c r="G1166" s="30" t="s">
        <v>877</v>
      </c>
      <c r="H1166" s="30"/>
      <c r="I1166" s="87"/>
      <c r="J1166" s="93"/>
      <c r="K1166" s="93"/>
      <c r="L1166" s="93"/>
      <c r="M1166" s="93"/>
      <c r="N1166" s="93"/>
      <c r="O1166" s="93"/>
      <c r="P1166" s="93"/>
      <c r="Q1166" s="93"/>
      <c r="R1166" s="93"/>
      <c r="S1166" s="92">
        <v>2162800</v>
      </c>
      <c r="T1166" s="92">
        <v>2296000</v>
      </c>
      <c r="U1166" s="92">
        <v>1867200</v>
      </c>
      <c r="V1166" s="92">
        <v>1084000</v>
      </c>
      <c r="W1166" s="92"/>
      <c r="X1166" s="92"/>
      <c r="Y1166" s="93"/>
      <c r="Z1166" s="93"/>
    </row>
    <row r="1167" spans="1:26" ht="26.1">
      <c r="A1167" s="9" t="s">
        <v>157</v>
      </c>
      <c r="B1167" s="16" t="s">
        <v>14</v>
      </c>
      <c r="C1167" s="16" t="s">
        <v>7</v>
      </c>
      <c r="D1167" s="16" t="str" cm="1">
        <f t="array" ref="D1167">IF(A1167="", "", _xlfn._xlws.FILTER('Responsáveis pelas informações'!F:F, 'Responsáveis pelas informações'!A:A=A1167))</f>
        <v>Marcos</v>
      </c>
      <c r="E1167" s="16" t="s">
        <v>11</v>
      </c>
      <c r="F1167" s="30" t="s">
        <v>408</v>
      </c>
      <c r="G1167" s="30" t="s">
        <v>877</v>
      </c>
      <c r="H1167" s="30"/>
      <c r="I1167" s="87"/>
      <c r="J1167" s="93"/>
      <c r="K1167" s="93"/>
      <c r="L1167" s="93"/>
      <c r="M1167" s="93"/>
      <c r="N1167" s="93"/>
      <c r="O1167" s="93"/>
      <c r="P1167" s="93"/>
      <c r="Q1167" s="93"/>
      <c r="R1167" s="93"/>
      <c r="S1167" s="92">
        <v>2185666.67</v>
      </c>
      <c r="T1167" s="92">
        <v>2088333.33</v>
      </c>
      <c r="U1167" s="92">
        <v>1847666.67</v>
      </c>
      <c r="V1167" s="92">
        <v>995000</v>
      </c>
      <c r="W1167" s="92"/>
      <c r="X1167" s="92"/>
      <c r="Y1167" s="93"/>
      <c r="Z1167" s="93"/>
    </row>
    <row r="1168" spans="1:26" ht="39">
      <c r="A1168" s="9" t="s">
        <v>157</v>
      </c>
      <c r="B1168" s="16" t="s">
        <v>19</v>
      </c>
      <c r="C1168" s="16" t="s">
        <v>7</v>
      </c>
      <c r="D1168" s="16" t="str" cm="1">
        <f t="array" ref="D1168">IF(A1168="", "", _xlfn._xlws.FILTER('Responsáveis pelas informações'!F:F, 'Responsáveis pelas informações'!A:A=A1168))</f>
        <v>Marcos</v>
      </c>
      <c r="E1168" s="16" t="s">
        <v>11</v>
      </c>
      <c r="F1168" s="30" t="s">
        <v>408</v>
      </c>
      <c r="G1168" s="30" t="s">
        <v>877</v>
      </c>
      <c r="H1168" s="30"/>
      <c r="I1168" s="87"/>
      <c r="J1168" s="93"/>
      <c r="K1168" s="93"/>
      <c r="L1168" s="93"/>
      <c r="M1168" s="93"/>
      <c r="N1168" s="93"/>
      <c r="O1168" s="93"/>
      <c r="P1168" s="93"/>
      <c r="Q1168" s="93"/>
      <c r="R1168" s="93"/>
      <c r="S1168" s="92">
        <v>1953438.1</v>
      </c>
      <c r="T1168" s="92">
        <v>2232333.33</v>
      </c>
      <c r="U1168" s="92">
        <v>1671323.81</v>
      </c>
      <c r="V1168" s="92">
        <v>842428.57</v>
      </c>
      <c r="W1168" s="92"/>
      <c r="X1168" s="92"/>
      <c r="Y1168" s="93"/>
      <c r="Z1168" s="93"/>
    </row>
    <row r="1169" spans="1:26" ht="26.1">
      <c r="A1169" s="9" t="s">
        <v>157</v>
      </c>
      <c r="B1169" s="16" t="s">
        <v>24</v>
      </c>
      <c r="C1169" s="16" t="s">
        <v>7</v>
      </c>
      <c r="D1169" s="16" t="str" cm="1">
        <f t="array" ref="D1169">IF(A1169="", "", _xlfn._xlws.FILTER('Responsáveis pelas informações'!F:F, 'Responsáveis pelas informações'!A:A=A1169))</f>
        <v>Marcos</v>
      </c>
      <c r="E1169" s="16" t="s">
        <v>11</v>
      </c>
      <c r="F1169" s="30" t="s">
        <v>408</v>
      </c>
      <c r="G1169" s="30" t="s">
        <v>877</v>
      </c>
      <c r="H1169" s="30"/>
      <c r="I1169" s="87"/>
      <c r="J1169" s="93"/>
      <c r="K1169" s="93"/>
      <c r="L1169" s="93"/>
      <c r="M1169" s="93"/>
      <c r="N1169" s="93"/>
      <c r="O1169" s="93"/>
      <c r="P1169" s="93"/>
      <c r="Q1169" s="93"/>
      <c r="R1169" s="93"/>
      <c r="S1169" s="92">
        <v>6301904.7699999996</v>
      </c>
      <c r="T1169" s="92">
        <v>6616666.6600000001</v>
      </c>
      <c r="U1169" s="92">
        <v>5386190.4800000004</v>
      </c>
      <c r="V1169" s="92">
        <v>2921428.57</v>
      </c>
      <c r="W1169" s="92"/>
      <c r="X1169" s="92"/>
      <c r="Y1169" s="93"/>
      <c r="Z1169" s="93"/>
    </row>
    <row r="1170" spans="1:26" ht="26.1">
      <c r="A1170" s="9" t="s">
        <v>157</v>
      </c>
      <c r="B1170" s="16" t="s">
        <v>9</v>
      </c>
      <c r="C1170" s="16" t="s">
        <v>12</v>
      </c>
      <c r="D1170" s="16" t="str" cm="1">
        <f t="array" ref="D1170">IF(A1170="", "", _xlfn._xlws.FILTER('Responsáveis pelas informações'!F:F, 'Responsáveis pelas informações'!A:A=A1170))</f>
        <v>Marcos</v>
      </c>
      <c r="E1170" s="16" t="s">
        <v>11</v>
      </c>
      <c r="F1170" s="30" t="s">
        <v>408</v>
      </c>
      <c r="G1170" s="30" t="s">
        <v>877</v>
      </c>
      <c r="H1170" s="30"/>
      <c r="I1170" s="87"/>
      <c r="J1170" s="93"/>
      <c r="K1170" s="93"/>
      <c r="L1170" s="93"/>
      <c r="M1170" s="93"/>
      <c r="N1170" s="93"/>
      <c r="O1170" s="93"/>
      <c r="P1170" s="93"/>
      <c r="Q1170" s="93"/>
      <c r="R1170" s="93"/>
      <c r="S1170" s="92">
        <v>194653.28</v>
      </c>
      <c r="T1170" s="92">
        <v>324156.34999999998</v>
      </c>
      <c r="U1170" s="92">
        <v>353584.42</v>
      </c>
      <c r="V1170" s="92">
        <v>222259.23</v>
      </c>
      <c r="W1170" s="92"/>
      <c r="X1170" s="92"/>
      <c r="Y1170" s="93"/>
      <c r="Z1170" s="93"/>
    </row>
    <row r="1171" spans="1:26" ht="26.1">
      <c r="A1171" s="9" t="s">
        <v>157</v>
      </c>
      <c r="B1171" s="16" t="s">
        <v>14</v>
      </c>
      <c r="C1171" s="16" t="s">
        <v>12</v>
      </c>
      <c r="D1171" s="16" t="str" cm="1">
        <f t="array" ref="D1171">IF(A1171="", "", _xlfn._xlws.FILTER('Responsáveis pelas informações'!F:F, 'Responsáveis pelas informações'!A:A=A1171))</f>
        <v>Marcos</v>
      </c>
      <c r="E1171" s="16" t="s">
        <v>11</v>
      </c>
      <c r="F1171" s="30" t="s">
        <v>408</v>
      </c>
      <c r="G1171" s="30" t="s">
        <v>877</v>
      </c>
      <c r="H1171" s="30"/>
      <c r="I1171" s="87"/>
      <c r="J1171" s="93"/>
      <c r="K1171" s="93"/>
      <c r="L1171" s="93"/>
      <c r="M1171" s="93"/>
      <c r="N1171" s="93"/>
      <c r="O1171" s="93"/>
      <c r="P1171" s="93"/>
      <c r="Q1171" s="93"/>
      <c r="R1171" s="93"/>
      <c r="S1171" s="92">
        <v>213654.28</v>
      </c>
      <c r="T1171" s="92">
        <v>358653</v>
      </c>
      <c r="U1171" s="92">
        <v>368229.6</v>
      </c>
      <c r="V1171" s="92">
        <v>233852.06</v>
      </c>
      <c r="W1171" s="92"/>
      <c r="X1171" s="92"/>
      <c r="Y1171" s="93"/>
      <c r="Z1171" s="93"/>
    </row>
    <row r="1172" spans="1:26" ht="39">
      <c r="A1172" s="9" t="s">
        <v>157</v>
      </c>
      <c r="B1172" s="16" t="s">
        <v>19</v>
      </c>
      <c r="C1172" s="16" t="s">
        <v>12</v>
      </c>
      <c r="D1172" s="16" t="str" cm="1">
        <f t="array" ref="D1172">IF(A1172="", "", _xlfn._xlws.FILTER('Responsáveis pelas informações'!F:F, 'Responsáveis pelas informações'!A:A=A1172))</f>
        <v>Marcos</v>
      </c>
      <c r="E1172" s="16" t="s">
        <v>11</v>
      </c>
      <c r="F1172" s="30" t="s">
        <v>408</v>
      </c>
      <c r="G1172" s="30" t="s">
        <v>877</v>
      </c>
      <c r="H1172" s="30"/>
      <c r="I1172" s="87"/>
      <c r="J1172" s="93"/>
      <c r="K1172" s="93"/>
      <c r="L1172" s="93"/>
      <c r="M1172" s="93"/>
      <c r="N1172" s="93"/>
      <c r="O1172" s="93"/>
      <c r="P1172" s="93"/>
      <c r="Q1172" s="93"/>
      <c r="R1172" s="93"/>
      <c r="S1172" s="92">
        <v>188753.95</v>
      </c>
      <c r="T1172" s="92">
        <v>336578.2</v>
      </c>
      <c r="U1172" s="92">
        <v>332825.63</v>
      </c>
      <c r="V1172" s="92">
        <v>208263.44</v>
      </c>
      <c r="W1172" s="92"/>
      <c r="X1172" s="92"/>
      <c r="Y1172" s="93"/>
      <c r="Z1172" s="93"/>
    </row>
    <row r="1173" spans="1:26" ht="26.1">
      <c r="A1173" s="9" t="s">
        <v>157</v>
      </c>
      <c r="B1173" s="16" t="s">
        <v>24</v>
      </c>
      <c r="C1173" s="16" t="s">
        <v>12</v>
      </c>
      <c r="D1173" s="16" t="s">
        <v>222</v>
      </c>
      <c r="E1173" s="16" t="s">
        <v>11</v>
      </c>
      <c r="F1173" s="30" t="s">
        <v>408</v>
      </c>
      <c r="G1173" s="30" t="s">
        <v>877</v>
      </c>
      <c r="H1173" s="30"/>
      <c r="I1173" s="87"/>
      <c r="J1173" s="93"/>
      <c r="K1173" s="93"/>
      <c r="L1173" s="93"/>
      <c r="M1173" s="93"/>
      <c r="N1173" s="93"/>
      <c r="O1173" s="93"/>
      <c r="P1173" s="93"/>
      <c r="Q1173" s="93"/>
      <c r="R1173" s="93"/>
      <c r="S1173" s="92">
        <v>597061.51</v>
      </c>
      <c r="T1173" s="92">
        <v>1019387.55</v>
      </c>
      <c r="U1173" s="92">
        <v>1054639.6499999999</v>
      </c>
      <c r="V1173" s="92">
        <v>664374.73</v>
      </c>
      <c r="W1173" s="92"/>
      <c r="X1173" s="92"/>
      <c r="Y1173" s="93"/>
      <c r="Z1173" s="93"/>
    </row>
    <row r="1174" spans="1:26" ht="26.1">
      <c r="A1174" s="9" t="s">
        <v>157</v>
      </c>
      <c r="B1174" s="16" t="s">
        <v>9</v>
      </c>
      <c r="C1174" s="16" t="s">
        <v>17</v>
      </c>
      <c r="D1174" s="16" t="str" cm="1">
        <f t="array" ref="D1174">IF(A1174="", "", _xlfn._xlws.FILTER('Responsáveis pelas informações'!F:F, 'Responsáveis pelas informações'!A:A=A1174))</f>
        <v>Marcos</v>
      </c>
      <c r="E1174" s="16" t="s">
        <v>11</v>
      </c>
      <c r="F1174" s="30" t="s">
        <v>877</v>
      </c>
      <c r="G1174" s="30" t="s">
        <v>389</v>
      </c>
      <c r="H1174" s="30"/>
      <c r="I1174" s="87"/>
      <c r="J1174" s="93"/>
      <c r="K1174" s="93"/>
      <c r="L1174" s="93"/>
      <c r="M1174" s="93"/>
      <c r="N1174" s="93"/>
      <c r="O1174" s="93"/>
      <c r="P1174" s="93"/>
      <c r="Q1174" s="93"/>
      <c r="R1174" s="93"/>
      <c r="S1174" s="92">
        <v>4483896.75</v>
      </c>
      <c r="T1174" s="92">
        <v>1096560.08</v>
      </c>
      <c r="U1174" s="92">
        <v>1918649.23</v>
      </c>
      <c r="V1174" s="92">
        <v>1065668.6100000001</v>
      </c>
      <c r="W1174" s="92"/>
      <c r="X1174" s="92"/>
      <c r="Y1174" s="93"/>
      <c r="Z1174" s="93"/>
    </row>
    <row r="1175" spans="1:26" ht="26.1">
      <c r="A1175" s="9" t="s">
        <v>157</v>
      </c>
      <c r="B1175" s="16" t="s">
        <v>14</v>
      </c>
      <c r="C1175" s="16" t="s">
        <v>17</v>
      </c>
      <c r="D1175" s="16" t="str" cm="1">
        <f t="array" ref="D1175">IF(A1175="", "", _xlfn._xlws.FILTER('Responsáveis pelas informações'!F:F, 'Responsáveis pelas informações'!A:A=A1175))</f>
        <v>Marcos</v>
      </c>
      <c r="E1175" s="16" t="s">
        <v>11</v>
      </c>
      <c r="F1175" s="30" t="s">
        <v>877</v>
      </c>
      <c r="G1175" s="30" t="s">
        <v>389</v>
      </c>
      <c r="H1175" s="30"/>
      <c r="I1175" s="87"/>
      <c r="J1175" s="93"/>
      <c r="K1175" s="93"/>
      <c r="L1175" s="93"/>
      <c r="M1175" s="93"/>
      <c r="N1175" s="93"/>
      <c r="O1175" s="93"/>
      <c r="P1175" s="93"/>
      <c r="Q1175" s="93"/>
      <c r="R1175" s="93"/>
      <c r="S1175" s="92">
        <v>2150628.35</v>
      </c>
      <c r="T1175" s="92">
        <v>1163311.6100000001</v>
      </c>
      <c r="U1175" s="92">
        <v>2126929.41</v>
      </c>
      <c r="V1175" s="92">
        <v>1137133.55</v>
      </c>
      <c r="W1175" s="92"/>
      <c r="X1175" s="92"/>
      <c r="Y1175" s="93"/>
      <c r="Z1175" s="93"/>
    </row>
    <row r="1176" spans="1:26" ht="39">
      <c r="A1176" s="9" t="s">
        <v>157</v>
      </c>
      <c r="B1176" s="16" t="s">
        <v>19</v>
      </c>
      <c r="C1176" s="16" t="s">
        <v>17</v>
      </c>
      <c r="D1176" s="16" t="str" cm="1">
        <f t="array" ref="D1176">IF(A1176="", "", _xlfn._xlws.FILTER('Responsáveis pelas informações'!F:F, 'Responsáveis pelas informações'!A:A=A1176))</f>
        <v>Marcos</v>
      </c>
      <c r="E1176" s="16" t="s">
        <v>11</v>
      </c>
      <c r="F1176" s="30" t="s">
        <v>877</v>
      </c>
      <c r="G1176" s="30" t="s">
        <v>389</v>
      </c>
      <c r="H1176" s="30"/>
      <c r="I1176" s="87"/>
      <c r="J1176" s="93"/>
      <c r="K1176" s="93"/>
      <c r="L1176" s="93"/>
      <c r="M1176" s="93"/>
      <c r="N1176" s="93"/>
      <c r="O1176" s="93"/>
      <c r="P1176" s="93"/>
      <c r="Q1176" s="93"/>
      <c r="R1176" s="93"/>
      <c r="S1176" s="92">
        <v>6946675.0700000003</v>
      </c>
      <c r="T1176" s="92">
        <v>1005158.86</v>
      </c>
      <c r="U1176" s="92">
        <v>1910025.08</v>
      </c>
      <c r="V1176" s="92">
        <v>936496.65</v>
      </c>
      <c r="W1176" s="92"/>
      <c r="X1176" s="92"/>
      <c r="Y1176" s="93"/>
      <c r="Z1176" s="93"/>
    </row>
    <row r="1177" spans="1:26" ht="26.1">
      <c r="A1177" s="9" t="s">
        <v>157</v>
      </c>
      <c r="B1177" s="16" t="s">
        <v>24</v>
      </c>
      <c r="C1177" s="16" t="s">
        <v>17</v>
      </c>
      <c r="D1177" s="16" t="str" cm="1">
        <f t="array" ref="D1177">IF(A1177="", "", _xlfn._xlws.FILTER('Responsáveis pelas informações'!F:F, 'Responsáveis pelas informações'!A:A=A1177))</f>
        <v>Marcos</v>
      </c>
      <c r="E1177" s="16" t="s">
        <v>11</v>
      </c>
      <c r="F1177" s="30" t="s">
        <v>877</v>
      </c>
      <c r="G1177" s="30" t="s">
        <v>389</v>
      </c>
      <c r="H1177" s="30"/>
      <c r="I1177" s="87"/>
      <c r="J1177" s="93"/>
      <c r="K1177" s="93"/>
      <c r="L1177" s="93"/>
      <c r="M1177" s="93"/>
      <c r="N1177" s="93"/>
      <c r="O1177" s="93"/>
      <c r="P1177" s="93"/>
      <c r="Q1177" s="93"/>
      <c r="R1177" s="93"/>
      <c r="S1177" s="92">
        <v>13581200.17</v>
      </c>
      <c r="T1177" s="92">
        <v>3265030.5500000003</v>
      </c>
      <c r="U1177" s="92">
        <v>5955603.7200000007</v>
      </c>
      <c r="V1177" s="92">
        <v>3139298.81</v>
      </c>
      <c r="W1177" s="92"/>
      <c r="X1177" s="92"/>
      <c r="Y1177" s="93"/>
      <c r="Z1177" s="93"/>
    </row>
    <row r="1178" spans="1:26" ht="26.1">
      <c r="A1178" s="9" t="s">
        <v>157</v>
      </c>
      <c r="B1178" s="16" t="s">
        <v>9</v>
      </c>
      <c r="C1178" s="16" t="s">
        <v>7</v>
      </c>
      <c r="D1178" s="16" t="str" cm="1">
        <f t="array" ref="D1178">IF(A1178="", "", _xlfn._xlws.FILTER('Responsáveis pelas informações'!F:F, 'Responsáveis pelas informações'!A:A=A1178))</f>
        <v>Marcos</v>
      </c>
      <c r="E1178" s="16" t="s">
        <v>11</v>
      </c>
      <c r="F1178" s="30" t="s">
        <v>877</v>
      </c>
      <c r="G1178" s="30" t="s">
        <v>389</v>
      </c>
      <c r="H1178" s="30"/>
      <c r="I1178" s="87"/>
      <c r="J1178" s="93"/>
      <c r="K1178" s="93"/>
      <c r="L1178" s="93"/>
      <c r="M1178" s="93"/>
      <c r="N1178" s="93"/>
      <c r="O1178" s="93"/>
      <c r="P1178" s="93"/>
      <c r="Q1178" s="93"/>
      <c r="R1178" s="93"/>
      <c r="S1178" s="92">
        <v>2162800</v>
      </c>
      <c r="T1178" s="92">
        <v>2296000</v>
      </c>
      <c r="U1178" s="92">
        <v>1867200</v>
      </c>
      <c r="V1178" s="92">
        <v>1084000</v>
      </c>
      <c r="W1178" s="92"/>
      <c r="X1178" s="92"/>
      <c r="Y1178" s="93"/>
      <c r="Z1178" s="93"/>
    </row>
    <row r="1179" spans="1:26" ht="26.1">
      <c r="A1179" s="9" t="s">
        <v>157</v>
      </c>
      <c r="B1179" s="16" t="s">
        <v>14</v>
      </c>
      <c r="C1179" s="16" t="s">
        <v>7</v>
      </c>
      <c r="D1179" s="16" t="str" cm="1">
        <f t="array" ref="D1179">IF(A1179="", "", _xlfn._xlws.FILTER('Responsáveis pelas informações'!F:F, 'Responsáveis pelas informações'!A:A=A1179))</f>
        <v>Marcos</v>
      </c>
      <c r="E1179" s="16" t="s">
        <v>11</v>
      </c>
      <c r="F1179" s="30" t="s">
        <v>877</v>
      </c>
      <c r="G1179" s="30" t="s">
        <v>389</v>
      </c>
      <c r="H1179" s="30"/>
      <c r="I1179" s="87"/>
      <c r="J1179" s="93"/>
      <c r="K1179" s="93"/>
      <c r="L1179" s="93"/>
      <c r="M1179" s="93"/>
      <c r="N1179" s="93"/>
      <c r="O1179" s="93"/>
      <c r="P1179" s="93"/>
      <c r="Q1179" s="93"/>
      <c r="R1179" s="93"/>
      <c r="S1179" s="92">
        <v>2185666.67</v>
      </c>
      <c r="T1179" s="92">
        <v>2088333.33</v>
      </c>
      <c r="U1179" s="92">
        <v>1847666.67</v>
      </c>
      <c r="V1179" s="92">
        <v>995000</v>
      </c>
      <c r="W1179" s="92"/>
      <c r="X1179" s="92"/>
      <c r="Y1179" s="93"/>
      <c r="Z1179" s="93"/>
    </row>
    <row r="1180" spans="1:26" ht="39">
      <c r="A1180" s="9" t="s">
        <v>157</v>
      </c>
      <c r="B1180" s="16" t="s">
        <v>19</v>
      </c>
      <c r="C1180" s="16" t="s">
        <v>7</v>
      </c>
      <c r="D1180" s="16" t="str" cm="1">
        <f t="array" ref="D1180">IF(A1180="", "", _xlfn._xlws.FILTER('Responsáveis pelas informações'!F:F, 'Responsáveis pelas informações'!A:A=A1180))</f>
        <v>Marcos</v>
      </c>
      <c r="E1180" s="16" t="s">
        <v>11</v>
      </c>
      <c r="F1180" s="30" t="s">
        <v>877</v>
      </c>
      <c r="G1180" s="30" t="s">
        <v>389</v>
      </c>
      <c r="H1180" s="30"/>
      <c r="I1180" s="87"/>
      <c r="J1180" s="93"/>
      <c r="K1180" s="93"/>
      <c r="L1180" s="93"/>
      <c r="M1180" s="93"/>
      <c r="N1180" s="93"/>
      <c r="O1180" s="93"/>
      <c r="P1180" s="93"/>
      <c r="Q1180" s="93"/>
      <c r="R1180" s="93"/>
      <c r="S1180" s="92">
        <v>1953438.1</v>
      </c>
      <c r="T1180" s="92">
        <v>2232333.33</v>
      </c>
      <c r="U1180" s="92">
        <v>1671323.81</v>
      </c>
      <c r="V1180" s="92">
        <v>842428.57</v>
      </c>
      <c r="W1180" s="92"/>
      <c r="X1180" s="92"/>
      <c r="Y1180" s="93"/>
      <c r="Z1180" s="93"/>
    </row>
    <row r="1181" spans="1:26" ht="26.1">
      <c r="A1181" s="9" t="s">
        <v>157</v>
      </c>
      <c r="B1181" s="16" t="s">
        <v>24</v>
      </c>
      <c r="C1181" s="16" t="s">
        <v>7</v>
      </c>
      <c r="D1181" s="16" t="str" cm="1">
        <f t="array" ref="D1181">IF(A1181="", "", _xlfn._xlws.FILTER('Responsáveis pelas informações'!F:F, 'Responsáveis pelas informações'!A:A=A1181))</f>
        <v>Marcos</v>
      </c>
      <c r="E1181" s="16" t="s">
        <v>11</v>
      </c>
      <c r="F1181" s="30" t="s">
        <v>877</v>
      </c>
      <c r="G1181" s="30" t="s">
        <v>389</v>
      </c>
      <c r="H1181" s="30"/>
      <c r="I1181" s="87"/>
      <c r="J1181" s="93"/>
      <c r="K1181" s="93"/>
      <c r="L1181" s="93"/>
      <c r="M1181" s="93"/>
      <c r="N1181" s="93"/>
      <c r="O1181" s="93"/>
      <c r="P1181" s="93"/>
      <c r="Q1181" s="93"/>
      <c r="R1181" s="93"/>
      <c r="S1181" s="92">
        <v>6301904.7699999996</v>
      </c>
      <c r="T1181" s="92">
        <v>6616666.6600000001</v>
      </c>
      <c r="U1181" s="92">
        <v>5386190.4800000004</v>
      </c>
      <c r="V1181" s="92">
        <v>2921428.57</v>
      </c>
      <c r="W1181" s="92"/>
      <c r="X1181" s="92"/>
      <c r="Y1181" s="93"/>
      <c r="Z1181" s="93"/>
    </row>
    <row r="1182" spans="1:26" ht="26.1">
      <c r="A1182" s="9" t="s">
        <v>157</v>
      </c>
      <c r="B1182" s="16" t="s">
        <v>9</v>
      </c>
      <c r="C1182" s="16" t="s">
        <v>12</v>
      </c>
      <c r="D1182" s="16" t="str" cm="1">
        <f t="array" ref="D1182">IF(A1182="", "", _xlfn._xlws.FILTER('Responsáveis pelas informações'!F:F, 'Responsáveis pelas informações'!A:A=A1182))</f>
        <v>Marcos</v>
      </c>
      <c r="E1182" s="16" t="s">
        <v>11</v>
      </c>
      <c r="F1182" s="30" t="s">
        <v>877</v>
      </c>
      <c r="G1182" s="30" t="s">
        <v>389</v>
      </c>
      <c r="H1182" s="30"/>
      <c r="I1182" s="87"/>
      <c r="J1182" s="93"/>
      <c r="K1182" s="93"/>
      <c r="L1182" s="93"/>
      <c r="M1182" s="93"/>
      <c r="N1182" s="93"/>
      <c r="O1182" s="93"/>
      <c r="P1182" s="93"/>
      <c r="Q1182" s="93"/>
      <c r="R1182" s="93"/>
      <c r="S1182" s="92">
        <v>458559.73</v>
      </c>
      <c r="T1182" s="92">
        <v>236187.53</v>
      </c>
      <c r="U1182" s="92">
        <v>265615.59999999998</v>
      </c>
      <c r="V1182" s="92">
        <v>134290.41</v>
      </c>
      <c r="W1182" s="92"/>
      <c r="X1182" s="92"/>
      <c r="Y1182" s="93"/>
      <c r="Z1182" s="93"/>
    </row>
    <row r="1183" spans="1:26" ht="26.1">
      <c r="A1183" s="9" t="s">
        <v>157</v>
      </c>
      <c r="B1183" s="16" t="s">
        <v>14</v>
      </c>
      <c r="C1183" s="16" t="s">
        <v>12</v>
      </c>
      <c r="D1183" s="16" t="str" cm="1">
        <f t="array" ref="D1183">IF(A1183="", "", _xlfn._xlws.FILTER('Responsáveis pelas informações'!F:F, 'Responsáveis pelas informações'!A:A=A1183))</f>
        <v>Marcos</v>
      </c>
      <c r="E1183" s="16" t="s">
        <v>11</v>
      </c>
      <c r="F1183" s="30" t="s">
        <v>877</v>
      </c>
      <c r="G1183" s="30" t="s">
        <v>389</v>
      </c>
      <c r="H1183" s="30"/>
      <c r="I1183" s="87"/>
      <c r="J1183" s="93"/>
      <c r="K1183" s="93"/>
      <c r="L1183" s="93"/>
      <c r="M1183" s="93"/>
      <c r="N1183" s="93"/>
      <c r="O1183" s="93"/>
      <c r="P1183" s="93"/>
      <c r="Q1183" s="93"/>
      <c r="R1183" s="93"/>
      <c r="S1183" s="92">
        <v>517099.27</v>
      </c>
      <c r="T1183" s="92">
        <v>257504.67</v>
      </c>
      <c r="U1183" s="92">
        <v>267081.27</v>
      </c>
      <c r="V1183" s="92">
        <v>132703.73000000001</v>
      </c>
      <c r="W1183" s="92"/>
      <c r="X1183" s="92"/>
      <c r="Y1183" s="93"/>
      <c r="Z1183" s="93"/>
    </row>
    <row r="1184" spans="1:26" ht="39">
      <c r="A1184" s="9" t="s">
        <v>157</v>
      </c>
      <c r="B1184" s="16" t="s">
        <v>19</v>
      </c>
      <c r="C1184" s="16" t="s">
        <v>12</v>
      </c>
      <c r="D1184" s="16" t="str" cm="1">
        <f t="array" ref="D1184">IF(A1184="", "", _xlfn._xlws.FILTER('Responsáveis pelas informações'!F:F, 'Responsáveis pelas informações'!A:A=A1184))</f>
        <v>Marcos</v>
      </c>
      <c r="E1184" s="16" t="s">
        <v>11</v>
      </c>
      <c r="F1184" s="30" t="s">
        <v>877</v>
      </c>
      <c r="G1184" s="30" t="s">
        <v>389</v>
      </c>
      <c r="H1184" s="30"/>
      <c r="I1184" s="87"/>
      <c r="J1184" s="93"/>
      <c r="K1184" s="93"/>
      <c r="L1184" s="93"/>
      <c r="M1184" s="93"/>
      <c r="N1184" s="93"/>
      <c r="O1184" s="93"/>
      <c r="P1184" s="93"/>
      <c r="Q1184" s="93"/>
      <c r="R1184" s="93"/>
      <c r="S1184" s="92">
        <v>458559.73</v>
      </c>
      <c r="T1184" s="92">
        <v>246642.94</v>
      </c>
      <c r="U1184" s="92">
        <v>242890.37</v>
      </c>
      <c r="V1184" s="92">
        <v>118328.18</v>
      </c>
      <c r="W1184" s="92"/>
      <c r="X1184" s="92"/>
      <c r="Y1184" s="93"/>
      <c r="Z1184" s="93"/>
    </row>
    <row r="1185" spans="1:26" ht="26.1">
      <c r="A1185" s="9" t="s">
        <v>157</v>
      </c>
      <c r="B1185" s="16" t="s">
        <v>24</v>
      </c>
      <c r="C1185" s="16" t="s">
        <v>12</v>
      </c>
      <c r="D1185" s="16" t="s">
        <v>222</v>
      </c>
      <c r="E1185" s="16" t="s">
        <v>11</v>
      </c>
      <c r="F1185" s="30" t="s">
        <v>877</v>
      </c>
      <c r="G1185" s="30" t="s">
        <v>389</v>
      </c>
      <c r="H1185" s="30"/>
      <c r="I1185" s="87"/>
      <c r="J1185" s="93"/>
      <c r="K1185" s="93"/>
      <c r="L1185" s="93"/>
      <c r="M1185" s="93"/>
      <c r="N1185" s="93"/>
      <c r="O1185" s="93"/>
      <c r="P1185" s="93"/>
      <c r="Q1185" s="93"/>
      <c r="R1185" s="93"/>
      <c r="S1185" s="92">
        <v>1434218.73</v>
      </c>
      <c r="T1185" s="92">
        <v>740335.14</v>
      </c>
      <c r="U1185" s="92">
        <v>775587.24</v>
      </c>
      <c r="V1185" s="92">
        <v>385322.32</v>
      </c>
      <c r="W1185" s="92"/>
      <c r="X1185" s="92"/>
      <c r="Y1185" s="93"/>
      <c r="Z1185" s="93"/>
    </row>
    <row r="1186" spans="1:26" ht="26.1">
      <c r="A1186" s="9" t="s">
        <v>157</v>
      </c>
      <c r="B1186" s="16" t="s">
        <v>9</v>
      </c>
      <c r="C1186" s="16" t="s">
        <v>17</v>
      </c>
      <c r="D1186" s="16" t="str" cm="1">
        <f t="array" ref="D1186">IF(A1186="", "", _xlfn._xlws.FILTER('Responsáveis pelas informações'!F:F, 'Responsáveis pelas informações'!A:A=A1186))</f>
        <v>Marcos</v>
      </c>
      <c r="E1186" s="16" t="s">
        <v>11</v>
      </c>
      <c r="F1186" s="30" t="s">
        <v>877</v>
      </c>
      <c r="G1186" s="30" t="s">
        <v>408</v>
      </c>
      <c r="H1186" s="30"/>
      <c r="I1186" s="87"/>
      <c r="J1186" s="93"/>
      <c r="K1186" s="93"/>
      <c r="L1186" s="93"/>
      <c r="M1186" s="93"/>
      <c r="N1186" s="93"/>
      <c r="O1186" s="93"/>
      <c r="P1186" s="93"/>
      <c r="Q1186" s="93"/>
      <c r="R1186" s="93"/>
      <c r="S1186" s="92">
        <v>1770105.77</v>
      </c>
      <c r="T1186" s="92">
        <v>4046538.59</v>
      </c>
      <c r="U1186" s="92">
        <v>2184264.83</v>
      </c>
      <c r="V1186" s="92">
        <v>1199959.02</v>
      </c>
      <c r="W1186" s="92"/>
      <c r="X1186" s="92"/>
      <c r="Y1186" s="93"/>
      <c r="Z1186" s="93"/>
    </row>
    <row r="1187" spans="1:26" ht="26.1">
      <c r="A1187" s="9" t="s">
        <v>157</v>
      </c>
      <c r="B1187" s="16" t="s">
        <v>14</v>
      </c>
      <c r="C1187" s="16" t="s">
        <v>17</v>
      </c>
      <c r="D1187" s="16" t="str" cm="1">
        <f t="array" ref="D1187">IF(A1187="", "", _xlfn._xlws.FILTER('Responsáveis pelas informações'!F:F, 'Responsáveis pelas informações'!A:A=A1187))</f>
        <v>Marcos</v>
      </c>
      <c r="E1187" s="16" t="s">
        <v>11</v>
      </c>
      <c r="F1187" s="30" t="s">
        <v>877</v>
      </c>
      <c r="G1187" s="30" t="s">
        <v>408</v>
      </c>
      <c r="H1187" s="30"/>
      <c r="I1187" s="87"/>
      <c r="J1187" s="93"/>
      <c r="K1187" s="93"/>
      <c r="L1187" s="93"/>
      <c r="M1187" s="93"/>
      <c r="N1187" s="93"/>
      <c r="O1187" s="93"/>
      <c r="P1187" s="93"/>
      <c r="Q1187" s="93"/>
      <c r="R1187" s="93"/>
      <c r="S1187" s="92">
        <v>2199657.96</v>
      </c>
      <c r="T1187" s="92">
        <v>1420816.28</v>
      </c>
      <c r="U1187" s="92">
        <v>2344981.0699999998</v>
      </c>
      <c r="V1187" s="92">
        <v>1269837.28</v>
      </c>
      <c r="W1187" s="92"/>
      <c r="X1187" s="92"/>
      <c r="Y1187" s="93"/>
      <c r="Z1187" s="93"/>
    </row>
    <row r="1188" spans="1:26" ht="39">
      <c r="A1188" s="9" t="s">
        <v>157</v>
      </c>
      <c r="B1188" s="16" t="s">
        <v>19</v>
      </c>
      <c r="C1188" s="16" t="s">
        <v>17</v>
      </c>
      <c r="D1188" s="16" t="str" cm="1">
        <f t="array" ref="D1188">IF(A1188="", "", _xlfn._xlws.FILTER('Responsáveis pelas informações'!F:F, 'Responsáveis pelas informações'!A:A=A1188))</f>
        <v>Marcos</v>
      </c>
      <c r="E1188" s="16" t="s">
        <v>11</v>
      </c>
      <c r="F1188" s="30" t="s">
        <v>877</v>
      </c>
      <c r="G1188" s="30" t="s">
        <v>408</v>
      </c>
      <c r="H1188" s="30"/>
      <c r="I1188" s="87"/>
      <c r="J1188" s="93"/>
      <c r="K1188" s="93"/>
      <c r="L1188" s="93"/>
      <c r="M1188" s="93"/>
      <c r="N1188" s="93"/>
      <c r="O1188" s="93"/>
      <c r="P1188" s="93"/>
      <c r="Q1188" s="93"/>
      <c r="R1188" s="93"/>
      <c r="S1188" s="92">
        <v>2970976.97</v>
      </c>
      <c r="T1188" s="92">
        <v>4065625.19</v>
      </c>
      <c r="U1188" s="92">
        <v>2775154.66</v>
      </c>
      <c r="V1188" s="92">
        <v>1594460.33</v>
      </c>
      <c r="W1188" s="92"/>
      <c r="X1188" s="92"/>
      <c r="Y1188" s="93"/>
      <c r="Z1188" s="93"/>
    </row>
    <row r="1189" spans="1:26" ht="26.1">
      <c r="A1189" s="9" t="s">
        <v>157</v>
      </c>
      <c r="B1189" s="16" t="s">
        <v>24</v>
      </c>
      <c r="C1189" s="16" t="s">
        <v>17</v>
      </c>
      <c r="D1189" s="16" t="str" cm="1">
        <f t="array" ref="D1189">IF(A1189="", "", _xlfn._xlws.FILTER('Responsáveis pelas informações'!F:F, 'Responsáveis pelas informações'!A:A=A1189))</f>
        <v>Marcos</v>
      </c>
      <c r="E1189" s="16" t="s">
        <v>11</v>
      </c>
      <c r="F1189" s="30" t="s">
        <v>877</v>
      </c>
      <c r="G1189" s="30" t="s">
        <v>408</v>
      </c>
      <c r="H1189" s="30"/>
      <c r="I1189" s="87"/>
      <c r="J1189" s="93"/>
      <c r="K1189" s="93"/>
      <c r="L1189" s="93"/>
      <c r="M1189" s="93"/>
      <c r="N1189" s="93"/>
      <c r="O1189" s="93"/>
      <c r="P1189" s="93"/>
      <c r="Q1189" s="93"/>
      <c r="R1189" s="93"/>
      <c r="S1189" s="92">
        <v>6940740.7000000002</v>
      </c>
      <c r="T1189" s="92">
        <v>9532980.0600000005</v>
      </c>
      <c r="U1189" s="92">
        <v>7304400.5599999996</v>
      </c>
      <c r="V1189" s="92">
        <v>4064256.63</v>
      </c>
      <c r="W1189" s="92"/>
      <c r="X1189" s="92"/>
      <c r="Y1189" s="93"/>
      <c r="Z1189" s="93"/>
    </row>
    <row r="1190" spans="1:26" ht="26.1">
      <c r="A1190" s="9" t="s">
        <v>157</v>
      </c>
      <c r="B1190" s="16" t="s">
        <v>9</v>
      </c>
      <c r="C1190" s="16" t="s">
        <v>7</v>
      </c>
      <c r="D1190" s="16" t="str" cm="1">
        <f t="array" ref="D1190">IF(A1190="", "", _xlfn._xlws.FILTER('Responsáveis pelas informações'!F:F, 'Responsáveis pelas informações'!A:A=A1190))</f>
        <v>Marcos</v>
      </c>
      <c r="E1190" s="16" t="s">
        <v>11</v>
      </c>
      <c r="F1190" s="30" t="s">
        <v>877</v>
      </c>
      <c r="G1190" s="30" t="s">
        <v>408</v>
      </c>
      <c r="H1190" s="30"/>
      <c r="I1190" s="87"/>
      <c r="J1190" s="93"/>
      <c r="K1190" s="93"/>
      <c r="L1190" s="93"/>
      <c r="M1190" s="93"/>
      <c r="N1190" s="93"/>
      <c r="O1190" s="93"/>
      <c r="P1190" s="93"/>
      <c r="Q1190" s="93"/>
      <c r="R1190" s="93"/>
      <c r="S1190" s="92">
        <v>594837.56000000006</v>
      </c>
      <c r="T1190" s="92">
        <v>3863962.44</v>
      </c>
      <c r="U1190" s="92">
        <v>1867200</v>
      </c>
      <c r="V1190" s="92">
        <v>1084000</v>
      </c>
      <c r="W1190" s="92"/>
      <c r="X1190" s="92"/>
      <c r="Y1190" s="93"/>
      <c r="Z1190" s="93"/>
    </row>
    <row r="1191" spans="1:26" ht="26.1">
      <c r="A1191" s="9" t="s">
        <v>157</v>
      </c>
      <c r="B1191" s="16" t="s">
        <v>14</v>
      </c>
      <c r="C1191" s="16" t="s">
        <v>7</v>
      </c>
      <c r="D1191" s="16" t="str" cm="1">
        <f t="array" ref="D1191">IF(A1191="", "", _xlfn._xlws.FILTER('Responsáveis pelas informações'!F:F, 'Responsáveis pelas informações'!A:A=A1191))</f>
        <v>Marcos</v>
      </c>
      <c r="E1191" s="16" t="s">
        <v>11</v>
      </c>
      <c r="F1191" s="30" t="s">
        <v>877</v>
      </c>
      <c r="G1191" s="30" t="s">
        <v>408</v>
      </c>
      <c r="H1191" s="30"/>
      <c r="I1191" s="87"/>
      <c r="J1191" s="93"/>
      <c r="K1191" s="93"/>
      <c r="L1191" s="93"/>
      <c r="M1191" s="93"/>
      <c r="N1191" s="93"/>
      <c r="O1191" s="93"/>
      <c r="P1191" s="93"/>
      <c r="Q1191" s="93"/>
      <c r="R1191" s="93"/>
      <c r="S1191" s="92">
        <v>2185666.67</v>
      </c>
      <c r="T1191" s="92">
        <v>2088333.33</v>
      </c>
      <c r="U1191" s="92">
        <v>1847666.67</v>
      </c>
      <c r="V1191" s="92">
        <v>995000</v>
      </c>
      <c r="W1191" s="92"/>
      <c r="X1191" s="92"/>
      <c r="Y1191" s="93"/>
      <c r="Z1191" s="93"/>
    </row>
    <row r="1192" spans="1:26" ht="39">
      <c r="A1192" s="9" t="s">
        <v>157</v>
      </c>
      <c r="B1192" s="16" t="s">
        <v>19</v>
      </c>
      <c r="C1192" s="16" t="s">
        <v>7</v>
      </c>
      <c r="D1192" s="16" t="str" cm="1">
        <f t="array" ref="D1192">IF(A1192="", "", _xlfn._xlws.FILTER('Responsáveis pelas informações'!F:F, 'Responsáveis pelas informações'!A:A=A1192))</f>
        <v>Marcos</v>
      </c>
      <c r="E1192" s="16" t="s">
        <v>11</v>
      </c>
      <c r="F1192" s="30" t="s">
        <v>877</v>
      </c>
      <c r="G1192" s="30" t="s">
        <v>408</v>
      </c>
      <c r="H1192" s="30"/>
      <c r="I1192" s="87"/>
      <c r="J1192" s="93"/>
      <c r="K1192" s="93"/>
      <c r="L1192" s="93"/>
      <c r="M1192" s="93"/>
      <c r="N1192" s="93"/>
      <c r="O1192" s="93"/>
      <c r="P1192" s="93"/>
      <c r="Q1192" s="93"/>
      <c r="R1192" s="93"/>
      <c r="S1192" s="92">
        <v>1953438.1</v>
      </c>
      <c r="T1192" s="92">
        <v>2232333.33</v>
      </c>
      <c r="U1192" s="92">
        <v>1671323.81</v>
      </c>
      <c r="V1192" s="92">
        <v>842428.57</v>
      </c>
      <c r="W1192" s="92"/>
      <c r="X1192" s="92"/>
      <c r="Y1192" s="93"/>
      <c r="Z1192" s="93"/>
    </row>
    <row r="1193" spans="1:26" ht="26.1">
      <c r="A1193" s="9" t="s">
        <v>157</v>
      </c>
      <c r="B1193" s="16" t="s">
        <v>24</v>
      </c>
      <c r="C1193" s="16" t="s">
        <v>7</v>
      </c>
      <c r="D1193" s="16" t="str" cm="1">
        <f t="array" ref="D1193">IF(A1193="", "", _xlfn._xlws.FILTER('Responsáveis pelas informações'!F:F, 'Responsáveis pelas informações'!A:A=A1193))</f>
        <v>Marcos</v>
      </c>
      <c r="E1193" s="16" t="s">
        <v>11</v>
      </c>
      <c r="F1193" s="30" t="s">
        <v>877</v>
      </c>
      <c r="G1193" s="30" t="s">
        <v>408</v>
      </c>
      <c r="H1193" s="30"/>
      <c r="I1193" s="87"/>
      <c r="J1193" s="93"/>
      <c r="K1193" s="93"/>
      <c r="L1193" s="93"/>
      <c r="M1193" s="93"/>
      <c r="N1193" s="93"/>
      <c r="O1193" s="93"/>
      <c r="P1193" s="93"/>
      <c r="Q1193" s="93"/>
      <c r="R1193" s="93"/>
      <c r="S1193" s="92">
        <v>4733942.33</v>
      </c>
      <c r="T1193" s="92">
        <v>8184629.0999999996</v>
      </c>
      <c r="U1193" s="92">
        <v>5386190.4800000004</v>
      </c>
      <c r="V1193" s="92">
        <v>2921428.57</v>
      </c>
      <c r="W1193" s="92"/>
      <c r="X1193" s="92"/>
      <c r="Y1193" s="93"/>
      <c r="Z1193" s="93"/>
    </row>
    <row r="1194" spans="1:26" ht="26.1">
      <c r="A1194" s="9" t="s">
        <v>157</v>
      </c>
      <c r="B1194" s="16" t="s">
        <v>9</v>
      </c>
      <c r="C1194" s="16" t="s">
        <v>12</v>
      </c>
      <c r="D1194" s="16" t="str" cm="1">
        <f t="array" ref="D1194">IF(A1194="", "", _xlfn._xlws.FILTER('Responsáveis pelas informações'!F:F, 'Responsáveis pelas informações'!A:A=A1194))</f>
        <v>Marcos</v>
      </c>
      <c r="E1194" s="16" t="s">
        <v>11</v>
      </c>
      <c r="F1194" s="30" t="s">
        <v>877</v>
      </c>
      <c r="G1194" s="30" t="s">
        <v>408</v>
      </c>
      <c r="H1194" s="30"/>
      <c r="I1194" s="87"/>
      <c r="J1194" s="93"/>
      <c r="K1194" s="93"/>
      <c r="L1194" s="93"/>
      <c r="M1194" s="93"/>
      <c r="N1194" s="93"/>
      <c r="O1194" s="93"/>
      <c r="P1194" s="93"/>
      <c r="Q1194" s="93"/>
      <c r="R1194" s="93"/>
      <c r="S1194" s="92">
        <v>458559.73</v>
      </c>
      <c r="T1194" s="92">
        <v>0</v>
      </c>
      <c r="U1194" s="92">
        <v>0</v>
      </c>
      <c r="V1194" s="92">
        <v>0</v>
      </c>
      <c r="W1194" s="92"/>
      <c r="X1194" s="92"/>
      <c r="Y1194" s="93"/>
      <c r="Z1194" s="93"/>
    </row>
    <row r="1195" spans="1:26" ht="26.1">
      <c r="A1195" s="9" t="s">
        <v>157</v>
      </c>
      <c r="B1195" s="16" t="s">
        <v>14</v>
      </c>
      <c r="C1195" s="16" t="s">
        <v>12</v>
      </c>
      <c r="D1195" s="16" t="str" cm="1">
        <f t="array" ref="D1195">IF(A1195="", "", _xlfn._xlws.FILTER('Responsáveis pelas informações'!F:F, 'Responsáveis pelas informações'!A:A=A1195))</f>
        <v>Marcos</v>
      </c>
      <c r="E1195" s="16" t="s">
        <v>11</v>
      </c>
      <c r="F1195" s="30" t="s">
        <v>877</v>
      </c>
      <c r="G1195" s="30" t="s">
        <v>408</v>
      </c>
      <c r="H1195" s="30"/>
      <c r="I1195" s="87"/>
      <c r="J1195" s="93"/>
      <c r="K1195" s="93"/>
      <c r="L1195" s="93"/>
      <c r="M1195" s="93"/>
      <c r="N1195" s="93"/>
      <c r="O1195" s="93"/>
      <c r="P1195" s="93"/>
      <c r="Q1195" s="93"/>
      <c r="R1195" s="93"/>
      <c r="S1195" s="92">
        <v>517099.27</v>
      </c>
      <c r="T1195" s="92">
        <v>0</v>
      </c>
      <c r="U1195" s="92">
        <v>0</v>
      </c>
      <c r="V1195" s="92">
        <v>0</v>
      </c>
      <c r="W1195" s="92"/>
      <c r="X1195" s="92"/>
      <c r="Y1195" s="93"/>
      <c r="Z1195" s="93"/>
    </row>
    <row r="1196" spans="1:26" ht="39">
      <c r="A1196" s="9" t="s">
        <v>157</v>
      </c>
      <c r="B1196" s="16" t="s">
        <v>19</v>
      </c>
      <c r="C1196" s="16" t="s">
        <v>12</v>
      </c>
      <c r="D1196" s="16" t="str" cm="1">
        <f t="array" ref="D1196">IF(A1196="", "", _xlfn._xlws.FILTER('Responsáveis pelas informações'!F:F, 'Responsáveis pelas informações'!A:A=A1196))</f>
        <v>Marcos</v>
      </c>
      <c r="E1196" s="16" t="s">
        <v>11</v>
      </c>
      <c r="F1196" s="30" t="s">
        <v>877</v>
      </c>
      <c r="G1196" s="30" t="s">
        <v>408</v>
      </c>
      <c r="H1196" s="30"/>
      <c r="I1196" s="87"/>
      <c r="J1196" s="93"/>
      <c r="K1196" s="93"/>
      <c r="L1196" s="93"/>
      <c r="M1196" s="93"/>
      <c r="N1196" s="93"/>
      <c r="O1196" s="93"/>
      <c r="P1196" s="93"/>
      <c r="Q1196" s="93"/>
      <c r="R1196" s="93"/>
      <c r="S1196" s="92">
        <v>458559.73</v>
      </c>
      <c r="T1196" s="92">
        <v>0</v>
      </c>
      <c r="U1196" s="92">
        <v>0</v>
      </c>
      <c r="V1196" s="92">
        <v>0</v>
      </c>
      <c r="W1196" s="92"/>
      <c r="X1196" s="92"/>
      <c r="Y1196" s="93"/>
      <c r="Z1196" s="93"/>
    </row>
    <row r="1197" spans="1:26" ht="26.1">
      <c r="A1197" s="9" t="s">
        <v>157</v>
      </c>
      <c r="B1197" s="16" t="s">
        <v>24</v>
      </c>
      <c r="C1197" s="16" t="s">
        <v>12</v>
      </c>
      <c r="D1197" s="16" t="str" cm="1">
        <f t="array" ref="D1197">IF(A1197="", "", _xlfn._xlws.FILTER('Responsáveis pelas informações'!F:F, 'Responsáveis pelas informações'!A:A=A1197))</f>
        <v>Marcos</v>
      </c>
      <c r="E1197" s="16" t="s">
        <v>11</v>
      </c>
      <c r="F1197" s="30" t="s">
        <v>877</v>
      </c>
      <c r="G1197" s="30" t="s">
        <v>408</v>
      </c>
      <c r="H1197" s="30"/>
      <c r="I1197" s="87"/>
      <c r="J1197" s="93"/>
      <c r="K1197" s="93"/>
      <c r="L1197" s="93"/>
      <c r="M1197" s="93"/>
      <c r="N1197" s="93"/>
      <c r="O1197" s="93"/>
      <c r="P1197" s="93"/>
      <c r="Q1197" s="93"/>
      <c r="R1197" s="93"/>
      <c r="S1197" s="92">
        <v>1434218.73</v>
      </c>
      <c r="T1197" s="92"/>
      <c r="U1197" s="92"/>
      <c r="V1197" s="92"/>
      <c r="W1197" s="92"/>
      <c r="X1197" s="92"/>
      <c r="Y1197" s="93"/>
      <c r="Z1197" s="93"/>
    </row>
    <row r="1198" spans="1:26" ht="26.1">
      <c r="A1198" s="9" t="s">
        <v>158</v>
      </c>
      <c r="B1198" s="16" t="s">
        <v>9</v>
      </c>
      <c r="C1198" s="16" t="s">
        <v>17</v>
      </c>
      <c r="D1198" s="16" t="str" cm="1">
        <f t="array" ref="D1198">IF(A1198="", "", _xlfn._xlws.FILTER('Responsáveis pelas informações'!F:F, 'Responsáveis pelas informações'!A:A=A1198))</f>
        <v>Marcos</v>
      </c>
      <c r="E1198" s="16" t="s">
        <v>16</v>
      </c>
      <c r="F1198" s="30" t="s">
        <v>408</v>
      </c>
      <c r="G1198" s="30" t="s">
        <v>877</v>
      </c>
      <c r="H1198" s="30"/>
      <c r="I1198" s="87"/>
      <c r="J1198" s="93"/>
      <c r="K1198" s="93"/>
      <c r="L1198" s="93"/>
      <c r="M1198" s="93"/>
      <c r="N1198" s="93"/>
      <c r="O1198" s="93"/>
      <c r="P1198" s="93"/>
      <c r="Q1198" s="93">
        <v>2800000</v>
      </c>
      <c r="R1198" s="93">
        <v>1740000</v>
      </c>
      <c r="S1198" s="92">
        <v>2550000</v>
      </c>
      <c r="T1198" s="92">
        <v>2550000</v>
      </c>
      <c r="U1198" s="92">
        <v>2550000</v>
      </c>
      <c r="V1198" s="92">
        <v>2550000</v>
      </c>
      <c r="W1198" s="92">
        <v>1350000</v>
      </c>
      <c r="X1198" s="92"/>
      <c r="Y1198" s="93"/>
      <c r="Z1198" s="93"/>
    </row>
    <row r="1199" spans="1:26" ht="26.1">
      <c r="A1199" s="9" t="s">
        <v>158</v>
      </c>
      <c r="B1199" s="16" t="s">
        <v>14</v>
      </c>
      <c r="C1199" s="16" t="s">
        <v>17</v>
      </c>
      <c r="D1199" s="16" t="str" cm="1">
        <f t="array" ref="D1199">IF(A1199="", "", _xlfn._xlws.FILTER('Responsáveis pelas informações'!F:F, 'Responsáveis pelas informações'!A:A=A1199))</f>
        <v>Marcos</v>
      </c>
      <c r="E1199" s="16" t="s">
        <v>16</v>
      </c>
      <c r="F1199" s="30" t="s">
        <v>408</v>
      </c>
      <c r="G1199" s="30" t="s">
        <v>877</v>
      </c>
      <c r="H1199" s="30"/>
      <c r="I1199" s="87"/>
      <c r="J1199" s="93"/>
      <c r="K1199" s="93"/>
      <c r="L1199" s="93"/>
      <c r="M1199" s="93"/>
      <c r="N1199" s="93"/>
      <c r="O1199" s="93"/>
      <c r="P1199" s="93"/>
      <c r="Q1199" s="93">
        <v>4400000</v>
      </c>
      <c r="R1199" s="93">
        <v>2760000</v>
      </c>
      <c r="S1199" s="92">
        <v>3800000</v>
      </c>
      <c r="T1199" s="92">
        <v>3800000</v>
      </c>
      <c r="U1199" s="92">
        <v>3800000</v>
      </c>
      <c r="V1199" s="92">
        <v>3800000</v>
      </c>
      <c r="W1199" s="92">
        <v>2000000</v>
      </c>
      <c r="X1199" s="92"/>
      <c r="Y1199" s="93"/>
      <c r="Z1199" s="93"/>
    </row>
    <row r="1200" spans="1:26" ht="39">
      <c r="A1200" s="9" t="s">
        <v>158</v>
      </c>
      <c r="B1200" s="16" t="s">
        <v>19</v>
      </c>
      <c r="C1200" s="16" t="s">
        <v>17</v>
      </c>
      <c r="D1200" s="16" t="str" cm="1">
        <f t="array" ref="D1200">IF(A1200="", "", _xlfn._xlws.FILTER('Responsáveis pelas informações'!F:F, 'Responsáveis pelas informações'!A:A=A1200))</f>
        <v>Marcos</v>
      </c>
      <c r="E1200" s="16" t="s">
        <v>16</v>
      </c>
      <c r="F1200" s="30" t="s">
        <v>408</v>
      </c>
      <c r="G1200" s="30" t="s">
        <v>877</v>
      </c>
      <c r="H1200" s="30"/>
      <c r="I1200" s="87"/>
      <c r="J1200" s="93"/>
      <c r="K1200" s="93"/>
      <c r="L1200" s="93"/>
      <c r="M1200" s="93"/>
      <c r="N1200" s="93"/>
      <c r="O1200" s="93"/>
      <c r="P1200" s="93"/>
      <c r="Q1200" s="93">
        <v>1800000</v>
      </c>
      <c r="R1200" s="93">
        <v>720260</v>
      </c>
      <c r="S1200" s="92">
        <v>1300000</v>
      </c>
      <c r="T1200" s="92">
        <v>1300000</v>
      </c>
      <c r="U1200" s="92">
        <v>1300000</v>
      </c>
      <c r="V1200" s="92">
        <v>1300000</v>
      </c>
      <c r="W1200" s="92">
        <v>700000</v>
      </c>
      <c r="X1200" s="92"/>
      <c r="Y1200" s="93"/>
      <c r="Z1200" s="93"/>
    </row>
    <row r="1201" spans="1:26" ht="26.1">
      <c r="A1201" s="9" t="s">
        <v>158</v>
      </c>
      <c r="B1201" s="16" t="s">
        <v>24</v>
      </c>
      <c r="C1201" s="16" t="s">
        <v>17</v>
      </c>
      <c r="D1201" s="16" t="str" cm="1">
        <f t="array" ref="D1201">IF(A1201="", "", _xlfn._xlws.FILTER('Responsáveis pelas informações'!F:F, 'Responsáveis pelas informações'!A:A=A1201))</f>
        <v>Marcos</v>
      </c>
      <c r="E1201" s="16" t="s">
        <v>16</v>
      </c>
      <c r="F1201" s="30" t="s">
        <v>408</v>
      </c>
      <c r="G1201" s="30" t="s">
        <v>877</v>
      </c>
      <c r="H1201" s="30"/>
      <c r="I1201" s="87"/>
      <c r="J1201" s="93"/>
      <c r="K1201" s="93"/>
      <c r="L1201" s="93"/>
      <c r="M1201" s="93"/>
      <c r="N1201" s="93"/>
      <c r="O1201" s="93"/>
      <c r="P1201" s="93"/>
      <c r="Q1201" s="93">
        <v>9000000</v>
      </c>
      <c r="R1201" s="93">
        <v>5220260</v>
      </c>
      <c r="S1201" s="93">
        <v>7650000</v>
      </c>
      <c r="T1201" s="93">
        <v>7650000</v>
      </c>
      <c r="U1201" s="92">
        <v>7650000</v>
      </c>
      <c r="V1201" s="92">
        <v>7650000</v>
      </c>
      <c r="W1201" s="92">
        <v>4050000</v>
      </c>
      <c r="X1201" s="92"/>
      <c r="Y1201" s="93"/>
      <c r="Z1201" s="93"/>
    </row>
    <row r="1202" spans="1:26" ht="26.1">
      <c r="A1202" s="9" t="s">
        <v>159</v>
      </c>
      <c r="B1202" s="16" t="s">
        <v>9</v>
      </c>
      <c r="C1202" s="16" t="s">
        <v>17</v>
      </c>
      <c r="D1202" s="16" t="str" cm="1">
        <f t="array" ref="D1202">IF(A1202="", "", _xlfn._xlws.FILTER('Responsáveis pelas informações'!F:F, 'Responsáveis pelas informações'!A:A=A1202))</f>
        <v>Juliana</v>
      </c>
      <c r="E1202" s="16" t="s">
        <v>6</v>
      </c>
      <c r="F1202" s="30" t="s">
        <v>877</v>
      </c>
      <c r="G1202" s="30" t="s">
        <v>877</v>
      </c>
      <c r="H1202" s="30"/>
      <c r="I1202" s="16"/>
      <c r="J1202" s="93"/>
      <c r="K1202" s="93"/>
      <c r="L1202" s="93"/>
      <c r="M1202" s="93"/>
      <c r="N1202" s="93"/>
      <c r="O1202" s="93"/>
      <c r="P1202" s="93"/>
      <c r="Q1202" s="93"/>
      <c r="R1202" s="93"/>
      <c r="S1202" s="93">
        <v>265878.88</v>
      </c>
      <c r="T1202" s="92">
        <v>576070.9</v>
      </c>
      <c r="U1202" s="92">
        <v>1158050.22</v>
      </c>
      <c r="V1202" s="92"/>
      <c r="W1202" s="92"/>
      <c r="X1202" s="92"/>
      <c r="Y1202" s="93"/>
      <c r="Z1202" s="93"/>
    </row>
    <row r="1203" spans="1:26" ht="26.1">
      <c r="A1203" s="9" t="s">
        <v>159</v>
      </c>
      <c r="B1203" s="16" t="s">
        <v>14</v>
      </c>
      <c r="C1203" s="16" t="s">
        <v>17</v>
      </c>
      <c r="D1203" s="16" t="str" cm="1">
        <f t="array" ref="D1203">IF(A1203="", "", _xlfn._xlws.FILTER('Responsáveis pelas informações'!F:F, 'Responsáveis pelas informações'!A:A=A1203))</f>
        <v>Juliana</v>
      </c>
      <c r="E1203" s="16" t="s">
        <v>6</v>
      </c>
      <c r="F1203" s="30" t="s">
        <v>877</v>
      </c>
      <c r="G1203" s="30" t="s">
        <v>877</v>
      </c>
      <c r="H1203" s="30"/>
      <c r="I1203" s="16"/>
      <c r="J1203" s="93"/>
      <c r="K1203" s="93"/>
      <c r="L1203" s="93"/>
      <c r="M1203" s="93"/>
      <c r="N1203" s="93"/>
      <c r="O1203" s="93"/>
      <c r="P1203" s="93"/>
      <c r="Q1203" s="93"/>
      <c r="R1203" s="93"/>
      <c r="S1203" s="92">
        <v>494534.72</v>
      </c>
      <c r="T1203" s="92">
        <v>1071491.8800000001</v>
      </c>
      <c r="U1203" s="92">
        <v>2153973.4000000004</v>
      </c>
      <c r="V1203" s="92"/>
      <c r="W1203" s="92"/>
      <c r="X1203" s="92"/>
      <c r="Y1203" s="93"/>
      <c r="Z1203" s="93"/>
    </row>
    <row r="1204" spans="1:26" ht="39">
      <c r="A1204" s="9" t="s">
        <v>159</v>
      </c>
      <c r="B1204" s="16" t="s">
        <v>19</v>
      </c>
      <c r="C1204" s="16" t="s">
        <v>17</v>
      </c>
      <c r="D1204" s="16" t="str" cm="1">
        <f t="array" ref="D1204">IF(A1204="", "", _xlfn._xlws.FILTER('Responsáveis pelas informações'!F:F, 'Responsáveis pelas informações'!A:A=A1204))</f>
        <v>Juliana</v>
      </c>
      <c r="E1204" s="16" t="s">
        <v>6</v>
      </c>
      <c r="F1204" s="30" t="s">
        <v>877</v>
      </c>
      <c r="G1204" s="30" t="s">
        <v>877</v>
      </c>
      <c r="H1204" s="30"/>
      <c r="I1204" s="16"/>
      <c r="J1204" s="93"/>
      <c r="K1204" s="93"/>
      <c r="L1204" s="93"/>
      <c r="M1204" s="93"/>
      <c r="N1204" s="93"/>
      <c r="O1204" s="93"/>
      <c r="P1204" s="93"/>
      <c r="Q1204" s="93"/>
      <c r="R1204" s="93"/>
      <c r="S1204" s="92">
        <v>139586.4</v>
      </c>
      <c r="T1204" s="92">
        <v>302437.21999999997</v>
      </c>
      <c r="U1204" s="92">
        <v>607976.38</v>
      </c>
      <c r="V1204" s="92"/>
      <c r="W1204" s="92"/>
      <c r="X1204" s="92"/>
      <c r="Y1204" s="93"/>
      <c r="Z1204" s="93"/>
    </row>
    <row r="1205" spans="1:26" ht="26.1">
      <c r="A1205" s="9" t="s">
        <v>159</v>
      </c>
      <c r="B1205" s="16" t="s">
        <v>24</v>
      </c>
      <c r="C1205" s="16" t="s">
        <v>17</v>
      </c>
      <c r="D1205" s="16" t="str" cm="1">
        <f t="array" ref="D1205">IF(A1205="", "", _xlfn._xlws.FILTER('Responsáveis pelas informações'!F:F, 'Responsáveis pelas informações'!A:A=A1205))</f>
        <v>Juliana</v>
      </c>
      <c r="E1205" s="16" t="s">
        <v>6</v>
      </c>
      <c r="F1205" s="30" t="s">
        <v>877</v>
      </c>
      <c r="G1205" s="30" t="s">
        <v>877</v>
      </c>
      <c r="H1205" s="30"/>
      <c r="I1205" s="16"/>
      <c r="J1205" s="93"/>
      <c r="K1205" s="93"/>
      <c r="L1205" s="93"/>
      <c r="M1205" s="93"/>
      <c r="N1205" s="93"/>
      <c r="O1205" s="93"/>
      <c r="P1205" s="93"/>
      <c r="Q1205" s="93"/>
      <c r="R1205" s="93"/>
      <c r="S1205" s="92">
        <v>900000</v>
      </c>
      <c r="T1205" s="92">
        <v>1950000.0000000002</v>
      </c>
      <c r="U1205" s="92">
        <v>3920000</v>
      </c>
      <c r="V1205" s="92"/>
      <c r="W1205" s="92"/>
      <c r="X1205" s="92"/>
      <c r="Y1205" s="93"/>
      <c r="Z1205" s="93"/>
    </row>
    <row r="1206" spans="1:26" ht="26.1">
      <c r="A1206" s="9" t="s">
        <v>159</v>
      </c>
      <c r="B1206" s="16" t="s">
        <v>9</v>
      </c>
      <c r="C1206" s="16" t="s">
        <v>17</v>
      </c>
      <c r="D1206" s="16" t="str" cm="1">
        <f t="array" ref="D1206">IF(A1206="", "", _xlfn._xlws.FILTER('Responsáveis pelas informações'!F:F, 'Responsáveis pelas informações'!A:A=A1206))</f>
        <v>Juliana</v>
      </c>
      <c r="E1206" s="16" t="s">
        <v>6</v>
      </c>
      <c r="F1206" s="30" t="s">
        <v>389</v>
      </c>
      <c r="G1206" s="30" t="s">
        <v>877</v>
      </c>
      <c r="H1206" s="30"/>
      <c r="I1206" s="16"/>
      <c r="J1206" s="93"/>
      <c r="K1206" s="93"/>
      <c r="L1206" s="93"/>
      <c r="M1206" s="93"/>
      <c r="N1206" s="93"/>
      <c r="O1206" s="93"/>
      <c r="P1206" s="93"/>
      <c r="Q1206" s="93"/>
      <c r="R1206" s="93"/>
      <c r="S1206" s="93">
        <v>1998000</v>
      </c>
      <c r="T1206" s="92">
        <v>4300000</v>
      </c>
      <c r="U1206" s="92">
        <v>2900000</v>
      </c>
      <c r="V1206" s="92">
        <v>1634000</v>
      </c>
      <c r="W1206" s="92"/>
      <c r="X1206" s="92"/>
      <c r="Y1206" s="93"/>
      <c r="Z1206" s="93"/>
    </row>
    <row r="1207" spans="1:26" ht="26.1">
      <c r="A1207" s="9" t="s">
        <v>159</v>
      </c>
      <c r="B1207" s="16" t="s">
        <v>14</v>
      </c>
      <c r="C1207" s="16" t="s">
        <v>17</v>
      </c>
      <c r="D1207" s="16" t="str" cm="1">
        <f t="array" ref="D1207">IF(A1207="", "", _xlfn._xlws.FILTER('Responsáveis pelas informações'!F:F, 'Responsáveis pelas informações'!A:A=A1207))</f>
        <v>Juliana</v>
      </c>
      <c r="E1207" s="16" t="s">
        <v>6</v>
      </c>
      <c r="F1207" s="30" t="s">
        <v>389</v>
      </c>
      <c r="G1207" s="30" t="s">
        <v>877</v>
      </c>
      <c r="H1207" s="30"/>
      <c r="I1207" s="16"/>
      <c r="J1207" s="93"/>
      <c r="K1207" s="93"/>
      <c r="L1207" s="93"/>
      <c r="M1207" s="93"/>
      <c r="N1207" s="93"/>
      <c r="O1207" s="93"/>
      <c r="P1207" s="93"/>
      <c r="Q1207" s="93"/>
      <c r="R1207" s="93"/>
      <c r="S1207" s="92">
        <v>3716280</v>
      </c>
      <c r="T1207" s="92">
        <v>6603720</v>
      </c>
      <c r="U1207" s="92">
        <v>4700000</v>
      </c>
      <c r="V1207" s="92">
        <v>2570000</v>
      </c>
      <c r="W1207" s="92"/>
      <c r="X1207" s="92"/>
      <c r="Y1207" s="93"/>
      <c r="Z1207" s="93"/>
    </row>
    <row r="1208" spans="1:26" ht="39">
      <c r="A1208" s="9" t="s">
        <v>159</v>
      </c>
      <c r="B1208" s="16" t="s">
        <v>19</v>
      </c>
      <c r="C1208" s="16" t="s">
        <v>17</v>
      </c>
      <c r="D1208" s="16" t="str" cm="1">
        <f t="array" ref="D1208">IF(A1208="", "", _xlfn._xlws.FILTER('Responsáveis pelas informações'!F:F, 'Responsáveis pelas informações'!A:A=A1208))</f>
        <v>Juliana</v>
      </c>
      <c r="E1208" s="16" t="s">
        <v>6</v>
      </c>
      <c r="F1208" s="30" t="s">
        <v>389</v>
      </c>
      <c r="G1208" s="30" t="s">
        <v>877</v>
      </c>
      <c r="H1208" s="30"/>
      <c r="I1208" s="16"/>
      <c r="J1208" s="93"/>
      <c r="K1208" s="93"/>
      <c r="L1208" s="93"/>
      <c r="M1208" s="93"/>
      <c r="N1208" s="93"/>
      <c r="O1208" s="93"/>
      <c r="P1208" s="93"/>
      <c r="Q1208" s="93"/>
      <c r="R1208" s="93"/>
      <c r="S1208" s="92">
        <v>1048950</v>
      </c>
      <c r="T1208" s="92">
        <v>2001050</v>
      </c>
      <c r="U1208" s="92">
        <v>1100000</v>
      </c>
      <c r="V1208" s="92">
        <v>700000</v>
      </c>
      <c r="W1208" s="92"/>
      <c r="X1208" s="92"/>
      <c r="Y1208" s="93"/>
      <c r="Z1208" s="93"/>
    </row>
    <row r="1209" spans="1:26" ht="26.1">
      <c r="A1209" s="9" t="s">
        <v>159</v>
      </c>
      <c r="B1209" s="16" t="s">
        <v>24</v>
      </c>
      <c r="C1209" s="16" t="s">
        <v>17</v>
      </c>
      <c r="D1209" s="16" t="str" cm="1">
        <f t="array" ref="D1209">IF(A1209="", "", _xlfn._xlws.FILTER('Responsáveis pelas informações'!F:F, 'Responsáveis pelas informações'!A:A=A1209))</f>
        <v>Juliana</v>
      </c>
      <c r="E1209" s="16" t="s">
        <v>6</v>
      </c>
      <c r="F1209" s="30" t="s">
        <v>389</v>
      </c>
      <c r="G1209" s="30" t="s">
        <v>877</v>
      </c>
      <c r="H1209" s="30"/>
      <c r="I1209" s="16"/>
      <c r="J1209" s="93"/>
      <c r="K1209" s="93"/>
      <c r="L1209" s="93"/>
      <c r="M1209" s="93"/>
      <c r="N1209" s="93"/>
      <c r="O1209" s="93"/>
      <c r="P1209" s="93"/>
      <c r="Q1209" s="93"/>
      <c r="R1209" s="93"/>
      <c r="S1209" s="92">
        <v>6763230</v>
      </c>
      <c r="T1209" s="92">
        <v>12904770</v>
      </c>
      <c r="U1209" s="92">
        <v>8700000</v>
      </c>
      <c r="V1209" s="92">
        <v>4904000</v>
      </c>
      <c r="W1209" s="92"/>
      <c r="X1209" s="92"/>
      <c r="Y1209" s="93"/>
      <c r="Z1209" s="93"/>
    </row>
    <row r="1210" spans="1:26" ht="26.1">
      <c r="A1210" s="9" t="s">
        <v>159</v>
      </c>
      <c r="B1210" s="16" t="s">
        <v>9</v>
      </c>
      <c r="C1210" s="16" t="s">
        <v>7</v>
      </c>
      <c r="D1210" s="16" t="str" cm="1">
        <f t="array" ref="D1210">IF(A1210="", "", _xlfn._xlws.FILTER('Responsáveis pelas informações'!F:F, 'Responsáveis pelas informações'!A:A=A1210))</f>
        <v>Juliana</v>
      </c>
      <c r="E1210" s="16" t="s">
        <v>6</v>
      </c>
      <c r="F1210" s="30" t="s">
        <v>389</v>
      </c>
      <c r="G1210" s="30" t="s">
        <v>877</v>
      </c>
      <c r="H1210" s="30"/>
      <c r="I1210" s="16"/>
      <c r="J1210" s="93"/>
      <c r="K1210" s="93"/>
      <c r="L1210" s="93"/>
      <c r="M1210" s="93"/>
      <c r="N1210" s="93"/>
      <c r="O1210" s="93"/>
      <c r="P1210" s="93"/>
      <c r="Q1210" s="93"/>
      <c r="R1210" s="93"/>
      <c r="S1210" s="93"/>
      <c r="T1210" s="92"/>
      <c r="U1210" s="92">
        <v>2120000</v>
      </c>
      <c r="V1210" s="92">
        <v>1666000</v>
      </c>
      <c r="W1210" s="92"/>
      <c r="X1210" s="92"/>
      <c r="Y1210" s="93"/>
      <c r="Z1210" s="93"/>
    </row>
    <row r="1211" spans="1:26" ht="26.1">
      <c r="A1211" s="9" t="s">
        <v>159</v>
      </c>
      <c r="B1211" s="16" t="s">
        <v>14</v>
      </c>
      <c r="C1211" s="16" t="s">
        <v>7</v>
      </c>
      <c r="D1211" s="16" t="str" cm="1">
        <f t="array" ref="D1211">IF(A1211="", "", _xlfn._xlws.FILTER('Responsáveis pelas informações'!F:F, 'Responsáveis pelas informações'!A:A=A1211))</f>
        <v>Juliana</v>
      </c>
      <c r="E1211" s="16" t="s">
        <v>6</v>
      </c>
      <c r="F1211" s="30" t="s">
        <v>389</v>
      </c>
      <c r="G1211" s="30" t="s">
        <v>877</v>
      </c>
      <c r="H1211" s="30"/>
      <c r="I1211" s="16"/>
      <c r="J1211" s="93"/>
      <c r="K1211" s="93"/>
      <c r="L1211" s="93"/>
      <c r="M1211" s="93"/>
      <c r="N1211" s="93"/>
      <c r="O1211" s="93"/>
      <c r="P1211" s="93"/>
      <c r="Q1211" s="93"/>
      <c r="R1211" s="93"/>
      <c r="S1211" s="92"/>
      <c r="T1211" s="92"/>
      <c r="U1211" s="92">
        <v>1500000</v>
      </c>
      <c r="V1211" s="92">
        <v>1265000</v>
      </c>
      <c r="W1211" s="92"/>
      <c r="X1211" s="92"/>
      <c r="Y1211" s="93"/>
      <c r="Z1211" s="93"/>
    </row>
    <row r="1212" spans="1:26" ht="39">
      <c r="A1212" s="9" t="s">
        <v>159</v>
      </c>
      <c r="B1212" s="16" t="s">
        <v>19</v>
      </c>
      <c r="C1212" s="16" t="s">
        <v>7</v>
      </c>
      <c r="D1212" s="16" t="str" cm="1">
        <f t="array" ref="D1212">IF(A1212="", "", _xlfn._xlws.FILTER('Responsáveis pelas informações'!F:F, 'Responsáveis pelas informações'!A:A=A1212))</f>
        <v>Juliana</v>
      </c>
      <c r="E1212" s="16" t="s">
        <v>6</v>
      </c>
      <c r="F1212" s="30" t="s">
        <v>389</v>
      </c>
      <c r="G1212" s="30" t="s">
        <v>877</v>
      </c>
      <c r="H1212" s="30"/>
      <c r="I1212" s="16"/>
      <c r="J1212" s="93"/>
      <c r="K1212" s="93"/>
      <c r="L1212" s="93"/>
      <c r="M1212" s="93"/>
      <c r="N1212" s="93"/>
      <c r="O1212" s="93"/>
      <c r="P1212" s="93"/>
      <c r="Q1212" s="93"/>
      <c r="R1212" s="93"/>
      <c r="S1212" s="92"/>
      <c r="T1212" s="92"/>
      <c r="U1212" s="92">
        <v>620000</v>
      </c>
      <c r="V1212" s="92">
        <v>400000</v>
      </c>
      <c r="W1212" s="92"/>
      <c r="X1212" s="92"/>
      <c r="Y1212" s="93"/>
      <c r="Z1212" s="93"/>
    </row>
    <row r="1213" spans="1:26" ht="26.1">
      <c r="A1213" s="9" t="s">
        <v>159</v>
      </c>
      <c r="B1213" s="16" t="s">
        <v>24</v>
      </c>
      <c r="C1213" s="16" t="s">
        <v>7</v>
      </c>
      <c r="D1213" s="16" t="str" cm="1">
        <f t="array" ref="D1213">IF(A1213="", "", _xlfn._xlws.FILTER('Responsáveis pelas informações'!F:F, 'Responsáveis pelas informações'!A:A=A1213))</f>
        <v>Juliana</v>
      </c>
      <c r="E1213" s="16" t="s">
        <v>6</v>
      </c>
      <c r="F1213" s="30" t="s">
        <v>389</v>
      </c>
      <c r="G1213" s="30" t="s">
        <v>877</v>
      </c>
      <c r="H1213" s="30"/>
      <c r="I1213" s="16"/>
      <c r="J1213" s="93"/>
      <c r="K1213" s="93"/>
      <c r="L1213" s="93"/>
      <c r="M1213" s="93"/>
      <c r="N1213" s="93"/>
      <c r="O1213" s="93"/>
      <c r="P1213" s="93"/>
      <c r="Q1213" s="93"/>
      <c r="R1213" s="93"/>
      <c r="S1213" s="92"/>
      <c r="T1213" s="92"/>
      <c r="U1213" s="92">
        <v>4240000</v>
      </c>
      <c r="V1213" s="92">
        <v>3331000</v>
      </c>
      <c r="W1213" s="92"/>
      <c r="X1213" s="92"/>
      <c r="Y1213" s="93"/>
      <c r="Z1213" s="93"/>
    </row>
    <row r="1214" spans="1:26" ht="26.1">
      <c r="A1214" s="9" t="s">
        <v>159</v>
      </c>
      <c r="B1214" s="16" t="s">
        <v>9</v>
      </c>
      <c r="C1214" s="16" t="s">
        <v>12</v>
      </c>
      <c r="D1214" s="16" t="str" cm="1">
        <f t="array" ref="D1214">IF(A1214="", "", _xlfn._xlws.FILTER('Responsáveis pelas informações'!F:F, 'Responsáveis pelas informações'!A:A=A1214))</f>
        <v>Juliana</v>
      </c>
      <c r="E1214" s="16" t="s">
        <v>6</v>
      </c>
      <c r="F1214" s="30" t="s">
        <v>389</v>
      </c>
      <c r="G1214" s="30" t="s">
        <v>877</v>
      </c>
      <c r="H1214" s="30"/>
      <c r="I1214" s="16"/>
      <c r="J1214" s="93"/>
      <c r="K1214" s="93"/>
      <c r="L1214" s="93"/>
      <c r="M1214" s="93"/>
      <c r="N1214" s="93"/>
      <c r="O1214" s="93"/>
      <c r="P1214" s="93"/>
      <c r="Q1214" s="93"/>
      <c r="R1214" s="93"/>
      <c r="S1214" s="92">
        <v>0</v>
      </c>
      <c r="T1214" s="92">
        <v>0</v>
      </c>
      <c r="U1214" s="92">
        <v>0</v>
      </c>
      <c r="V1214" s="92">
        <v>0</v>
      </c>
      <c r="W1214" s="92"/>
      <c r="X1214" s="92"/>
      <c r="Y1214" s="93"/>
      <c r="Z1214" s="93"/>
    </row>
    <row r="1215" spans="1:26" ht="26.1">
      <c r="A1215" s="9" t="s">
        <v>159</v>
      </c>
      <c r="B1215" s="16" t="s">
        <v>14</v>
      </c>
      <c r="C1215" s="16" t="s">
        <v>12</v>
      </c>
      <c r="D1215" s="16" t="str" cm="1">
        <f t="array" ref="D1215">IF(A1215="", "", _xlfn._xlws.FILTER('Responsáveis pelas informações'!F:F, 'Responsáveis pelas informações'!A:A=A1215))</f>
        <v>Juliana</v>
      </c>
      <c r="E1215" s="16" t="s">
        <v>6</v>
      </c>
      <c r="F1215" s="30" t="s">
        <v>389</v>
      </c>
      <c r="G1215" s="30" t="s">
        <v>877</v>
      </c>
      <c r="H1215" s="30"/>
      <c r="I1215" s="16"/>
      <c r="J1215" s="93"/>
      <c r="K1215" s="93"/>
      <c r="L1215" s="93"/>
      <c r="M1215" s="93"/>
      <c r="N1215" s="93"/>
      <c r="O1215" s="93"/>
      <c r="P1215" s="93"/>
      <c r="Q1215" s="93"/>
      <c r="R1215" s="93"/>
      <c r="S1215" s="92">
        <v>0</v>
      </c>
      <c r="T1215" s="92">
        <v>0</v>
      </c>
      <c r="U1215" s="92">
        <v>0</v>
      </c>
      <c r="V1215" s="92">
        <v>0</v>
      </c>
      <c r="W1215" s="92"/>
      <c r="X1215" s="92"/>
      <c r="Y1215" s="93"/>
      <c r="Z1215" s="93"/>
    </row>
    <row r="1216" spans="1:26" ht="39">
      <c r="A1216" s="9" t="s">
        <v>159</v>
      </c>
      <c r="B1216" s="16" t="s">
        <v>19</v>
      </c>
      <c r="C1216" s="16" t="s">
        <v>12</v>
      </c>
      <c r="D1216" s="16" t="str" cm="1">
        <f t="array" ref="D1216">IF(A1216="", "", _xlfn._xlws.FILTER('Responsáveis pelas informações'!F:F, 'Responsáveis pelas informações'!A:A=A1216))</f>
        <v>Juliana</v>
      </c>
      <c r="E1216" s="16" t="s">
        <v>6</v>
      </c>
      <c r="F1216" s="30" t="s">
        <v>389</v>
      </c>
      <c r="G1216" s="30" t="s">
        <v>877</v>
      </c>
      <c r="H1216" s="30"/>
      <c r="I1216" s="16"/>
      <c r="J1216" s="93"/>
      <c r="K1216" s="93"/>
      <c r="L1216" s="93"/>
      <c r="M1216" s="93"/>
      <c r="N1216" s="93"/>
      <c r="O1216" s="93"/>
      <c r="P1216" s="93"/>
      <c r="Q1216" s="93"/>
      <c r="R1216" s="93"/>
      <c r="S1216" s="92">
        <v>0</v>
      </c>
      <c r="T1216" s="92">
        <v>0</v>
      </c>
      <c r="U1216" s="92">
        <v>0</v>
      </c>
      <c r="V1216" s="92">
        <v>0</v>
      </c>
      <c r="W1216" s="92"/>
      <c r="X1216" s="92"/>
      <c r="Y1216" s="93"/>
      <c r="Z1216" s="93"/>
    </row>
    <row r="1217" spans="1:26" ht="26.1">
      <c r="A1217" s="9" t="s">
        <v>159</v>
      </c>
      <c r="B1217" s="16" t="s">
        <v>24</v>
      </c>
      <c r="C1217" s="16" t="s">
        <v>12</v>
      </c>
      <c r="D1217" s="16" t="str" cm="1">
        <f t="array" ref="D1217">IF(A1217="", "", _xlfn._xlws.FILTER('Responsáveis pelas informações'!F:F, 'Responsáveis pelas informações'!A:A=A1217))</f>
        <v>Juliana</v>
      </c>
      <c r="E1217" s="16" t="s">
        <v>6</v>
      </c>
      <c r="F1217" s="30" t="s">
        <v>389</v>
      </c>
      <c r="G1217" s="30" t="s">
        <v>877</v>
      </c>
      <c r="H1217" s="30"/>
      <c r="I1217" s="16"/>
      <c r="J1217" s="93"/>
      <c r="K1217" s="93"/>
      <c r="L1217" s="93"/>
      <c r="M1217" s="93"/>
      <c r="N1217" s="93"/>
      <c r="O1217" s="93"/>
      <c r="P1217" s="93"/>
      <c r="Q1217" s="93"/>
      <c r="R1217" s="93"/>
      <c r="S1217" s="92">
        <v>0</v>
      </c>
      <c r="T1217" s="92">
        <v>0</v>
      </c>
      <c r="U1217" s="92">
        <v>0</v>
      </c>
      <c r="V1217" s="92">
        <v>0</v>
      </c>
      <c r="W1217" s="92"/>
      <c r="X1217" s="92"/>
      <c r="Y1217" s="93"/>
      <c r="Z1217" s="93"/>
    </row>
    <row r="1218" spans="1:26" s="159" customFormat="1" ht="26.1">
      <c r="A1218" s="122" t="s">
        <v>160</v>
      </c>
      <c r="B1218" s="114" t="s">
        <v>9</v>
      </c>
      <c r="C1218" s="114" t="s">
        <v>17</v>
      </c>
      <c r="D1218" s="114" t="str" cm="1">
        <f t="array" ref="D1218">IF(A1218="", "", _xlfn._xlws.FILTER('Responsáveis pelas informações'!F:F, 'Responsáveis pelas informações'!A:A=A1218))</f>
        <v>Marcos</v>
      </c>
      <c r="E1218" s="150" t="s">
        <v>6</v>
      </c>
      <c r="F1218" s="133" t="s">
        <v>877</v>
      </c>
      <c r="G1218" s="133" t="s">
        <v>877</v>
      </c>
      <c r="H1218" s="133"/>
      <c r="I1218" s="142"/>
      <c r="J1218" s="158"/>
      <c r="K1218" s="158"/>
      <c r="L1218" s="158"/>
      <c r="M1218" s="158"/>
      <c r="N1218" s="158"/>
      <c r="O1218" s="158"/>
      <c r="P1218" s="158">
        <v>250000</v>
      </c>
      <c r="Q1218" s="158">
        <v>650000</v>
      </c>
      <c r="R1218" s="158">
        <v>1150000</v>
      </c>
      <c r="S1218" s="158">
        <v>1000000</v>
      </c>
      <c r="T1218" s="164"/>
      <c r="U1218" s="164"/>
      <c r="V1218" s="164"/>
      <c r="W1218" s="164"/>
      <c r="X1218" s="164"/>
      <c r="Y1218" s="158"/>
      <c r="Z1218" s="158"/>
    </row>
    <row r="1219" spans="1:26" s="159" customFormat="1" ht="39">
      <c r="A1219" s="122" t="s">
        <v>160</v>
      </c>
      <c r="B1219" s="114" t="s">
        <v>19</v>
      </c>
      <c r="C1219" s="114" t="s">
        <v>17</v>
      </c>
      <c r="D1219" s="114" t="str" cm="1">
        <f t="array" ref="D1219">IF(A1219="", "", _xlfn._xlws.FILTER('Responsáveis pelas informações'!F:F, 'Responsáveis pelas informações'!A:A=A1219))</f>
        <v>Marcos</v>
      </c>
      <c r="E1219" s="150" t="s">
        <v>6</v>
      </c>
      <c r="F1219" s="133" t="s">
        <v>877</v>
      </c>
      <c r="G1219" s="133" t="s">
        <v>877</v>
      </c>
      <c r="H1219" s="133"/>
      <c r="I1219" s="142"/>
      <c r="J1219" s="158"/>
      <c r="K1219" s="158"/>
      <c r="L1219" s="158"/>
      <c r="M1219" s="158"/>
      <c r="N1219" s="158"/>
      <c r="O1219" s="158"/>
      <c r="P1219" s="158">
        <v>150000</v>
      </c>
      <c r="Q1219" s="158">
        <v>400000</v>
      </c>
      <c r="R1219" s="158">
        <v>700000</v>
      </c>
      <c r="S1219" s="158">
        <v>600000</v>
      </c>
      <c r="T1219" s="164"/>
      <c r="U1219" s="164"/>
      <c r="V1219" s="164"/>
      <c r="W1219" s="164"/>
      <c r="X1219" s="164"/>
      <c r="Y1219" s="158"/>
      <c r="Z1219" s="158"/>
    </row>
    <row r="1220" spans="1:26" s="159" customFormat="1" ht="26.1">
      <c r="A1220" s="122" t="s">
        <v>160</v>
      </c>
      <c r="B1220" s="114" t="s">
        <v>14</v>
      </c>
      <c r="C1220" s="114" t="s">
        <v>17</v>
      </c>
      <c r="D1220" s="114" t="str" cm="1">
        <f t="array" ref="D1220">IF(A1220="", "", _xlfn._xlws.FILTER('Responsáveis pelas informações'!F:F, 'Responsáveis pelas informações'!A:A=A1220))</f>
        <v>Marcos</v>
      </c>
      <c r="E1220" s="150" t="s">
        <v>6</v>
      </c>
      <c r="F1220" s="133" t="s">
        <v>877</v>
      </c>
      <c r="G1220" s="133" t="s">
        <v>877</v>
      </c>
      <c r="H1220" s="133"/>
      <c r="I1220" s="142"/>
      <c r="J1220" s="158"/>
      <c r="K1220" s="158"/>
      <c r="L1220" s="158"/>
      <c r="M1220" s="158"/>
      <c r="N1220" s="158"/>
      <c r="O1220" s="158"/>
      <c r="P1220" s="158">
        <v>350000</v>
      </c>
      <c r="Q1220" s="158">
        <v>950000</v>
      </c>
      <c r="R1220" s="158">
        <v>1650000</v>
      </c>
      <c r="S1220" s="164">
        <v>1400000</v>
      </c>
      <c r="T1220" s="164"/>
      <c r="U1220" s="164"/>
      <c r="V1220" s="164"/>
      <c r="W1220" s="164"/>
      <c r="X1220" s="164"/>
      <c r="Y1220" s="158"/>
      <c r="Z1220" s="158"/>
    </row>
    <row r="1221" spans="1:26" s="159" customFormat="1" ht="26.1">
      <c r="A1221" s="122" t="s">
        <v>160</v>
      </c>
      <c r="B1221" s="114" t="s">
        <v>24</v>
      </c>
      <c r="C1221" s="114" t="s">
        <v>17</v>
      </c>
      <c r="D1221" s="114" t="str" cm="1">
        <f t="array" ref="D1221">IF(A1221="", "", _xlfn._xlws.FILTER('Responsáveis pelas informações'!F:F, 'Responsáveis pelas informações'!A:A=A1221))</f>
        <v>Marcos</v>
      </c>
      <c r="E1221" s="150" t="s">
        <v>6</v>
      </c>
      <c r="F1221" s="133" t="s">
        <v>877</v>
      </c>
      <c r="G1221" s="133" t="s">
        <v>877</v>
      </c>
      <c r="H1221" s="133"/>
      <c r="I1221" s="142"/>
      <c r="J1221" s="158"/>
      <c r="K1221" s="158"/>
      <c r="L1221" s="158"/>
      <c r="M1221" s="158"/>
      <c r="N1221" s="158"/>
      <c r="O1221" s="158"/>
      <c r="P1221" s="158">
        <v>750000</v>
      </c>
      <c r="Q1221" s="158">
        <v>2000000</v>
      </c>
      <c r="R1221" s="158">
        <v>3500000</v>
      </c>
      <c r="S1221" s="164">
        <v>3000000</v>
      </c>
      <c r="T1221" s="164"/>
      <c r="U1221" s="164"/>
      <c r="V1221" s="164"/>
      <c r="W1221" s="164"/>
      <c r="X1221" s="164"/>
      <c r="Y1221" s="158"/>
      <c r="Z1221" s="158"/>
    </row>
    <row r="1222" spans="1:26" ht="12.75" customHeight="1">
      <c r="D1222" s="83" t="str" cm="1">
        <f t="array" ref="D1222">IF(A1222="", "", _xlfn._xlws.FILTER('Responsáveis pelas informações'!F:F, 'Responsáveis pelas informações'!A:A=A1222))</f>
        <v/>
      </c>
      <c r="I1222" s="83"/>
      <c r="U1222" s="92"/>
      <c r="V1222" s="92"/>
      <c r="W1222" s="92"/>
      <c r="X1222" s="92"/>
    </row>
    <row r="1223" spans="1:26" ht="12.75" customHeight="1">
      <c r="D1223" s="83" t="str" cm="1">
        <f t="array" ref="D1223">IF(A1223="", "", _xlfn._xlws.FILTER('Responsáveis pelas informações'!F:F, 'Responsáveis pelas informações'!A:A=A1223))</f>
        <v/>
      </c>
      <c r="I1223" s="83"/>
      <c r="U1223" s="92"/>
      <c r="V1223" s="92"/>
      <c r="W1223" s="92"/>
      <c r="X1223" s="92"/>
    </row>
    <row r="1224" spans="1:26" ht="12.75" customHeight="1">
      <c r="D1224" s="83" t="str" cm="1">
        <f t="array" ref="D1224">IF(A1224="", "", _xlfn._xlws.FILTER('Responsáveis pelas informações'!F:F, 'Responsáveis pelas informações'!A:A=A1224))</f>
        <v/>
      </c>
      <c r="I1224" s="83"/>
      <c r="U1224" s="92"/>
      <c r="V1224" s="92"/>
      <c r="W1224" s="92"/>
      <c r="X1224" s="92"/>
    </row>
    <row r="1225" spans="1:26" ht="12.75" customHeight="1">
      <c r="D1225" s="83" t="str" cm="1">
        <f t="array" ref="D1225">IF(A1225="", "", _xlfn._xlws.FILTER('Responsáveis pelas informações'!F:F, 'Responsáveis pelas informações'!A:A=A1225))</f>
        <v/>
      </c>
      <c r="I1225" s="83"/>
      <c r="U1225" s="92"/>
      <c r="V1225" s="92"/>
      <c r="W1225" s="92"/>
      <c r="X1225" s="92"/>
    </row>
    <row r="1226" spans="1:26" ht="12.75" customHeight="1">
      <c r="D1226" s="83" t="str" cm="1">
        <f t="array" ref="D1226">IF(A1226="", "", _xlfn._xlws.FILTER('Responsáveis pelas informações'!F:F, 'Responsáveis pelas informações'!A:A=A1226))</f>
        <v/>
      </c>
      <c r="I1226" s="83"/>
      <c r="U1226" s="92"/>
      <c r="V1226" s="92"/>
      <c r="W1226" s="92"/>
      <c r="X1226" s="92"/>
    </row>
    <row r="1227" spans="1:26" ht="12.75" customHeight="1">
      <c r="D1227" s="83" t="str" cm="1">
        <f t="array" ref="D1227">IF(A1227="", "", _xlfn._xlws.FILTER('Responsáveis pelas informações'!F:F, 'Responsáveis pelas informações'!A:A=A1227))</f>
        <v/>
      </c>
      <c r="I1227" s="83"/>
      <c r="U1227" s="92"/>
      <c r="V1227" s="92"/>
      <c r="W1227" s="92"/>
      <c r="X1227" s="92"/>
    </row>
    <row r="1228" spans="1:26" ht="12.75" customHeight="1">
      <c r="D1228" s="83" t="str" cm="1">
        <f t="array" ref="D1228">IF(A1228="", "", _xlfn._xlws.FILTER('Responsáveis pelas informações'!F:F, 'Responsáveis pelas informações'!A:A=A1228))</f>
        <v/>
      </c>
      <c r="I1228" s="83"/>
      <c r="U1228" s="92"/>
      <c r="V1228" s="92"/>
      <c r="W1228" s="92"/>
      <c r="X1228" s="92"/>
    </row>
    <row r="1229" spans="1:26" ht="12.75" customHeight="1">
      <c r="D1229" s="83" t="str" cm="1">
        <f t="array" ref="D1229">IF(A1229="", "", _xlfn._xlws.FILTER('Responsáveis pelas informações'!F:F, 'Responsáveis pelas informações'!A:A=A1229))</f>
        <v/>
      </c>
      <c r="I1229" s="83"/>
      <c r="U1229" s="92"/>
      <c r="V1229" s="92"/>
      <c r="W1229" s="92"/>
      <c r="X1229" s="92"/>
    </row>
    <row r="1230" spans="1:26" ht="12.75" customHeight="1">
      <c r="D1230" s="83" t="str" cm="1">
        <f t="array" ref="D1230">IF(A1230="", "", _xlfn._xlws.FILTER('Responsáveis pelas informações'!F:F, 'Responsáveis pelas informações'!A:A=A1230))</f>
        <v/>
      </c>
      <c r="I1230" s="83"/>
      <c r="U1230" s="92"/>
      <c r="V1230" s="92"/>
      <c r="W1230" s="92"/>
      <c r="X1230" s="92"/>
    </row>
    <row r="1231" spans="1:26" ht="12.75" customHeight="1">
      <c r="D1231" s="83" t="str" cm="1">
        <f t="array" ref="D1231">IF(A1231="", "", _xlfn._xlws.FILTER('Responsáveis pelas informações'!F:F, 'Responsáveis pelas informações'!A:A=A1231))</f>
        <v/>
      </c>
      <c r="I1231" s="83"/>
      <c r="U1231" s="92"/>
      <c r="V1231" s="92"/>
      <c r="W1231" s="92"/>
      <c r="X1231" s="92"/>
    </row>
    <row r="1232" spans="1:26" ht="12.75" customHeight="1">
      <c r="D1232" s="83" t="str" cm="1">
        <f t="array" ref="D1232">IF(A1232="", "", _xlfn._xlws.FILTER('Responsáveis pelas informações'!F:F, 'Responsáveis pelas informações'!A:A=A1232))</f>
        <v/>
      </c>
      <c r="I1232" s="83"/>
      <c r="U1232" s="92"/>
      <c r="V1232" s="92"/>
      <c r="W1232" s="92"/>
      <c r="X1232" s="92"/>
    </row>
    <row r="1233" spans="4:24" ht="12.75" customHeight="1">
      <c r="D1233" s="83" t="str" cm="1">
        <f t="array" ref="D1233">IF(A1233="", "", _xlfn._xlws.FILTER('Responsáveis pelas informações'!F:F, 'Responsáveis pelas informações'!A:A=A1233))</f>
        <v/>
      </c>
      <c r="I1233" s="83"/>
      <c r="U1233" s="92"/>
      <c r="V1233" s="92"/>
      <c r="W1233" s="92"/>
      <c r="X1233" s="92"/>
    </row>
    <row r="1234" spans="4:24" ht="12.75" customHeight="1">
      <c r="D1234" s="83" t="str" cm="1">
        <f t="array" ref="D1234">IF(A1234="", "", _xlfn._xlws.FILTER('Responsáveis pelas informações'!F:F, 'Responsáveis pelas informações'!A:A=A1234))</f>
        <v/>
      </c>
      <c r="I1234" s="83"/>
      <c r="U1234" s="92"/>
      <c r="V1234" s="92"/>
      <c r="W1234" s="92"/>
      <c r="X1234" s="92"/>
    </row>
    <row r="1235" spans="4:24" ht="12.75" customHeight="1">
      <c r="D1235" s="83" t="str" cm="1">
        <f t="array" ref="D1235">IF(A1235="", "", _xlfn._xlws.FILTER('Responsáveis pelas informações'!F:F, 'Responsáveis pelas informações'!A:A=A1235))</f>
        <v/>
      </c>
      <c r="I1235" s="83"/>
      <c r="U1235" s="92"/>
      <c r="V1235" s="92"/>
      <c r="W1235" s="92"/>
      <c r="X1235" s="92"/>
    </row>
    <row r="1236" spans="4:24" ht="12.75" customHeight="1">
      <c r="D1236" s="83" t="str" cm="1">
        <f t="array" ref="D1236">IF(A1236="", "", _xlfn._xlws.FILTER('Responsáveis pelas informações'!F:F, 'Responsáveis pelas informações'!A:A=A1236))</f>
        <v/>
      </c>
      <c r="I1236" s="83"/>
      <c r="U1236" s="92"/>
      <c r="V1236" s="92"/>
      <c r="W1236" s="92"/>
      <c r="X1236" s="92"/>
    </row>
    <row r="1237" spans="4:24" ht="12.75" customHeight="1">
      <c r="D1237" s="83" t="str" cm="1">
        <f t="array" ref="D1237">IF(A1237="", "", _xlfn._xlws.FILTER('Responsáveis pelas informações'!F:F, 'Responsáveis pelas informações'!A:A=A1237))</f>
        <v/>
      </c>
      <c r="I1237" s="83"/>
      <c r="U1237" s="92"/>
      <c r="V1237" s="92"/>
      <c r="W1237" s="92"/>
      <c r="X1237" s="92"/>
    </row>
    <row r="1238" spans="4:24" ht="12.75" customHeight="1">
      <c r="D1238" s="83" t="str" cm="1">
        <f t="array" ref="D1238">IF(A1238="", "", _xlfn._xlws.FILTER('Responsáveis pelas informações'!F:F, 'Responsáveis pelas informações'!A:A=A1238))</f>
        <v/>
      </c>
      <c r="I1238" s="83"/>
      <c r="U1238" s="92"/>
      <c r="V1238" s="92"/>
      <c r="W1238" s="92"/>
      <c r="X1238" s="92"/>
    </row>
    <row r="1239" spans="4:24" ht="12.75" customHeight="1">
      <c r="D1239" s="83" t="str" cm="1">
        <f t="array" ref="D1239">IF(A1239="", "", _xlfn._xlws.FILTER('Responsáveis pelas informações'!F:F, 'Responsáveis pelas informações'!A:A=A1239))</f>
        <v/>
      </c>
      <c r="I1239" s="83"/>
      <c r="U1239" s="92"/>
      <c r="V1239" s="92"/>
      <c r="W1239" s="92"/>
      <c r="X1239" s="92"/>
    </row>
    <row r="1240" spans="4:24" ht="12.75" customHeight="1">
      <c r="D1240" s="83" t="str" cm="1">
        <f t="array" ref="D1240">IF(A1240="", "", _xlfn._xlws.FILTER('Responsáveis pelas informações'!F:F, 'Responsáveis pelas informações'!A:A=A1240))</f>
        <v/>
      </c>
      <c r="I1240" s="83"/>
      <c r="U1240" s="92"/>
      <c r="V1240" s="92"/>
      <c r="W1240" s="92"/>
      <c r="X1240" s="92"/>
    </row>
    <row r="1241" spans="4:24" ht="12.75" customHeight="1">
      <c r="D1241" s="83" t="str" cm="1">
        <f t="array" ref="D1241">IF(A1241="", "", _xlfn._xlws.FILTER('Responsáveis pelas informações'!F:F, 'Responsáveis pelas informações'!A:A=A1241))</f>
        <v/>
      </c>
      <c r="I1241" s="83"/>
      <c r="U1241" s="92"/>
      <c r="V1241" s="92"/>
      <c r="W1241" s="92"/>
      <c r="X1241" s="92"/>
    </row>
    <row r="1242" spans="4:24" ht="12.75" customHeight="1">
      <c r="D1242" s="83" t="str" cm="1">
        <f t="array" ref="D1242">IF(A1242="", "", _xlfn._xlws.FILTER('Responsáveis pelas informações'!F:F, 'Responsáveis pelas informações'!A:A=A1242))</f>
        <v/>
      </c>
      <c r="I1242" s="83"/>
      <c r="U1242" s="92"/>
      <c r="V1242" s="92"/>
      <c r="W1242" s="92"/>
      <c r="X1242" s="92"/>
    </row>
    <row r="1243" spans="4:24" ht="12.75" customHeight="1">
      <c r="D1243" s="83" t="str" cm="1">
        <f t="array" ref="D1243">IF(A1243="", "", _xlfn._xlws.FILTER('Responsáveis pelas informações'!F:F, 'Responsáveis pelas informações'!A:A=A1243))</f>
        <v/>
      </c>
      <c r="I1243" s="83"/>
      <c r="U1243" s="92"/>
      <c r="V1243" s="92"/>
      <c r="W1243" s="92"/>
      <c r="X1243" s="92"/>
    </row>
    <row r="1244" spans="4:24" ht="12.75" customHeight="1">
      <c r="D1244" s="83" t="str" cm="1">
        <f t="array" ref="D1244">IF(A1244="", "", _xlfn._xlws.FILTER('Responsáveis pelas informações'!F:F, 'Responsáveis pelas informações'!A:A=A1244))</f>
        <v/>
      </c>
      <c r="I1244" s="83"/>
      <c r="U1244" s="92"/>
      <c r="V1244" s="92"/>
      <c r="W1244" s="92"/>
      <c r="X1244" s="92"/>
    </row>
    <row r="1245" spans="4:24" ht="12.75" customHeight="1">
      <c r="D1245" s="83" t="str" cm="1">
        <f t="array" ref="D1245">IF(A1245="", "", _xlfn._xlws.FILTER('Responsáveis pelas informações'!F:F, 'Responsáveis pelas informações'!A:A=A1245))</f>
        <v/>
      </c>
      <c r="I1245" s="83"/>
      <c r="U1245" s="92"/>
      <c r="V1245" s="92"/>
      <c r="W1245" s="92"/>
      <c r="X1245" s="92"/>
    </row>
    <row r="1246" spans="4:24" ht="12.75" customHeight="1">
      <c r="D1246" s="83" t="str" cm="1">
        <f t="array" ref="D1246">IF(A1246="", "", _xlfn._xlws.FILTER('Responsáveis pelas informações'!F:F, 'Responsáveis pelas informações'!A:A=A1246))</f>
        <v/>
      </c>
      <c r="I1246" s="83"/>
      <c r="U1246" s="92"/>
      <c r="V1246" s="92"/>
      <c r="W1246" s="92"/>
      <c r="X1246" s="92"/>
    </row>
    <row r="1247" spans="4:24" ht="12.75" customHeight="1">
      <c r="D1247" s="83" t="str" cm="1">
        <f t="array" ref="D1247">IF(A1247="", "", _xlfn._xlws.FILTER('Responsáveis pelas informações'!F:F, 'Responsáveis pelas informações'!A:A=A1247))</f>
        <v/>
      </c>
      <c r="I1247" s="83"/>
      <c r="U1247" s="92"/>
      <c r="V1247" s="92"/>
      <c r="W1247" s="92"/>
      <c r="X1247" s="92"/>
    </row>
    <row r="1248" spans="4:24" ht="12.75" customHeight="1">
      <c r="D1248" s="83" t="str" cm="1">
        <f t="array" ref="D1248">IF(A1248="", "", _xlfn._xlws.FILTER('Responsáveis pelas informações'!F:F, 'Responsáveis pelas informações'!A:A=A1248))</f>
        <v/>
      </c>
      <c r="I1248" s="83"/>
      <c r="U1248" s="92"/>
      <c r="V1248" s="92"/>
      <c r="W1248" s="92"/>
      <c r="X1248" s="92"/>
    </row>
    <row r="1249" spans="4:24" ht="12.75" customHeight="1">
      <c r="D1249" s="83" t="str" cm="1">
        <f t="array" ref="D1249">IF(A1249="", "", _xlfn._xlws.FILTER('Responsáveis pelas informações'!F:F, 'Responsáveis pelas informações'!A:A=A1249))</f>
        <v/>
      </c>
      <c r="U1249" s="92"/>
      <c r="V1249" s="92"/>
      <c r="W1249" s="92"/>
      <c r="X1249" s="92"/>
    </row>
    <row r="1250" spans="4:24" ht="12.75" customHeight="1">
      <c r="D1250" s="83" t="str" cm="1">
        <f t="array" ref="D1250">IF(A1250="", "", _xlfn._xlws.FILTER('Responsáveis pelas informações'!F:F, 'Responsáveis pelas informações'!A:A=A1250))</f>
        <v/>
      </c>
      <c r="U1250" s="92"/>
      <c r="V1250" s="92"/>
      <c r="W1250" s="92"/>
      <c r="X1250" s="92"/>
    </row>
    <row r="1251" spans="4:24" ht="12.75" customHeight="1">
      <c r="D1251" s="83" t="str" cm="1">
        <f t="array" ref="D1251">IF(A1251="", "", _xlfn._xlws.FILTER('Responsáveis pelas informações'!F:F, 'Responsáveis pelas informações'!A:A=A1251))</f>
        <v/>
      </c>
      <c r="U1251" s="92"/>
      <c r="V1251" s="92"/>
      <c r="W1251" s="92"/>
      <c r="X1251" s="92"/>
    </row>
    <row r="1252" spans="4:24" ht="12.75" customHeight="1">
      <c r="D1252" s="83" t="str" cm="1">
        <f t="array" ref="D1252">IF(A1252="", "", _xlfn._xlws.FILTER('Responsáveis pelas informações'!F:F, 'Responsáveis pelas informações'!A:A=A1252))</f>
        <v/>
      </c>
      <c r="U1252" s="92"/>
      <c r="V1252" s="92"/>
      <c r="W1252" s="92"/>
      <c r="X1252" s="92"/>
    </row>
    <row r="1253" spans="4:24" ht="12.75" customHeight="1">
      <c r="D1253" s="83" t="str" cm="1">
        <f t="array" ref="D1253">IF(A1253="", "", _xlfn._xlws.FILTER('Responsáveis pelas informações'!F:F, 'Responsáveis pelas informações'!A:A=A1253))</f>
        <v/>
      </c>
      <c r="U1253" s="92"/>
      <c r="V1253" s="92"/>
      <c r="W1253" s="92"/>
      <c r="X1253" s="92"/>
    </row>
    <row r="1254" spans="4:24" ht="12.75" customHeight="1">
      <c r="D1254" s="83" t="str" cm="1">
        <f t="array" ref="D1254">IF(A1254="", "", _xlfn._xlws.FILTER('Responsáveis pelas informações'!F:F, 'Responsáveis pelas informações'!A:A=A1254))</f>
        <v/>
      </c>
      <c r="U1254" s="92"/>
      <c r="V1254" s="92"/>
      <c r="W1254" s="92"/>
      <c r="X1254" s="92"/>
    </row>
    <row r="1255" spans="4:24" ht="12.75" customHeight="1">
      <c r="D1255" s="83" t="str" cm="1">
        <f t="array" ref="D1255">IF(A1255="", "", _xlfn._xlws.FILTER('Responsáveis pelas informações'!F:F, 'Responsáveis pelas informações'!A:A=A1255))</f>
        <v/>
      </c>
      <c r="U1255" s="92"/>
      <c r="V1255" s="92"/>
      <c r="W1255" s="92"/>
      <c r="X1255" s="92"/>
    </row>
    <row r="1256" spans="4:24" ht="12.75" customHeight="1">
      <c r="D1256" s="83" t="str" cm="1">
        <f t="array" ref="D1256">IF(A1256="", "", _xlfn._xlws.FILTER('Responsáveis pelas informações'!F:F, 'Responsáveis pelas informações'!A:A=A1256))</f>
        <v/>
      </c>
      <c r="U1256" s="92"/>
      <c r="V1256" s="92"/>
      <c r="W1256" s="92"/>
      <c r="X1256" s="92"/>
    </row>
    <row r="1257" spans="4:24" ht="12.75" customHeight="1">
      <c r="D1257" s="83" t="str" cm="1">
        <f t="array" ref="D1257">IF(A1257="", "", _xlfn._xlws.FILTER('Responsáveis pelas informações'!F:F, 'Responsáveis pelas informações'!A:A=A1257))</f>
        <v/>
      </c>
      <c r="U1257" s="92"/>
      <c r="V1257" s="92"/>
      <c r="W1257" s="92"/>
      <c r="X1257" s="92"/>
    </row>
    <row r="1258" spans="4:24" ht="12.75" customHeight="1">
      <c r="D1258" s="83" t="str" cm="1">
        <f t="array" ref="D1258">IF(A1258="", "", _xlfn._xlws.FILTER('Responsáveis pelas informações'!F:F, 'Responsáveis pelas informações'!A:A=A1258))</f>
        <v/>
      </c>
      <c r="U1258" s="92"/>
      <c r="V1258" s="92"/>
      <c r="W1258" s="92"/>
      <c r="X1258" s="92"/>
    </row>
    <row r="1259" spans="4:24" ht="12.75" customHeight="1">
      <c r="D1259" s="83" t="str" cm="1">
        <f t="array" ref="D1259">IF(A1259="", "", _xlfn._xlws.FILTER('Responsáveis pelas informações'!F:F, 'Responsáveis pelas informações'!A:A=A1259))</f>
        <v/>
      </c>
      <c r="U1259" s="92"/>
      <c r="V1259" s="92"/>
      <c r="W1259" s="92"/>
      <c r="X1259" s="92"/>
    </row>
    <row r="1260" spans="4:24" ht="12.75" customHeight="1">
      <c r="D1260" s="83" t="str" cm="1">
        <f t="array" ref="D1260">IF(A1260="", "", _xlfn._xlws.FILTER('Responsáveis pelas informações'!F:F, 'Responsáveis pelas informações'!A:A=A1260))</f>
        <v/>
      </c>
      <c r="U1260" s="92"/>
      <c r="V1260" s="92"/>
      <c r="W1260" s="92"/>
      <c r="X1260" s="92"/>
    </row>
    <row r="1261" spans="4:24" ht="12.75" customHeight="1">
      <c r="D1261" s="83" t="str" cm="1">
        <f t="array" ref="D1261">IF(A1261="", "", _xlfn._xlws.FILTER('Responsáveis pelas informações'!F:F, 'Responsáveis pelas informações'!A:A=A1261))</f>
        <v/>
      </c>
      <c r="U1261" s="92"/>
      <c r="V1261" s="92"/>
      <c r="W1261" s="92"/>
      <c r="X1261" s="92"/>
    </row>
    <row r="1262" spans="4:24" ht="12.75" customHeight="1">
      <c r="D1262" s="83" t="str" cm="1">
        <f t="array" ref="D1262">IF(A1262="", "", _xlfn._xlws.FILTER('Responsáveis pelas informações'!F:F, 'Responsáveis pelas informações'!A:A=A1262))</f>
        <v/>
      </c>
      <c r="U1262" s="92"/>
      <c r="V1262" s="92"/>
      <c r="W1262" s="92"/>
      <c r="X1262" s="92"/>
    </row>
    <row r="1263" spans="4:24" ht="12.75" customHeight="1">
      <c r="D1263" s="83" t="str" cm="1">
        <f t="array" ref="D1263">IF(A1263="", "", _xlfn._xlws.FILTER('Responsáveis pelas informações'!F:F, 'Responsáveis pelas informações'!A:A=A1263))</f>
        <v/>
      </c>
      <c r="U1263" s="92"/>
      <c r="V1263" s="92"/>
      <c r="W1263" s="92"/>
      <c r="X1263" s="92"/>
    </row>
    <row r="1264" spans="4:24" ht="12.75" customHeight="1">
      <c r="D1264" s="83" t="str" cm="1">
        <f t="array" ref="D1264">IF(A1264="", "", _xlfn._xlws.FILTER('Responsáveis pelas informações'!F:F, 'Responsáveis pelas informações'!A:A=A1264))</f>
        <v/>
      </c>
      <c r="U1264" s="92"/>
      <c r="V1264" s="92"/>
      <c r="W1264" s="92"/>
      <c r="X1264" s="92"/>
    </row>
    <row r="1265" spans="4:24" ht="12.75" customHeight="1">
      <c r="D1265" s="83" t="str" cm="1">
        <f t="array" ref="D1265">IF(A1265="", "", _xlfn._xlws.FILTER('Responsáveis pelas informações'!F:F, 'Responsáveis pelas informações'!A:A=A1265))</f>
        <v/>
      </c>
      <c r="U1265" s="92"/>
      <c r="V1265" s="92"/>
      <c r="W1265" s="92"/>
      <c r="X1265" s="92"/>
    </row>
    <row r="1266" spans="4:24" ht="12.75" customHeight="1">
      <c r="D1266" s="83" t="str" cm="1">
        <f t="array" ref="D1266">IF(A1266="", "", _xlfn._xlws.FILTER('Responsáveis pelas informações'!F:F, 'Responsáveis pelas informações'!A:A=A1266))</f>
        <v/>
      </c>
      <c r="U1266" s="92"/>
      <c r="V1266" s="92"/>
      <c r="W1266" s="92"/>
      <c r="X1266" s="92"/>
    </row>
    <row r="1267" spans="4:24" ht="12.75" customHeight="1">
      <c r="D1267" s="83" t="str" cm="1">
        <f t="array" ref="D1267">IF(A1267="", "", _xlfn._xlws.FILTER('Responsáveis pelas informações'!F:F, 'Responsáveis pelas informações'!A:A=A1267))</f>
        <v/>
      </c>
      <c r="U1267" s="92"/>
      <c r="V1267" s="92"/>
      <c r="W1267" s="92"/>
      <c r="X1267" s="92"/>
    </row>
    <row r="1268" spans="4:24" ht="12.75" customHeight="1">
      <c r="D1268" s="83" t="str" cm="1">
        <f t="array" ref="D1268">IF(A1268="", "", _xlfn._xlws.FILTER('Responsáveis pelas informações'!F:F, 'Responsáveis pelas informações'!A:A=A1268))</f>
        <v/>
      </c>
      <c r="U1268" s="92"/>
      <c r="V1268" s="92"/>
      <c r="W1268" s="92"/>
      <c r="X1268" s="92"/>
    </row>
    <row r="1269" spans="4:24" ht="12.75" customHeight="1">
      <c r="D1269" s="83" t="str" cm="1">
        <f t="array" ref="D1269">IF(A1269="", "", _xlfn._xlws.FILTER('Responsáveis pelas informações'!F:F, 'Responsáveis pelas informações'!A:A=A1269))</f>
        <v/>
      </c>
      <c r="U1269" s="92"/>
      <c r="V1269" s="92"/>
      <c r="W1269" s="92"/>
      <c r="X1269" s="92"/>
    </row>
    <row r="1270" spans="4:24" ht="12.75" customHeight="1">
      <c r="D1270" s="83" t="str" cm="1">
        <f t="array" ref="D1270">IF(A1270="", "", _xlfn._xlws.FILTER('Responsáveis pelas informações'!F:F, 'Responsáveis pelas informações'!A:A=A1270))</f>
        <v/>
      </c>
      <c r="U1270" s="92"/>
      <c r="V1270" s="92"/>
      <c r="W1270" s="92"/>
      <c r="X1270" s="92"/>
    </row>
    <row r="1271" spans="4:24" ht="12.75" customHeight="1">
      <c r="D1271" s="83" t="str" cm="1">
        <f t="array" ref="D1271">IF(A1271="", "", _xlfn._xlws.FILTER('Responsáveis pelas informações'!F:F, 'Responsáveis pelas informações'!A:A=A1271))</f>
        <v/>
      </c>
      <c r="U1271" s="92"/>
      <c r="V1271" s="92"/>
      <c r="W1271" s="92"/>
      <c r="X1271" s="92"/>
    </row>
    <row r="1272" spans="4:24" ht="12.75" customHeight="1">
      <c r="D1272" s="83" t="str" cm="1">
        <f t="array" ref="D1272">IF(A1272="", "", _xlfn._xlws.FILTER('Responsáveis pelas informações'!F:F, 'Responsáveis pelas informações'!A:A=A1272))</f>
        <v/>
      </c>
      <c r="U1272" s="92"/>
      <c r="V1272" s="92"/>
      <c r="W1272" s="92"/>
      <c r="X1272" s="92"/>
    </row>
    <row r="1273" spans="4:24" ht="12.75" customHeight="1">
      <c r="D1273" s="83" t="str" cm="1">
        <f t="array" ref="D1273">IF(A1273="", "", _xlfn._xlws.FILTER('Responsáveis pelas informações'!F:F, 'Responsáveis pelas informações'!A:A=A1273))</f>
        <v/>
      </c>
      <c r="U1273" s="92"/>
      <c r="V1273" s="92"/>
      <c r="W1273" s="92"/>
      <c r="X1273" s="92"/>
    </row>
    <row r="1274" spans="4:24" ht="12.75" customHeight="1">
      <c r="D1274" s="83" t="str" cm="1">
        <f t="array" ref="D1274">IF(A1274="", "", _xlfn._xlws.FILTER('Responsáveis pelas informações'!F:F, 'Responsáveis pelas informações'!A:A=A1274))</f>
        <v/>
      </c>
      <c r="U1274" s="92"/>
      <c r="V1274" s="92"/>
      <c r="W1274" s="92"/>
      <c r="X1274" s="92"/>
    </row>
    <row r="1275" spans="4:24" ht="12.75" customHeight="1">
      <c r="D1275" s="83" t="str" cm="1">
        <f t="array" ref="D1275">IF(A1275="", "", _xlfn._xlws.FILTER('Responsáveis pelas informações'!F:F, 'Responsáveis pelas informações'!A:A=A1275))</f>
        <v/>
      </c>
      <c r="U1275" s="92"/>
      <c r="V1275" s="92"/>
      <c r="W1275" s="92"/>
      <c r="X1275" s="92"/>
    </row>
    <row r="1276" spans="4:24" ht="12.75" customHeight="1">
      <c r="D1276" s="83" t="str" cm="1">
        <f t="array" ref="D1276">IF(A1276="", "", _xlfn._xlws.FILTER('Responsáveis pelas informações'!F:F, 'Responsáveis pelas informações'!A:A=A1276))</f>
        <v/>
      </c>
      <c r="U1276" s="92"/>
      <c r="V1276" s="92"/>
      <c r="W1276" s="92"/>
      <c r="X1276" s="92"/>
    </row>
    <row r="1277" spans="4:24" ht="12.75" customHeight="1">
      <c r="D1277" s="83" t="str" cm="1">
        <f t="array" ref="D1277">IF(A1277="", "", _xlfn._xlws.FILTER('Responsáveis pelas informações'!F:F, 'Responsáveis pelas informações'!A:A=A1277))</f>
        <v/>
      </c>
      <c r="U1277" s="92"/>
      <c r="V1277" s="92"/>
      <c r="W1277" s="92"/>
      <c r="X1277" s="92"/>
    </row>
    <row r="1278" spans="4:24" ht="12.75" customHeight="1">
      <c r="D1278" s="83" t="str" cm="1">
        <f t="array" ref="D1278">IF(A1278="", "", _xlfn._xlws.FILTER('Responsáveis pelas informações'!F:F, 'Responsáveis pelas informações'!A:A=A1278))</f>
        <v/>
      </c>
      <c r="U1278" s="92"/>
      <c r="V1278" s="92"/>
      <c r="W1278" s="92"/>
      <c r="X1278" s="92"/>
    </row>
    <row r="1279" spans="4:24" ht="12.75" customHeight="1">
      <c r="D1279" s="83" t="str" cm="1">
        <f t="array" ref="D1279">IF(A1279="", "", _xlfn._xlws.FILTER('Responsáveis pelas informações'!F:F, 'Responsáveis pelas informações'!A:A=A1279))</f>
        <v/>
      </c>
      <c r="U1279" s="92"/>
      <c r="V1279" s="92"/>
      <c r="W1279" s="92"/>
      <c r="X1279" s="92"/>
    </row>
    <row r="1280" spans="4:24" ht="12.75" customHeight="1">
      <c r="D1280" s="83" t="str" cm="1">
        <f t="array" ref="D1280">IF(A1280="", "", _xlfn._xlws.FILTER('Responsáveis pelas informações'!F:F, 'Responsáveis pelas informações'!A:A=A1280))</f>
        <v/>
      </c>
      <c r="U1280" s="92"/>
      <c r="V1280" s="92"/>
      <c r="W1280" s="92"/>
      <c r="X1280" s="92"/>
    </row>
    <row r="1281" spans="4:24" ht="12.75" customHeight="1">
      <c r="D1281" s="83" t="str" cm="1">
        <f t="array" ref="D1281">IF(A1281="", "", _xlfn._xlws.FILTER('Responsáveis pelas informações'!F:F, 'Responsáveis pelas informações'!A:A=A1281))</f>
        <v/>
      </c>
      <c r="U1281" s="92"/>
      <c r="V1281" s="92"/>
      <c r="W1281" s="92"/>
      <c r="X1281" s="92"/>
    </row>
    <row r="1282" spans="4:24" ht="12.75" customHeight="1">
      <c r="D1282" s="83" t="str" cm="1">
        <f t="array" ref="D1282">IF(A1282="", "", _xlfn._xlws.FILTER('Responsáveis pelas informações'!F:F, 'Responsáveis pelas informações'!A:A=A1282))</f>
        <v/>
      </c>
      <c r="U1282" s="92"/>
      <c r="V1282" s="92"/>
      <c r="W1282" s="92"/>
      <c r="X1282" s="92"/>
    </row>
    <row r="1283" spans="4:24" ht="12.75" customHeight="1">
      <c r="D1283" s="83" t="str" cm="1">
        <f t="array" ref="D1283">IF(A1283="", "", _xlfn._xlws.FILTER('Responsáveis pelas informações'!F:F, 'Responsáveis pelas informações'!A:A=A1283))</f>
        <v/>
      </c>
      <c r="U1283" s="92"/>
      <c r="V1283" s="92"/>
      <c r="W1283" s="92"/>
      <c r="X1283" s="92"/>
    </row>
    <row r="1284" spans="4:24" ht="12.75" customHeight="1">
      <c r="D1284" s="83" t="str" cm="1">
        <f t="array" ref="D1284">IF(A1284="", "", _xlfn._xlws.FILTER('Responsáveis pelas informações'!F:F, 'Responsáveis pelas informações'!A:A=A1284))</f>
        <v/>
      </c>
      <c r="U1284" s="92"/>
      <c r="V1284" s="92"/>
      <c r="W1284" s="92"/>
      <c r="X1284" s="92"/>
    </row>
    <row r="1285" spans="4:24" ht="12.75" customHeight="1">
      <c r="D1285" s="83" t="str" cm="1">
        <f t="array" ref="D1285">IF(A1285="", "", _xlfn._xlws.FILTER('Responsáveis pelas informações'!F:F, 'Responsáveis pelas informações'!A:A=A1285))</f>
        <v/>
      </c>
      <c r="U1285" s="92"/>
      <c r="V1285" s="92"/>
      <c r="W1285" s="92"/>
      <c r="X1285" s="92"/>
    </row>
    <row r="1286" spans="4:24" ht="12.75" customHeight="1">
      <c r="D1286" s="83" t="str" cm="1">
        <f t="array" ref="D1286">IF(A1286="", "", _xlfn._xlws.FILTER('Responsáveis pelas informações'!F:F, 'Responsáveis pelas informações'!A:A=A1286))</f>
        <v/>
      </c>
      <c r="U1286" s="92"/>
      <c r="V1286" s="92"/>
      <c r="W1286" s="92"/>
      <c r="X1286" s="92"/>
    </row>
    <row r="1287" spans="4:24" ht="12.75" customHeight="1">
      <c r="D1287" s="83" t="str" cm="1">
        <f t="array" ref="D1287">IF(A1287="", "", _xlfn._xlws.FILTER('Responsáveis pelas informações'!F:F, 'Responsáveis pelas informações'!A:A=A1287))</f>
        <v/>
      </c>
      <c r="U1287" s="92"/>
      <c r="V1287" s="92"/>
      <c r="W1287" s="92"/>
      <c r="X1287" s="92"/>
    </row>
    <row r="1288" spans="4:24" ht="12.75" customHeight="1">
      <c r="D1288" s="83" t="str" cm="1">
        <f t="array" ref="D1288">IF(A1288="", "", _xlfn._xlws.FILTER('Responsáveis pelas informações'!F:F, 'Responsáveis pelas informações'!A:A=A1288))</f>
        <v/>
      </c>
      <c r="U1288" s="92"/>
      <c r="V1288" s="92"/>
      <c r="W1288" s="92"/>
      <c r="X1288" s="92"/>
    </row>
    <row r="1289" spans="4:24" ht="12.75" customHeight="1">
      <c r="D1289" s="83" t="str" cm="1">
        <f t="array" ref="D1289">IF(A1289="", "", _xlfn._xlws.FILTER('Responsáveis pelas informações'!F:F, 'Responsáveis pelas informações'!A:A=A1289))</f>
        <v/>
      </c>
      <c r="U1289" s="92"/>
      <c r="V1289" s="92"/>
      <c r="W1289" s="92"/>
      <c r="X1289" s="92"/>
    </row>
    <row r="1290" spans="4:24" ht="12.75" customHeight="1">
      <c r="D1290" s="83" t="str" cm="1">
        <f t="array" ref="D1290">IF(A1290="", "", _xlfn._xlws.FILTER('Responsáveis pelas informações'!F:F, 'Responsáveis pelas informações'!A:A=A1290))</f>
        <v/>
      </c>
      <c r="U1290" s="92"/>
      <c r="V1290" s="92"/>
      <c r="W1290" s="92"/>
      <c r="X1290" s="92"/>
    </row>
    <row r="1291" spans="4:24" ht="12.75" customHeight="1">
      <c r="D1291" s="83" t="str" cm="1">
        <f t="array" ref="D1291">IF(A1291="", "", _xlfn._xlws.FILTER('Responsáveis pelas informações'!F:F, 'Responsáveis pelas informações'!A:A=A1291))</f>
        <v/>
      </c>
      <c r="U1291" s="92"/>
      <c r="V1291" s="92"/>
      <c r="W1291" s="92"/>
      <c r="X1291" s="92"/>
    </row>
    <row r="1292" spans="4:24" ht="12.75" customHeight="1">
      <c r="D1292" s="83" t="str" cm="1">
        <f t="array" ref="D1292">IF(A1292="", "", _xlfn._xlws.FILTER('Responsáveis pelas informações'!F:F, 'Responsáveis pelas informações'!A:A=A1292))</f>
        <v/>
      </c>
      <c r="U1292" s="92"/>
      <c r="V1292" s="92"/>
      <c r="W1292" s="92"/>
      <c r="X1292" s="92"/>
    </row>
    <row r="1293" spans="4:24" ht="12.75" customHeight="1">
      <c r="D1293" s="83" t="str" cm="1">
        <f t="array" ref="D1293">IF(A1293="", "", _xlfn._xlws.FILTER('Responsáveis pelas informações'!F:F, 'Responsáveis pelas informações'!A:A=A1293))</f>
        <v/>
      </c>
      <c r="U1293" s="92"/>
      <c r="V1293" s="92"/>
      <c r="W1293" s="92"/>
      <c r="X1293" s="92"/>
    </row>
    <row r="1294" spans="4:24" ht="12.75" customHeight="1">
      <c r="D1294" s="83" t="str" cm="1">
        <f t="array" ref="D1294">IF(A1294="", "", _xlfn._xlws.FILTER('Responsáveis pelas informações'!F:F, 'Responsáveis pelas informações'!A:A=A1294))</f>
        <v/>
      </c>
      <c r="U1294" s="92"/>
      <c r="V1294" s="92"/>
      <c r="W1294" s="92"/>
      <c r="X1294" s="92"/>
    </row>
    <row r="1295" spans="4:24" ht="12.75" customHeight="1">
      <c r="D1295" s="83" t="str" cm="1">
        <f t="array" ref="D1295">IF(A1295="", "", _xlfn._xlws.FILTER('Responsáveis pelas informações'!F:F, 'Responsáveis pelas informações'!A:A=A1295))</f>
        <v/>
      </c>
      <c r="U1295" s="92"/>
      <c r="V1295" s="92"/>
      <c r="W1295" s="92"/>
      <c r="X1295" s="92"/>
    </row>
    <row r="1296" spans="4:24" ht="12.75" customHeight="1">
      <c r="D1296" s="83" t="str" cm="1">
        <f t="array" ref="D1296">IF(A1296="", "", _xlfn._xlws.FILTER('Responsáveis pelas informações'!F:F, 'Responsáveis pelas informações'!A:A=A1296))</f>
        <v/>
      </c>
      <c r="U1296" s="92"/>
      <c r="V1296" s="92"/>
      <c r="W1296" s="92"/>
      <c r="X1296" s="92"/>
    </row>
    <row r="1297" spans="4:24" ht="12.75" customHeight="1">
      <c r="D1297" s="83" t="str" cm="1">
        <f t="array" ref="D1297">IF(A1297="", "", _xlfn._xlws.FILTER('Responsáveis pelas informações'!F:F, 'Responsáveis pelas informações'!A:A=A1297))</f>
        <v/>
      </c>
      <c r="U1297" s="92"/>
      <c r="V1297" s="92"/>
      <c r="W1297" s="92"/>
      <c r="X1297" s="92"/>
    </row>
    <row r="1298" spans="4:24" ht="12.75" customHeight="1">
      <c r="D1298" s="83" t="str" cm="1">
        <f t="array" ref="D1298">IF(A1298="", "", _xlfn._xlws.FILTER('Responsáveis pelas informações'!F:F, 'Responsáveis pelas informações'!A:A=A1298))</f>
        <v/>
      </c>
      <c r="U1298" s="92"/>
      <c r="V1298" s="92"/>
      <c r="W1298" s="92"/>
      <c r="X1298" s="92"/>
    </row>
    <row r="1299" spans="4:24" ht="12.75" customHeight="1">
      <c r="D1299" s="83" t="str" cm="1">
        <f t="array" ref="D1299">IF(A1299="", "", _xlfn._xlws.FILTER('Responsáveis pelas informações'!F:F, 'Responsáveis pelas informações'!A:A=A1299))</f>
        <v/>
      </c>
      <c r="U1299" s="92"/>
      <c r="V1299" s="92"/>
      <c r="W1299" s="92"/>
      <c r="X1299" s="92"/>
    </row>
    <row r="1300" spans="4:24" ht="12.75" customHeight="1">
      <c r="D1300" s="83" t="str" cm="1">
        <f t="array" ref="D1300">IF(A1300="", "", _xlfn._xlws.FILTER('Responsáveis pelas informações'!F:F, 'Responsáveis pelas informações'!A:A=A1300))</f>
        <v/>
      </c>
      <c r="U1300" s="92"/>
      <c r="V1300" s="92"/>
      <c r="W1300" s="92"/>
      <c r="X1300" s="92"/>
    </row>
    <row r="1301" spans="4:24" ht="12.75" customHeight="1">
      <c r="D1301" s="83" t="str" cm="1">
        <f t="array" ref="D1301">IF(A1301="", "", _xlfn._xlws.FILTER('Responsáveis pelas informações'!F:F, 'Responsáveis pelas informações'!A:A=A1301))</f>
        <v/>
      </c>
      <c r="U1301" s="92"/>
      <c r="V1301" s="92"/>
      <c r="W1301" s="92"/>
      <c r="X1301" s="92"/>
    </row>
    <row r="1302" spans="4:24" ht="12.75" customHeight="1">
      <c r="D1302" s="83" t="str" cm="1">
        <f t="array" ref="D1302">IF(A1302="", "", _xlfn._xlws.FILTER('Responsáveis pelas informações'!F:F, 'Responsáveis pelas informações'!A:A=A1302))</f>
        <v/>
      </c>
      <c r="U1302" s="92"/>
      <c r="V1302" s="92"/>
      <c r="W1302" s="92"/>
      <c r="X1302" s="92"/>
    </row>
    <row r="1303" spans="4:24" ht="12.75" customHeight="1">
      <c r="D1303" s="83" t="str" cm="1">
        <f t="array" ref="D1303">IF(A1303="", "", _xlfn._xlws.FILTER('Responsáveis pelas informações'!F:F, 'Responsáveis pelas informações'!A:A=A1303))</f>
        <v/>
      </c>
      <c r="U1303" s="92"/>
      <c r="V1303" s="92"/>
      <c r="W1303" s="92"/>
      <c r="X1303" s="92"/>
    </row>
    <row r="1304" spans="4:24" ht="12.75" customHeight="1">
      <c r="D1304" s="83" t="str" cm="1">
        <f t="array" ref="D1304">IF(A1304="", "", _xlfn._xlws.FILTER('Responsáveis pelas informações'!F:F, 'Responsáveis pelas informações'!A:A=A1304))</f>
        <v/>
      </c>
      <c r="U1304" s="92"/>
      <c r="V1304" s="92"/>
      <c r="W1304" s="92"/>
      <c r="X1304" s="92"/>
    </row>
    <row r="1305" spans="4:24" ht="12.75" customHeight="1">
      <c r="D1305" s="83" t="str" cm="1">
        <f t="array" ref="D1305">IF(A1305="", "", _xlfn._xlws.FILTER('Responsáveis pelas informações'!F:F, 'Responsáveis pelas informações'!A:A=A1305))</f>
        <v/>
      </c>
      <c r="U1305" s="92"/>
      <c r="V1305" s="92"/>
      <c r="W1305" s="92"/>
      <c r="X1305" s="92"/>
    </row>
    <row r="1306" spans="4:24" ht="12.75" customHeight="1">
      <c r="D1306" s="83" t="str" cm="1">
        <f t="array" ref="D1306">IF(A1306="", "", _xlfn._xlws.FILTER('Responsáveis pelas informações'!F:F, 'Responsáveis pelas informações'!A:A=A1306))</f>
        <v/>
      </c>
      <c r="U1306" s="92"/>
      <c r="V1306" s="92"/>
      <c r="W1306" s="92"/>
      <c r="X1306" s="92"/>
    </row>
    <row r="1307" spans="4:24" ht="12.75" customHeight="1">
      <c r="D1307" s="83" t="str" cm="1">
        <f t="array" ref="D1307">IF(A1307="", "", _xlfn._xlws.FILTER('Responsáveis pelas informações'!F:F, 'Responsáveis pelas informações'!A:A=A1307))</f>
        <v/>
      </c>
      <c r="U1307" s="92"/>
      <c r="V1307" s="92"/>
      <c r="W1307" s="92"/>
      <c r="X1307" s="92"/>
    </row>
    <row r="1308" spans="4:24" ht="12.75" customHeight="1">
      <c r="D1308" s="83" t="str" cm="1">
        <f t="array" ref="D1308">IF(A1308="", "", _xlfn._xlws.FILTER('Responsáveis pelas informações'!F:F, 'Responsáveis pelas informações'!A:A=A1308))</f>
        <v/>
      </c>
      <c r="U1308" s="92"/>
      <c r="V1308" s="92"/>
      <c r="W1308" s="92"/>
      <c r="X1308" s="92"/>
    </row>
    <row r="1309" spans="4:24" ht="12.75" customHeight="1">
      <c r="D1309" s="83" t="str" cm="1">
        <f t="array" ref="D1309">IF(A1309="", "", _xlfn._xlws.FILTER('Responsáveis pelas informações'!F:F, 'Responsáveis pelas informações'!A:A=A1309))</f>
        <v/>
      </c>
      <c r="U1309" s="92"/>
      <c r="V1309" s="92"/>
      <c r="W1309" s="92"/>
      <c r="X1309" s="92"/>
    </row>
    <row r="1310" spans="4:24" ht="12.75" customHeight="1">
      <c r="D1310" s="83" t="str" cm="1">
        <f t="array" ref="D1310">IF(A1310="", "", _xlfn._xlws.FILTER('Responsáveis pelas informações'!F:F, 'Responsáveis pelas informações'!A:A=A1310))</f>
        <v/>
      </c>
      <c r="U1310" s="92"/>
      <c r="V1310" s="92"/>
      <c r="W1310" s="92"/>
      <c r="X1310" s="92"/>
    </row>
    <row r="1311" spans="4:24" ht="12.75" customHeight="1">
      <c r="D1311" s="83" t="str" cm="1">
        <f t="array" ref="D1311">IF(A1311="", "", _xlfn._xlws.FILTER('Responsáveis pelas informações'!F:F, 'Responsáveis pelas informações'!A:A=A1311))</f>
        <v/>
      </c>
      <c r="U1311" s="92"/>
      <c r="V1311" s="92"/>
      <c r="W1311" s="92"/>
      <c r="X1311" s="92"/>
    </row>
    <row r="1312" spans="4:24" ht="12.75" customHeight="1">
      <c r="D1312" s="83" t="str" cm="1">
        <f t="array" ref="D1312">IF(A1312="", "", _xlfn._xlws.FILTER('Responsáveis pelas informações'!F:F, 'Responsáveis pelas informações'!A:A=A1312))</f>
        <v/>
      </c>
      <c r="U1312" s="92"/>
      <c r="V1312" s="92"/>
      <c r="W1312" s="92"/>
      <c r="X1312" s="92"/>
    </row>
    <row r="1313" spans="4:24" ht="12.75" customHeight="1">
      <c r="D1313" s="83" t="str" cm="1">
        <f t="array" ref="D1313">IF(A1313="", "", _xlfn._xlws.FILTER('Responsáveis pelas informações'!F:F, 'Responsáveis pelas informações'!A:A=A1313))</f>
        <v/>
      </c>
      <c r="U1313" s="92"/>
      <c r="V1313" s="92"/>
      <c r="W1313" s="92"/>
      <c r="X1313" s="92"/>
    </row>
    <row r="1314" spans="4:24" ht="12.75" customHeight="1">
      <c r="D1314" s="83" t="str" cm="1">
        <f t="array" ref="D1314">IF(A1314="", "", _xlfn._xlws.FILTER('Responsáveis pelas informações'!F:F, 'Responsáveis pelas informações'!A:A=A1314))</f>
        <v/>
      </c>
      <c r="U1314" s="92"/>
      <c r="V1314" s="92"/>
      <c r="W1314" s="92"/>
      <c r="X1314" s="92"/>
    </row>
    <row r="1315" spans="4:24" ht="12.75" customHeight="1">
      <c r="D1315" s="83" t="str" cm="1">
        <f t="array" ref="D1315">IF(A1315="", "", _xlfn._xlws.FILTER('Responsáveis pelas informações'!F:F, 'Responsáveis pelas informações'!A:A=A1315))</f>
        <v/>
      </c>
      <c r="U1315" s="92"/>
      <c r="V1315" s="92"/>
      <c r="W1315" s="92"/>
      <c r="X1315" s="92"/>
    </row>
    <row r="1316" spans="4:24" ht="12.75" customHeight="1">
      <c r="D1316" s="83" t="str" cm="1">
        <f t="array" ref="D1316">IF(A1316="", "", _xlfn._xlws.FILTER('Responsáveis pelas informações'!F:F, 'Responsáveis pelas informações'!A:A=A1316))</f>
        <v/>
      </c>
      <c r="U1316" s="92"/>
      <c r="V1316" s="92"/>
      <c r="W1316" s="92"/>
      <c r="X1316" s="92"/>
    </row>
    <row r="1317" spans="4:24" ht="12.75" customHeight="1">
      <c r="D1317" s="83" t="str" cm="1">
        <f t="array" ref="D1317">IF(A1317="", "", _xlfn._xlws.FILTER('Responsáveis pelas informações'!F:F, 'Responsáveis pelas informações'!A:A=A1317))</f>
        <v/>
      </c>
      <c r="U1317" s="92"/>
      <c r="V1317" s="92"/>
      <c r="W1317" s="92"/>
      <c r="X1317" s="92"/>
    </row>
    <row r="1318" spans="4:24" ht="12.75" customHeight="1">
      <c r="D1318" s="83" t="str" cm="1">
        <f t="array" ref="D1318">IF(A1318="", "", _xlfn._xlws.FILTER('Responsáveis pelas informações'!F:F, 'Responsáveis pelas informações'!A:A=A1318))</f>
        <v/>
      </c>
      <c r="U1318" s="92"/>
      <c r="V1318" s="92"/>
      <c r="W1318" s="92"/>
      <c r="X1318" s="92"/>
    </row>
    <row r="1319" spans="4:24" ht="12.75" customHeight="1">
      <c r="D1319" s="83" t="str" cm="1">
        <f t="array" ref="D1319">IF(A1319="", "", _xlfn._xlws.FILTER('Responsáveis pelas informações'!F:F, 'Responsáveis pelas informações'!A:A=A1319))</f>
        <v/>
      </c>
      <c r="U1319" s="92"/>
      <c r="V1319" s="92"/>
      <c r="W1319" s="92"/>
      <c r="X1319" s="92"/>
    </row>
    <row r="1320" spans="4:24" ht="12.75" customHeight="1">
      <c r="D1320" s="83" t="str" cm="1">
        <f t="array" ref="D1320">IF(A1320="", "", _xlfn._xlws.FILTER('Responsáveis pelas informações'!F:F, 'Responsáveis pelas informações'!A:A=A1320))</f>
        <v/>
      </c>
      <c r="U1320" s="92"/>
      <c r="V1320" s="92"/>
      <c r="W1320" s="92"/>
      <c r="X1320" s="92"/>
    </row>
    <row r="1321" spans="4:24" ht="12.75" customHeight="1">
      <c r="D1321" s="83" t="str" cm="1">
        <f t="array" ref="D1321">IF(A1321="", "", _xlfn._xlws.FILTER('Responsáveis pelas informações'!F:F, 'Responsáveis pelas informações'!A:A=A1321))</f>
        <v/>
      </c>
      <c r="U1321" s="92"/>
      <c r="V1321" s="92"/>
      <c r="W1321" s="92"/>
      <c r="X1321" s="92"/>
    </row>
    <row r="1322" spans="4:24" ht="12.75" customHeight="1">
      <c r="D1322" s="83" t="str" cm="1">
        <f t="array" ref="D1322">IF(A1322="", "", _xlfn._xlws.FILTER('Responsáveis pelas informações'!F:F, 'Responsáveis pelas informações'!A:A=A1322))</f>
        <v/>
      </c>
      <c r="U1322" s="92"/>
      <c r="V1322" s="92"/>
      <c r="W1322" s="92"/>
      <c r="X1322" s="92"/>
    </row>
    <row r="1323" spans="4:24" ht="12.75" customHeight="1">
      <c r="D1323" s="83" t="str" cm="1">
        <f t="array" ref="D1323">IF(A1323="", "", _xlfn._xlws.FILTER('Responsáveis pelas informações'!F:F, 'Responsáveis pelas informações'!A:A=A1323))</f>
        <v/>
      </c>
      <c r="U1323" s="92"/>
      <c r="V1323" s="92"/>
      <c r="W1323" s="92"/>
      <c r="X1323" s="92"/>
    </row>
    <row r="1324" spans="4:24" ht="12.75" customHeight="1">
      <c r="D1324" s="83" t="str" cm="1">
        <f t="array" ref="D1324">IF(A1324="", "", _xlfn._xlws.FILTER('Responsáveis pelas informações'!F:F, 'Responsáveis pelas informações'!A:A=A1324))</f>
        <v/>
      </c>
      <c r="U1324" s="92"/>
      <c r="V1324" s="92"/>
      <c r="W1324" s="92"/>
      <c r="X1324" s="92"/>
    </row>
    <row r="1325" spans="4:24" ht="12.75" customHeight="1">
      <c r="D1325" s="83" t="str" cm="1">
        <f t="array" ref="D1325">IF(A1325="", "", _xlfn._xlws.FILTER('Responsáveis pelas informações'!F:F, 'Responsáveis pelas informações'!A:A=A1325))</f>
        <v/>
      </c>
      <c r="U1325" s="92"/>
      <c r="V1325" s="92"/>
      <c r="W1325" s="92"/>
      <c r="X1325" s="92"/>
    </row>
    <row r="1326" spans="4:24" ht="12.75" customHeight="1">
      <c r="D1326" s="83" t="str" cm="1">
        <f t="array" ref="D1326">IF(A1326="", "", _xlfn._xlws.FILTER('Responsáveis pelas informações'!F:F, 'Responsáveis pelas informações'!A:A=A1326))</f>
        <v/>
      </c>
      <c r="U1326" s="92"/>
      <c r="V1326" s="92"/>
      <c r="W1326" s="92"/>
      <c r="X1326" s="92"/>
    </row>
    <row r="1327" spans="4:24" ht="12.75" customHeight="1">
      <c r="D1327" s="83" t="str" cm="1">
        <f t="array" ref="D1327">IF(A1327="", "", _xlfn._xlws.FILTER('Responsáveis pelas informações'!F:F, 'Responsáveis pelas informações'!A:A=A1327))</f>
        <v/>
      </c>
      <c r="U1327" s="92"/>
      <c r="V1327" s="92"/>
      <c r="W1327" s="92"/>
      <c r="X1327" s="92"/>
    </row>
    <row r="1328" spans="4:24" ht="12.75" customHeight="1">
      <c r="D1328" s="83" t="str" cm="1">
        <f t="array" ref="D1328">IF(A1328="", "", _xlfn._xlws.FILTER('Responsáveis pelas informações'!F:F, 'Responsáveis pelas informações'!A:A=A1328))</f>
        <v/>
      </c>
      <c r="U1328" s="92"/>
      <c r="V1328" s="92"/>
      <c r="W1328" s="92"/>
      <c r="X1328" s="92"/>
    </row>
    <row r="1329" spans="4:24" ht="12.75" customHeight="1">
      <c r="D1329" s="83" t="str" cm="1">
        <f t="array" ref="D1329">IF(A1329="", "", _xlfn._xlws.FILTER('Responsáveis pelas informações'!F:F, 'Responsáveis pelas informações'!A:A=A1329))</f>
        <v/>
      </c>
      <c r="U1329" s="92"/>
      <c r="V1329" s="92"/>
      <c r="W1329" s="92"/>
      <c r="X1329" s="92"/>
    </row>
    <row r="1330" spans="4:24" ht="12.75" customHeight="1">
      <c r="D1330" s="83" t="str" cm="1">
        <f t="array" ref="D1330">IF(A1330="", "", _xlfn._xlws.FILTER('Responsáveis pelas informações'!F:F, 'Responsáveis pelas informações'!A:A=A1330))</f>
        <v/>
      </c>
      <c r="U1330" s="92"/>
      <c r="V1330" s="92"/>
      <c r="W1330" s="92"/>
      <c r="X1330" s="92"/>
    </row>
    <row r="1331" spans="4:24" ht="12.75" customHeight="1">
      <c r="D1331" s="83" t="str" cm="1">
        <f t="array" ref="D1331">IF(A1331="", "", _xlfn._xlws.FILTER('Responsáveis pelas informações'!F:F, 'Responsáveis pelas informações'!A:A=A1331))</f>
        <v/>
      </c>
      <c r="U1331" s="92"/>
      <c r="V1331" s="92"/>
      <c r="W1331" s="92"/>
      <c r="X1331" s="92"/>
    </row>
    <row r="1332" spans="4:24" ht="12.75" customHeight="1">
      <c r="D1332" s="83" t="str" cm="1">
        <f t="array" ref="D1332">IF(A1332="", "", _xlfn._xlws.FILTER('Responsáveis pelas informações'!F:F, 'Responsáveis pelas informações'!A:A=A1332))</f>
        <v/>
      </c>
      <c r="U1332" s="92"/>
      <c r="V1332" s="92"/>
      <c r="W1332" s="92"/>
      <c r="X1332" s="92"/>
    </row>
    <row r="1333" spans="4:24" ht="12.75" customHeight="1">
      <c r="D1333" s="83" t="str" cm="1">
        <f t="array" ref="D1333">IF(A1333="", "", _xlfn._xlws.FILTER('Responsáveis pelas informações'!F:F, 'Responsáveis pelas informações'!A:A=A1333))</f>
        <v/>
      </c>
      <c r="U1333" s="92"/>
      <c r="V1333" s="92"/>
      <c r="W1333" s="92"/>
      <c r="X1333" s="92"/>
    </row>
    <row r="1334" spans="4:24" ht="12.75" customHeight="1">
      <c r="D1334" s="83" t="str" cm="1">
        <f t="array" ref="D1334">IF(A1334="", "", _xlfn._xlws.FILTER('Responsáveis pelas informações'!F:F, 'Responsáveis pelas informações'!A:A=A1334))</f>
        <v/>
      </c>
      <c r="U1334" s="92"/>
      <c r="V1334" s="92"/>
      <c r="W1334" s="92"/>
      <c r="X1334" s="92"/>
    </row>
    <row r="1335" spans="4:24" ht="12.75" customHeight="1">
      <c r="D1335" s="83" t="str" cm="1">
        <f t="array" ref="D1335">IF(A1335="", "", _xlfn._xlws.FILTER('Responsáveis pelas informações'!F:F, 'Responsáveis pelas informações'!A:A=A1335))</f>
        <v/>
      </c>
      <c r="U1335" s="92"/>
      <c r="V1335" s="92"/>
      <c r="W1335" s="92"/>
      <c r="X1335" s="92"/>
    </row>
    <row r="1336" spans="4:24" ht="12.75" customHeight="1">
      <c r="D1336" s="83" t="str" cm="1">
        <f t="array" ref="D1336">IF(A1336="", "", _xlfn._xlws.FILTER('Responsáveis pelas informações'!F:F, 'Responsáveis pelas informações'!A:A=A1336))</f>
        <v/>
      </c>
      <c r="U1336" s="92"/>
      <c r="V1336" s="92"/>
      <c r="W1336" s="92"/>
      <c r="X1336" s="92"/>
    </row>
    <row r="1337" spans="4:24" ht="12.75" customHeight="1">
      <c r="D1337" s="83" t="str" cm="1">
        <f t="array" ref="D1337">IF(A1337="", "", _xlfn._xlws.FILTER('Responsáveis pelas informações'!F:F, 'Responsáveis pelas informações'!A:A=A1337))</f>
        <v/>
      </c>
      <c r="U1337" s="92"/>
      <c r="V1337" s="92"/>
      <c r="W1337" s="92"/>
      <c r="X1337" s="92"/>
    </row>
    <row r="1338" spans="4:24" ht="12.75" customHeight="1">
      <c r="D1338" s="83" t="str" cm="1">
        <f t="array" ref="D1338">IF(A1338="", "", _xlfn._xlws.FILTER('Responsáveis pelas informações'!F:F, 'Responsáveis pelas informações'!A:A=A1338))</f>
        <v/>
      </c>
      <c r="U1338" s="92"/>
      <c r="V1338" s="92"/>
      <c r="W1338" s="92"/>
      <c r="X1338" s="92"/>
    </row>
    <row r="1339" spans="4:24" ht="12.75" customHeight="1">
      <c r="D1339" s="83" t="str" cm="1">
        <f t="array" ref="D1339">IF(A1339="", "", _xlfn._xlws.FILTER('Responsáveis pelas informações'!F:F, 'Responsáveis pelas informações'!A:A=A1339))</f>
        <v/>
      </c>
      <c r="U1339" s="92"/>
      <c r="V1339" s="92"/>
      <c r="W1339" s="92"/>
      <c r="X1339" s="92"/>
    </row>
    <row r="1340" spans="4:24" ht="12.75" customHeight="1">
      <c r="D1340" s="83" t="str" cm="1">
        <f t="array" ref="D1340">IF(A1340="", "", _xlfn._xlws.FILTER('Responsáveis pelas informações'!F:F, 'Responsáveis pelas informações'!A:A=A1340))</f>
        <v/>
      </c>
      <c r="U1340" s="92"/>
      <c r="V1340" s="92"/>
      <c r="W1340" s="92"/>
      <c r="X1340" s="92"/>
    </row>
    <row r="1341" spans="4:24" ht="12.75" customHeight="1">
      <c r="D1341" s="83" t="str" cm="1">
        <f t="array" ref="D1341">IF(A1341="", "", _xlfn._xlws.FILTER('Responsáveis pelas informações'!F:F, 'Responsáveis pelas informações'!A:A=A1341))</f>
        <v/>
      </c>
      <c r="U1341" s="92"/>
      <c r="V1341" s="92"/>
      <c r="W1341" s="92"/>
      <c r="X1341" s="92"/>
    </row>
    <row r="1342" spans="4:24" ht="12.75" customHeight="1">
      <c r="D1342" s="83" t="str" cm="1">
        <f t="array" ref="D1342">IF(A1342="", "", _xlfn._xlws.FILTER('Responsáveis pelas informações'!F:F, 'Responsáveis pelas informações'!A:A=A1342))</f>
        <v/>
      </c>
      <c r="U1342" s="92"/>
      <c r="V1342" s="92"/>
      <c r="W1342" s="92"/>
      <c r="X1342" s="92"/>
    </row>
    <row r="1343" spans="4:24" ht="12.75" customHeight="1">
      <c r="D1343" s="83" t="str" cm="1">
        <f t="array" ref="D1343">IF(A1343="", "", _xlfn._xlws.FILTER('Responsáveis pelas informações'!F:F, 'Responsáveis pelas informações'!A:A=A1343))</f>
        <v/>
      </c>
      <c r="U1343" s="92"/>
      <c r="V1343" s="92"/>
      <c r="W1343" s="92"/>
      <c r="X1343" s="92"/>
    </row>
    <row r="1344" spans="4:24" ht="12.75" customHeight="1">
      <c r="D1344" s="83" t="str" cm="1">
        <f t="array" ref="D1344">IF(A1344="", "", _xlfn._xlws.FILTER('Responsáveis pelas informações'!F:F, 'Responsáveis pelas informações'!A:A=A1344))</f>
        <v/>
      </c>
      <c r="U1344" s="92"/>
      <c r="V1344" s="92"/>
      <c r="W1344" s="92"/>
      <c r="X1344" s="92"/>
    </row>
    <row r="1345" spans="4:24" ht="12.75" customHeight="1">
      <c r="D1345" s="83" t="str" cm="1">
        <f t="array" ref="D1345">IF(A1345="", "", _xlfn._xlws.FILTER('Responsáveis pelas informações'!F:F, 'Responsáveis pelas informações'!A:A=A1345))</f>
        <v/>
      </c>
      <c r="U1345" s="92"/>
      <c r="V1345" s="92"/>
      <c r="W1345" s="92"/>
      <c r="X1345" s="92"/>
    </row>
    <row r="1346" spans="4:24" ht="12.75" customHeight="1">
      <c r="D1346" s="83" t="str" cm="1">
        <f t="array" ref="D1346">IF(A1346="", "", _xlfn._xlws.FILTER('Responsáveis pelas informações'!F:F, 'Responsáveis pelas informações'!A:A=A1346))</f>
        <v/>
      </c>
      <c r="U1346" s="92"/>
      <c r="V1346" s="92"/>
      <c r="W1346" s="92"/>
      <c r="X1346" s="92"/>
    </row>
    <row r="1347" spans="4:24" ht="12.75" customHeight="1">
      <c r="D1347" s="83" t="str" cm="1">
        <f t="array" ref="D1347">IF(A1347="", "", _xlfn._xlws.FILTER('Responsáveis pelas informações'!F:F, 'Responsáveis pelas informações'!A:A=A1347))</f>
        <v/>
      </c>
      <c r="U1347" s="92"/>
      <c r="V1347" s="92"/>
      <c r="W1347" s="92"/>
      <c r="X1347" s="92"/>
    </row>
    <row r="1348" spans="4:24" ht="12.75" customHeight="1">
      <c r="D1348" s="83" t="str" cm="1">
        <f t="array" ref="D1348">IF(A1348="", "", _xlfn._xlws.FILTER('Responsáveis pelas informações'!F:F, 'Responsáveis pelas informações'!A:A=A1348))</f>
        <v/>
      </c>
      <c r="U1348" s="92"/>
      <c r="V1348" s="92"/>
      <c r="W1348" s="92"/>
      <c r="X1348" s="92"/>
    </row>
    <row r="1349" spans="4:24" ht="12.75" customHeight="1">
      <c r="D1349" s="83" t="str" cm="1">
        <f t="array" ref="D1349">IF(A1349="", "", _xlfn._xlws.FILTER('Responsáveis pelas informações'!F:F, 'Responsáveis pelas informações'!A:A=A1349))</f>
        <v/>
      </c>
      <c r="U1349" s="92"/>
      <c r="V1349" s="92"/>
      <c r="W1349" s="92"/>
      <c r="X1349" s="92"/>
    </row>
    <row r="1350" spans="4:24" ht="12.75" customHeight="1">
      <c r="D1350" s="83" t="str" cm="1">
        <f t="array" ref="D1350">IF(A1350="", "", _xlfn._xlws.FILTER('Responsáveis pelas informações'!F:F, 'Responsáveis pelas informações'!A:A=A1350))</f>
        <v/>
      </c>
      <c r="U1350" s="92"/>
      <c r="V1350" s="92"/>
      <c r="W1350" s="92"/>
      <c r="X1350" s="92"/>
    </row>
    <row r="1351" spans="4:24" ht="12.75" customHeight="1">
      <c r="D1351" s="83" t="str" cm="1">
        <f t="array" ref="D1351">IF(A1351="", "", _xlfn._xlws.FILTER('Responsáveis pelas informações'!F:F, 'Responsáveis pelas informações'!A:A=A1351))</f>
        <v/>
      </c>
      <c r="U1351" s="92"/>
      <c r="V1351" s="92"/>
      <c r="W1351" s="92"/>
      <c r="X1351" s="92"/>
    </row>
    <row r="1352" spans="4:24" ht="12.75" customHeight="1">
      <c r="D1352" s="83" t="str" cm="1">
        <f t="array" ref="D1352">IF(A1352="", "", _xlfn._xlws.FILTER('Responsáveis pelas informações'!F:F, 'Responsáveis pelas informações'!A:A=A1352))</f>
        <v/>
      </c>
      <c r="U1352" s="92"/>
      <c r="V1352" s="92"/>
      <c r="W1352" s="92"/>
      <c r="X1352" s="92"/>
    </row>
    <row r="1353" spans="4:24" ht="12.75" customHeight="1">
      <c r="D1353" s="83" t="str" cm="1">
        <f t="array" ref="D1353">IF(A1353="", "", _xlfn._xlws.FILTER('Responsáveis pelas informações'!F:F, 'Responsáveis pelas informações'!A:A=A1353))</f>
        <v/>
      </c>
      <c r="U1353" s="92"/>
      <c r="V1353" s="92"/>
      <c r="W1353" s="92"/>
      <c r="X1353" s="92"/>
    </row>
    <row r="1354" spans="4:24" ht="12.75" customHeight="1">
      <c r="D1354" s="83" t="str" cm="1">
        <f t="array" ref="D1354">IF(A1354="", "", _xlfn._xlws.FILTER('Responsáveis pelas informações'!F:F, 'Responsáveis pelas informações'!A:A=A1354))</f>
        <v/>
      </c>
      <c r="U1354" s="92"/>
      <c r="V1354" s="92"/>
      <c r="W1354" s="92"/>
      <c r="X1354" s="92"/>
    </row>
    <row r="1355" spans="4:24" ht="12.75" customHeight="1">
      <c r="D1355" s="83" t="str" cm="1">
        <f t="array" ref="D1355">IF(A1355="", "", _xlfn._xlws.FILTER('Responsáveis pelas informações'!F:F, 'Responsáveis pelas informações'!A:A=A1355))</f>
        <v/>
      </c>
      <c r="U1355" s="92"/>
      <c r="V1355" s="92"/>
      <c r="W1355" s="92"/>
      <c r="X1355" s="92"/>
    </row>
    <row r="1356" spans="4:24" ht="12.75" customHeight="1">
      <c r="D1356" s="83" t="str" cm="1">
        <f t="array" ref="D1356">IF(A1356="", "", _xlfn._xlws.FILTER('Responsáveis pelas informações'!F:F, 'Responsáveis pelas informações'!A:A=A1356))</f>
        <v/>
      </c>
      <c r="U1356" s="92"/>
      <c r="V1356" s="92"/>
      <c r="W1356" s="92"/>
      <c r="X1356" s="92"/>
    </row>
    <row r="1357" spans="4:24" ht="12.75" customHeight="1">
      <c r="D1357" s="83" t="str" cm="1">
        <f t="array" ref="D1357">IF(A1357="", "", _xlfn._xlws.FILTER('Responsáveis pelas informações'!F:F, 'Responsáveis pelas informações'!A:A=A1357))</f>
        <v/>
      </c>
      <c r="U1357" s="92"/>
      <c r="V1357" s="92"/>
      <c r="W1357" s="92"/>
      <c r="X1357" s="92"/>
    </row>
    <row r="1358" spans="4:24" ht="12.75" customHeight="1">
      <c r="D1358" s="83" t="str" cm="1">
        <f t="array" ref="D1358">IF(A1358="", "", _xlfn._xlws.FILTER('Responsáveis pelas informações'!F:F, 'Responsáveis pelas informações'!A:A=A1358))</f>
        <v/>
      </c>
      <c r="U1358" s="92"/>
      <c r="V1358" s="92"/>
      <c r="W1358" s="92"/>
      <c r="X1358" s="92"/>
    </row>
    <row r="1359" spans="4:24" ht="12.75" customHeight="1">
      <c r="D1359" s="83" t="str" cm="1">
        <f t="array" ref="D1359">IF(A1359="", "", _xlfn._xlws.FILTER('Responsáveis pelas informações'!F:F, 'Responsáveis pelas informações'!A:A=A1359))</f>
        <v/>
      </c>
      <c r="U1359" s="92"/>
      <c r="V1359" s="92"/>
      <c r="W1359" s="92"/>
      <c r="X1359" s="92"/>
    </row>
    <row r="1360" spans="4:24" ht="12.75" customHeight="1">
      <c r="D1360" s="83" t="str" cm="1">
        <f t="array" ref="D1360">IF(A1360="", "", _xlfn._xlws.FILTER('Responsáveis pelas informações'!F:F, 'Responsáveis pelas informações'!A:A=A1360))</f>
        <v/>
      </c>
      <c r="U1360" s="92"/>
      <c r="V1360" s="92"/>
      <c r="W1360" s="92"/>
      <c r="X1360" s="92"/>
    </row>
    <row r="1361" spans="4:24" ht="12.75" customHeight="1">
      <c r="D1361" s="83" t="str" cm="1">
        <f t="array" ref="D1361">IF(A1361="", "", _xlfn._xlws.FILTER('Responsáveis pelas informações'!F:F, 'Responsáveis pelas informações'!A:A=A1361))</f>
        <v/>
      </c>
      <c r="U1361" s="92"/>
      <c r="V1361" s="92"/>
      <c r="W1361" s="92"/>
      <c r="X1361" s="92"/>
    </row>
    <row r="1362" spans="4:24" ht="12.75" customHeight="1">
      <c r="D1362" s="83" t="str" cm="1">
        <f t="array" ref="D1362">IF(A1362="", "", _xlfn._xlws.FILTER('Responsáveis pelas informações'!F:F, 'Responsáveis pelas informações'!A:A=A1362))</f>
        <v/>
      </c>
      <c r="U1362" s="92"/>
      <c r="V1362" s="92"/>
      <c r="W1362" s="92"/>
      <c r="X1362" s="92"/>
    </row>
    <row r="1363" spans="4:24" ht="12.75" customHeight="1">
      <c r="D1363" s="83" t="str" cm="1">
        <f t="array" ref="D1363">IF(A1363="", "", _xlfn._xlws.FILTER('Responsáveis pelas informações'!F:F, 'Responsáveis pelas informações'!A:A=A1363))</f>
        <v/>
      </c>
      <c r="U1363" s="92"/>
      <c r="V1363" s="92"/>
      <c r="W1363" s="92"/>
      <c r="X1363" s="92"/>
    </row>
    <row r="1364" spans="4:24" ht="12.75" customHeight="1">
      <c r="D1364" s="83" t="str" cm="1">
        <f t="array" ref="D1364">IF(A1364="", "", _xlfn._xlws.FILTER('Responsáveis pelas informações'!F:F, 'Responsáveis pelas informações'!A:A=A1364))</f>
        <v/>
      </c>
      <c r="U1364" s="92"/>
      <c r="V1364" s="92"/>
      <c r="W1364" s="92"/>
      <c r="X1364" s="92"/>
    </row>
    <row r="1365" spans="4:24" ht="12.75" customHeight="1">
      <c r="D1365" s="83" t="str" cm="1">
        <f t="array" ref="D1365">IF(A1365="", "", _xlfn._xlws.FILTER('Responsáveis pelas informações'!F:F, 'Responsáveis pelas informações'!A:A=A1365))</f>
        <v/>
      </c>
      <c r="U1365" s="92"/>
      <c r="V1365" s="92"/>
      <c r="W1365" s="92"/>
      <c r="X1365" s="92"/>
    </row>
    <row r="1366" spans="4:24" ht="12.75" customHeight="1">
      <c r="D1366" s="83" t="str" cm="1">
        <f t="array" ref="D1366">IF(A1366="", "", _xlfn._xlws.FILTER('Responsáveis pelas informações'!F:F, 'Responsáveis pelas informações'!A:A=A1366))</f>
        <v/>
      </c>
      <c r="U1366" s="92"/>
      <c r="V1366" s="92"/>
      <c r="W1366" s="92"/>
      <c r="X1366" s="92"/>
    </row>
    <row r="1367" spans="4:24" ht="12.75" customHeight="1">
      <c r="D1367" s="83" t="str" cm="1">
        <f t="array" ref="D1367">IF(A1367="", "", _xlfn._xlws.FILTER('Responsáveis pelas informações'!F:F, 'Responsáveis pelas informações'!A:A=A1367))</f>
        <v/>
      </c>
      <c r="U1367" s="92"/>
      <c r="V1367" s="92"/>
      <c r="W1367" s="92"/>
      <c r="X1367" s="92"/>
    </row>
    <row r="1368" spans="4:24" ht="12.75" customHeight="1">
      <c r="D1368" s="83" t="str" cm="1">
        <f t="array" ref="D1368">IF(A1368="", "", _xlfn._xlws.FILTER('Responsáveis pelas informações'!F:F, 'Responsáveis pelas informações'!A:A=A1368))</f>
        <v/>
      </c>
      <c r="U1368" s="92"/>
      <c r="V1368" s="92"/>
      <c r="W1368" s="92"/>
      <c r="X1368" s="92"/>
    </row>
    <row r="1369" spans="4:24" ht="12.75" customHeight="1">
      <c r="D1369" s="83" t="str" cm="1">
        <f t="array" ref="D1369">IF(A1369="", "", _xlfn._xlws.FILTER('Responsáveis pelas informações'!F:F, 'Responsáveis pelas informações'!A:A=A1369))</f>
        <v/>
      </c>
      <c r="U1369" s="92"/>
      <c r="V1369" s="92"/>
      <c r="W1369" s="92"/>
      <c r="X1369" s="92"/>
    </row>
    <row r="1370" spans="4:24" ht="12.75" customHeight="1">
      <c r="D1370" s="83" t="str" cm="1">
        <f t="array" ref="D1370">IF(A1370="", "", _xlfn._xlws.FILTER('Responsáveis pelas informações'!F:F, 'Responsáveis pelas informações'!A:A=A1370))</f>
        <v/>
      </c>
      <c r="U1370" s="92"/>
      <c r="V1370" s="92"/>
      <c r="W1370" s="92"/>
      <c r="X1370" s="92"/>
    </row>
    <row r="1371" spans="4:24" ht="12.75" customHeight="1">
      <c r="D1371" s="83" t="str" cm="1">
        <f t="array" ref="D1371">IF(A1371="", "", _xlfn._xlws.FILTER('Responsáveis pelas informações'!F:F, 'Responsáveis pelas informações'!A:A=A1371))</f>
        <v/>
      </c>
      <c r="U1371" s="92"/>
      <c r="V1371" s="92"/>
      <c r="W1371" s="92"/>
      <c r="X1371" s="92"/>
    </row>
    <row r="1372" spans="4:24" ht="12.75" customHeight="1">
      <c r="D1372" s="83" t="str" cm="1">
        <f t="array" ref="D1372">IF(A1372="", "", _xlfn._xlws.FILTER('Responsáveis pelas informações'!F:F, 'Responsáveis pelas informações'!A:A=A1372))</f>
        <v/>
      </c>
      <c r="U1372" s="92"/>
      <c r="V1372" s="92"/>
      <c r="W1372" s="92"/>
      <c r="X1372" s="92"/>
    </row>
    <row r="1373" spans="4:24" ht="12.75" customHeight="1">
      <c r="D1373" s="83" t="str" cm="1">
        <f t="array" ref="D1373">IF(A1373="", "", _xlfn._xlws.FILTER('Responsáveis pelas informações'!F:F, 'Responsáveis pelas informações'!A:A=A1373))</f>
        <v/>
      </c>
      <c r="U1373" s="92"/>
      <c r="V1373" s="92"/>
      <c r="W1373" s="92"/>
      <c r="X1373" s="92"/>
    </row>
    <row r="1374" spans="4:24" ht="12.75" customHeight="1">
      <c r="D1374" s="83" t="str" cm="1">
        <f t="array" ref="D1374">IF(A1374="", "", _xlfn._xlws.FILTER('Responsáveis pelas informações'!F:F, 'Responsáveis pelas informações'!A:A=A1374))</f>
        <v/>
      </c>
      <c r="U1374" s="92"/>
      <c r="V1374" s="92"/>
      <c r="W1374" s="92"/>
      <c r="X1374" s="92"/>
    </row>
    <row r="1375" spans="4:24" ht="12.75" customHeight="1">
      <c r="D1375" s="83" t="str" cm="1">
        <f t="array" ref="D1375">IF(A1375="", "", _xlfn._xlws.FILTER('Responsáveis pelas informações'!F:F, 'Responsáveis pelas informações'!A:A=A1375))</f>
        <v/>
      </c>
      <c r="U1375" s="92"/>
      <c r="V1375" s="92"/>
      <c r="W1375" s="92"/>
      <c r="X1375" s="92"/>
    </row>
    <row r="1376" spans="4:24" ht="12.75" customHeight="1">
      <c r="D1376" s="83" t="str" cm="1">
        <f t="array" ref="D1376">IF(A1376="", "", _xlfn._xlws.FILTER('Responsáveis pelas informações'!F:F, 'Responsáveis pelas informações'!A:A=A1376))</f>
        <v/>
      </c>
      <c r="U1376" s="92"/>
      <c r="V1376" s="92"/>
      <c r="W1376" s="92"/>
      <c r="X1376" s="92"/>
    </row>
    <row r="1377" spans="4:24" ht="12.75" customHeight="1">
      <c r="D1377" s="83" t="str" cm="1">
        <f t="array" ref="D1377">IF(A1377="", "", _xlfn._xlws.FILTER('Responsáveis pelas informações'!F:F, 'Responsáveis pelas informações'!A:A=A1377))</f>
        <v/>
      </c>
      <c r="U1377" s="92"/>
      <c r="V1377" s="92"/>
      <c r="W1377" s="92"/>
      <c r="X1377" s="92"/>
    </row>
    <row r="1378" spans="4:24" ht="12.75" customHeight="1">
      <c r="D1378" s="83" t="str" cm="1">
        <f t="array" ref="D1378">IF(A1378="", "", _xlfn._xlws.FILTER('Responsáveis pelas informações'!F:F, 'Responsáveis pelas informações'!A:A=A1378))</f>
        <v/>
      </c>
      <c r="U1378" s="92"/>
      <c r="V1378" s="92"/>
      <c r="W1378" s="92"/>
      <c r="X1378" s="92"/>
    </row>
    <row r="1379" spans="4:24" ht="12.75" customHeight="1">
      <c r="D1379" s="83" t="str" cm="1">
        <f t="array" ref="D1379">IF(A1379="", "", _xlfn._xlws.FILTER('Responsáveis pelas informações'!F:F, 'Responsáveis pelas informações'!A:A=A1379))</f>
        <v/>
      </c>
      <c r="U1379" s="92"/>
      <c r="V1379" s="92"/>
      <c r="W1379" s="92"/>
      <c r="X1379" s="92"/>
    </row>
    <row r="1380" spans="4:24" ht="12.75" customHeight="1">
      <c r="D1380" s="83" t="str" cm="1">
        <f t="array" ref="D1380">IF(A1380="", "", _xlfn._xlws.FILTER('Responsáveis pelas informações'!F:F, 'Responsáveis pelas informações'!A:A=A1380))</f>
        <v/>
      </c>
      <c r="U1380" s="92"/>
      <c r="V1380" s="92"/>
      <c r="W1380" s="92"/>
      <c r="X1380" s="92"/>
    </row>
    <row r="1381" spans="4:24" ht="12.75" customHeight="1">
      <c r="D1381" s="83" t="str" cm="1">
        <f t="array" ref="D1381">IF(A1381="", "", _xlfn._xlws.FILTER('Responsáveis pelas informações'!F:F, 'Responsáveis pelas informações'!A:A=A1381))</f>
        <v/>
      </c>
      <c r="U1381" s="92"/>
      <c r="V1381" s="92"/>
      <c r="W1381" s="92"/>
      <c r="X1381" s="92"/>
    </row>
    <row r="1382" spans="4:24" ht="12.75" customHeight="1">
      <c r="D1382" s="83" t="str" cm="1">
        <f t="array" ref="D1382">IF(A1382="", "", _xlfn._xlws.FILTER('Responsáveis pelas informações'!F:F, 'Responsáveis pelas informações'!A:A=A1382))</f>
        <v/>
      </c>
      <c r="U1382" s="92"/>
      <c r="V1382" s="92"/>
      <c r="W1382" s="92"/>
      <c r="X1382" s="92"/>
    </row>
    <row r="1383" spans="4:24" ht="12.75" customHeight="1">
      <c r="D1383" s="83" t="str" cm="1">
        <f t="array" ref="D1383">IF(A1383="", "", _xlfn._xlws.FILTER('Responsáveis pelas informações'!F:F, 'Responsáveis pelas informações'!A:A=A1383))</f>
        <v/>
      </c>
      <c r="U1383" s="92"/>
      <c r="V1383" s="92"/>
      <c r="W1383" s="92"/>
      <c r="X1383" s="92"/>
    </row>
    <row r="1384" spans="4:24" ht="12.75" customHeight="1">
      <c r="D1384" s="83" t="str" cm="1">
        <f t="array" ref="D1384">IF(A1384="", "", _xlfn._xlws.FILTER('Responsáveis pelas informações'!F:F, 'Responsáveis pelas informações'!A:A=A1384))</f>
        <v/>
      </c>
      <c r="U1384" s="92"/>
      <c r="V1384" s="92"/>
      <c r="W1384" s="92"/>
      <c r="X1384" s="92"/>
    </row>
    <row r="1385" spans="4:24" ht="12.75" customHeight="1">
      <c r="D1385" s="83" t="str" cm="1">
        <f t="array" ref="D1385">IF(A1385="", "", _xlfn._xlws.FILTER('Responsáveis pelas informações'!F:F, 'Responsáveis pelas informações'!A:A=A1385))</f>
        <v/>
      </c>
      <c r="U1385" s="92"/>
      <c r="V1385" s="92"/>
      <c r="W1385" s="92"/>
      <c r="X1385" s="92"/>
    </row>
    <row r="1386" spans="4:24" ht="12.75" customHeight="1">
      <c r="D1386" s="83" t="str" cm="1">
        <f t="array" ref="D1386">IF(A1386="", "", _xlfn._xlws.FILTER('Responsáveis pelas informações'!F:F, 'Responsáveis pelas informações'!A:A=A1386))</f>
        <v/>
      </c>
      <c r="U1386" s="92"/>
      <c r="V1386" s="92"/>
      <c r="W1386" s="92"/>
      <c r="X1386" s="92"/>
    </row>
    <row r="1387" spans="4:24" ht="12.75" customHeight="1">
      <c r="D1387" s="83" t="str" cm="1">
        <f t="array" ref="D1387">IF(A1387="", "", _xlfn._xlws.FILTER('Responsáveis pelas informações'!F:F, 'Responsáveis pelas informações'!A:A=A1387))</f>
        <v/>
      </c>
      <c r="U1387" s="92"/>
      <c r="V1387" s="92"/>
      <c r="W1387" s="92"/>
      <c r="X1387" s="92"/>
    </row>
    <row r="1388" spans="4:24" ht="12.75" customHeight="1">
      <c r="D1388" s="83" t="str" cm="1">
        <f t="array" ref="D1388">IF(A1388="", "", _xlfn._xlws.FILTER('Responsáveis pelas informações'!F:F, 'Responsáveis pelas informações'!A:A=A1388))</f>
        <v/>
      </c>
      <c r="U1388" s="92"/>
      <c r="V1388" s="92"/>
      <c r="W1388" s="92"/>
      <c r="X1388" s="92"/>
    </row>
    <row r="1389" spans="4:24" ht="12.75" customHeight="1">
      <c r="D1389" s="83" t="str" cm="1">
        <f t="array" ref="D1389">IF(A1389="", "", _xlfn._xlws.FILTER('Responsáveis pelas informações'!F:F, 'Responsáveis pelas informações'!A:A=A1389))</f>
        <v/>
      </c>
      <c r="U1389" s="92"/>
      <c r="V1389" s="92"/>
      <c r="W1389" s="92"/>
      <c r="X1389" s="92"/>
    </row>
    <row r="1390" spans="4:24" ht="12.75" customHeight="1">
      <c r="D1390" s="83" t="str" cm="1">
        <f t="array" ref="D1390">IF(A1390="", "", _xlfn._xlws.FILTER('Responsáveis pelas informações'!F:F, 'Responsáveis pelas informações'!A:A=A1390))</f>
        <v/>
      </c>
      <c r="U1390" s="92"/>
      <c r="V1390" s="92"/>
      <c r="W1390" s="92"/>
      <c r="X1390" s="92"/>
    </row>
    <row r="1391" spans="4:24" ht="12.75" customHeight="1">
      <c r="D1391" s="83" t="str" cm="1">
        <f t="array" ref="D1391">IF(A1391="", "", _xlfn._xlws.FILTER('Responsáveis pelas informações'!F:F, 'Responsáveis pelas informações'!A:A=A1391))</f>
        <v/>
      </c>
      <c r="U1391" s="92"/>
      <c r="V1391" s="92"/>
      <c r="W1391" s="92"/>
      <c r="X1391" s="92"/>
    </row>
    <row r="1392" spans="4:24" ht="12.75" customHeight="1">
      <c r="D1392" s="83" t="str" cm="1">
        <f t="array" ref="D1392">IF(A1392="", "", _xlfn._xlws.FILTER('Responsáveis pelas informações'!F:F, 'Responsáveis pelas informações'!A:A=A1392))</f>
        <v/>
      </c>
      <c r="U1392" s="92"/>
      <c r="V1392" s="92"/>
      <c r="W1392" s="92"/>
      <c r="X1392" s="92"/>
    </row>
    <row r="1393" spans="4:24" ht="12.75" customHeight="1">
      <c r="D1393" s="83" t="str" cm="1">
        <f t="array" ref="D1393">IF(A1393="", "", _xlfn._xlws.FILTER('Responsáveis pelas informações'!F:F, 'Responsáveis pelas informações'!A:A=A1393))</f>
        <v/>
      </c>
      <c r="U1393" s="92"/>
      <c r="V1393" s="92"/>
      <c r="W1393" s="92"/>
      <c r="X1393" s="92"/>
    </row>
    <row r="1394" spans="4:24" ht="12.75" customHeight="1">
      <c r="D1394" s="83" t="str" cm="1">
        <f t="array" ref="D1394">IF(A1394="", "", _xlfn._xlws.FILTER('Responsáveis pelas informações'!F:F, 'Responsáveis pelas informações'!A:A=A1394))</f>
        <v/>
      </c>
      <c r="U1394" s="92"/>
      <c r="V1394" s="92"/>
      <c r="W1394" s="92"/>
      <c r="X1394" s="92"/>
    </row>
    <row r="1395" spans="4:24" ht="12.75" customHeight="1">
      <c r="D1395" s="83" t="str" cm="1">
        <f t="array" ref="D1395">IF(A1395="", "", _xlfn._xlws.FILTER('Responsáveis pelas informações'!F:F, 'Responsáveis pelas informações'!A:A=A1395))</f>
        <v/>
      </c>
      <c r="U1395" s="92"/>
      <c r="V1395" s="92"/>
      <c r="W1395" s="92"/>
      <c r="X1395" s="92"/>
    </row>
    <row r="1396" spans="4:24" ht="12.75" customHeight="1">
      <c r="D1396" s="83" t="str" cm="1">
        <f t="array" ref="D1396">IF(A1396="", "", _xlfn._xlws.FILTER('Responsáveis pelas informações'!F:F, 'Responsáveis pelas informações'!A:A=A1396))</f>
        <v/>
      </c>
      <c r="U1396" s="92"/>
      <c r="V1396" s="92"/>
      <c r="W1396" s="92"/>
      <c r="X1396" s="92"/>
    </row>
    <row r="1397" spans="4:24" ht="12.75" customHeight="1">
      <c r="D1397" s="83" t="str" cm="1">
        <f t="array" ref="D1397">IF(A1397="", "", _xlfn._xlws.FILTER('Responsáveis pelas informações'!F:F, 'Responsáveis pelas informações'!A:A=A1397))</f>
        <v/>
      </c>
      <c r="U1397" s="92"/>
      <c r="V1397" s="92"/>
      <c r="W1397" s="92"/>
      <c r="X1397" s="92"/>
    </row>
    <row r="1398" spans="4:24" ht="12.75" customHeight="1">
      <c r="D1398" s="83" t="str" cm="1">
        <f t="array" ref="D1398">IF(A1398="", "", _xlfn._xlws.FILTER('Responsáveis pelas informações'!F:F, 'Responsáveis pelas informações'!A:A=A1398))</f>
        <v/>
      </c>
      <c r="U1398" s="92"/>
      <c r="V1398" s="92"/>
      <c r="W1398" s="92"/>
      <c r="X1398" s="92"/>
    </row>
    <row r="1399" spans="4:24" ht="12.75" customHeight="1">
      <c r="D1399" s="83" t="str" cm="1">
        <f t="array" ref="D1399">IF(A1399="", "", _xlfn._xlws.FILTER('Responsáveis pelas informações'!F:F, 'Responsáveis pelas informações'!A:A=A1399))</f>
        <v/>
      </c>
      <c r="U1399" s="92"/>
      <c r="V1399" s="92"/>
      <c r="W1399" s="92"/>
      <c r="X1399" s="92"/>
    </row>
    <row r="1400" spans="4:24" ht="12.75" customHeight="1">
      <c r="D1400" s="83" t="str" cm="1">
        <f t="array" ref="D1400">IF(A1400="", "", _xlfn._xlws.FILTER('Responsáveis pelas informações'!F:F, 'Responsáveis pelas informações'!A:A=A1400))</f>
        <v/>
      </c>
      <c r="U1400" s="92"/>
      <c r="V1400" s="92"/>
      <c r="W1400" s="92"/>
      <c r="X1400" s="92"/>
    </row>
    <row r="1401" spans="4:24" ht="12.75" customHeight="1">
      <c r="D1401" s="83" t="str" cm="1">
        <f t="array" ref="D1401">IF(A1401="", "", _xlfn._xlws.FILTER('Responsáveis pelas informações'!F:F, 'Responsáveis pelas informações'!A:A=A1401))</f>
        <v/>
      </c>
      <c r="U1401" s="92"/>
      <c r="V1401" s="92"/>
      <c r="W1401" s="92"/>
      <c r="X1401" s="92"/>
    </row>
    <row r="1402" spans="4:24" ht="12.75" customHeight="1">
      <c r="D1402" s="83" t="str" cm="1">
        <f t="array" ref="D1402">IF(A1402="", "", _xlfn._xlws.FILTER('Responsáveis pelas informações'!F:F, 'Responsáveis pelas informações'!A:A=A1402))</f>
        <v/>
      </c>
      <c r="U1402" s="92"/>
      <c r="V1402" s="92"/>
      <c r="W1402" s="92"/>
      <c r="X1402" s="92"/>
    </row>
    <row r="1403" spans="4:24" ht="12.75" customHeight="1">
      <c r="D1403" s="83" t="str" cm="1">
        <f t="array" ref="D1403">IF(A1403="", "", _xlfn._xlws.FILTER('Responsáveis pelas informações'!F:F, 'Responsáveis pelas informações'!A:A=A1403))</f>
        <v/>
      </c>
      <c r="U1403" s="92"/>
      <c r="V1403" s="92"/>
      <c r="W1403" s="92"/>
      <c r="X1403" s="92"/>
    </row>
    <row r="1404" spans="4:24" ht="12.75" customHeight="1">
      <c r="D1404" s="83" t="str" cm="1">
        <f t="array" ref="D1404">IF(A1404="", "", _xlfn._xlws.FILTER('Responsáveis pelas informações'!F:F, 'Responsáveis pelas informações'!A:A=A1404))</f>
        <v/>
      </c>
      <c r="U1404" s="92"/>
      <c r="V1404" s="92"/>
      <c r="W1404" s="92"/>
      <c r="X1404" s="92"/>
    </row>
    <row r="1405" spans="4:24" ht="12.75" customHeight="1">
      <c r="D1405" s="83" t="str" cm="1">
        <f t="array" ref="D1405">IF(A1405="", "", _xlfn._xlws.FILTER('Responsáveis pelas informações'!F:F, 'Responsáveis pelas informações'!A:A=A1405))</f>
        <v/>
      </c>
      <c r="U1405" s="92"/>
      <c r="V1405" s="92"/>
      <c r="W1405" s="92"/>
      <c r="X1405" s="92"/>
    </row>
    <row r="1406" spans="4:24" ht="12.75" customHeight="1">
      <c r="D1406" s="83" t="str" cm="1">
        <f t="array" ref="D1406">IF(A1406="", "", _xlfn._xlws.FILTER('Responsáveis pelas informações'!F:F, 'Responsáveis pelas informações'!A:A=A1406))</f>
        <v/>
      </c>
      <c r="U1406" s="92"/>
      <c r="V1406" s="92"/>
      <c r="W1406" s="92"/>
      <c r="X1406" s="92"/>
    </row>
    <row r="1407" spans="4:24" ht="12.75" customHeight="1">
      <c r="D1407" s="83" t="str" cm="1">
        <f t="array" ref="D1407">IF(A1407="", "", _xlfn._xlws.FILTER('Responsáveis pelas informações'!F:F, 'Responsáveis pelas informações'!A:A=A1407))</f>
        <v/>
      </c>
      <c r="U1407" s="92"/>
      <c r="V1407" s="92"/>
      <c r="W1407" s="92"/>
      <c r="X1407" s="92"/>
    </row>
    <row r="1408" spans="4:24" ht="12.75" customHeight="1">
      <c r="D1408" s="83" t="str" cm="1">
        <f t="array" ref="D1408">IF(A1408="", "", _xlfn._xlws.FILTER('Responsáveis pelas informações'!F:F, 'Responsáveis pelas informações'!A:A=A1408))</f>
        <v/>
      </c>
      <c r="U1408" s="92"/>
      <c r="V1408" s="92"/>
      <c r="W1408" s="92"/>
      <c r="X1408" s="92"/>
    </row>
    <row r="1409" spans="4:24" ht="12.75" customHeight="1">
      <c r="D1409" s="83" t="str" cm="1">
        <f t="array" ref="D1409">IF(A1409="", "", _xlfn._xlws.FILTER('Responsáveis pelas informações'!F:F, 'Responsáveis pelas informações'!A:A=A1409))</f>
        <v/>
      </c>
      <c r="U1409" s="92"/>
      <c r="V1409" s="92"/>
      <c r="W1409" s="92"/>
      <c r="X1409" s="92"/>
    </row>
    <row r="1410" spans="4:24" ht="12.75" customHeight="1">
      <c r="D1410" s="83" t="str" cm="1">
        <f t="array" ref="D1410">IF(A1410="", "", _xlfn._xlws.FILTER('Responsáveis pelas informações'!F:F, 'Responsáveis pelas informações'!A:A=A1410))</f>
        <v/>
      </c>
      <c r="U1410" s="92"/>
      <c r="V1410" s="92"/>
      <c r="W1410" s="92"/>
      <c r="X1410" s="92"/>
    </row>
    <row r="1411" spans="4:24" ht="12.75" customHeight="1">
      <c r="D1411" s="83" t="str" cm="1">
        <f t="array" ref="D1411">IF(A1411="", "", _xlfn._xlws.FILTER('Responsáveis pelas informações'!F:F, 'Responsáveis pelas informações'!A:A=A1411))</f>
        <v/>
      </c>
      <c r="U1411" s="92"/>
      <c r="V1411" s="92"/>
      <c r="W1411" s="92"/>
      <c r="X1411" s="92"/>
    </row>
    <row r="1412" spans="4:24" ht="12.75" customHeight="1">
      <c r="D1412" s="83" t="str" cm="1">
        <f t="array" ref="D1412">IF(A1412="", "", _xlfn._xlws.FILTER('Responsáveis pelas informações'!F:F, 'Responsáveis pelas informações'!A:A=A1412))</f>
        <v/>
      </c>
      <c r="U1412" s="92"/>
      <c r="V1412" s="92"/>
      <c r="W1412" s="92"/>
      <c r="X1412" s="92"/>
    </row>
    <row r="1413" spans="4:24" ht="12.75" customHeight="1">
      <c r="D1413" s="83" t="str" cm="1">
        <f t="array" ref="D1413">IF(A1413="", "", _xlfn._xlws.FILTER('Responsáveis pelas informações'!F:F, 'Responsáveis pelas informações'!A:A=A1413))</f>
        <v/>
      </c>
      <c r="U1413" s="92"/>
      <c r="V1413" s="92"/>
      <c r="W1413" s="92"/>
      <c r="X1413" s="92"/>
    </row>
    <row r="1414" spans="4:24" ht="12.75" customHeight="1">
      <c r="D1414" s="83" t="str" cm="1">
        <f t="array" ref="D1414">IF(A1414="", "", _xlfn._xlws.FILTER('Responsáveis pelas informações'!F:F, 'Responsáveis pelas informações'!A:A=A1414))</f>
        <v/>
      </c>
      <c r="U1414" s="92"/>
      <c r="V1414" s="92"/>
      <c r="W1414" s="92"/>
      <c r="X1414" s="92"/>
    </row>
    <row r="1415" spans="4:24" ht="12.75" customHeight="1">
      <c r="D1415" s="83" t="str" cm="1">
        <f t="array" ref="D1415">IF(A1415="", "", _xlfn._xlws.FILTER('Responsáveis pelas informações'!F:F, 'Responsáveis pelas informações'!A:A=A1415))</f>
        <v/>
      </c>
      <c r="U1415" s="92"/>
      <c r="V1415" s="92"/>
      <c r="W1415" s="92"/>
      <c r="X1415" s="92"/>
    </row>
    <row r="1416" spans="4:24" ht="12.75" customHeight="1">
      <c r="D1416" s="83" t="str" cm="1">
        <f t="array" ref="D1416">IF(A1416="", "", _xlfn._xlws.FILTER('Responsáveis pelas informações'!F:F, 'Responsáveis pelas informações'!A:A=A1416))</f>
        <v/>
      </c>
      <c r="U1416" s="92"/>
      <c r="V1416" s="92"/>
      <c r="W1416" s="92"/>
      <c r="X1416" s="92"/>
    </row>
    <row r="1417" spans="4:24" ht="12.75" customHeight="1">
      <c r="D1417" s="83" t="str" cm="1">
        <f t="array" ref="D1417">IF(A1417="", "", _xlfn._xlws.FILTER('Responsáveis pelas informações'!F:F, 'Responsáveis pelas informações'!A:A=A1417))</f>
        <v/>
      </c>
      <c r="U1417" s="92"/>
      <c r="V1417" s="92"/>
      <c r="W1417" s="92"/>
      <c r="X1417" s="92"/>
    </row>
    <row r="1418" spans="4:24" ht="12.75" customHeight="1">
      <c r="D1418" s="83" t="str" cm="1">
        <f t="array" ref="D1418">IF(A1418="", "", _xlfn._xlws.FILTER('Responsáveis pelas informações'!F:F, 'Responsáveis pelas informações'!A:A=A1418))</f>
        <v/>
      </c>
      <c r="U1418" s="92"/>
      <c r="V1418" s="92"/>
      <c r="W1418" s="92"/>
      <c r="X1418" s="92"/>
    </row>
    <row r="1419" spans="4:24" ht="12.75" customHeight="1">
      <c r="D1419" s="83" t="str" cm="1">
        <f t="array" ref="D1419">IF(A1419="", "", _xlfn._xlws.FILTER('Responsáveis pelas informações'!F:F, 'Responsáveis pelas informações'!A:A=A1419))</f>
        <v/>
      </c>
      <c r="U1419" s="92"/>
      <c r="V1419" s="92"/>
      <c r="W1419" s="92"/>
      <c r="X1419" s="92"/>
    </row>
    <row r="1420" spans="4:24" ht="12.75" customHeight="1">
      <c r="D1420" s="83" t="str" cm="1">
        <f t="array" ref="D1420">IF(A1420="", "", _xlfn._xlws.FILTER('Responsáveis pelas informações'!F:F, 'Responsáveis pelas informações'!A:A=A1420))</f>
        <v/>
      </c>
      <c r="U1420" s="92"/>
      <c r="V1420" s="92"/>
      <c r="W1420" s="92"/>
      <c r="X1420" s="92"/>
    </row>
    <row r="1421" spans="4:24" ht="12.75" customHeight="1">
      <c r="D1421" s="83" t="str" cm="1">
        <f t="array" ref="D1421">IF(A1421="", "", _xlfn._xlws.FILTER('Responsáveis pelas informações'!F:F, 'Responsáveis pelas informações'!A:A=A1421))</f>
        <v/>
      </c>
      <c r="U1421" s="92"/>
      <c r="V1421" s="92"/>
      <c r="W1421" s="92"/>
      <c r="X1421" s="92"/>
    </row>
    <row r="1422" spans="4:24" ht="12.75" customHeight="1">
      <c r="D1422" s="83" t="str" cm="1">
        <f t="array" ref="D1422">IF(A1422="", "", _xlfn._xlws.FILTER('Responsáveis pelas informações'!F:F, 'Responsáveis pelas informações'!A:A=A1422))</f>
        <v/>
      </c>
      <c r="U1422" s="92"/>
      <c r="V1422" s="92"/>
      <c r="W1422" s="92"/>
      <c r="X1422" s="92"/>
    </row>
    <row r="1423" spans="4:24" ht="12.75" customHeight="1">
      <c r="D1423" s="83" t="str" cm="1">
        <f t="array" ref="D1423">IF(A1423="", "", _xlfn._xlws.FILTER('Responsáveis pelas informações'!F:F, 'Responsáveis pelas informações'!A:A=A1423))</f>
        <v/>
      </c>
      <c r="U1423" s="92"/>
      <c r="V1423" s="92"/>
      <c r="W1423" s="92"/>
      <c r="X1423" s="92"/>
    </row>
    <row r="1424" spans="4:24" ht="12.75" customHeight="1">
      <c r="D1424" s="83" t="str" cm="1">
        <f t="array" ref="D1424">IF(A1424="", "", _xlfn._xlws.FILTER('Responsáveis pelas informações'!F:F, 'Responsáveis pelas informações'!A:A=A1424))</f>
        <v/>
      </c>
      <c r="U1424" s="92"/>
      <c r="V1424" s="92"/>
      <c r="W1424" s="92"/>
      <c r="X1424" s="92"/>
    </row>
    <row r="1425" spans="4:24" ht="12.75" customHeight="1">
      <c r="D1425" s="83" t="str" cm="1">
        <f t="array" ref="D1425">IF(A1425="", "", _xlfn._xlws.FILTER('Responsáveis pelas informações'!F:F, 'Responsáveis pelas informações'!A:A=A1425))</f>
        <v/>
      </c>
      <c r="U1425" s="92"/>
      <c r="V1425" s="92"/>
      <c r="W1425" s="92"/>
      <c r="X1425" s="92"/>
    </row>
    <row r="1426" spans="4:24" ht="12.75" customHeight="1">
      <c r="D1426" s="83" t="str" cm="1">
        <f t="array" ref="D1426">IF(A1426="", "", _xlfn._xlws.FILTER('Responsáveis pelas informações'!F:F, 'Responsáveis pelas informações'!A:A=A1426))</f>
        <v/>
      </c>
      <c r="U1426" s="92"/>
      <c r="V1426" s="92"/>
      <c r="W1426" s="92"/>
      <c r="X1426" s="92"/>
    </row>
    <row r="1427" spans="4:24" ht="12.75" customHeight="1">
      <c r="D1427" s="83" t="str" cm="1">
        <f t="array" ref="D1427">IF(A1427="", "", _xlfn._xlws.FILTER('Responsáveis pelas informações'!F:F, 'Responsáveis pelas informações'!A:A=A1427))</f>
        <v/>
      </c>
      <c r="U1427" s="92"/>
      <c r="V1427" s="92"/>
      <c r="W1427" s="92"/>
      <c r="X1427" s="92"/>
    </row>
    <row r="1428" spans="4:24" ht="12.75" customHeight="1">
      <c r="D1428" s="83" t="str" cm="1">
        <f t="array" ref="D1428">IF(A1428="", "", _xlfn._xlws.FILTER('Responsáveis pelas informações'!F:F, 'Responsáveis pelas informações'!A:A=A1428))</f>
        <v/>
      </c>
      <c r="U1428" s="92"/>
      <c r="V1428" s="92"/>
      <c r="W1428" s="92"/>
      <c r="X1428" s="92"/>
    </row>
    <row r="1429" spans="4:24" ht="12.75" customHeight="1">
      <c r="D1429" s="83" t="str" cm="1">
        <f t="array" ref="D1429">IF(A1429="", "", _xlfn._xlws.FILTER('Responsáveis pelas informações'!F:F, 'Responsáveis pelas informações'!A:A=A1429))</f>
        <v/>
      </c>
      <c r="U1429" s="92"/>
      <c r="V1429" s="92"/>
      <c r="W1429" s="92"/>
      <c r="X1429" s="92"/>
    </row>
    <row r="1430" spans="4:24" ht="12.75" customHeight="1">
      <c r="D1430" s="83" t="str" cm="1">
        <f t="array" ref="D1430">IF(A1430="", "", _xlfn._xlws.FILTER('Responsáveis pelas informações'!F:F, 'Responsáveis pelas informações'!A:A=A1430))</f>
        <v/>
      </c>
      <c r="U1430" s="92"/>
      <c r="V1430" s="92"/>
      <c r="W1430" s="92"/>
      <c r="X1430" s="92"/>
    </row>
    <row r="1431" spans="4:24" ht="12.75" customHeight="1">
      <c r="D1431" s="83" t="str" cm="1">
        <f t="array" ref="D1431">IF(A1431="", "", _xlfn._xlws.FILTER('Responsáveis pelas informações'!F:F, 'Responsáveis pelas informações'!A:A=A1431))</f>
        <v/>
      </c>
      <c r="U1431" s="92"/>
      <c r="V1431" s="92"/>
      <c r="W1431" s="92"/>
      <c r="X1431" s="92"/>
    </row>
    <row r="1432" spans="4:24" ht="12.75" customHeight="1">
      <c r="D1432" s="83" t="str" cm="1">
        <f t="array" ref="D1432">IF(A1432="", "", _xlfn._xlws.FILTER('Responsáveis pelas informações'!F:F, 'Responsáveis pelas informações'!A:A=A1432))</f>
        <v/>
      </c>
      <c r="U1432" s="92"/>
      <c r="V1432" s="92"/>
      <c r="W1432" s="92"/>
      <c r="X1432" s="92"/>
    </row>
    <row r="1433" spans="4:24" ht="12.75" customHeight="1">
      <c r="D1433" s="83" t="str" cm="1">
        <f t="array" ref="D1433">IF(A1433="", "", _xlfn._xlws.FILTER('Responsáveis pelas informações'!F:F, 'Responsáveis pelas informações'!A:A=A1433))</f>
        <v/>
      </c>
      <c r="U1433" s="92"/>
      <c r="V1433" s="92"/>
      <c r="W1433" s="92"/>
      <c r="X1433" s="92"/>
    </row>
    <row r="1434" spans="4:24" ht="12.75" customHeight="1">
      <c r="D1434" s="83" t="str" cm="1">
        <f t="array" ref="D1434">IF(A1434="", "", _xlfn._xlws.FILTER('Responsáveis pelas informações'!F:F, 'Responsáveis pelas informações'!A:A=A1434))</f>
        <v/>
      </c>
      <c r="U1434" s="92"/>
      <c r="V1434" s="92"/>
      <c r="W1434" s="92"/>
      <c r="X1434" s="92"/>
    </row>
    <row r="1435" spans="4:24" ht="12.75" customHeight="1">
      <c r="D1435" s="83" t="str" cm="1">
        <f t="array" ref="D1435">IF(A1435="", "", _xlfn._xlws.FILTER('Responsáveis pelas informações'!F:F, 'Responsáveis pelas informações'!A:A=A1435))</f>
        <v/>
      </c>
      <c r="U1435" s="92"/>
      <c r="V1435" s="92"/>
      <c r="W1435" s="92"/>
      <c r="X1435" s="92"/>
    </row>
    <row r="1436" spans="4:24" ht="12.75" customHeight="1">
      <c r="D1436" s="83" t="str" cm="1">
        <f t="array" ref="D1436">IF(A1436="", "", _xlfn._xlws.FILTER('Responsáveis pelas informações'!F:F, 'Responsáveis pelas informações'!A:A=A1436))</f>
        <v/>
      </c>
      <c r="U1436" s="92"/>
      <c r="V1436" s="92"/>
      <c r="W1436" s="92"/>
      <c r="X1436" s="92"/>
    </row>
    <row r="1437" spans="4:24" ht="12.75" customHeight="1">
      <c r="D1437" s="83" t="str" cm="1">
        <f t="array" ref="D1437">IF(A1437="", "", _xlfn._xlws.FILTER('Responsáveis pelas informações'!F:F, 'Responsáveis pelas informações'!A:A=A1437))</f>
        <v/>
      </c>
      <c r="U1437" s="92"/>
      <c r="V1437" s="92"/>
      <c r="W1437" s="92"/>
      <c r="X1437" s="92"/>
    </row>
    <row r="1438" spans="4:24" ht="12.75" customHeight="1">
      <c r="D1438" s="83" t="str" cm="1">
        <f t="array" ref="D1438">IF(A1438="", "", _xlfn._xlws.FILTER('Responsáveis pelas informações'!F:F, 'Responsáveis pelas informações'!A:A=A1438))</f>
        <v/>
      </c>
      <c r="U1438" s="92"/>
      <c r="V1438" s="92"/>
      <c r="W1438" s="92"/>
      <c r="X1438" s="92"/>
    </row>
    <row r="1439" spans="4:24" ht="12.75" customHeight="1">
      <c r="D1439" s="83" t="str" cm="1">
        <f t="array" ref="D1439">IF(A1439="", "", _xlfn._xlws.FILTER('Responsáveis pelas informações'!F:F, 'Responsáveis pelas informações'!A:A=A1439))</f>
        <v/>
      </c>
      <c r="U1439" s="92"/>
      <c r="V1439" s="92"/>
      <c r="W1439" s="92"/>
      <c r="X1439" s="92"/>
    </row>
    <row r="1440" spans="4:24" ht="12.75" customHeight="1">
      <c r="D1440" s="83" t="str" cm="1">
        <f t="array" ref="D1440">IF(A1440="", "", _xlfn._xlws.FILTER('Responsáveis pelas informações'!F:F, 'Responsáveis pelas informações'!A:A=A1440))</f>
        <v/>
      </c>
      <c r="U1440" s="92"/>
      <c r="V1440" s="92"/>
      <c r="W1440" s="92"/>
      <c r="X1440" s="92"/>
    </row>
    <row r="1441" spans="4:24" ht="12.75" customHeight="1">
      <c r="D1441" s="83" t="str" cm="1">
        <f t="array" ref="D1441">IF(A1441="", "", _xlfn._xlws.FILTER('Responsáveis pelas informações'!F:F, 'Responsáveis pelas informações'!A:A=A1441))</f>
        <v/>
      </c>
      <c r="U1441" s="92"/>
      <c r="V1441" s="92"/>
      <c r="W1441" s="92"/>
      <c r="X1441" s="92"/>
    </row>
    <row r="1442" spans="4:24" ht="12.75" customHeight="1">
      <c r="D1442" s="83" t="str" cm="1">
        <f t="array" ref="D1442">IF(A1442="", "", _xlfn._xlws.FILTER('Responsáveis pelas informações'!F:F, 'Responsáveis pelas informações'!A:A=A1442))</f>
        <v/>
      </c>
      <c r="U1442" s="92"/>
      <c r="V1442" s="92"/>
      <c r="W1442" s="92"/>
      <c r="X1442" s="92"/>
    </row>
    <row r="1443" spans="4:24" ht="12.75" customHeight="1">
      <c r="D1443" s="83" t="str" cm="1">
        <f t="array" ref="D1443">IF(A1443="", "", _xlfn._xlws.FILTER('Responsáveis pelas informações'!F:F, 'Responsáveis pelas informações'!A:A=A1443))</f>
        <v/>
      </c>
      <c r="U1443" s="92"/>
      <c r="V1443" s="92"/>
      <c r="W1443" s="92"/>
      <c r="X1443" s="92"/>
    </row>
    <row r="1444" spans="4:24" ht="12.75" customHeight="1">
      <c r="D1444" s="83" t="str" cm="1">
        <f t="array" ref="D1444">IF(A1444="", "", _xlfn._xlws.FILTER('Responsáveis pelas informações'!F:F, 'Responsáveis pelas informações'!A:A=A1444))</f>
        <v/>
      </c>
      <c r="U1444" s="92"/>
      <c r="V1444" s="92"/>
      <c r="W1444" s="92"/>
      <c r="X1444" s="92"/>
    </row>
    <row r="1445" spans="4:24" ht="12.75" customHeight="1">
      <c r="D1445" s="83" t="str" cm="1">
        <f t="array" ref="D1445">IF(A1445="", "", _xlfn._xlws.FILTER('Responsáveis pelas informações'!F:F, 'Responsáveis pelas informações'!A:A=A1445))</f>
        <v/>
      </c>
      <c r="U1445" s="92"/>
      <c r="V1445" s="92"/>
      <c r="W1445" s="92"/>
      <c r="X1445" s="92"/>
    </row>
    <row r="1446" spans="4:24" ht="12.75" customHeight="1">
      <c r="D1446" s="83" t="str" cm="1">
        <f t="array" ref="D1446">IF(A1446="", "", _xlfn._xlws.FILTER('Responsáveis pelas informações'!F:F, 'Responsáveis pelas informações'!A:A=A1446))</f>
        <v/>
      </c>
      <c r="U1446" s="92"/>
      <c r="V1446" s="92"/>
      <c r="W1446" s="92"/>
      <c r="X1446" s="92"/>
    </row>
    <row r="1447" spans="4:24" ht="12.75" customHeight="1">
      <c r="D1447" s="83" t="str" cm="1">
        <f t="array" ref="D1447">IF(A1447="", "", _xlfn._xlws.FILTER('Responsáveis pelas informações'!F:F, 'Responsáveis pelas informações'!A:A=A1447))</f>
        <v/>
      </c>
      <c r="U1447" s="92"/>
      <c r="V1447" s="92"/>
      <c r="W1447" s="92"/>
      <c r="X1447" s="92"/>
    </row>
    <row r="1448" spans="4:24" ht="12.75" customHeight="1">
      <c r="D1448" s="83" t="str" cm="1">
        <f t="array" ref="D1448">IF(A1448="", "", _xlfn._xlws.FILTER('Responsáveis pelas informações'!F:F, 'Responsáveis pelas informações'!A:A=A1448))</f>
        <v/>
      </c>
      <c r="U1448" s="92"/>
      <c r="V1448" s="92"/>
      <c r="W1448" s="92"/>
      <c r="X1448" s="92"/>
    </row>
    <row r="1449" spans="4:24" ht="12.75" customHeight="1">
      <c r="D1449" s="83" t="str" cm="1">
        <f t="array" ref="D1449">IF(A1449="", "", _xlfn._xlws.FILTER('Responsáveis pelas informações'!F:F, 'Responsáveis pelas informações'!A:A=A1449))</f>
        <v/>
      </c>
      <c r="U1449" s="92"/>
      <c r="V1449" s="92"/>
      <c r="W1449" s="92"/>
      <c r="X1449" s="92"/>
    </row>
    <row r="1450" spans="4:24" ht="12.75" customHeight="1">
      <c r="D1450" s="83" t="str" cm="1">
        <f t="array" ref="D1450">IF(A1450="", "", _xlfn._xlws.FILTER('Responsáveis pelas informações'!F:F, 'Responsáveis pelas informações'!A:A=A1450))</f>
        <v/>
      </c>
      <c r="U1450" s="92"/>
      <c r="V1450" s="92"/>
      <c r="W1450" s="92"/>
      <c r="X1450" s="92"/>
    </row>
    <row r="1451" spans="4:24" ht="12.75" customHeight="1">
      <c r="D1451" s="83" t="str" cm="1">
        <f t="array" ref="D1451">IF(A1451="", "", _xlfn._xlws.FILTER('Responsáveis pelas informações'!F:F, 'Responsáveis pelas informações'!A:A=A1451))</f>
        <v/>
      </c>
      <c r="U1451" s="92"/>
      <c r="V1451" s="92"/>
      <c r="W1451" s="92"/>
      <c r="X1451" s="92"/>
    </row>
    <row r="1452" spans="4:24" ht="12.75" customHeight="1">
      <c r="D1452" s="83" t="str" cm="1">
        <f t="array" ref="D1452">IF(A1452="", "", _xlfn._xlws.FILTER('Responsáveis pelas informações'!F:F, 'Responsáveis pelas informações'!A:A=A1452))</f>
        <v/>
      </c>
      <c r="U1452" s="92"/>
      <c r="V1452" s="92"/>
      <c r="W1452" s="92"/>
      <c r="X1452" s="92"/>
    </row>
    <row r="1453" spans="4:24" ht="12.75" customHeight="1">
      <c r="D1453" s="83" t="str" cm="1">
        <f t="array" ref="D1453">IF(A1453="", "", _xlfn._xlws.FILTER('Responsáveis pelas informações'!F:F, 'Responsáveis pelas informações'!A:A=A1453))</f>
        <v/>
      </c>
      <c r="U1453" s="92"/>
      <c r="V1453" s="92"/>
      <c r="W1453" s="92"/>
      <c r="X1453" s="92"/>
    </row>
    <row r="1454" spans="4:24" ht="12.75" customHeight="1">
      <c r="D1454" s="83" t="str" cm="1">
        <f t="array" ref="D1454">IF(A1454="", "", _xlfn._xlws.FILTER('Responsáveis pelas informações'!F:F, 'Responsáveis pelas informações'!A:A=A1454))</f>
        <v/>
      </c>
      <c r="U1454" s="92"/>
      <c r="V1454" s="92"/>
      <c r="W1454" s="92"/>
      <c r="X1454" s="92"/>
    </row>
    <row r="1455" spans="4:24" ht="12.75" customHeight="1">
      <c r="D1455" s="83" t="str" cm="1">
        <f t="array" ref="D1455">IF(A1455="", "", _xlfn._xlws.FILTER('Responsáveis pelas informações'!F:F, 'Responsáveis pelas informações'!A:A=A1455))</f>
        <v/>
      </c>
      <c r="U1455" s="92"/>
      <c r="V1455" s="92"/>
      <c r="W1455" s="92"/>
      <c r="X1455" s="92"/>
    </row>
    <row r="1456" spans="4:24" ht="12.75" customHeight="1">
      <c r="D1456" s="83" t="str" cm="1">
        <f t="array" ref="D1456">IF(A1456="", "", _xlfn._xlws.FILTER('Responsáveis pelas informações'!F:F, 'Responsáveis pelas informações'!A:A=A1456))</f>
        <v/>
      </c>
      <c r="U1456" s="92"/>
      <c r="V1456" s="92"/>
      <c r="W1456" s="92"/>
      <c r="X1456" s="92"/>
    </row>
    <row r="1457" spans="4:24" ht="12.75" customHeight="1">
      <c r="D1457" s="83" t="str" cm="1">
        <f t="array" ref="D1457">IF(A1457="", "", _xlfn._xlws.FILTER('Responsáveis pelas informações'!F:F, 'Responsáveis pelas informações'!A:A=A1457))</f>
        <v/>
      </c>
      <c r="U1457" s="92"/>
      <c r="V1457" s="92"/>
      <c r="W1457" s="92"/>
      <c r="X1457" s="92"/>
    </row>
    <row r="1458" spans="4:24" ht="12.75" customHeight="1">
      <c r="D1458" s="83" t="str" cm="1">
        <f t="array" ref="D1458">IF(A1458="", "", _xlfn._xlws.FILTER('Responsáveis pelas informações'!F:F, 'Responsáveis pelas informações'!A:A=A1458))</f>
        <v/>
      </c>
      <c r="U1458" s="92"/>
      <c r="V1458" s="92"/>
      <c r="W1458" s="92"/>
      <c r="X1458" s="92"/>
    </row>
    <row r="1459" spans="4:24" ht="12.75" customHeight="1">
      <c r="D1459" s="83" t="str" cm="1">
        <f t="array" ref="D1459">IF(A1459="", "", _xlfn._xlws.FILTER('Responsáveis pelas informações'!F:F, 'Responsáveis pelas informações'!A:A=A1459))</f>
        <v/>
      </c>
      <c r="U1459" s="92"/>
      <c r="V1459" s="92"/>
      <c r="W1459" s="92"/>
      <c r="X1459" s="92"/>
    </row>
    <row r="1460" spans="4:24" ht="12.75" customHeight="1">
      <c r="D1460" s="83" t="str" cm="1">
        <f t="array" ref="D1460">IF(A1460="", "", _xlfn._xlws.FILTER('Responsáveis pelas informações'!F:F, 'Responsáveis pelas informações'!A:A=A1460))</f>
        <v/>
      </c>
      <c r="U1460" s="92"/>
      <c r="V1460" s="92"/>
      <c r="W1460" s="92"/>
      <c r="X1460" s="92"/>
    </row>
    <row r="1461" spans="4:24" ht="12.75" customHeight="1">
      <c r="D1461" s="83" t="str" cm="1">
        <f t="array" ref="D1461">IF(A1461="", "", _xlfn._xlws.FILTER('Responsáveis pelas informações'!F:F, 'Responsáveis pelas informações'!A:A=A1461))</f>
        <v/>
      </c>
      <c r="U1461" s="92"/>
      <c r="V1461" s="92"/>
      <c r="W1461" s="92"/>
      <c r="X1461" s="92"/>
    </row>
    <row r="1462" spans="4:24" ht="12.75" customHeight="1">
      <c r="D1462" s="83" t="str" cm="1">
        <f t="array" ref="D1462">IF(A1462="", "", _xlfn._xlws.FILTER('Responsáveis pelas informações'!F:F, 'Responsáveis pelas informações'!A:A=A1462))</f>
        <v/>
      </c>
      <c r="U1462" s="92"/>
      <c r="V1462" s="92"/>
      <c r="W1462" s="92"/>
      <c r="X1462" s="92"/>
    </row>
    <row r="1463" spans="4:24" ht="12.75" customHeight="1">
      <c r="D1463" s="83" t="str" cm="1">
        <f t="array" ref="D1463">IF(A1463="", "", _xlfn._xlws.FILTER('Responsáveis pelas informações'!F:F, 'Responsáveis pelas informações'!A:A=A1463))</f>
        <v/>
      </c>
      <c r="U1463" s="92"/>
      <c r="V1463" s="92"/>
      <c r="W1463" s="92"/>
      <c r="X1463" s="92"/>
    </row>
    <row r="1464" spans="4:24" ht="12.75" customHeight="1">
      <c r="D1464" s="83" t="str" cm="1">
        <f t="array" ref="D1464">IF(A1464="", "", _xlfn._xlws.FILTER('Responsáveis pelas informações'!F:F, 'Responsáveis pelas informações'!A:A=A1464))</f>
        <v/>
      </c>
      <c r="U1464" s="92"/>
      <c r="V1464" s="92"/>
      <c r="W1464" s="92"/>
      <c r="X1464" s="92"/>
    </row>
    <row r="1465" spans="4:24" ht="12.75" customHeight="1">
      <c r="D1465" s="83" t="str" cm="1">
        <f t="array" ref="D1465">IF(A1465="", "", _xlfn._xlws.FILTER('Responsáveis pelas informações'!F:F, 'Responsáveis pelas informações'!A:A=A1465))</f>
        <v/>
      </c>
      <c r="U1465" s="92"/>
      <c r="V1465" s="92"/>
      <c r="W1465" s="92"/>
      <c r="X1465" s="92"/>
    </row>
    <row r="1466" spans="4:24" ht="12.75" customHeight="1">
      <c r="D1466" s="83" t="str" cm="1">
        <f t="array" ref="D1466">IF(A1466="", "", _xlfn._xlws.FILTER('Responsáveis pelas informações'!F:F, 'Responsáveis pelas informações'!A:A=A1466))</f>
        <v/>
      </c>
      <c r="U1466" s="92"/>
      <c r="V1466" s="92"/>
      <c r="W1466" s="92"/>
      <c r="X1466" s="92"/>
    </row>
    <row r="1467" spans="4:24" ht="12.75" customHeight="1">
      <c r="D1467" s="83" t="str" cm="1">
        <f t="array" ref="D1467">IF(A1467="", "", _xlfn._xlws.FILTER('Responsáveis pelas informações'!F:F, 'Responsáveis pelas informações'!A:A=A1467))</f>
        <v/>
      </c>
      <c r="U1467" s="92"/>
      <c r="V1467" s="92"/>
      <c r="W1467" s="92"/>
      <c r="X1467" s="92"/>
    </row>
    <row r="1468" spans="4:24" ht="12.75" customHeight="1">
      <c r="D1468" s="83" t="str" cm="1">
        <f t="array" ref="D1468">IF(A1468="", "", _xlfn._xlws.FILTER('Responsáveis pelas informações'!F:F, 'Responsáveis pelas informações'!A:A=A1468))</f>
        <v/>
      </c>
      <c r="U1468" s="92"/>
      <c r="V1468" s="92"/>
      <c r="W1468" s="92"/>
      <c r="X1468" s="92"/>
    </row>
    <row r="1469" spans="4:24" ht="12.75" customHeight="1">
      <c r="D1469" s="83" t="str" cm="1">
        <f t="array" ref="D1469">IF(A1469="", "", _xlfn._xlws.FILTER('Responsáveis pelas informações'!F:F, 'Responsáveis pelas informações'!A:A=A1469))</f>
        <v/>
      </c>
      <c r="U1469" s="92"/>
      <c r="V1469" s="92"/>
      <c r="W1469" s="92"/>
      <c r="X1469" s="92"/>
    </row>
    <row r="1470" spans="4:24" ht="12.75" customHeight="1">
      <c r="D1470" s="83" t="str" cm="1">
        <f t="array" ref="D1470">IF(A1470="", "", _xlfn._xlws.FILTER('Responsáveis pelas informações'!F:F, 'Responsáveis pelas informações'!A:A=A1470))</f>
        <v/>
      </c>
      <c r="U1470" s="92"/>
      <c r="V1470" s="92"/>
      <c r="W1470" s="92"/>
      <c r="X1470" s="92"/>
    </row>
    <row r="1471" spans="4:24" ht="12.75" customHeight="1">
      <c r="D1471" s="83" t="str" cm="1">
        <f t="array" ref="D1471">IF(A1471="", "", _xlfn._xlws.FILTER('Responsáveis pelas informações'!F:F, 'Responsáveis pelas informações'!A:A=A1471))</f>
        <v/>
      </c>
      <c r="U1471" s="92"/>
      <c r="V1471" s="92"/>
      <c r="W1471" s="92"/>
      <c r="X1471" s="92"/>
    </row>
    <row r="1472" spans="4:24" ht="12.75" customHeight="1">
      <c r="D1472" s="83" t="str" cm="1">
        <f t="array" ref="D1472">IF(A1472="", "", _xlfn._xlws.FILTER('Responsáveis pelas informações'!F:F, 'Responsáveis pelas informações'!A:A=A1472))</f>
        <v/>
      </c>
      <c r="U1472" s="92"/>
      <c r="V1472" s="92"/>
      <c r="W1472" s="92"/>
      <c r="X1472" s="92"/>
    </row>
    <row r="1473" spans="4:24" ht="12.75" customHeight="1">
      <c r="D1473" s="83" t="str" cm="1">
        <f t="array" ref="D1473">IF(A1473="", "", _xlfn._xlws.FILTER('Responsáveis pelas informações'!F:F, 'Responsáveis pelas informações'!A:A=A1473))</f>
        <v/>
      </c>
      <c r="U1473" s="92"/>
      <c r="V1473" s="92"/>
      <c r="W1473" s="92"/>
      <c r="X1473" s="92"/>
    </row>
    <row r="1474" spans="4:24" ht="12.75" customHeight="1">
      <c r="D1474" s="83" t="str" cm="1">
        <f t="array" ref="D1474">IF(A1474="", "", _xlfn._xlws.FILTER('Responsáveis pelas informações'!F:F, 'Responsáveis pelas informações'!A:A=A1474))</f>
        <v/>
      </c>
      <c r="U1474" s="92"/>
      <c r="V1474" s="92"/>
      <c r="W1474" s="92"/>
      <c r="X1474" s="92"/>
    </row>
    <row r="1475" spans="4:24" ht="12.75" customHeight="1">
      <c r="D1475" s="83" t="str" cm="1">
        <f t="array" ref="D1475">IF(A1475="", "", _xlfn._xlws.FILTER('Responsáveis pelas informações'!F:F, 'Responsáveis pelas informações'!A:A=A1475))</f>
        <v/>
      </c>
      <c r="U1475" s="92"/>
      <c r="V1475" s="92"/>
      <c r="W1475" s="92"/>
      <c r="X1475" s="92"/>
    </row>
    <row r="1476" spans="4:24" ht="12.75" customHeight="1">
      <c r="D1476" s="83" t="str" cm="1">
        <f t="array" ref="D1476">IF(A1476="", "", _xlfn._xlws.FILTER('Responsáveis pelas informações'!F:F, 'Responsáveis pelas informações'!A:A=A1476))</f>
        <v/>
      </c>
      <c r="U1476" s="92"/>
      <c r="V1476" s="92"/>
      <c r="W1476" s="92"/>
      <c r="X1476" s="92"/>
    </row>
    <row r="1477" spans="4:24" ht="12.75" customHeight="1">
      <c r="D1477" s="83" t="str" cm="1">
        <f t="array" ref="D1477">IF(A1477="", "", _xlfn._xlws.FILTER('Responsáveis pelas informações'!F:F, 'Responsáveis pelas informações'!A:A=A1477))</f>
        <v/>
      </c>
      <c r="U1477" s="92"/>
      <c r="V1477" s="92"/>
      <c r="W1477" s="92"/>
      <c r="X1477" s="92"/>
    </row>
    <row r="1478" spans="4:24" ht="12.75" customHeight="1">
      <c r="D1478" s="83" t="str" cm="1">
        <f t="array" ref="D1478">IF(A1478="", "", _xlfn._xlws.FILTER('Responsáveis pelas informações'!F:F, 'Responsáveis pelas informações'!A:A=A1478))</f>
        <v/>
      </c>
      <c r="U1478" s="92"/>
      <c r="V1478" s="92"/>
      <c r="W1478" s="92"/>
      <c r="X1478" s="92"/>
    </row>
    <row r="1479" spans="4:24" ht="12.75" customHeight="1">
      <c r="D1479" s="83" t="str" cm="1">
        <f t="array" ref="D1479">IF(A1479="", "", _xlfn._xlws.FILTER('Responsáveis pelas informações'!F:F, 'Responsáveis pelas informações'!A:A=A1479))</f>
        <v/>
      </c>
      <c r="U1479" s="92"/>
      <c r="V1479" s="92"/>
      <c r="W1479" s="92"/>
      <c r="X1479" s="92"/>
    </row>
    <row r="1480" spans="4:24" ht="12.75" customHeight="1">
      <c r="D1480" s="83" t="str" cm="1">
        <f t="array" ref="D1480">IF(A1480="", "", _xlfn._xlws.FILTER('Responsáveis pelas informações'!F:F, 'Responsáveis pelas informações'!A:A=A1480))</f>
        <v/>
      </c>
      <c r="U1480" s="92"/>
      <c r="V1480" s="92"/>
      <c r="W1480" s="92"/>
      <c r="X1480" s="92"/>
    </row>
    <row r="1481" spans="4:24" ht="12.75" customHeight="1">
      <c r="D1481" s="83" t="str" cm="1">
        <f t="array" ref="D1481">IF(A1481="", "", _xlfn._xlws.FILTER('Responsáveis pelas informações'!F:F, 'Responsáveis pelas informações'!A:A=A1481))</f>
        <v/>
      </c>
      <c r="U1481" s="92"/>
      <c r="V1481" s="92"/>
      <c r="W1481" s="92"/>
      <c r="X1481" s="92"/>
    </row>
    <row r="1482" spans="4:24" ht="12.75" customHeight="1">
      <c r="D1482" s="83" t="str" cm="1">
        <f t="array" ref="D1482">IF(A1482="", "", _xlfn._xlws.FILTER('Responsáveis pelas informações'!F:F, 'Responsáveis pelas informações'!A:A=A1482))</f>
        <v/>
      </c>
      <c r="U1482" s="92"/>
      <c r="V1482" s="92"/>
      <c r="W1482" s="92"/>
      <c r="X1482" s="92"/>
    </row>
    <row r="1483" spans="4:24" ht="12.75" customHeight="1">
      <c r="D1483" s="83" t="str" cm="1">
        <f t="array" ref="D1483">IF(A1483="", "", _xlfn._xlws.FILTER('Responsáveis pelas informações'!F:F, 'Responsáveis pelas informações'!A:A=A1483))</f>
        <v/>
      </c>
      <c r="U1483" s="92"/>
      <c r="V1483" s="92"/>
      <c r="W1483" s="92"/>
      <c r="X1483" s="92"/>
    </row>
    <row r="1484" spans="4:24" ht="12.75" customHeight="1">
      <c r="D1484" s="83" t="str" cm="1">
        <f t="array" ref="D1484">IF(A1484="", "", _xlfn._xlws.FILTER('Responsáveis pelas informações'!F:F, 'Responsáveis pelas informações'!A:A=A1484))</f>
        <v/>
      </c>
      <c r="U1484" s="92"/>
      <c r="V1484" s="92"/>
      <c r="W1484" s="92"/>
      <c r="X1484" s="92"/>
    </row>
    <row r="1485" spans="4:24" ht="12.75" customHeight="1">
      <c r="D1485" s="83" t="str" cm="1">
        <f t="array" ref="D1485">IF(A1485="", "", _xlfn._xlws.FILTER('Responsáveis pelas informações'!F:F, 'Responsáveis pelas informações'!A:A=A1485))</f>
        <v/>
      </c>
      <c r="U1485" s="92"/>
      <c r="V1485" s="92"/>
      <c r="W1485" s="92"/>
      <c r="X1485" s="92"/>
    </row>
    <row r="1486" spans="4:24" ht="12.75" customHeight="1">
      <c r="D1486" s="83" t="str" cm="1">
        <f t="array" ref="D1486">IF(A1486="", "", _xlfn._xlws.FILTER('Responsáveis pelas informações'!F:F, 'Responsáveis pelas informações'!A:A=A1486))</f>
        <v/>
      </c>
      <c r="U1486" s="92"/>
      <c r="V1486" s="92"/>
      <c r="W1486" s="92"/>
      <c r="X1486" s="92"/>
    </row>
    <row r="1487" spans="4:24" ht="12.75" customHeight="1">
      <c r="D1487" s="83" t="str" cm="1">
        <f t="array" ref="D1487">IF(A1487="", "", _xlfn._xlws.FILTER('Responsáveis pelas informações'!F:F, 'Responsáveis pelas informações'!A:A=A1487))</f>
        <v/>
      </c>
      <c r="U1487" s="92"/>
      <c r="V1487" s="92"/>
      <c r="W1487" s="92"/>
      <c r="X1487" s="92"/>
    </row>
    <row r="1488" spans="4:24" ht="12.75" customHeight="1">
      <c r="D1488" s="83" t="str" cm="1">
        <f t="array" ref="D1488">IF(A1488="", "", _xlfn._xlws.FILTER('Responsáveis pelas informações'!F:F, 'Responsáveis pelas informações'!A:A=A1488))</f>
        <v/>
      </c>
      <c r="U1488" s="92"/>
      <c r="V1488" s="92"/>
      <c r="W1488" s="92"/>
      <c r="X1488" s="92"/>
    </row>
    <row r="1489" spans="4:24" ht="12.75" customHeight="1">
      <c r="D1489" s="83" t="str" cm="1">
        <f t="array" ref="D1489">IF(A1489="", "", _xlfn._xlws.FILTER('Responsáveis pelas informações'!F:F, 'Responsáveis pelas informações'!A:A=A1489))</f>
        <v/>
      </c>
      <c r="U1489" s="92"/>
      <c r="V1489" s="92"/>
      <c r="W1489" s="92"/>
      <c r="X1489" s="92"/>
    </row>
    <row r="1490" spans="4:24" ht="12.75" customHeight="1">
      <c r="D1490" s="83" t="str" cm="1">
        <f t="array" ref="D1490">IF(A1490="", "", _xlfn._xlws.FILTER('Responsáveis pelas informações'!F:F, 'Responsáveis pelas informações'!A:A=A1490))</f>
        <v/>
      </c>
      <c r="U1490" s="92"/>
      <c r="V1490" s="92"/>
      <c r="W1490" s="92"/>
      <c r="X1490" s="92"/>
    </row>
    <row r="1491" spans="4:24" ht="12.75" customHeight="1">
      <c r="D1491" s="83" t="str" cm="1">
        <f t="array" ref="D1491">IF(A1491="", "", _xlfn._xlws.FILTER('Responsáveis pelas informações'!F:F, 'Responsáveis pelas informações'!A:A=A1491))</f>
        <v/>
      </c>
      <c r="U1491" s="92"/>
      <c r="V1491" s="92"/>
      <c r="W1491" s="92"/>
      <c r="X1491" s="92"/>
    </row>
    <row r="1492" spans="4:24" ht="12.75" customHeight="1">
      <c r="D1492" s="83" t="str" cm="1">
        <f t="array" ref="D1492">IF(A1492="", "", _xlfn._xlws.FILTER('Responsáveis pelas informações'!F:F, 'Responsáveis pelas informações'!A:A=A1492))</f>
        <v/>
      </c>
      <c r="U1492" s="92"/>
      <c r="V1492" s="92"/>
      <c r="W1492" s="92"/>
      <c r="X1492" s="92"/>
    </row>
    <row r="1493" spans="4:24" ht="12.75" customHeight="1">
      <c r="D1493" s="83" t="str" cm="1">
        <f t="array" ref="D1493">IF(A1493="", "", _xlfn._xlws.FILTER('Responsáveis pelas informações'!F:F, 'Responsáveis pelas informações'!A:A=A1493))</f>
        <v/>
      </c>
      <c r="U1493" s="92"/>
      <c r="V1493" s="92"/>
      <c r="W1493" s="92"/>
      <c r="X1493" s="92"/>
    </row>
    <row r="1494" spans="4:24" ht="12.75" customHeight="1">
      <c r="D1494" s="83" t="str" cm="1">
        <f t="array" ref="D1494">IF(A1494="", "", _xlfn._xlws.FILTER('Responsáveis pelas informações'!F:F, 'Responsáveis pelas informações'!A:A=A1494))</f>
        <v/>
      </c>
      <c r="U1494" s="92"/>
      <c r="V1494" s="92"/>
      <c r="W1494" s="92"/>
      <c r="X1494" s="92"/>
    </row>
    <row r="1495" spans="4:24" ht="12.75" customHeight="1">
      <c r="D1495" s="83" t="str" cm="1">
        <f t="array" ref="D1495">IF(A1495="", "", _xlfn._xlws.FILTER('Responsáveis pelas informações'!F:F, 'Responsáveis pelas informações'!A:A=A1495))</f>
        <v/>
      </c>
      <c r="U1495" s="92"/>
      <c r="V1495" s="92"/>
      <c r="W1495" s="92"/>
      <c r="X1495" s="92"/>
    </row>
    <row r="1496" spans="4:24" ht="12.75" customHeight="1">
      <c r="D1496" s="83" t="str" cm="1">
        <f t="array" ref="D1496">IF(A1496="", "", _xlfn._xlws.FILTER('Responsáveis pelas informações'!F:F, 'Responsáveis pelas informações'!A:A=A1496))</f>
        <v/>
      </c>
      <c r="U1496" s="92"/>
      <c r="V1496" s="92"/>
      <c r="W1496" s="92"/>
      <c r="X1496" s="92"/>
    </row>
    <row r="1497" spans="4:24" ht="12.75" customHeight="1">
      <c r="D1497" s="83" t="str" cm="1">
        <f t="array" ref="D1497">IF(A1497="", "", _xlfn._xlws.FILTER('Responsáveis pelas informações'!F:F, 'Responsáveis pelas informações'!A:A=A1497))</f>
        <v/>
      </c>
      <c r="U1497" s="92"/>
      <c r="V1497" s="92"/>
      <c r="W1497" s="92"/>
      <c r="X1497" s="92"/>
    </row>
    <row r="1498" spans="4:24" ht="12.75" customHeight="1">
      <c r="D1498" s="83" t="str" cm="1">
        <f t="array" ref="D1498">IF(A1498="", "", _xlfn._xlws.FILTER('Responsáveis pelas informações'!F:F, 'Responsáveis pelas informações'!A:A=A1498))</f>
        <v/>
      </c>
      <c r="U1498" s="92"/>
      <c r="V1498" s="92"/>
      <c r="W1498" s="92"/>
      <c r="X1498" s="92"/>
    </row>
    <row r="1499" spans="4:24" ht="12.75" customHeight="1">
      <c r="D1499" s="83" t="str" cm="1">
        <f t="array" ref="D1499">IF(A1499="", "", _xlfn._xlws.FILTER('Responsáveis pelas informações'!F:F, 'Responsáveis pelas informações'!A:A=A1499))</f>
        <v/>
      </c>
      <c r="U1499" s="92"/>
      <c r="V1499" s="92"/>
      <c r="W1499" s="92"/>
      <c r="X1499" s="92"/>
    </row>
    <row r="1500" spans="4:24" ht="12.75" customHeight="1">
      <c r="D1500" s="83" t="str" cm="1">
        <f t="array" ref="D1500">IF(A1500="", "", _xlfn._xlws.FILTER('Responsáveis pelas informações'!F:F, 'Responsáveis pelas informações'!A:A=A1500))</f>
        <v/>
      </c>
      <c r="U1500" s="92"/>
      <c r="V1500" s="92"/>
      <c r="W1500" s="92"/>
      <c r="X1500" s="92"/>
    </row>
    <row r="1501" spans="4:24" ht="12.75" customHeight="1">
      <c r="D1501" s="83" t="str" cm="1">
        <f t="array" ref="D1501">IF(A1501="", "", _xlfn._xlws.FILTER('Responsáveis pelas informações'!F:F, 'Responsáveis pelas informações'!A:A=A1501))</f>
        <v/>
      </c>
      <c r="U1501" s="92"/>
      <c r="V1501" s="92"/>
      <c r="W1501" s="92"/>
      <c r="X1501" s="92"/>
    </row>
    <row r="1502" spans="4:24" ht="12.75" customHeight="1">
      <c r="D1502" s="83" t="str" cm="1">
        <f t="array" ref="D1502">IF(A1502="", "", _xlfn._xlws.FILTER('Responsáveis pelas informações'!F:F, 'Responsáveis pelas informações'!A:A=A1502))</f>
        <v/>
      </c>
      <c r="U1502" s="92"/>
      <c r="V1502" s="92"/>
      <c r="W1502" s="92"/>
      <c r="X1502" s="92"/>
    </row>
    <row r="1503" spans="4:24" ht="12.75" customHeight="1">
      <c r="D1503" s="83" t="str" cm="1">
        <f t="array" ref="D1503">IF(A1503="", "", _xlfn._xlws.FILTER('Responsáveis pelas informações'!F:F, 'Responsáveis pelas informações'!A:A=A1503))</f>
        <v/>
      </c>
      <c r="U1503" s="92"/>
      <c r="V1503" s="92"/>
      <c r="W1503" s="92"/>
      <c r="X1503" s="92"/>
    </row>
    <row r="1504" spans="4:24" ht="12.75" customHeight="1">
      <c r="D1504" s="83" t="str" cm="1">
        <f t="array" ref="D1504">IF(A1504="", "", _xlfn._xlws.FILTER('Responsáveis pelas informações'!F:F, 'Responsáveis pelas informações'!A:A=A1504))</f>
        <v/>
      </c>
      <c r="U1504" s="92"/>
      <c r="V1504" s="92"/>
      <c r="W1504" s="92"/>
      <c r="X1504" s="92"/>
    </row>
    <row r="1505" spans="4:24" ht="12.75" customHeight="1">
      <c r="D1505" s="83" t="str" cm="1">
        <f t="array" ref="D1505">IF(A1505="", "", _xlfn._xlws.FILTER('Responsáveis pelas informações'!F:F, 'Responsáveis pelas informações'!A:A=A1505))</f>
        <v/>
      </c>
      <c r="U1505" s="92"/>
      <c r="V1505" s="92"/>
      <c r="W1505" s="92"/>
      <c r="X1505" s="92"/>
    </row>
    <row r="1506" spans="4:24" ht="12.75" customHeight="1">
      <c r="D1506" s="83" t="str" cm="1">
        <f t="array" ref="D1506">IF(A1506="", "", _xlfn._xlws.FILTER('Responsáveis pelas informações'!F:F, 'Responsáveis pelas informações'!A:A=A1506))</f>
        <v/>
      </c>
      <c r="U1506" s="92"/>
      <c r="V1506" s="92"/>
      <c r="W1506" s="92"/>
      <c r="X1506" s="92"/>
    </row>
    <row r="1507" spans="4:24" ht="12.75" customHeight="1">
      <c r="D1507" s="83" t="str" cm="1">
        <f t="array" ref="D1507">IF(A1507="", "", _xlfn._xlws.FILTER('Responsáveis pelas informações'!F:F, 'Responsáveis pelas informações'!A:A=A1507))</f>
        <v/>
      </c>
      <c r="U1507" s="92"/>
      <c r="V1507" s="92"/>
      <c r="W1507" s="92"/>
      <c r="X1507" s="92"/>
    </row>
    <row r="1508" spans="4:24" ht="12.75" customHeight="1">
      <c r="D1508" s="83" t="str" cm="1">
        <f t="array" ref="D1508">IF(A1508="", "", _xlfn._xlws.FILTER('Responsáveis pelas informações'!F:F, 'Responsáveis pelas informações'!A:A=A1508))</f>
        <v/>
      </c>
      <c r="U1508" s="92"/>
      <c r="V1508" s="92"/>
      <c r="W1508" s="92"/>
      <c r="X1508" s="92"/>
    </row>
    <row r="1509" spans="4:24" ht="12.75" customHeight="1">
      <c r="D1509" s="83" t="str" cm="1">
        <f t="array" ref="D1509">IF(A1509="", "", _xlfn._xlws.FILTER('Responsáveis pelas informações'!F:F, 'Responsáveis pelas informações'!A:A=A1509))</f>
        <v/>
      </c>
      <c r="U1509" s="92"/>
      <c r="V1509" s="92"/>
      <c r="W1509" s="92"/>
      <c r="X1509" s="92"/>
    </row>
    <row r="1510" spans="4:24" ht="12.75" customHeight="1">
      <c r="D1510" s="83" t="str" cm="1">
        <f t="array" ref="D1510">IF(A1510="", "", _xlfn._xlws.FILTER('Responsáveis pelas informações'!F:F, 'Responsáveis pelas informações'!A:A=A1510))</f>
        <v/>
      </c>
      <c r="U1510" s="92"/>
      <c r="V1510" s="92"/>
      <c r="W1510" s="92"/>
      <c r="X1510" s="92"/>
    </row>
    <row r="1511" spans="4:24" ht="12.75" customHeight="1">
      <c r="D1511" s="83" t="str" cm="1">
        <f t="array" ref="D1511">IF(A1511="", "", _xlfn._xlws.FILTER('Responsáveis pelas informações'!F:F, 'Responsáveis pelas informações'!A:A=A1511))</f>
        <v/>
      </c>
      <c r="U1511" s="92"/>
      <c r="V1511" s="92"/>
      <c r="W1511" s="92"/>
      <c r="X1511" s="92"/>
    </row>
    <row r="1512" spans="4:24" ht="12.75" customHeight="1">
      <c r="D1512" s="83" t="str" cm="1">
        <f t="array" ref="D1512">IF(A1512="", "", _xlfn._xlws.FILTER('Responsáveis pelas informações'!F:F, 'Responsáveis pelas informações'!A:A=A1512))</f>
        <v/>
      </c>
      <c r="U1512" s="92"/>
      <c r="V1512" s="92"/>
      <c r="W1512" s="92"/>
      <c r="X1512" s="92"/>
    </row>
    <row r="1513" spans="4:24" ht="12.75" customHeight="1">
      <c r="D1513" s="83" t="str" cm="1">
        <f t="array" ref="D1513">IF(A1513="", "", _xlfn._xlws.FILTER('Responsáveis pelas informações'!F:F, 'Responsáveis pelas informações'!A:A=A1513))</f>
        <v/>
      </c>
      <c r="U1513" s="92"/>
      <c r="V1513" s="92"/>
      <c r="W1513" s="92"/>
      <c r="X1513" s="92"/>
    </row>
    <row r="1514" spans="4:24" ht="12.75" customHeight="1">
      <c r="D1514" s="83" t="str" cm="1">
        <f t="array" ref="D1514">IF(A1514="", "", _xlfn._xlws.FILTER('Responsáveis pelas informações'!F:F, 'Responsáveis pelas informações'!A:A=A1514))</f>
        <v/>
      </c>
      <c r="U1514" s="92"/>
      <c r="V1514" s="92"/>
      <c r="W1514" s="92"/>
      <c r="X1514" s="92"/>
    </row>
    <row r="1515" spans="4:24" ht="12.75" customHeight="1">
      <c r="D1515" s="83" t="str" cm="1">
        <f t="array" ref="D1515">IF(A1515="", "", _xlfn._xlws.FILTER('Responsáveis pelas informações'!F:F, 'Responsáveis pelas informações'!A:A=A1515))</f>
        <v/>
      </c>
      <c r="U1515" s="92"/>
      <c r="V1515" s="92"/>
      <c r="W1515" s="92"/>
      <c r="X1515" s="92"/>
    </row>
    <row r="1516" spans="4:24" ht="12.75" customHeight="1">
      <c r="D1516" s="83" t="str" cm="1">
        <f t="array" ref="D1516">IF(A1516="", "", _xlfn._xlws.FILTER('Responsáveis pelas informações'!F:F, 'Responsáveis pelas informações'!A:A=A1516))</f>
        <v/>
      </c>
      <c r="U1516" s="92"/>
      <c r="V1516" s="92"/>
      <c r="W1516" s="92"/>
      <c r="X1516" s="92"/>
    </row>
    <row r="1517" spans="4:24" ht="12.75" customHeight="1">
      <c r="D1517" s="83" t="str" cm="1">
        <f t="array" ref="D1517">IF(A1517="", "", _xlfn._xlws.FILTER('Responsáveis pelas informações'!F:F, 'Responsáveis pelas informações'!A:A=A1517))</f>
        <v/>
      </c>
      <c r="U1517" s="92"/>
      <c r="V1517" s="92"/>
      <c r="W1517" s="92"/>
      <c r="X1517" s="92"/>
    </row>
    <row r="1518" spans="4:24" ht="12.75" customHeight="1">
      <c r="D1518" s="83" t="str" cm="1">
        <f t="array" ref="D1518">IF(A1518="", "", _xlfn._xlws.FILTER('Responsáveis pelas informações'!F:F, 'Responsáveis pelas informações'!A:A=A1518))</f>
        <v/>
      </c>
      <c r="U1518" s="92"/>
      <c r="V1518" s="92"/>
      <c r="W1518" s="92"/>
      <c r="X1518" s="92"/>
    </row>
    <row r="1519" spans="4:24" ht="12.75" customHeight="1">
      <c r="D1519" s="83" t="str" cm="1">
        <f t="array" ref="D1519">IF(A1519="", "", _xlfn._xlws.FILTER('Responsáveis pelas informações'!F:F, 'Responsáveis pelas informações'!A:A=A1519))</f>
        <v/>
      </c>
      <c r="U1519" s="92"/>
      <c r="V1519" s="92"/>
      <c r="W1519" s="92"/>
      <c r="X1519" s="92"/>
    </row>
    <row r="1520" spans="4:24" ht="12.75" customHeight="1">
      <c r="D1520" s="83" t="str" cm="1">
        <f t="array" ref="D1520">IF(A1520="", "", _xlfn._xlws.FILTER('Responsáveis pelas informações'!F:F, 'Responsáveis pelas informações'!A:A=A1520))</f>
        <v/>
      </c>
      <c r="U1520" s="92"/>
      <c r="V1520" s="92"/>
      <c r="W1520" s="92"/>
      <c r="X1520" s="92"/>
    </row>
    <row r="1521" spans="4:24" ht="12.75" customHeight="1">
      <c r="D1521" s="83" t="str" cm="1">
        <f t="array" ref="D1521">IF(A1521="", "", _xlfn._xlws.FILTER('Responsáveis pelas informações'!F:F, 'Responsáveis pelas informações'!A:A=A1521))</f>
        <v/>
      </c>
      <c r="U1521" s="92"/>
      <c r="V1521" s="92"/>
      <c r="W1521" s="92"/>
      <c r="X1521" s="92"/>
    </row>
    <row r="1522" spans="4:24" ht="12.75" customHeight="1">
      <c r="D1522" s="83" t="str" cm="1">
        <f t="array" ref="D1522">IF(A1522="", "", _xlfn._xlws.FILTER('Responsáveis pelas informações'!F:F, 'Responsáveis pelas informações'!A:A=A1522))</f>
        <v/>
      </c>
      <c r="U1522" s="92"/>
      <c r="V1522" s="92"/>
      <c r="W1522" s="92"/>
      <c r="X1522" s="92"/>
    </row>
    <row r="1523" spans="4:24" ht="12.75" customHeight="1">
      <c r="D1523" s="83" t="str" cm="1">
        <f t="array" ref="D1523">IF(A1523="", "", _xlfn._xlws.FILTER('Responsáveis pelas informações'!F:F, 'Responsáveis pelas informações'!A:A=A1523))</f>
        <v/>
      </c>
      <c r="U1523" s="92"/>
      <c r="V1523" s="92"/>
      <c r="W1523" s="92"/>
      <c r="X1523" s="92"/>
    </row>
    <row r="1524" spans="4:24" ht="12.75" customHeight="1">
      <c r="D1524" s="83" t="str" cm="1">
        <f t="array" ref="D1524">IF(A1524="", "", _xlfn._xlws.FILTER('Responsáveis pelas informações'!F:F, 'Responsáveis pelas informações'!A:A=A1524))</f>
        <v/>
      </c>
      <c r="U1524" s="92"/>
      <c r="V1524" s="92"/>
      <c r="W1524" s="92"/>
      <c r="X1524" s="92"/>
    </row>
    <row r="1525" spans="4:24" ht="12.75" customHeight="1">
      <c r="D1525" s="83" t="str" cm="1">
        <f t="array" ref="D1525">IF(A1525="", "", _xlfn._xlws.FILTER('Responsáveis pelas informações'!F:F, 'Responsáveis pelas informações'!A:A=A1525))</f>
        <v/>
      </c>
      <c r="U1525" s="92"/>
      <c r="V1525" s="92"/>
      <c r="W1525" s="92"/>
      <c r="X1525" s="92"/>
    </row>
    <row r="1526" spans="4:24" ht="12.75" customHeight="1">
      <c r="D1526" s="83" t="str" cm="1">
        <f t="array" ref="D1526">IF(A1526="", "", _xlfn._xlws.FILTER('Responsáveis pelas informações'!F:F, 'Responsáveis pelas informações'!A:A=A1526))</f>
        <v/>
      </c>
      <c r="U1526" s="92"/>
      <c r="V1526" s="92"/>
      <c r="W1526" s="92"/>
      <c r="X1526" s="92"/>
    </row>
    <row r="1527" spans="4:24" ht="12.75" customHeight="1">
      <c r="D1527" s="83" t="str" cm="1">
        <f t="array" ref="D1527">IF(A1527="", "", _xlfn._xlws.FILTER('Responsáveis pelas informações'!F:F, 'Responsáveis pelas informações'!A:A=A1527))</f>
        <v/>
      </c>
      <c r="U1527" s="92"/>
      <c r="V1527" s="92"/>
      <c r="W1527" s="92"/>
      <c r="X1527" s="92"/>
    </row>
    <row r="1528" spans="4:24" ht="12.75" customHeight="1">
      <c r="D1528" s="83" t="str" cm="1">
        <f t="array" ref="D1528">IF(A1528="", "", _xlfn._xlws.FILTER('Responsáveis pelas informações'!F:F, 'Responsáveis pelas informações'!A:A=A1528))</f>
        <v/>
      </c>
      <c r="U1528" s="92"/>
      <c r="V1528" s="92"/>
      <c r="W1528" s="92"/>
      <c r="X1528" s="92"/>
    </row>
    <row r="1529" spans="4:24" ht="12.75" customHeight="1">
      <c r="D1529" s="83" t="str" cm="1">
        <f t="array" ref="D1529">IF(A1529="", "", _xlfn._xlws.FILTER('Responsáveis pelas informações'!F:F, 'Responsáveis pelas informações'!A:A=A1529))</f>
        <v/>
      </c>
      <c r="U1529" s="92"/>
      <c r="V1529" s="92"/>
      <c r="W1529" s="92"/>
      <c r="X1529" s="92"/>
    </row>
    <row r="1530" spans="4:24" ht="12.75" customHeight="1">
      <c r="D1530" s="83" t="str" cm="1">
        <f t="array" ref="D1530">IF(A1530="", "", _xlfn._xlws.FILTER('Responsáveis pelas informações'!F:F, 'Responsáveis pelas informações'!A:A=A1530))</f>
        <v/>
      </c>
      <c r="U1530" s="92"/>
      <c r="V1530" s="92"/>
      <c r="W1530" s="92"/>
      <c r="X1530" s="92"/>
    </row>
    <row r="1531" spans="4:24" ht="12.75" customHeight="1">
      <c r="D1531" s="83" t="str" cm="1">
        <f t="array" ref="D1531">IF(A1531="", "", _xlfn._xlws.FILTER('Responsáveis pelas informações'!F:F, 'Responsáveis pelas informações'!A:A=A1531))</f>
        <v/>
      </c>
      <c r="U1531" s="92"/>
      <c r="V1531" s="92"/>
      <c r="W1531" s="92"/>
      <c r="X1531" s="92"/>
    </row>
    <row r="1532" spans="4:24" ht="12.75" customHeight="1">
      <c r="D1532" s="83" t="str" cm="1">
        <f t="array" ref="D1532">IF(A1532="", "", _xlfn._xlws.FILTER('Responsáveis pelas informações'!F:F, 'Responsáveis pelas informações'!A:A=A1532))</f>
        <v/>
      </c>
      <c r="U1532" s="92"/>
      <c r="V1532" s="92"/>
      <c r="W1532" s="92"/>
      <c r="X1532" s="92"/>
    </row>
    <row r="1533" spans="4:24" ht="12.75" customHeight="1">
      <c r="D1533" s="83" t="str" cm="1">
        <f t="array" ref="D1533">IF(A1533="", "", _xlfn._xlws.FILTER('Responsáveis pelas informações'!F:F, 'Responsáveis pelas informações'!A:A=A1533))</f>
        <v/>
      </c>
      <c r="U1533" s="92"/>
      <c r="V1533" s="92"/>
      <c r="W1533" s="92"/>
      <c r="X1533" s="92"/>
    </row>
    <row r="1534" spans="4:24" ht="12.75" customHeight="1">
      <c r="D1534" s="83" t="str" cm="1">
        <f t="array" ref="D1534">IF(A1534="", "", _xlfn._xlws.FILTER('Responsáveis pelas informações'!F:F, 'Responsáveis pelas informações'!A:A=A1534))</f>
        <v/>
      </c>
      <c r="U1534" s="92"/>
      <c r="V1534" s="92"/>
      <c r="W1534" s="92"/>
      <c r="X1534" s="92"/>
    </row>
    <row r="1535" spans="4:24" ht="12.75" customHeight="1">
      <c r="D1535" s="83" t="str" cm="1">
        <f t="array" ref="D1535">IF(A1535="", "", _xlfn._xlws.FILTER('Responsáveis pelas informações'!F:F, 'Responsáveis pelas informações'!A:A=A1535))</f>
        <v/>
      </c>
      <c r="U1535" s="92"/>
      <c r="V1535" s="92"/>
      <c r="W1535" s="92"/>
      <c r="X1535" s="92"/>
    </row>
    <row r="1536" spans="4:24" ht="12.75" customHeight="1">
      <c r="D1536" s="83" t="str" cm="1">
        <f t="array" ref="D1536">IF(A1536="", "", _xlfn._xlws.FILTER('Responsáveis pelas informações'!F:F, 'Responsáveis pelas informações'!A:A=A1536))</f>
        <v/>
      </c>
      <c r="U1536" s="92"/>
      <c r="V1536" s="92"/>
      <c r="W1536" s="92"/>
      <c r="X1536" s="92"/>
    </row>
    <row r="1537" spans="4:24" ht="12.75" customHeight="1">
      <c r="D1537" s="83" t="str" cm="1">
        <f t="array" ref="D1537">IF(A1537="", "", _xlfn._xlws.FILTER('Responsáveis pelas informações'!F:F, 'Responsáveis pelas informações'!A:A=A1537))</f>
        <v/>
      </c>
      <c r="U1537" s="92"/>
      <c r="V1537" s="92"/>
      <c r="W1537" s="92"/>
      <c r="X1537" s="92"/>
    </row>
    <row r="1538" spans="4:24" ht="12.75" customHeight="1">
      <c r="D1538" s="83" t="str" cm="1">
        <f t="array" ref="D1538">IF(A1538="", "", _xlfn._xlws.FILTER('Responsáveis pelas informações'!F:F, 'Responsáveis pelas informações'!A:A=A1538))</f>
        <v/>
      </c>
      <c r="U1538" s="92"/>
      <c r="V1538" s="92"/>
      <c r="W1538" s="92"/>
      <c r="X1538" s="92"/>
    </row>
    <row r="1539" spans="4:24" ht="12.75" customHeight="1">
      <c r="D1539" s="83" t="str" cm="1">
        <f t="array" ref="D1539">IF(A1539="", "", _xlfn._xlws.FILTER('Responsáveis pelas informações'!F:F, 'Responsáveis pelas informações'!A:A=A1539))</f>
        <v/>
      </c>
      <c r="U1539" s="92"/>
      <c r="V1539" s="92"/>
      <c r="W1539" s="92"/>
      <c r="X1539" s="92"/>
    </row>
    <row r="1540" spans="4:24" ht="12.75" customHeight="1">
      <c r="D1540" s="83" t="str" cm="1">
        <f t="array" ref="D1540">IF(A1540="", "", _xlfn._xlws.FILTER('Responsáveis pelas informações'!F:F, 'Responsáveis pelas informações'!A:A=A1540))</f>
        <v/>
      </c>
      <c r="U1540" s="92"/>
      <c r="V1540" s="92"/>
      <c r="W1540" s="92"/>
      <c r="X1540" s="92"/>
    </row>
    <row r="1541" spans="4:24" ht="12.75" customHeight="1">
      <c r="D1541" s="83" t="str" cm="1">
        <f t="array" ref="D1541">IF(A1541="", "", _xlfn._xlws.FILTER('Responsáveis pelas informações'!F:F, 'Responsáveis pelas informações'!A:A=A1541))</f>
        <v/>
      </c>
      <c r="U1541" s="92"/>
      <c r="V1541" s="92"/>
      <c r="W1541" s="92"/>
      <c r="X1541" s="92"/>
    </row>
    <row r="1542" spans="4:24" ht="12.75" customHeight="1">
      <c r="D1542" s="83" t="str" cm="1">
        <f t="array" ref="D1542">IF(A1542="", "", _xlfn._xlws.FILTER('Responsáveis pelas informações'!F:F, 'Responsáveis pelas informações'!A:A=A1542))</f>
        <v/>
      </c>
      <c r="U1542" s="92"/>
      <c r="V1542" s="92"/>
      <c r="W1542" s="92"/>
      <c r="X1542" s="92"/>
    </row>
    <row r="1543" spans="4:24" ht="12.75" customHeight="1">
      <c r="D1543" s="83" t="str" cm="1">
        <f t="array" ref="D1543">IF(A1543="", "", _xlfn._xlws.FILTER('Responsáveis pelas informações'!F:F, 'Responsáveis pelas informações'!A:A=A1543))</f>
        <v/>
      </c>
      <c r="U1543" s="92"/>
      <c r="V1543" s="92"/>
      <c r="W1543" s="92"/>
      <c r="X1543" s="92"/>
    </row>
    <row r="1544" spans="4:24" ht="12.75" customHeight="1">
      <c r="D1544" s="83" t="str" cm="1">
        <f t="array" ref="D1544">IF(A1544="", "", _xlfn._xlws.FILTER('Responsáveis pelas informações'!F:F, 'Responsáveis pelas informações'!A:A=A1544))</f>
        <v/>
      </c>
      <c r="U1544" s="92"/>
      <c r="V1544" s="92"/>
      <c r="W1544" s="92"/>
      <c r="X1544" s="92"/>
    </row>
    <row r="1545" spans="4:24" ht="12.75" customHeight="1">
      <c r="D1545" s="83" t="str" cm="1">
        <f t="array" ref="D1545">IF(A1545="", "", _xlfn._xlws.FILTER('Responsáveis pelas informações'!F:F, 'Responsáveis pelas informações'!A:A=A1545))</f>
        <v/>
      </c>
      <c r="U1545" s="92"/>
      <c r="V1545" s="92"/>
      <c r="W1545" s="92"/>
      <c r="X1545" s="92"/>
    </row>
    <row r="1546" spans="4:24" ht="12.75" customHeight="1">
      <c r="D1546" s="83" t="str" cm="1">
        <f t="array" ref="D1546">IF(A1546="", "", _xlfn._xlws.FILTER('Responsáveis pelas informações'!F:F, 'Responsáveis pelas informações'!A:A=A1546))</f>
        <v/>
      </c>
      <c r="U1546" s="92"/>
      <c r="V1546" s="92"/>
      <c r="W1546" s="92"/>
      <c r="X1546" s="92"/>
    </row>
    <row r="1547" spans="4:24" ht="12.75" customHeight="1">
      <c r="D1547" s="83" t="str" cm="1">
        <f t="array" ref="D1547">IF(A1547="", "", _xlfn._xlws.FILTER('Responsáveis pelas informações'!F:F, 'Responsáveis pelas informações'!A:A=A1547))</f>
        <v/>
      </c>
      <c r="U1547" s="92"/>
      <c r="V1547" s="92"/>
      <c r="W1547" s="92"/>
      <c r="X1547" s="92"/>
    </row>
    <row r="1548" spans="4:24" ht="12.75" customHeight="1">
      <c r="D1548" s="83" t="str" cm="1">
        <f t="array" ref="D1548">IF(A1548="", "", _xlfn._xlws.FILTER('Responsáveis pelas informações'!F:F, 'Responsáveis pelas informações'!A:A=A1548))</f>
        <v/>
      </c>
      <c r="U1548" s="92"/>
      <c r="V1548" s="92"/>
      <c r="W1548" s="92"/>
      <c r="X1548" s="92"/>
    </row>
    <row r="1549" spans="4:24" ht="12.75" customHeight="1">
      <c r="D1549" s="83" t="str" cm="1">
        <f t="array" ref="D1549">IF(A1549="", "", _xlfn._xlws.FILTER('Responsáveis pelas informações'!F:F, 'Responsáveis pelas informações'!A:A=A1549))</f>
        <v/>
      </c>
      <c r="U1549" s="92"/>
      <c r="V1549" s="92"/>
      <c r="W1549" s="92"/>
      <c r="X1549" s="92"/>
    </row>
    <row r="1550" spans="4:24" ht="12.75" customHeight="1">
      <c r="D1550" s="83" t="str" cm="1">
        <f t="array" ref="D1550">IF(A1550="", "", _xlfn._xlws.FILTER('Responsáveis pelas informações'!F:F, 'Responsáveis pelas informações'!A:A=A1550))</f>
        <v/>
      </c>
      <c r="U1550" s="92"/>
      <c r="V1550" s="92"/>
      <c r="W1550" s="92"/>
      <c r="X1550" s="92"/>
    </row>
    <row r="1551" spans="4:24" ht="12.75" customHeight="1">
      <c r="D1551" s="83" t="str" cm="1">
        <f t="array" ref="D1551">IF(A1551="", "", _xlfn._xlws.FILTER('Responsáveis pelas informações'!F:F, 'Responsáveis pelas informações'!A:A=A1551))</f>
        <v/>
      </c>
      <c r="U1551" s="92"/>
      <c r="V1551" s="92"/>
      <c r="W1551" s="92"/>
      <c r="X1551" s="92"/>
    </row>
    <row r="1552" spans="4:24" ht="12.75" customHeight="1">
      <c r="D1552" s="83" t="str" cm="1">
        <f t="array" ref="D1552">IF(A1552="", "", _xlfn._xlws.FILTER('Responsáveis pelas informações'!F:F, 'Responsáveis pelas informações'!A:A=A1552))</f>
        <v/>
      </c>
      <c r="U1552" s="92"/>
      <c r="V1552" s="92"/>
      <c r="W1552" s="92"/>
      <c r="X1552" s="92"/>
    </row>
    <row r="1553" spans="4:24" ht="12.75" customHeight="1">
      <c r="D1553" s="83" t="str" cm="1">
        <f t="array" ref="D1553">IF(A1553="", "", _xlfn._xlws.FILTER('Responsáveis pelas informações'!F:F, 'Responsáveis pelas informações'!A:A=A1553))</f>
        <v/>
      </c>
      <c r="U1553" s="92"/>
      <c r="V1553" s="92"/>
      <c r="W1553" s="92"/>
      <c r="X1553" s="92"/>
    </row>
    <row r="1554" spans="4:24" ht="12.75" customHeight="1">
      <c r="D1554" s="83" t="str" cm="1">
        <f t="array" ref="D1554">IF(A1554="", "", _xlfn._xlws.FILTER('Responsáveis pelas informações'!F:F, 'Responsáveis pelas informações'!A:A=A1554))</f>
        <v/>
      </c>
      <c r="U1554" s="92"/>
      <c r="V1554" s="92"/>
      <c r="W1554" s="92"/>
      <c r="X1554" s="92"/>
    </row>
    <row r="1555" spans="4:24" ht="12.75" customHeight="1">
      <c r="D1555" s="83" t="str" cm="1">
        <f t="array" ref="D1555">IF(A1555="", "", _xlfn._xlws.FILTER('Responsáveis pelas informações'!F:F, 'Responsáveis pelas informações'!A:A=A1555))</f>
        <v/>
      </c>
      <c r="U1555" s="92"/>
      <c r="V1555" s="92"/>
      <c r="W1555" s="92"/>
      <c r="X1555" s="92"/>
    </row>
    <row r="1556" spans="4:24" ht="12.75" customHeight="1">
      <c r="D1556" s="83" t="str" cm="1">
        <f t="array" ref="D1556">IF(A1556="", "", _xlfn._xlws.FILTER('Responsáveis pelas informações'!F:F, 'Responsáveis pelas informações'!A:A=A1556))</f>
        <v/>
      </c>
      <c r="U1556" s="92"/>
      <c r="V1556" s="92"/>
      <c r="W1556" s="92"/>
      <c r="X1556" s="92"/>
    </row>
    <row r="1557" spans="4:24" ht="12.75" customHeight="1">
      <c r="D1557" s="83" t="str" cm="1">
        <f t="array" ref="D1557">IF(A1557="", "", _xlfn._xlws.FILTER('Responsáveis pelas informações'!F:F, 'Responsáveis pelas informações'!A:A=A1557))</f>
        <v/>
      </c>
      <c r="U1557" s="92"/>
      <c r="V1557" s="92"/>
      <c r="W1557" s="92"/>
      <c r="X1557" s="92"/>
    </row>
    <row r="1558" spans="4:24" ht="12.75" customHeight="1">
      <c r="D1558" s="83" t="str" cm="1">
        <f t="array" ref="D1558">IF(A1558="", "", _xlfn._xlws.FILTER('Responsáveis pelas informações'!F:F, 'Responsáveis pelas informações'!A:A=A1558))</f>
        <v/>
      </c>
      <c r="U1558" s="92"/>
      <c r="V1558" s="92"/>
      <c r="W1558" s="92"/>
      <c r="X1558" s="92"/>
    </row>
    <row r="1559" spans="4:24" ht="12.75" customHeight="1">
      <c r="D1559" s="83" t="str" cm="1">
        <f t="array" ref="D1559">IF(A1559="", "", _xlfn._xlws.FILTER('Responsáveis pelas informações'!F:F, 'Responsáveis pelas informações'!A:A=A1559))</f>
        <v/>
      </c>
      <c r="U1559" s="92"/>
      <c r="V1559" s="92"/>
      <c r="W1559" s="92"/>
      <c r="X1559" s="92"/>
    </row>
    <row r="1560" spans="4:24" ht="12.75" customHeight="1">
      <c r="D1560" s="83" t="str" cm="1">
        <f t="array" ref="D1560">IF(A1560="", "", _xlfn._xlws.FILTER('Responsáveis pelas informações'!F:F, 'Responsáveis pelas informações'!A:A=A1560))</f>
        <v/>
      </c>
      <c r="U1560" s="92"/>
      <c r="V1560" s="92"/>
      <c r="W1560" s="92"/>
      <c r="X1560" s="92"/>
    </row>
    <row r="1561" spans="4:24" ht="12.75" customHeight="1">
      <c r="D1561" s="83" t="str" cm="1">
        <f t="array" ref="D1561">IF(A1561="", "", _xlfn._xlws.FILTER('Responsáveis pelas informações'!F:F, 'Responsáveis pelas informações'!A:A=A1561))</f>
        <v/>
      </c>
      <c r="U1561" s="92"/>
      <c r="V1561" s="92"/>
      <c r="W1561" s="92"/>
      <c r="X1561" s="92"/>
    </row>
    <row r="1562" spans="4:24" ht="12.75" customHeight="1">
      <c r="D1562" s="83" t="str" cm="1">
        <f t="array" ref="D1562">IF(A1562="", "", _xlfn._xlws.FILTER('Responsáveis pelas informações'!F:F, 'Responsáveis pelas informações'!A:A=A1562))</f>
        <v/>
      </c>
      <c r="U1562" s="92"/>
      <c r="V1562" s="92"/>
      <c r="W1562" s="92"/>
      <c r="X1562" s="92"/>
    </row>
    <row r="1563" spans="4:24" ht="12.75" customHeight="1">
      <c r="D1563" s="83" t="str" cm="1">
        <f t="array" ref="D1563">IF(A1563="", "", _xlfn._xlws.FILTER('Responsáveis pelas informações'!F:F, 'Responsáveis pelas informações'!A:A=A1563))</f>
        <v/>
      </c>
      <c r="U1563" s="92"/>
      <c r="V1563" s="92"/>
      <c r="W1563" s="92"/>
      <c r="X1563" s="92"/>
    </row>
    <row r="1564" spans="4:24" ht="12.75" customHeight="1">
      <c r="D1564" s="83" t="str" cm="1">
        <f t="array" ref="D1564">IF(A1564="", "", _xlfn._xlws.FILTER('Responsáveis pelas informações'!F:F, 'Responsáveis pelas informações'!A:A=A1564))</f>
        <v/>
      </c>
      <c r="U1564" s="92"/>
      <c r="V1564" s="92"/>
      <c r="W1564" s="92"/>
      <c r="X1564" s="92"/>
    </row>
    <row r="1565" spans="4:24" ht="12.75" customHeight="1">
      <c r="D1565" s="83" t="str" cm="1">
        <f t="array" ref="D1565">IF(A1565="", "", _xlfn._xlws.FILTER('Responsáveis pelas informações'!F:F, 'Responsáveis pelas informações'!A:A=A1565))</f>
        <v/>
      </c>
      <c r="U1565" s="92"/>
      <c r="V1565" s="92"/>
      <c r="W1565" s="92"/>
      <c r="X1565" s="92"/>
    </row>
    <row r="1566" spans="4:24" ht="12.75" customHeight="1">
      <c r="D1566" s="83" t="str" cm="1">
        <f t="array" ref="D1566">IF(A1566="", "", _xlfn._xlws.FILTER('Responsáveis pelas informações'!F:F, 'Responsáveis pelas informações'!A:A=A1566))</f>
        <v/>
      </c>
      <c r="U1566" s="92"/>
      <c r="V1566" s="92"/>
      <c r="W1566" s="92"/>
      <c r="X1566" s="92"/>
    </row>
    <row r="1567" spans="4:24" ht="12.75" customHeight="1">
      <c r="D1567" s="83" t="str" cm="1">
        <f t="array" ref="D1567">IF(A1567="", "", _xlfn._xlws.FILTER('Responsáveis pelas informações'!F:F, 'Responsáveis pelas informações'!A:A=A1567))</f>
        <v/>
      </c>
      <c r="U1567" s="92"/>
      <c r="V1567" s="92"/>
      <c r="W1567" s="92"/>
      <c r="X1567" s="92"/>
    </row>
    <row r="1568" spans="4:24" ht="12.75" customHeight="1">
      <c r="D1568" s="83" t="str" cm="1">
        <f t="array" ref="D1568">IF(A1568="", "", _xlfn._xlws.FILTER('Responsáveis pelas informações'!F:F, 'Responsáveis pelas informações'!A:A=A1568))</f>
        <v/>
      </c>
      <c r="U1568" s="92"/>
      <c r="V1568" s="92"/>
      <c r="W1568" s="92"/>
      <c r="X1568" s="92"/>
    </row>
    <row r="1569" spans="4:24" ht="12.75" customHeight="1">
      <c r="D1569" s="83" t="str" cm="1">
        <f t="array" ref="D1569">IF(A1569="", "", _xlfn._xlws.FILTER('Responsáveis pelas informações'!F:F, 'Responsáveis pelas informações'!A:A=A1569))</f>
        <v/>
      </c>
      <c r="U1569" s="92"/>
      <c r="V1569" s="92"/>
      <c r="W1569" s="92"/>
      <c r="X1569" s="92"/>
    </row>
    <row r="1570" spans="4:24" ht="12.75" customHeight="1">
      <c r="D1570" s="83" t="str" cm="1">
        <f t="array" ref="D1570">IF(A1570="", "", _xlfn._xlws.FILTER('Responsáveis pelas informações'!F:F, 'Responsáveis pelas informações'!A:A=A1570))</f>
        <v/>
      </c>
      <c r="U1570" s="92"/>
      <c r="V1570" s="92"/>
      <c r="W1570" s="92"/>
      <c r="X1570" s="92"/>
    </row>
    <row r="1571" spans="4:24" ht="12.75" customHeight="1">
      <c r="D1571" s="83" t="str" cm="1">
        <f t="array" ref="D1571">IF(A1571="", "", _xlfn._xlws.FILTER('Responsáveis pelas informações'!F:F, 'Responsáveis pelas informações'!A:A=A1571))</f>
        <v/>
      </c>
      <c r="U1571" s="92"/>
      <c r="V1571" s="92"/>
      <c r="W1571" s="92"/>
      <c r="X1571" s="92"/>
    </row>
    <row r="1572" spans="4:24" ht="12.75" customHeight="1">
      <c r="D1572" s="83" t="str" cm="1">
        <f t="array" ref="D1572">IF(A1572="", "", _xlfn._xlws.FILTER('Responsáveis pelas informações'!F:F, 'Responsáveis pelas informações'!A:A=A1572))</f>
        <v/>
      </c>
      <c r="U1572" s="92"/>
      <c r="V1572" s="92"/>
      <c r="W1572" s="92"/>
      <c r="X1572" s="92"/>
    </row>
    <row r="1573" spans="4:24" ht="12.75" customHeight="1">
      <c r="D1573" s="83" t="str" cm="1">
        <f t="array" ref="D1573">IF(A1573="", "", _xlfn._xlws.FILTER('Responsáveis pelas informações'!F:F, 'Responsáveis pelas informações'!A:A=A1573))</f>
        <v/>
      </c>
      <c r="U1573" s="92"/>
      <c r="V1573" s="92"/>
      <c r="W1573" s="92"/>
      <c r="X1573" s="92"/>
    </row>
    <row r="1574" spans="4:24" ht="12.75" customHeight="1">
      <c r="D1574" s="83" t="str" cm="1">
        <f t="array" ref="D1574">IF(A1574="", "", _xlfn._xlws.FILTER('Responsáveis pelas informações'!F:F, 'Responsáveis pelas informações'!A:A=A1574))</f>
        <v/>
      </c>
      <c r="U1574" s="92"/>
      <c r="V1574" s="92"/>
      <c r="W1574" s="92"/>
      <c r="X1574" s="92"/>
    </row>
    <row r="1575" spans="4:24" ht="12.75" customHeight="1">
      <c r="D1575" s="83" t="str" cm="1">
        <f t="array" ref="D1575">IF(A1575="", "", _xlfn._xlws.FILTER('Responsáveis pelas informações'!F:F, 'Responsáveis pelas informações'!A:A=A1575))</f>
        <v/>
      </c>
      <c r="U1575" s="92"/>
      <c r="V1575" s="92"/>
      <c r="W1575" s="92"/>
      <c r="X1575" s="92"/>
    </row>
    <row r="1576" spans="4:24" ht="12.75" customHeight="1">
      <c r="D1576" s="83" t="str" cm="1">
        <f t="array" ref="D1576">IF(A1576="", "", _xlfn._xlws.FILTER('Responsáveis pelas informações'!F:F, 'Responsáveis pelas informações'!A:A=A1576))</f>
        <v/>
      </c>
      <c r="U1576" s="92"/>
      <c r="V1576" s="92"/>
      <c r="W1576" s="92"/>
      <c r="X1576" s="92"/>
    </row>
    <row r="1577" spans="4:24" ht="12.75" customHeight="1">
      <c r="D1577" s="83" t="str" cm="1">
        <f t="array" ref="D1577">IF(A1577="", "", _xlfn._xlws.FILTER('Responsáveis pelas informações'!F:F, 'Responsáveis pelas informações'!A:A=A1577))</f>
        <v/>
      </c>
      <c r="U1577" s="92"/>
      <c r="V1577" s="92"/>
      <c r="W1577" s="92"/>
      <c r="X1577" s="92"/>
    </row>
    <row r="1578" spans="4:24" ht="12.75" customHeight="1">
      <c r="D1578" s="83" t="str" cm="1">
        <f t="array" ref="D1578">IF(A1578="", "", _xlfn._xlws.FILTER('Responsáveis pelas informações'!F:F, 'Responsáveis pelas informações'!A:A=A1578))</f>
        <v/>
      </c>
      <c r="U1578" s="92"/>
      <c r="V1578" s="92"/>
      <c r="W1578" s="92"/>
      <c r="X1578" s="92"/>
    </row>
    <row r="1579" spans="4:24" ht="12.75" customHeight="1">
      <c r="D1579" s="83" t="str" cm="1">
        <f t="array" ref="D1579">IF(A1579="", "", _xlfn._xlws.FILTER('Responsáveis pelas informações'!F:F, 'Responsáveis pelas informações'!A:A=A1579))</f>
        <v/>
      </c>
      <c r="U1579" s="92"/>
      <c r="V1579" s="92"/>
      <c r="W1579" s="92"/>
      <c r="X1579" s="92"/>
    </row>
    <row r="1580" spans="4:24" ht="12.75" customHeight="1">
      <c r="D1580" s="83" t="str" cm="1">
        <f t="array" ref="D1580">IF(A1580="", "", _xlfn._xlws.FILTER('Responsáveis pelas informações'!F:F, 'Responsáveis pelas informações'!A:A=A1580))</f>
        <v/>
      </c>
      <c r="U1580" s="92"/>
      <c r="V1580" s="92"/>
      <c r="W1580" s="92"/>
      <c r="X1580" s="92"/>
    </row>
    <row r="1581" spans="4:24" ht="12.75" customHeight="1">
      <c r="D1581" s="83" t="str" cm="1">
        <f t="array" ref="D1581">IF(A1581="", "", _xlfn._xlws.FILTER('Responsáveis pelas informações'!F:F, 'Responsáveis pelas informações'!A:A=A1581))</f>
        <v/>
      </c>
      <c r="U1581" s="92"/>
      <c r="V1581" s="92"/>
      <c r="W1581" s="92"/>
      <c r="X1581" s="92"/>
    </row>
    <row r="1582" spans="4:24" ht="12.75" customHeight="1">
      <c r="D1582" s="83" t="str" cm="1">
        <f t="array" ref="D1582">IF(A1582="", "", _xlfn._xlws.FILTER('Responsáveis pelas informações'!F:F, 'Responsáveis pelas informações'!A:A=A1582))</f>
        <v/>
      </c>
      <c r="U1582" s="92"/>
      <c r="V1582" s="92"/>
      <c r="W1582" s="92"/>
      <c r="X1582" s="92"/>
    </row>
    <row r="1583" spans="4:24" ht="12.75" customHeight="1">
      <c r="D1583" s="83" t="str" cm="1">
        <f t="array" ref="D1583">IF(A1583="", "", _xlfn._xlws.FILTER('Responsáveis pelas informações'!F:F, 'Responsáveis pelas informações'!A:A=A1583))</f>
        <v/>
      </c>
      <c r="U1583" s="92"/>
      <c r="V1583" s="92"/>
      <c r="W1583" s="92"/>
      <c r="X1583" s="92"/>
    </row>
    <row r="1584" spans="4:24" ht="12.75" customHeight="1">
      <c r="D1584" s="83" t="str" cm="1">
        <f t="array" ref="D1584">IF(A1584="", "", _xlfn._xlws.FILTER('Responsáveis pelas informações'!F:F, 'Responsáveis pelas informações'!A:A=A1584))</f>
        <v/>
      </c>
      <c r="U1584" s="92"/>
      <c r="V1584" s="92"/>
      <c r="W1584" s="92"/>
      <c r="X1584" s="92"/>
    </row>
    <row r="1585" spans="4:24" ht="12.75" customHeight="1">
      <c r="D1585" s="83" t="str" cm="1">
        <f t="array" ref="D1585">IF(A1585="", "", _xlfn._xlws.FILTER('Responsáveis pelas informações'!F:F, 'Responsáveis pelas informações'!A:A=A1585))</f>
        <v/>
      </c>
      <c r="U1585" s="92"/>
      <c r="V1585" s="92"/>
      <c r="W1585" s="92"/>
      <c r="X1585" s="92"/>
    </row>
    <row r="1586" spans="4:24" ht="12.75" customHeight="1">
      <c r="D1586" s="83" t="str" cm="1">
        <f t="array" ref="D1586">IF(A1586="", "", _xlfn._xlws.FILTER('Responsáveis pelas informações'!F:F, 'Responsáveis pelas informações'!A:A=A1586))</f>
        <v/>
      </c>
      <c r="U1586" s="92"/>
      <c r="V1586" s="92"/>
      <c r="W1586" s="92"/>
      <c r="X1586" s="92"/>
    </row>
    <row r="1587" spans="4:24" ht="12.75" customHeight="1">
      <c r="D1587" s="83" t="str" cm="1">
        <f t="array" ref="D1587">IF(A1587="", "", _xlfn._xlws.FILTER('Responsáveis pelas informações'!F:F, 'Responsáveis pelas informações'!A:A=A1587))</f>
        <v/>
      </c>
      <c r="U1587" s="92"/>
      <c r="V1587" s="92"/>
      <c r="W1587" s="92"/>
      <c r="X1587" s="92"/>
    </row>
    <row r="1588" spans="4:24" ht="12.75" customHeight="1">
      <c r="D1588" s="83" t="str" cm="1">
        <f t="array" ref="D1588">IF(A1588="", "", _xlfn._xlws.FILTER('Responsáveis pelas informações'!F:F, 'Responsáveis pelas informações'!A:A=A1588))</f>
        <v/>
      </c>
      <c r="U1588" s="92"/>
      <c r="V1588" s="92"/>
      <c r="W1588" s="92"/>
      <c r="X1588" s="92"/>
    </row>
    <row r="1589" spans="4:24" ht="12.75" customHeight="1">
      <c r="D1589" s="83" t="str" cm="1">
        <f t="array" ref="D1589">IF(A1589="", "", _xlfn._xlws.FILTER('Responsáveis pelas informações'!F:F, 'Responsáveis pelas informações'!A:A=A1589))</f>
        <v/>
      </c>
      <c r="U1589" s="92"/>
      <c r="V1589" s="92"/>
      <c r="W1589" s="92"/>
      <c r="X1589" s="92"/>
    </row>
    <row r="1590" spans="4:24" ht="12.75" customHeight="1">
      <c r="D1590" s="83" t="str" cm="1">
        <f t="array" ref="D1590">IF(A1590="", "", _xlfn._xlws.FILTER('Responsáveis pelas informações'!F:F, 'Responsáveis pelas informações'!A:A=A1590))</f>
        <v/>
      </c>
      <c r="U1590" s="92"/>
      <c r="V1590" s="92"/>
      <c r="W1590" s="92"/>
      <c r="X1590" s="92"/>
    </row>
    <row r="1591" spans="4:24" ht="12.75" customHeight="1">
      <c r="D1591" s="83" t="str" cm="1">
        <f t="array" ref="D1591">IF(A1591="", "", _xlfn._xlws.FILTER('Responsáveis pelas informações'!F:F, 'Responsáveis pelas informações'!A:A=A1591))</f>
        <v/>
      </c>
      <c r="U1591" s="92"/>
      <c r="V1591" s="92"/>
      <c r="W1591" s="92"/>
      <c r="X1591" s="92"/>
    </row>
    <row r="1592" spans="4:24" ht="12.75" customHeight="1">
      <c r="D1592" s="83" t="str" cm="1">
        <f t="array" ref="D1592">IF(A1592="", "", _xlfn._xlws.FILTER('Responsáveis pelas informações'!F:F, 'Responsáveis pelas informações'!A:A=A1592))</f>
        <v/>
      </c>
      <c r="U1592" s="92"/>
      <c r="V1592" s="92"/>
      <c r="W1592" s="92"/>
      <c r="X1592" s="92"/>
    </row>
    <row r="1593" spans="4:24" ht="12.75" customHeight="1">
      <c r="D1593" s="83" t="str" cm="1">
        <f t="array" ref="D1593">IF(A1593="", "", _xlfn._xlws.FILTER('Responsáveis pelas informações'!F:F, 'Responsáveis pelas informações'!A:A=A1593))</f>
        <v/>
      </c>
      <c r="U1593" s="92"/>
      <c r="V1593" s="92"/>
      <c r="W1593" s="92"/>
      <c r="X1593" s="92"/>
    </row>
    <row r="1594" spans="4:24" ht="12.75" customHeight="1">
      <c r="D1594" s="83" t="str" cm="1">
        <f t="array" ref="D1594">IF(A1594="", "", _xlfn._xlws.FILTER('Responsáveis pelas informações'!F:F, 'Responsáveis pelas informações'!A:A=A1594))</f>
        <v/>
      </c>
      <c r="U1594" s="92"/>
      <c r="V1594" s="92"/>
      <c r="W1594" s="92"/>
      <c r="X1594" s="92"/>
    </row>
    <row r="1595" spans="4:24" ht="12.75" customHeight="1">
      <c r="D1595" s="83" t="str" cm="1">
        <f t="array" ref="D1595">IF(A1595="", "", _xlfn._xlws.FILTER('Responsáveis pelas informações'!F:F, 'Responsáveis pelas informações'!A:A=A1595))</f>
        <v/>
      </c>
      <c r="U1595" s="92"/>
      <c r="V1595" s="92"/>
      <c r="W1595" s="92"/>
      <c r="X1595" s="92"/>
    </row>
    <row r="1596" spans="4:24" ht="12.75" customHeight="1">
      <c r="D1596" s="83" t="str" cm="1">
        <f t="array" ref="D1596">IF(A1596="", "", _xlfn._xlws.FILTER('Responsáveis pelas informações'!F:F, 'Responsáveis pelas informações'!A:A=A1596))</f>
        <v/>
      </c>
      <c r="U1596" s="92"/>
      <c r="V1596" s="92"/>
      <c r="W1596" s="92"/>
      <c r="X1596" s="92"/>
    </row>
    <row r="1597" spans="4:24" ht="12.75" customHeight="1">
      <c r="D1597" s="83" t="str" cm="1">
        <f t="array" ref="D1597">IF(A1597="", "", _xlfn._xlws.FILTER('Responsáveis pelas informações'!F:F, 'Responsáveis pelas informações'!A:A=A1597))</f>
        <v/>
      </c>
      <c r="U1597" s="92"/>
      <c r="V1597" s="92"/>
      <c r="W1597" s="92"/>
      <c r="X1597" s="92"/>
    </row>
    <row r="1598" spans="4:24" ht="12.75" customHeight="1">
      <c r="D1598" s="83" t="str" cm="1">
        <f t="array" ref="D1598">IF(A1598="", "", _xlfn._xlws.FILTER('Responsáveis pelas informações'!F:F, 'Responsáveis pelas informações'!A:A=A1598))</f>
        <v/>
      </c>
      <c r="U1598" s="92"/>
      <c r="V1598" s="92"/>
      <c r="W1598" s="92"/>
      <c r="X1598" s="92"/>
    </row>
    <row r="1599" spans="4:24" ht="12.75" customHeight="1">
      <c r="D1599" s="83" t="str" cm="1">
        <f t="array" ref="D1599">IF(A1599="", "", _xlfn._xlws.FILTER('Responsáveis pelas informações'!F:F, 'Responsáveis pelas informações'!A:A=A1599))</f>
        <v/>
      </c>
      <c r="U1599" s="92"/>
      <c r="V1599" s="92"/>
      <c r="W1599" s="92"/>
      <c r="X1599" s="92"/>
    </row>
    <row r="1600" spans="4:24" ht="12.75" customHeight="1">
      <c r="D1600" s="83" t="str" cm="1">
        <f t="array" ref="D1600">IF(A1600="", "", _xlfn._xlws.FILTER('Responsáveis pelas informações'!F:F, 'Responsáveis pelas informações'!A:A=A1600))</f>
        <v/>
      </c>
      <c r="U1600" s="92"/>
      <c r="V1600" s="92"/>
      <c r="W1600" s="92"/>
      <c r="X1600" s="92"/>
    </row>
    <row r="1601" spans="4:24" ht="12.75" customHeight="1">
      <c r="D1601" s="83" t="str" cm="1">
        <f t="array" ref="D1601">IF(A1601="", "", _xlfn._xlws.FILTER('Responsáveis pelas informações'!F:F, 'Responsáveis pelas informações'!A:A=A1601))</f>
        <v/>
      </c>
      <c r="U1601" s="92"/>
      <c r="V1601" s="92"/>
      <c r="W1601" s="92"/>
      <c r="X1601" s="92"/>
    </row>
    <row r="1602" spans="4:24" ht="12.75" customHeight="1">
      <c r="D1602" s="83" t="str" cm="1">
        <f t="array" ref="D1602">IF(A1602="", "", _xlfn._xlws.FILTER('Responsáveis pelas informações'!F:F, 'Responsáveis pelas informações'!A:A=A1602))</f>
        <v/>
      </c>
      <c r="U1602" s="92"/>
      <c r="V1602" s="92"/>
      <c r="W1602" s="92"/>
      <c r="X1602" s="92"/>
    </row>
    <row r="1603" spans="4:24" ht="12.75" customHeight="1">
      <c r="D1603" s="83" t="str" cm="1">
        <f t="array" ref="D1603">IF(A1603="", "", _xlfn._xlws.FILTER('Responsáveis pelas informações'!F:F, 'Responsáveis pelas informações'!A:A=A1603))</f>
        <v/>
      </c>
      <c r="U1603" s="92"/>
      <c r="V1603" s="92"/>
      <c r="W1603" s="92"/>
      <c r="X1603" s="92"/>
    </row>
    <row r="1604" spans="4:24" ht="12.75" customHeight="1">
      <c r="D1604" s="83" t="str" cm="1">
        <f t="array" ref="D1604">IF(A1604="", "", _xlfn._xlws.FILTER('Responsáveis pelas informações'!F:F, 'Responsáveis pelas informações'!A:A=A1604))</f>
        <v/>
      </c>
      <c r="U1604" s="92"/>
      <c r="V1604" s="92"/>
      <c r="W1604" s="92"/>
      <c r="X1604" s="92"/>
    </row>
    <row r="1605" spans="4:24" ht="12.75" customHeight="1">
      <c r="D1605" s="83" t="str" cm="1">
        <f t="array" ref="D1605">IF(A1605="", "", _xlfn._xlws.FILTER('Responsáveis pelas informações'!F:F, 'Responsáveis pelas informações'!A:A=A1605))</f>
        <v/>
      </c>
      <c r="U1605" s="92"/>
      <c r="V1605" s="92"/>
      <c r="W1605" s="92"/>
      <c r="X1605" s="92"/>
    </row>
    <row r="1606" spans="4:24" ht="12.75" customHeight="1">
      <c r="D1606" s="83" t="str" cm="1">
        <f t="array" ref="D1606">IF(A1606="", "", _xlfn._xlws.FILTER('Responsáveis pelas informações'!F:F, 'Responsáveis pelas informações'!A:A=A1606))</f>
        <v/>
      </c>
      <c r="U1606" s="92"/>
      <c r="V1606" s="92"/>
      <c r="W1606" s="92"/>
      <c r="X1606" s="92"/>
    </row>
    <row r="1607" spans="4:24" ht="12.75" customHeight="1">
      <c r="D1607" s="83" t="str" cm="1">
        <f t="array" ref="D1607">IF(A1607="", "", _xlfn._xlws.FILTER('Responsáveis pelas informações'!F:F, 'Responsáveis pelas informações'!A:A=A1607))</f>
        <v/>
      </c>
      <c r="U1607" s="92"/>
      <c r="V1607" s="92"/>
      <c r="W1607" s="92"/>
      <c r="X1607" s="92"/>
    </row>
    <row r="1608" spans="4:24" ht="12.75" customHeight="1">
      <c r="D1608" s="83" t="str" cm="1">
        <f t="array" ref="D1608">IF(A1608="", "", _xlfn._xlws.FILTER('Responsáveis pelas informações'!F:F, 'Responsáveis pelas informações'!A:A=A1608))</f>
        <v/>
      </c>
      <c r="U1608" s="92"/>
      <c r="V1608" s="92"/>
      <c r="W1608" s="92"/>
      <c r="X1608" s="92"/>
    </row>
    <row r="1609" spans="4:24" ht="12.75" customHeight="1">
      <c r="D1609" s="83" t="str" cm="1">
        <f t="array" ref="D1609">IF(A1609="", "", _xlfn._xlws.FILTER('Responsáveis pelas informações'!F:F, 'Responsáveis pelas informações'!A:A=A1609))</f>
        <v/>
      </c>
      <c r="U1609" s="92"/>
      <c r="V1609" s="92"/>
      <c r="W1609" s="92"/>
      <c r="X1609" s="92"/>
    </row>
    <row r="1610" spans="4:24" ht="12.75" customHeight="1">
      <c r="D1610" s="83" t="str" cm="1">
        <f t="array" ref="D1610">IF(A1610="", "", _xlfn._xlws.FILTER('Responsáveis pelas informações'!F:F, 'Responsáveis pelas informações'!A:A=A1610))</f>
        <v/>
      </c>
      <c r="U1610" s="92"/>
      <c r="V1610" s="92"/>
      <c r="W1610" s="92"/>
      <c r="X1610" s="92"/>
    </row>
    <row r="1611" spans="4:24" ht="12.75" customHeight="1">
      <c r="D1611" s="83" t="str" cm="1">
        <f t="array" ref="D1611">IF(A1611="", "", _xlfn._xlws.FILTER('Responsáveis pelas informações'!F:F, 'Responsáveis pelas informações'!A:A=A1611))</f>
        <v/>
      </c>
      <c r="U1611" s="92"/>
      <c r="V1611" s="92"/>
      <c r="W1611" s="92"/>
      <c r="X1611" s="92"/>
    </row>
    <row r="1612" spans="4:24" ht="12.75" customHeight="1">
      <c r="D1612" s="83" t="str" cm="1">
        <f t="array" ref="D1612">IF(A1612="", "", _xlfn._xlws.FILTER('Responsáveis pelas informações'!F:F, 'Responsáveis pelas informações'!A:A=A1612))</f>
        <v/>
      </c>
      <c r="U1612" s="92"/>
      <c r="V1612" s="92"/>
      <c r="W1612" s="92"/>
      <c r="X1612" s="92"/>
    </row>
    <row r="1613" spans="4:24" ht="12.75" customHeight="1">
      <c r="D1613" s="83" t="str" cm="1">
        <f t="array" ref="D1613">IF(A1613="", "", _xlfn._xlws.FILTER('Responsáveis pelas informações'!F:F, 'Responsáveis pelas informações'!A:A=A1613))</f>
        <v/>
      </c>
      <c r="U1613" s="92"/>
      <c r="V1613" s="92"/>
      <c r="W1613" s="92"/>
      <c r="X1613" s="92"/>
    </row>
    <row r="1614" spans="4:24" ht="12.75" customHeight="1">
      <c r="D1614" s="83" t="str" cm="1">
        <f t="array" ref="D1614">IF(A1614="", "", _xlfn._xlws.FILTER('Responsáveis pelas informações'!F:F, 'Responsáveis pelas informações'!A:A=A1614))</f>
        <v/>
      </c>
      <c r="U1614" s="92"/>
      <c r="V1614" s="92"/>
      <c r="W1614" s="92"/>
      <c r="X1614" s="92"/>
    </row>
    <row r="1615" spans="4:24" ht="12.75" customHeight="1">
      <c r="D1615" s="83" t="str" cm="1">
        <f t="array" ref="D1615">IF(A1615="", "", _xlfn._xlws.FILTER('Responsáveis pelas informações'!F:F, 'Responsáveis pelas informações'!A:A=A1615))</f>
        <v/>
      </c>
      <c r="U1615" s="92"/>
      <c r="V1615" s="92"/>
      <c r="W1615" s="92"/>
      <c r="X1615" s="92"/>
    </row>
    <row r="1616" spans="4:24" ht="12.75" customHeight="1">
      <c r="D1616" s="83" t="str" cm="1">
        <f t="array" ref="D1616">IF(A1616="", "", _xlfn._xlws.FILTER('Responsáveis pelas informações'!F:F, 'Responsáveis pelas informações'!A:A=A1616))</f>
        <v/>
      </c>
      <c r="U1616" s="92"/>
      <c r="V1616" s="92"/>
      <c r="W1616" s="92"/>
      <c r="X1616" s="92"/>
    </row>
    <row r="1617" spans="4:24" ht="12.75" customHeight="1">
      <c r="D1617" s="83" t="str" cm="1">
        <f t="array" ref="D1617">IF(A1617="", "", _xlfn._xlws.FILTER('Responsáveis pelas informações'!F:F, 'Responsáveis pelas informações'!A:A=A1617))</f>
        <v/>
      </c>
      <c r="U1617" s="92"/>
      <c r="V1617" s="92"/>
      <c r="W1617" s="92"/>
      <c r="X1617" s="92"/>
    </row>
    <row r="1618" spans="4:24" ht="12.75" customHeight="1">
      <c r="D1618" s="83" t="str" cm="1">
        <f t="array" ref="D1618">IF(A1618="", "", _xlfn._xlws.FILTER('Responsáveis pelas informações'!F:F, 'Responsáveis pelas informações'!A:A=A1618))</f>
        <v/>
      </c>
      <c r="U1618" s="92"/>
      <c r="V1618" s="92"/>
      <c r="W1618" s="92"/>
      <c r="X1618" s="92"/>
    </row>
    <row r="1619" spans="4:24" ht="12.75" customHeight="1">
      <c r="D1619" s="83" t="str" cm="1">
        <f t="array" ref="D1619">IF(A1619="", "", _xlfn._xlws.FILTER('Responsáveis pelas informações'!F:F, 'Responsáveis pelas informações'!A:A=A1619))</f>
        <v/>
      </c>
      <c r="U1619" s="92"/>
      <c r="V1619" s="92"/>
      <c r="W1619" s="92"/>
      <c r="X1619" s="92"/>
    </row>
    <row r="1620" spans="4:24" ht="12.75" customHeight="1">
      <c r="D1620" s="83" t="str" cm="1">
        <f t="array" ref="D1620">IF(A1620="", "", _xlfn._xlws.FILTER('Responsáveis pelas informações'!F:F, 'Responsáveis pelas informações'!A:A=A1620))</f>
        <v/>
      </c>
      <c r="U1620" s="92"/>
      <c r="V1620" s="92"/>
      <c r="W1620" s="92"/>
      <c r="X1620" s="92"/>
    </row>
    <row r="1621" spans="4:24" ht="12.75" customHeight="1">
      <c r="D1621" s="83" t="str" cm="1">
        <f t="array" ref="D1621">IF(A1621="", "", _xlfn._xlws.FILTER('Responsáveis pelas informações'!F:F, 'Responsáveis pelas informações'!A:A=A1621))</f>
        <v/>
      </c>
      <c r="U1621" s="92"/>
      <c r="V1621" s="92"/>
      <c r="W1621" s="92"/>
      <c r="X1621" s="92"/>
    </row>
    <row r="1622" spans="4:24" ht="12.75" customHeight="1">
      <c r="D1622" s="83" t="str" cm="1">
        <f t="array" ref="D1622">IF(A1622="", "", _xlfn._xlws.FILTER('Responsáveis pelas informações'!F:F, 'Responsáveis pelas informações'!A:A=A1622))</f>
        <v/>
      </c>
      <c r="U1622" s="92"/>
      <c r="V1622" s="92"/>
      <c r="W1622" s="92"/>
      <c r="X1622" s="92"/>
    </row>
    <row r="1623" spans="4:24" ht="12.75" customHeight="1">
      <c r="D1623" s="83" t="str" cm="1">
        <f t="array" ref="D1623">IF(A1623="", "", _xlfn._xlws.FILTER('Responsáveis pelas informações'!F:F, 'Responsáveis pelas informações'!A:A=A1623))</f>
        <v/>
      </c>
      <c r="U1623" s="92"/>
      <c r="V1623" s="92"/>
      <c r="W1623" s="92"/>
      <c r="X1623" s="92"/>
    </row>
    <row r="1624" spans="4:24" ht="12.75" customHeight="1">
      <c r="D1624" s="83" t="str" cm="1">
        <f t="array" ref="D1624">IF(A1624="", "", _xlfn._xlws.FILTER('Responsáveis pelas informações'!F:F, 'Responsáveis pelas informações'!A:A=A1624))</f>
        <v/>
      </c>
      <c r="U1624" s="92"/>
      <c r="V1624" s="92"/>
      <c r="W1624" s="92"/>
      <c r="X1624" s="92"/>
    </row>
    <row r="1625" spans="4:24" ht="12.75" customHeight="1">
      <c r="D1625" s="83" t="str" cm="1">
        <f t="array" ref="D1625">IF(A1625="", "", _xlfn._xlws.FILTER('Responsáveis pelas informações'!F:F, 'Responsáveis pelas informações'!A:A=A1625))</f>
        <v/>
      </c>
      <c r="U1625" s="92"/>
      <c r="V1625" s="92"/>
      <c r="W1625" s="92"/>
      <c r="X1625" s="92"/>
    </row>
    <row r="1626" spans="4:24" ht="12.75" customHeight="1">
      <c r="D1626" s="83" t="str" cm="1">
        <f t="array" ref="D1626">IF(A1626="", "", _xlfn._xlws.FILTER('Responsáveis pelas informações'!F:F, 'Responsáveis pelas informações'!A:A=A1626))</f>
        <v/>
      </c>
      <c r="U1626" s="92"/>
      <c r="V1626" s="92"/>
      <c r="W1626" s="92"/>
      <c r="X1626" s="92"/>
    </row>
    <row r="1627" spans="4:24" ht="12.75" customHeight="1">
      <c r="D1627" s="83" t="str" cm="1">
        <f t="array" ref="D1627">IF(A1627="", "", _xlfn._xlws.FILTER('Responsáveis pelas informações'!F:F, 'Responsáveis pelas informações'!A:A=A1627))</f>
        <v/>
      </c>
      <c r="U1627" s="92"/>
      <c r="V1627" s="92"/>
      <c r="W1627" s="92"/>
      <c r="X1627" s="92"/>
    </row>
    <row r="1628" spans="4:24" ht="12.75" customHeight="1">
      <c r="D1628" s="83" t="str" cm="1">
        <f t="array" ref="D1628">IF(A1628="", "", _xlfn._xlws.FILTER('Responsáveis pelas informações'!F:F, 'Responsáveis pelas informações'!A:A=A1628))</f>
        <v/>
      </c>
      <c r="U1628" s="92"/>
      <c r="V1628" s="92"/>
      <c r="W1628" s="92"/>
      <c r="X1628" s="92"/>
    </row>
    <row r="1629" spans="4:24" ht="12.75" customHeight="1">
      <c r="D1629" s="83" t="str" cm="1">
        <f t="array" ref="D1629">IF(A1629="", "", _xlfn._xlws.FILTER('Responsáveis pelas informações'!F:F, 'Responsáveis pelas informações'!A:A=A1629))</f>
        <v/>
      </c>
      <c r="U1629" s="92"/>
      <c r="V1629" s="92"/>
      <c r="W1629" s="92"/>
      <c r="X1629" s="92"/>
    </row>
    <row r="1630" spans="4:24" ht="12.75" customHeight="1">
      <c r="D1630" s="83" t="str" cm="1">
        <f t="array" ref="D1630">IF(A1630="", "", _xlfn._xlws.FILTER('Responsáveis pelas informações'!F:F, 'Responsáveis pelas informações'!A:A=A1630))</f>
        <v/>
      </c>
      <c r="U1630" s="92"/>
      <c r="V1630" s="92"/>
      <c r="W1630" s="92"/>
      <c r="X1630" s="92"/>
    </row>
    <row r="1631" spans="4:24" ht="12.75" customHeight="1">
      <c r="D1631" s="83" t="str" cm="1">
        <f t="array" ref="D1631">IF(A1631="", "", _xlfn._xlws.FILTER('Responsáveis pelas informações'!F:F, 'Responsáveis pelas informações'!A:A=A1631))</f>
        <v/>
      </c>
      <c r="U1631" s="92"/>
      <c r="V1631" s="92"/>
      <c r="W1631" s="92"/>
      <c r="X1631" s="92"/>
    </row>
    <row r="1632" spans="4:24" ht="12.75" customHeight="1">
      <c r="D1632" s="83" t="str" cm="1">
        <f t="array" ref="D1632">IF(A1632="", "", _xlfn._xlws.FILTER('Responsáveis pelas informações'!F:F, 'Responsáveis pelas informações'!A:A=A1632))</f>
        <v/>
      </c>
      <c r="U1632" s="92"/>
      <c r="V1632" s="92"/>
      <c r="W1632" s="92"/>
      <c r="X1632" s="92"/>
    </row>
    <row r="1633" spans="4:24" ht="12.75" customHeight="1">
      <c r="D1633" s="83" t="str" cm="1">
        <f t="array" ref="D1633">IF(A1633="", "", _xlfn._xlws.FILTER('Responsáveis pelas informações'!F:F, 'Responsáveis pelas informações'!A:A=A1633))</f>
        <v/>
      </c>
      <c r="U1633" s="92"/>
      <c r="V1633" s="92"/>
      <c r="W1633" s="92"/>
      <c r="X1633" s="92"/>
    </row>
    <row r="1634" spans="4:24" ht="12.75" customHeight="1">
      <c r="D1634" s="83" t="str" cm="1">
        <f t="array" ref="D1634">IF(A1634="", "", _xlfn._xlws.FILTER('Responsáveis pelas informações'!F:F, 'Responsáveis pelas informações'!A:A=A1634))</f>
        <v/>
      </c>
      <c r="U1634" s="92"/>
      <c r="V1634" s="92"/>
      <c r="W1634" s="92"/>
      <c r="X1634" s="92"/>
    </row>
    <row r="1635" spans="4:24" ht="12.75" customHeight="1">
      <c r="D1635" s="83" t="str" cm="1">
        <f t="array" ref="D1635">IF(A1635="", "", _xlfn._xlws.FILTER('Responsáveis pelas informações'!F:F, 'Responsáveis pelas informações'!A:A=A1635))</f>
        <v/>
      </c>
      <c r="U1635" s="92"/>
      <c r="V1635" s="92"/>
      <c r="W1635" s="92"/>
      <c r="X1635" s="92"/>
    </row>
    <row r="1636" spans="4:24" ht="12.75" customHeight="1">
      <c r="D1636" s="83" t="str" cm="1">
        <f t="array" ref="D1636">IF(A1636="", "", _xlfn._xlws.FILTER('Responsáveis pelas informações'!F:F, 'Responsáveis pelas informações'!A:A=A1636))</f>
        <v/>
      </c>
      <c r="U1636" s="92"/>
      <c r="V1636" s="92"/>
      <c r="W1636" s="92"/>
      <c r="X1636" s="92"/>
    </row>
    <row r="1637" spans="4:24" ht="12.75" customHeight="1">
      <c r="D1637" s="83" t="str" cm="1">
        <f t="array" ref="D1637">IF(A1637="", "", _xlfn._xlws.FILTER('Responsáveis pelas informações'!F:F, 'Responsáveis pelas informações'!A:A=A1637))</f>
        <v/>
      </c>
      <c r="U1637" s="92"/>
      <c r="V1637" s="92"/>
      <c r="W1637" s="92"/>
      <c r="X1637" s="92"/>
    </row>
    <row r="1638" spans="4:24" ht="12.75" customHeight="1">
      <c r="D1638" s="83" t="str" cm="1">
        <f t="array" ref="D1638">IF(A1638="", "", _xlfn._xlws.FILTER('Responsáveis pelas informações'!F:F, 'Responsáveis pelas informações'!A:A=A1638))</f>
        <v/>
      </c>
      <c r="U1638" s="92"/>
      <c r="V1638" s="92"/>
      <c r="W1638" s="92"/>
      <c r="X1638" s="92"/>
    </row>
    <row r="1639" spans="4:24" ht="12.75" customHeight="1">
      <c r="D1639" s="83" t="str" cm="1">
        <f t="array" ref="D1639">IF(A1639="", "", _xlfn._xlws.FILTER('Responsáveis pelas informações'!F:F, 'Responsáveis pelas informações'!A:A=A1639))</f>
        <v/>
      </c>
      <c r="U1639" s="92"/>
      <c r="V1639" s="92"/>
      <c r="W1639" s="92"/>
      <c r="X1639" s="92"/>
    </row>
    <row r="1640" spans="4:24" ht="12.75" customHeight="1">
      <c r="D1640" s="83" t="str" cm="1">
        <f t="array" ref="D1640">IF(A1640="", "", _xlfn._xlws.FILTER('Responsáveis pelas informações'!F:F, 'Responsáveis pelas informações'!A:A=A1640))</f>
        <v/>
      </c>
      <c r="U1640" s="92"/>
      <c r="V1640" s="92"/>
      <c r="W1640" s="92"/>
      <c r="X1640" s="92"/>
    </row>
    <row r="1641" spans="4:24" ht="12.75" customHeight="1">
      <c r="D1641" s="83" t="str" cm="1">
        <f t="array" ref="D1641">IF(A1641="", "", _xlfn._xlws.FILTER('Responsáveis pelas informações'!F:F, 'Responsáveis pelas informações'!A:A=A1641))</f>
        <v/>
      </c>
      <c r="U1641" s="92"/>
      <c r="V1641" s="92"/>
      <c r="W1641" s="92"/>
      <c r="X1641" s="92"/>
    </row>
    <row r="1642" spans="4:24" ht="12.75" customHeight="1">
      <c r="D1642" s="83" t="str" cm="1">
        <f t="array" ref="D1642">IF(A1642="", "", _xlfn._xlws.FILTER('Responsáveis pelas informações'!F:F, 'Responsáveis pelas informações'!A:A=A1642))</f>
        <v/>
      </c>
      <c r="U1642" s="92"/>
      <c r="V1642" s="92"/>
      <c r="W1642" s="92"/>
      <c r="X1642" s="92"/>
    </row>
    <row r="1643" spans="4:24" ht="12.75" customHeight="1">
      <c r="D1643" s="83" t="str" cm="1">
        <f t="array" ref="D1643">IF(A1643="", "", _xlfn._xlws.FILTER('Responsáveis pelas informações'!F:F, 'Responsáveis pelas informações'!A:A=A1643))</f>
        <v/>
      </c>
      <c r="U1643" s="92"/>
      <c r="V1643" s="92"/>
      <c r="W1643" s="92"/>
      <c r="X1643" s="92"/>
    </row>
    <row r="1644" spans="4:24" ht="12.75" customHeight="1">
      <c r="D1644" s="83" t="str" cm="1">
        <f t="array" ref="D1644">IF(A1644="", "", _xlfn._xlws.FILTER('Responsáveis pelas informações'!F:F, 'Responsáveis pelas informações'!A:A=A1644))</f>
        <v/>
      </c>
      <c r="U1644" s="92"/>
      <c r="V1644" s="92"/>
      <c r="W1644" s="92"/>
      <c r="X1644" s="92"/>
    </row>
    <row r="1645" spans="4:24" ht="12.75" customHeight="1">
      <c r="D1645" s="83" t="str" cm="1">
        <f t="array" ref="D1645">IF(A1645="", "", _xlfn._xlws.FILTER('Responsáveis pelas informações'!F:F, 'Responsáveis pelas informações'!A:A=A1645))</f>
        <v/>
      </c>
      <c r="U1645" s="92"/>
      <c r="V1645" s="92"/>
      <c r="W1645" s="92"/>
      <c r="X1645" s="92"/>
    </row>
    <row r="1646" spans="4:24" ht="12.75" customHeight="1">
      <c r="D1646" s="83" t="str" cm="1">
        <f t="array" ref="D1646">IF(A1646="", "", _xlfn._xlws.FILTER('Responsáveis pelas informações'!F:F, 'Responsáveis pelas informações'!A:A=A1646))</f>
        <v/>
      </c>
      <c r="U1646" s="92"/>
      <c r="V1646" s="92"/>
      <c r="W1646" s="92"/>
      <c r="X1646" s="92"/>
    </row>
    <row r="1647" spans="4:24" ht="12.75" customHeight="1">
      <c r="D1647" s="83" t="str" cm="1">
        <f t="array" ref="D1647">IF(A1647="", "", _xlfn._xlws.FILTER('Responsáveis pelas informações'!F:F, 'Responsáveis pelas informações'!A:A=A1647))</f>
        <v/>
      </c>
      <c r="U1647" s="92"/>
      <c r="V1647" s="92"/>
      <c r="W1647" s="92"/>
      <c r="X1647" s="92"/>
    </row>
    <row r="1648" spans="4:24" ht="12.75" customHeight="1">
      <c r="D1648" s="83" t="str" cm="1">
        <f t="array" ref="D1648">IF(A1648="", "", _xlfn._xlws.FILTER('Responsáveis pelas informações'!F:F, 'Responsáveis pelas informações'!A:A=A1648))</f>
        <v/>
      </c>
      <c r="U1648" s="92"/>
      <c r="V1648" s="92"/>
      <c r="W1648" s="92"/>
      <c r="X1648" s="92"/>
    </row>
    <row r="1649" spans="4:24" ht="12.75" customHeight="1">
      <c r="D1649" s="83" t="str" cm="1">
        <f t="array" ref="D1649">IF(A1649="", "", _xlfn._xlws.FILTER('Responsáveis pelas informações'!F:F, 'Responsáveis pelas informações'!A:A=A1649))</f>
        <v/>
      </c>
      <c r="U1649" s="92"/>
      <c r="V1649" s="92"/>
      <c r="W1649" s="92"/>
      <c r="X1649" s="92"/>
    </row>
    <row r="1650" spans="4:24" ht="12.75" customHeight="1">
      <c r="D1650" s="83" t="str" cm="1">
        <f t="array" ref="D1650">IF(A1650="", "", _xlfn._xlws.FILTER('Responsáveis pelas informações'!F:F, 'Responsáveis pelas informações'!A:A=A1650))</f>
        <v/>
      </c>
      <c r="U1650" s="92"/>
      <c r="V1650" s="92"/>
      <c r="W1650" s="92"/>
      <c r="X1650" s="92"/>
    </row>
    <row r="1651" spans="4:24" ht="12.75" customHeight="1">
      <c r="D1651" s="83" t="str" cm="1">
        <f t="array" ref="D1651">IF(A1651="", "", _xlfn._xlws.FILTER('Responsáveis pelas informações'!F:F, 'Responsáveis pelas informações'!A:A=A1651))</f>
        <v/>
      </c>
      <c r="U1651" s="92"/>
      <c r="V1651" s="92"/>
      <c r="W1651" s="92"/>
      <c r="X1651" s="92"/>
    </row>
    <row r="1652" spans="4:24" ht="12.75" customHeight="1">
      <c r="D1652" s="83" t="str" cm="1">
        <f t="array" ref="D1652">IF(A1652="", "", _xlfn._xlws.FILTER('Responsáveis pelas informações'!F:F, 'Responsáveis pelas informações'!A:A=A1652))</f>
        <v/>
      </c>
      <c r="U1652" s="92"/>
      <c r="V1652" s="92"/>
      <c r="W1652" s="92"/>
      <c r="X1652" s="92"/>
    </row>
    <row r="1653" spans="4:24" ht="12.75" customHeight="1">
      <c r="D1653" s="83" t="str" cm="1">
        <f t="array" ref="D1653">IF(A1653="", "", _xlfn._xlws.FILTER('Responsáveis pelas informações'!F:F, 'Responsáveis pelas informações'!A:A=A1653))</f>
        <v/>
      </c>
      <c r="U1653" s="92"/>
      <c r="V1653" s="92"/>
      <c r="W1653" s="92"/>
      <c r="X1653" s="92"/>
    </row>
    <row r="1654" spans="4:24" ht="12.75" customHeight="1">
      <c r="D1654" s="83" t="str" cm="1">
        <f t="array" ref="D1654">IF(A1654="", "", _xlfn._xlws.FILTER('Responsáveis pelas informações'!F:F, 'Responsáveis pelas informações'!A:A=A1654))</f>
        <v/>
      </c>
      <c r="U1654" s="92"/>
      <c r="V1654" s="92"/>
      <c r="W1654" s="92"/>
      <c r="X1654" s="92"/>
    </row>
    <row r="1655" spans="4:24" ht="12.75" customHeight="1">
      <c r="D1655" s="83" t="str" cm="1">
        <f t="array" ref="D1655">IF(A1655="", "", _xlfn._xlws.FILTER('Responsáveis pelas informações'!F:F, 'Responsáveis pelas informações'!A:A=A1655))</f>
        <v/>
      </c>
      <c r="U1655" s="92"/>
      <c r="V1655" s="92"/>
      <c r="W1655" s="92"/>
      <c r="X1655" s="92"/>
    </row>
    <row r="1656" spans="4:24" ht="12.75" customHeight="1">
      <c r="D1656" s="83" t="str" cm="1">
        <f t="array" ref="D1656">IF(A1656="", "", _xlfn._xlws.FILTER('Responsáveis pelas informações'!F:F, 'Responsáveis pelas informações'!A:A=A1656))</f>
        <v/>
      </c>
      <c r="U1656" s="92"/>
      <c r="V1656" s="92"/>
      <c r="W1656" s="92"/>
      <c r="X1656" s="92"/>
    </row>
    <row r="1657" spans="4:24" ht="12.75" customHeight="1">
      <c r="D1657" s="83" t="str" cm="1">
        <f t="array" ref="D1657">IF(A1657="", "", _xlfn._xlws.FILTER('Responsáveis pelas informações'!F:F, 'Responsáveis pelas informações'!A:A=A1657))</f>
        <v/>
      </c>
      <c r="U1657" s="92"/>
      <c r="V1657" s="92"/>
      <c r="W1657" s="92"/>
      <c r="X1657" s="92"/>
    </row>
    <row r="1658" spans="4:24" ht="12.75" customHeight="1">
      <c r="D1658" s="83" t="str" cm="1">
        <f t="array" ref="D1658">IF(A1658="", "", _xlfn._xlws.FILTER('Responsáveis pelas informações'!F:F, 'Responsáveis pelas informações'!A:A=A1658))</f>
        <v/>
      </c>
      <c r="U1658" s="92"/>
      <c r="V1658" s="92"/>
      <c r="W1658" s="92"/>
      <c r="X1658" s="92"/>
    </row>
    <row r="1659" spans="4:24" ht="12.75" customHeight="1">
      <c r="D1659" s="83" t="str" cm="1">
        <f t="array" ref="D1659">IF(A1659="", "", _xlfn._xlws.FILTER('Responsáveis pelas informações'!F:F, 'Responsáveis pelas informações'!A:A=A1659))</f>
        <v/>
      </c>
      <c r="U1659" s="92"/>
      <c r="V1659" s="92"/>
      <c r="W1659" s="92"/>
      <c r="X1659" s="92"/>
    </row>
    <row r="1660" spans="4:24" ht="12.75" customHeight="1">
      <c r="D1660" s="83" t="str" cm="1">
        <f t="array" ref="D1660">IF(A1660="", "", _xlfn._xlws.FILTER('Responsáveis pelas informações'!F:F, 'Responsáveis pelas informações'!A:A=A1660))</f>
        <v/>
      </c>
      <c r="U1660" s="92"/>
      <c r="V1660" s="92"/>
      <c r="W1660" s="92"/>
      <c r="X1660" s="92"/>
    </row>
    <row r="1661" spans="4:24" ht="12.75" customHeight="1">
      <c r="D1661" s="83" t="str" cm="1">
        <f t="array" ref="D1661">IF(A1661="", "", _xlfn._xlws.FILTER('Responsáveis pelas informações'!F:F, 'Responsáveis pelas informações'!A:A=A1661))</f>
        <v/>
      </c>
      <c r="U1661" s="92"/>
      <c r="V1661" s="92"/>
      <c r="W1661" s="92"/>
      <c r="X1661" s="92"/>
    </row>
    <row r="1662" spans="4:24" ht="12.75" customHeight="1">
      <c r="D1662" s="83" t="str" cm="1">
        <f t="array" ref="D1662">IF(A1662="", "", _xlfn._xlws.FILTER('Responsáveis pelas informações'!F:F, 'Responsáveis pelas informações'!A:A=A1662))</f>
        <v/>
      </c>
      <c r="U1662" s="92"/>
      <c r="V1662" s="92"/>
      <c r="W1662" s="92"/>
      <c r="X1662" s="92"/>
    </row>
    <row r="1663" spans="4:24" ht="12.75" customHeight="1">
      <c r="D1663" s="83" t="str" cm="1">
        <f t="array" ref="D1663">IF(A1663="", "", _xlfn._xlws.FILTER('Responsáveis pelas informações'!F:F, 'Responsáveis pelas informações'!A:A=A1663))</f>
        <v/>
      </c>
      <c r="U1663" s="92"/>
      <c r="V1663" s="92"/>
      <c r="W1663" s="92"/>
      <c r="X1663" s="92"/>
    </row>
    <row r="1664" spans="4:24" ht="12.75" customHeight="1">
      <c r="D1664" s="83" t="str" cm="1">
        <f t="array" ref="D1664">IF(A1664="", "", _xlfn._xlws.FILTER('Responsáveis pelas informações'!F:F, 'Responsáveis pelas informações'!A:A=A1664))</f>
        <v/>
      </c>
      <c r="U1664" s="92"/>
      <c r="V1664" s="92"/>
      <c r="W1664" s="92"/>
      <c r="X1664" s="92"/>
    </row>
    <row r="1665" spans="4:24" ht="12.75" customHeight="1">
      <c r="D1665" s="83" t="str" cm="1">
        <f t="array" ref="D1665">IF(A1665="", "", _xlfn._xlws.FILTER('Responsáveis pelas informações'!F:F, 'Responsáveis pelas informações'!A:A=A1665))</f>
        <v/>
      </c>
      <c r="U1665" s="92"/>
      <c r="V1665" s="92"/>
      <c r="W1665" s="92"/>
      <c r="X1665" s="92"/>
    </row>
    <row r="1666" spans="4:24" ht="12.75" customHeight="1">
      <c r="D1666" s="83" t="str" cm="1">
        <f t="array" ref="D1666">IF(A1666="", "", _xlfn._xlws.FILTER('Responsáveis pelas informações'!F:F, 'Responsáveis pelas informações'!A:A=A1666))</f>
        <v/>
      </c>
      <c r="U1666" s="92"/>
      <c r="V1666" s="92"/>
      <c r="W1666" s="92"/>
      <c r="X1666" s="92"/>
    </row>
    <row r="1667" spans="4:24" ht="12.75" customHeight="1">
      <c r="D1667" s="83" t="str" cm="1">
        <f t="array" ref="D1667">IF(A1667="", "", _xlfn._xlws.FILTER('Responsáveis pelas informações'!F:F, 'Responsáveis pelas informações'!A:A=A1667))</f>
        <v/>
      </c>
      <c r="U1667" s="92"/>
      <c r="V1667" s="92"/>
      <c r="W1667" s="92"/>
      <c r="X1667" s="92"/>
    </row>
    <row r="1668" spans="4:24" ht="12.75" customHeight="1">
      <c r="D1668" s="83" t="str" cm="1">
        <f t="array" ref="D1668">IF(A1668="", "", _xlfn._xlws.FILTER('Responsáveis pelas informações'!F:F, 'Responsáveis pelas informações'!A:A=A1668))</f>
        <v/>
      </c>
      <c r="U1668" s="92"/>
      <c r="V1668" s="92"/>
      <c r="W1668" s="92"/>
      <c r="X1668" s="92"/>
    </row>
    <row r="1669" spans="4:24" ht="12.75" customHeight="1">
      <c r="D1669" s="83" t="str" cm="1">
        <f t="array" ref="D1669">IF(A1669="", "", _xlfn._xlws.FILTER('Responsáveis pelas informações'!F:F, 'Responsáveis pelas informações'!A:A=A1669))</f>
        <v/>
      </c>
      <c r="U1669" s="92"/>
      <c r="V1669" s="92"/>
      <c r="W1669" s="92"/>
      <c r="X1669" s="92"/>
    </row>
    <row r="1670" spans="4:24" ht="12.75" customHeight="1">
      <c r="D1670" s="83" t="str" cm="1">
        <f t="array" ref="D1670">IF(A1670="", "", _xlfn._xlws.FILTER('Responsáveis pelas informações'!F:F, 'Responsáveis pelas informações'!A:A=A1670))</f>
        <v/>
      </c>
      <c r="U1670" s="92"/>
      <c r="V1670" s="92"/>
      <c r="W1670" s="92"/>
      <c r="X1670" s="92"/>
    </row>
    <row r="1671" spans="4:24" ht="12.75" customHeight="1">
      <c r="D1671" s="83" t="str" cm="1">
        <f t="array" ref="D1671">IF(A1671="", "", _xlfn._xlws.FILTER('Responsáveis pelas informações'!F:F, 'Responsáveis pelas informações'!A:A=A1671))</f>
        <v/>
      </c>
      <c r="U1671" s="92"/>
      <c r="V1671" s="92"/>
      <c r="W1671" s="92"/>
      <c r="X1671" s="92"/>
    </row>
    <row r="1672" spans="4:24" ht="12.75" customHeight="1">
      <c r="D1672" s="83" t="str" cm="1">
        <f t="array" ref="D1672">IF(A1672="", "", _xlfn._xlws.FILTER('Responsáveis pelas informações'!F:F, 'Responsáveis pelas informações'!A:A=A1672))</f>
        <v/>
      </c>
      <c r="U1672" s="92"/>
      <c r="V1672" s="92"/>
      <c r="W1672" s="92"/>
      <c r="X1672" s="92"/>
    </row>
    <row r="1673" spans="4:24" ht="12.75" customHeight="1">
      <c r="D1673" s="83" t="str" cm="1">
        <f t="array" ref="D1673">IF(A1673="", "", _xlfn._xlws.FILTER('Responsáveis pelas informações'!F:F, 'Responsáveis pelas informações'!A:A=A1673))</f>
        <v/>
      </c>
      <c r="U1673" s="92"/>
      <c r="V1673" s="92"/>
      <c r="W1673" s="92"/>
      <c r="X1673" s="92"/>
    </row>
    <row r="1674" spans="4:24" ht="12.75" customHeight="1">
      <c r="D1674" s="83" t="str" cm="1">
        <f t="array" ref="D1674">IF(A1674="", "", _xlfn._xlws.FILTER('Responsáveis pelas informações'!F:F, 'Responsáveis pelas informações'!A:A=A1674))</f>
        <v/>
      </c>
      <c r="U1674" s="92"/>
      <c r="V1674" s="92"/>
      <c r="W1674" s="92"/>
      <c r="X1674" s="92"/>
    </row>
    <row r="1675" spans="4:24" ht="12.75" customHeight="1">
      <c r="D1675" s="83" t="str" cm="1">
        <f t="array" ref="D1675">IF(A1675="", "", _xlfn._xlws.FILTER('Responsáveis pelas informações'!F:F, 'Responsáveis pelas informações'!A:A=A1675))</f>
        <v/>
      </c>
      <c r="U1675" s="92"/>
      <c r="V1675" s="92"/>
      <c r="W1675" s="92"/>
      <c r="X1675" s="92"/>
    </row>
    <row r="1676" spans="4:24" ht="12.75" customHeight="1">
      <c r="D1676" s="83" t="str" cm="1">
        <f t="array" ref="D1676">IF(A1676="", "", _xlfn._xlws.FILTER('Responsáveis pelas informações'!F:F, 'Responsáveis pelas informações'!A:A=A1676))</f>
        <v/>
      </c>
      <c r="U1676" s="92"/>
      <c r="V1676" s="92"/>
      <c r="W1676" s="92"/>
      <c r="X1676" s="92"/>
    </row>
    <row r="1677" spans="4:24" ht="12.75" customHeight="1">
      <c r="D1677" s="83" t="str" cm="1">
        <f t="array" ref="D1677">IF(A1677="", "", _xlfn._xlws.FILTER('Responsáveis pelas informações'!F:F, 'Responsáveis pelas informações'!A:A=A1677))</f>
        <v/>
      </c>
      <c r="U1677" s="92"/>
      <c r="V1677" s="92"/>
      <c r="W1677" s="92"/>
      <c r="X1677" s="92"/>
    </row>
    <row r="1678" spans="4:24" ht="12.75" customHeight="1">
      <c r="D1678" s="83" t="str" cm="1">
        <f t="array" ref="D1678">IF(A1678="", "", _xlfn._xlws.FILTER('Responsáveis pelas informações'!F:F, 'Responsáveis pelas informações'!A:A=A1678))</f>
        <v/>
      </c>
      <c r="U1678" s="92"/>
      <c r="V1678" s="92"/>
      <c r="W1678" s="92"/>
      <c r="X1678" s="92"/>
    </row>
    <row r="1679" spans="4:24" ht="12.75" customHeight="1">
      <c r="D1679" s="83" t="str" cm="1">
        <f t="array" ref="D1679">IF(A1679="", "", _xlfn._xlws.FILTER('Responsáveis pelas informações'!F:F, 'Responsáveis pelas informações'!A:A=A1679))</f>
        <v/>
      </c>
      <c r="U1679" s="92"/>
      <c r="V1679" s="92"/>
      <c r="W1679" s="92"/>
      <c r="X1679" s="92"/>
    </row>
    <row r="1680" spans="4:24" ht="12.75" customHeight="1">
      <c r="D1680" s="83" t="str" cm="1">
        <f t="array" ref="D1680">IF(A1680="", "", _xlfn._xlws.FILTER('Responsáveis pelas informações'!F:F, 'Responsáveis pelas informações'!A:A=A1680))</f>
        <v/>
      </c>
      <c r="U1680" s="92"/>
      <c r="V1680" s="92"/>
      <c r="W1680" s="92"/>
      <c r="X1680" s="92"/>
    </row>
    <row r="1681" spans="4:24" ht="12.75" customHeight="1">
      <c r="D1681" s="83" t="str" cm="1">
        <f t="array" ref="D1681">IF(A1681="", "", _xlfn._xlws.FILTER('Responsáveis pelas informações'!F:F, 'Responsáveis pelas informações'!A:A=A1681))</f>
        <v/>
      </c>
      <c r="U1681" s="92"/>
      <c r="V1681" s="92"/>
      <c r="W1681" s="92"/>
      <c r="X1681" s="92"/>
    </row>
    <row r="1682" spans="4:24" ht="12.75" customHeight="1">
      <c r="D1682" s="83" t="str" cm="1">
        <f t="array" ref="D1682">IF(A1682="", "", _xlfn._xlws.FILTER('Responsáveis pelas informações'!F:F, 'Responsáveis pelas informações'!A:A=A1682))</f>
        <v/>
      </c>
      <c r="U1682" s="92"/>
      <c r="V1682" s="92"/>
      <c r="W1682" s="92"/>
      <c r="X1682" s="92"/>
    </row>
    <row r="1683" spans="4:24" ht="12.75" customHeight="1">
      <c r="D1683" s="83" t="str" cm="1">
        <f t="array" ref="D1683">IF(A1683="", "", _xlfn._xlws.FILTER('Responsáveis pelas informações'!F:F, 'Responsáveis pelas informações'!A:A=A1683))</f>
        <v/>
      </c>
      <c r="U1683" s="92"/>
      <c r="V1683" s="92"/>
      <c r="W1683" s="92"/>
      <c r="X1683" s="92"/>
    </row>
    <row r="1684" spans="4:24" ht="12.75" customHeight="1">
      <c r="D1684" s="83" t="str" cm="1">
        <f t="array" ref="D1684">IF(A1684="", "", _xlfn._xlws.FILTER('Responsáveis pelas informações'!F:F, 'Responsáveis pelas informações'!A:A=A1684))</f>
        <v/>
      </c>
      <c r="U1684" s="92"/>
      <c r="V1684" s="92"/>
      <c r="W1684" s="92"/>
      <c r="X1684" s="92"/>
    </row>
    <row r="1685" spans="4:24" ht="12.75" customHeight="1">
      <c r="D1685" s="83" t="str" cm="1">
        <f t="array" ref="D1685">IF(A1685="", "", _xlfn._xlws.FILTER('Responsáveis pelas informações'!F:F, 'Responsáveis pelas informações'!A:A=A1685))</f>
        <v/>
      </c>
      <c r="U1685" s="92"/>
      <c r="V1685" s="92"/>
      <c r="W1685" s="92"/>
      <c r="X1685" s="92"/>
    </row>
    <row r="1686" spans="4:24" ht="12.75" customHeight="1">
      <c r="D1686" s="83" t="str" cm="1">
        <f t="array" ref="D1686">IF(A1686="", "", _xlfn._xlws.FILTER('Responsáveis pelas informações'!F:F, 'Responsáveis pelas informações'!A:A=A1686))</f>
        <v/>
      </c>
      <c r="U1686" s="92"/>
      <c r="V1686" s="92"/>
      <c r="W1686" s="92"/>
      <c r="X1686" s="92"/>
    </row>
    <row r="1687" spans="4:24" ht="12.75" customHeight="1">
      <c r="D1687" s="83" t="str" cm="1">
        <f t="array" ref="D1687">IF(A1687="", "", _xlfn._xlws.FILTER('Responsáveis pelas informações'!F:F, 'Responsáveis pelas informações'!A:A=A1687))</f>
        <v/>
      </c>
      <c r="U1687" s="92"/>
      <c r="V1687" s="92"/>
      <c r="W1687" s="92"/>
      <c r="X1687" s="92"/>
    </row>
    <row r="1688" spans="4:24" ht="12.75" customHeight="1">
      <c r="D1688" s="83" t="str" cm="1">
        <f t="array" ref="D1688">IF(A1688="", "", _xlfn._xlws.FILTER('Responsáveis pelas informações'!F:F, 'Responsáveis pelas informações'!A:A=A1688))</f>
        <v/>
      </c>
      <c r="U1688" s="92"/>
      <c r="V1688" s="92"/>
      <c r="W1688" s="92"/>
      <c r="X1688" s="92"/>
    </row>
    <row r="1689" spans="4:24" ht="12.75" customHeight="1">
      <c r="D1689" s="83" t="str" cm="1">
        <f t="array" ref="D1689">IF(A1689="", "", _xlfn._xlws.FILTER('Responsáveis pelas informações'!F:F, 'Responsáveis pelas informações'!A:A=A1689))</f>
        <v/>
      </c>
      <c r="U1689" s="92"/>
      <c r="V1689" s="92"/>
      <c r="W1689" s="92"/>
      <c r="X1689" s="92"/>
    </row>
    <row r="1690" spans="4:24" ht="12.75" customHeight="1">
      <c r="D1690" s="83" t="str" cm="1">
        <f t="array" ref="D1690">IF(A1690="", "", _xlfn._xlws.FILTER('Responsáveis pelas informações'!F:F, 'Responsáveis pelas informações'!A:A=A1690))</f>
        <v/>
      </c>
      <c r="U1690" s="92"/>
      <c r="V1690" s="92"/>
      <c r="W1690" s="92"/>
      <c r="X1690" s="92"/>
    </row>
    <row r="1691" spans="4:24" ht="12.75" customHeight="1">
      <c r="D1691" s="83" t="str" cm="1">
        <f t="array" ref="D1691">IF(A1691="", "", _xlfn._xlws.FILTER('Responsáveis pelas informações'!F:F, 'Responsáveis pelas informações'!A:A=A1691))</f>
        <v/>
      </c>
      <c r="U1691" s="92"/>
      <c r="V1691" s="92"/>
      <c r="W1691" s="92"/>
      <c r="X1691" s="92"/>
    </row>
    <row r="1692" spans="4:24" ht="12.75" customHeight="1">
      <c r="D1692" s="83" t="str" cm="1">
        <f t="array" ref="D1692">IF(A1692="", "", _xlfn._xlws.FILTER('Responsáveis pelas informações'!F:F, 'Responsáveis pelas informações'!A:A=A1692))</f>
        <v/>
      </c>
      <c r="U1692" s="92"/>
      <c r="V1692" s="92"/>
      <c r="W1692" s="92"/>
      <c r="X1692" s="92"/>
    </row>
    <row r="1693" spans="4:24" ht="12.75" customHeight="1">
      <c r="D1693" s="83" t="str" cm="1">
        <f t="array" ref="D1693">IF(A1693="", "", _xlfn._xlws.FILTER('Responsáveis pelas informações'!F:F, 'Responsáveis pelas informações'!A:A=A1693))</f>
        <v/>
      </c>
      <c r="U1693" s="92"/>
      <c r="V1693" s="92"/>
      <c r="W1693" s="92"/>
      <c r="X1693" s="92"/>
    </row>
    <row r="1694" spans="4:24" ht="12.75" customHeight="1">
      <c r="D1694" s="83" t="str" cm="1">
        <f t="array" ref="D1694">IF(A1694="", "", _xlfn._xlws.FILTER('Responsáveis pelas informações'!F:F, 'Responsáveis pelas informações'!A:A=A1694))</f>
        <v/>
      </c>
      <c r="U1694" s="92"/>
      <c r="V1694" s="92"/>
      <c r="W1694" s="92"/>
      <c r="X1694" s="92"/>
    </row>
    <row r="1695" spans="4:24" ht="12.75" customHeight="1">
      <c r="D1695" s="83" t="str" cm="1">
        <f t="array" ref="D1695">IF(A1695="", "", _xlfn._xlws.FILTER('Responsáveis pelas informações'!F:F, 'Responsáveis pelas informações'!A:A=A1695))</f>
        <v/>
      </c>
      <c r="U1695" s="92"/>
      <c r="V1695" s="92"/>
      <c r="W1695" s="92"/>
      <c r="X1695" s="92"/>
    </row>
    <row r="1696" spans="4:24" ht="12.75" customHeight="1">
      <c r="D1696" s="83" t="str" cm="1">
        <f t="array" ref="D1696">IF(A1696="", "", _xlfn._xlws.FILTER('Responsáveis pelas informações'!F:F, 'Responsáveis pelas informações'!A:A=A1696))</f>
        <v/>
      </c>
      <c r="U1696" s="92"/>
      <c r="V1696" s="92"/>
      <c r="W1696" s="92"/>
      <c r="X1696" s="92"/>
    </row>
    <row r="1697" spans="4:24" ht="12.75" customHeight="1">
      <c r="D1697" s="83" t="str" cm="1">
        <f t="array" ref="D1697">IF(A1697="", "", _xlfn._xlws.FILTER('Responsáveis pelas informações'!F:F, 'Responsáveis pelas informações'!A:A=A1697))</f>
        <v/>
      </c>
      <c r="U1697" s="92"/>
      <c r="V1697" s="92"/>
      <c r="W1697" s="92"/>
      <c r="X1697" s="92"/>
    </row>
    <row r="1698" spans="4:24" ht="12.75" customHeight="1">
      <c r="D1698" s="83" t="str" cm="1">
        <f t="array" ref="D1698">IF(A1698="", "", _xlfn._xlws.FILTER('Responsáveis pelas informações'!F:F, 'Responsáveis pelas informações'!A:A=A1698))</f>
        <v/>
      </c>
      <c r="U1698" s="92"/>
      <c r="V1698" s="92"/>
      <c r="W1698" s="92"/>
      <c r="X1698" s="92"/>
    </row>
    <row r="1699" spans="4:24" ht="12.75" customHeight="1">
      <c r="D1699" s="83" t="str" cm="1">
        <f t="array" ref="D1699">IF(A1699="", "", _xlfn._xlws.FILTER('Responsáveis pelas informações'!F:F, 'Responsáveis pelas informações'!A:A=A1699))</f>
        <v/>
      </c>
      <c r="U1699" s="92"/>
      <c r="V1699" s="92"/>
      <c r="W1699" s="92"/>
      <c r="X1699" s="92"/>
    </row>
    <row r="1700" spans="4:24" ht="12.75" customHeight="1">
      <c r="D1700" s="83" t="str" cm="1">
        <f t="array" ref="D1700">IF(A1700="", "", _xlfn._xlws.FILTER('Responsáveis pelas informações'!F:F, 'Responsáveis pelas informações'!A:A=A1700))</f>
        <v/>
      </c>
      <c r="U1700" s="92"/>
      <c r="V1700" s="92"/>
      <c r="W1700" s="92"/>
      <c r="X1700" s="92"/>
    </row>
    <row r="1701" spans="4:24" ht="12.75" customHeight="1">
      <c r="D1701" s="83" t="str" cm="1">
        <f t="array" ref="D1701">IF(A1701="", "", _xlfn._xlws.FILTER('Responsáveis pelas informações'!F:F, 'Responsáveis pelas informações'!A:A=A1701))</f>
        <v/>
      </c>
      <c r="U1701" s="92"/>
      <c r="V1701" s="92"/>
      <c r="W1701" s="92"/>
      <c r="X1701" s="92"/>
    </row>
    <row r="1702" spans="4:24" ht="12.75" customHeight="1">
      <c r="D1702" s="83" t="str" cm="1">
        <f t="array" ref="D1702">IF(A1702="", "", _xlfn._xlws.FILTER('Responsáveis pelas informações'!F:F, 'Responsáveis pelas informações'!A:A=A1702))</f>
        <v/>
      </c>
      <c r="U1702" s="92"/>
      <c r="V1702" s="92"/>
      <c r="W1702" s="92"/>
      <c r="X1702" s="92"/>
    </row>
    <row r="1703" spans="4:24" ht="12.75" customHeight="1">
      <c r="D1703" s="83" t="str" cm="1">
        <f t="array" ref="D1703">IF(A1703="", "", _xlfn._xlws.FILTER('Responsáveis pelas informações'!F:F, 'Responsáveis pelas informações'!A:A=A1703))</f>
        <v/>
      </c>
      <c r="U1703" s="92"/>
      <c r="V1703" s="92"/>
      <c r="W1703" s="92"/>
      <c r="X1703" s="92"/>
    </row>
    <row r="1704" spans="4:24" ht="12.75" customHeight="1">
      <c r="D1704" s="83" t="str" cm="1">
        <f t="array" ref="D1704">IF(A1704="", "", _xlfn._xlws.FILTER('Responsáveis pelas informações'!F:F, 'Responsáveis pelas informações'!A:A=A1704))</f>
        <v/>
      </c>
      <c r="U1704" s="92"/>
      <c r="V1704" s="92"/>
      <c r="W1704" s="92"/>
      <c r="X1704" s="92"/>
    </row>
    <row r="1705" spans="4:24" ht="12.75" customHeight="1">
      <c r="D1705" s="83" t="str" cm="1">
        <f t="array" ref="D1705">IF(A1705="", "", _xlfn._xlws.FILTER('Responsáveis pelas informações'!F:F, 'Responsáveis pelas informações'!A:A=A1705))</f>
        <v/>
      </c>
      <c r="U1705" s="92"/>
      <c r="V1705" s="92"/>
      <c r="W1705" s="92"/>
      <c r="X1705" s="92"/>
    </row>
    <row r="1706" spans="4:24" ht="12.75" customHeight="1">
      <c r="D1706" s="83" t="str" cm="1">
        <f t="array" ref="D1706">IF(A1706="", "", _xlfn._xlws.FILTER('Responsáveis pelas informações'!F:F, 'Responsáveis pelas informações'!A:A=A1706))</f>
        <v/>
      </c>
      <c r="U1706" s="92"/>
      <c r="V1706" s="92"/>
      <c r="W1706" s="92"/>
      <c r="X1706" s="92"/>
    </row>
    <row r="1707" spans="4:24" ht="12.75" customHeight="1">
      <c r="D1707" s="83" t="str" cm="1">
        <f t="array" ref="D1707">IF(A1707="", "", _xlfn._xlws.FILTER('Responsáveis pelas informações'!F:F, 'Responsáveis pelas informações'!A:A=A1707))</f>
        <v/>
      </c>
      <c r="U1707" s="92"/>
      <c r="V1707" s="92"/>
      <c r="W1707" s="92"/>
      <c r="X1707" s="92"/>
    </row>
    <row r="1708" spans="4:24" ht="12.75" customHeight="1">
      <c r="D1708" s="83" t="str" cm="1">
        <f t="array" ref="D1708">IF(A1708="", "", _xlfn._xlws.FILTER('Responsáveis pelas informações'!F:F, 'Responsáveis pelas informações'!A:A=A1708))</f>
        <v/>
      </c>
      <c r="U1708" s="92"/>
      <c r="V1708" s="92"/>
      <c r="W1708" s="92"/>
      <c r="X1708" s="92"/>
    </row>
    <row r="1709" spans="4:24" ht="12.75" customHeight="1">
      <c r="D1709" s="83" t="str" cm="1">
        <f t="array" ref="D1709">IF(A1709="", "", _xlfn._xlws.FILTER('Responsáveis pelas informações'!F:F, 'Responsáveis pelas informações'!A:A=A1709))</f>
        <v/>
      </c>
      <c r="U1709" s="92"/>
      <c r="V1709" s="92"/>
      <c r="W1709" s="92"/>
      <c r="X1709" s="92"/>
    </row>
    <row r="1710" spans="4:24" ht="12.75" customHeight="1">
      <c r="D1710" s="83" t="str" cm="1">
        <f t="array" ref="D1710">IF(A1710="", "", _xlfn._xlws.FILTER('Responsáveis pelas informações'!F:F, 'Responsáveis pelas informações'!A:A=A1710))</f>
        <v/>
      </c>
      <c r="U1710" s="92"/>
      <c r="V1710" s="92"/>
      <c r="W1710" s="92"/>
      <c r="X1710" s="92"/>
    </row>
    <row r="1711" spans="4:24" ht="12.75" customHeight="1">
      <c r="D1711" s="83" t="str" cm="1">
        <f t="array" ref="D1711">IF(A1711="", "", _xlfn._xlws.FILTER('Responsáveis pelas informações'!F:F, 'Responsáveis pelas informações'!A:A=A1711))</f>
        <v/>
      </c>
      <c r="U1711" s="92"/>
      <c r="V1711" s="92"/>
      <c r="W1711" s="92"/>
      <c r="X1711" s="92"/>
    </row>
    <row r="1712" spans="4:24" ht="12.75" customHeight="1">
      <c r="D1712" s="83" t="str" cm="1">
        <f t="array" ref="D1712">IF(A1712="", "", _xlfn._xlws.FILTER('Responsáveis pelas informações'!F:F, 'Responsáveis pelas informações'!A:A=A1712))</f>
        <v/>
      </c>
      <c r="U1712" s="92"/>
      <c r="V1712" s="92"/>
      <c r="W1712" s="92"/>
      <c r="X1712" s="92"/>
    </row>
    <row r="1713" spans="4:24" ht="12.75" customHeight="1">
      <c r="D1713" s="83" t="str" cm="1">
        <f t="array" ref="D1713">IF(A1713="", "", _xlfn._xlws.FILTER('Responsáveis pelas informações'!F:F, 'Responsáveis pelas informações'!A:A=A1713))</f>
        <v/>
      </c>
      <c r="U1713" s="92"/>
      <c r="V1713" s="92"/>
      <c r="W1713" s="92"/>
      <c r="X1713" s="92"/>
    </row>
    <row r="1714" spans="4:24" ht="12.75" customHeight="1">
      <c r="D1714" s="83" t="str" cm="1">
        <f t="array" ref="D1714">IF(A1714="", "", _xlfn._xlws.FILTER('Responsáveis pelas informações'!F:F, 'Responsáveis pelas informações'!A:A=A1714))</f>
        <v/>
      </c>
      <c r="U1714" s="92"/>
      <c r="V1714" s="92"/>
      <c r="W1714" s="92"/>
      <c r="X1714" s="92"/>
    </row>
    <row r="1715" spans="4:24" ht="12.75" customHeight="1">
      <c r="D1715" s="83" t="str" cm="1">
        <f t="array" ref="D1715">IF(A1715="", "", _xlfn._xlws.FILTER('Responsáveis pelas informações'!F:F, 'Responsáveis pelas informações'!A:A=A1715))</f>
        <v/>
      </c>
      <c r="U1715" s="92"/>
      <c r="V1715" s="92"/>
      <c r="W1715" s="92"/>
      <c r="X1715" s="92"/>
    </row>
    <row r="1716" spans="4:24" ht="12.75" customHeight="1">
      <c r="D1716" s="83" t="str" cm="1">
        <f t="array" ref="D1716">IF(A1716="", "", _xlfn._xlws.FILTER('Responsáveis pelas informações'!F:F, 'Responsáveis pelas informações'!A:A=A1716))</f>
        <v/>
      </c>
      <c r="U1716" s="92"/>
      <c r="V1716" s="92"/>
      <c r="W1716" s="92"/>
      <c r="X1716" s="92"/>
    </row>
    <row r="1717" spans="4:24" ht="12.75" customHeight="1">
      <c r="D1717" s="83" t="str" cm="1">
        <f t="array" ref="D1717">IF(A1717="", "", _xlfn._xlws.FILTER('Responsáveis pelas informações'!F:F, 'Responsáveis pelas informações'!A:A=A1717))</f>
        <v/>
      </c>
      <c r="U1717" s="92"/>
      <c r="V1717" s="92"/>
      <c r="W1717" s="92"/>
      <c r="X1717" s="92"/>
    </row>
    <row r="1718" spans="4:24" ht="12.75" customHeight="1">
      <c r="D1718" s="83" t="str" cm="1">
        <f t="array" ref="D1718">IF(A1718="", "", _xlfn._xlws.FILTER('Responsáveis pelas informações'!F:F, 'Responsáveis pelas informações'!A:A=A1718))</f>
        <v/>
      </c>
      <c r="U1718" s="92"/>
      <c r="V1718" s="92"/>
      <c r="W1718" s="92"/>
      <c r="X1718" s="92"/>
    </row>
    <row r="1719" spans="4:24" ht="12.75" customHeight="1">
      <c r="D1719" s="83" t="str" cm="1">
        <f t="array" ref="D1719">IF(A1719="", "", _xlfn._xlws.FILTER('Responsáveis pelas informações'!F:F, 'Responsáveis pelas informações'!A:A=A1719))</f>
        <v/>
      </c>
      <c r="U1719" s="92"/>
      <c r="V1719" s="92"/>
      <c r="W1719" s="92"/>
      <c r="X1719" s="92"/>
    </row>
    <row r="1720" spans="4:24" ht="12.75" customHeight="1">
      <c r="D1720" s="83" t="str" cm="1">
        <f t="array" ref="D1720">IF(A1720="", "", _xlfn._xlws.FILTER('Responsáveis pelas informações'!F:F, 'Responsáveis pelas informações'!A:A=A1720))</f>
        <v/>
      </c>
      <c r="U1720" s="92"/>
      <c r="V1720" s="92"/>
      <c r="W1720" s="92"/>
      <c r="X1720" s="92"/>
    </row>
    <row r="1721" spans="4:24" ht="12.75" customHeight="1">
      <c r="D1721" s="83" t="str" cm="1">
        <f t="array" ref="D1721">IF(A1721="", "", _xlfn._xlws.FILTER('Responsáveis pelas informações'!F:F, 'Responsáveis pelas informações'!A:A=A1721))</f>
        <v/>
      </c>
      <c r="U1721" s="92"/>
      <c r="V1721" s="92"/>
      <c r="W1721" s="92"/>
      <c r="X1721" s="92"/>
    </row>
    <row r="1722" spans="4:24" ht="12.75" customHeight="1">
      <c r="D1722" s="83" t="str" cm="1">
        <f t="array" ref="D1722">IF(A1722="", "", _xlfn._xlws.FILTER('Responsáveis pelas informações'!F:F, 'Responsáveis pelas informações'!A:A=A1722))</f>
        <v/>
      </c>
      <c r="U1722" s="92"/>
      <c r="V1722" s="92"/>
      <c r="W1722" s="92"/>
      <c r="X1722" s="92"/>
    </row>
    <row r="1723" spans="4:24" ht="12.75" customHeight="1">
      <c r="D1723" s="83" t="str" cm="1">
        <f t="array" ref="D1723">IF(A1723="", "", _xlfn._xlws.FILTER('Responsáveis pelas informações'!F:F, 'Responsáveis pelas informações'!A:A=A1723))</f>
        <v/>
      </c>
      <c r="U1723" s="92"/>
      <c r="V1723" s="92"/>
      <c r="W1723" s="92"/>
      <c r="X1723" s="92"/>
    </row>
    <row r="1724" spans="4:24" ht="12.75" customHeight="1">
      <c r="D1724" s="83" t="str" cm="1">
        <f t="array" ref="D1724">IF(A1724="", "", _xlfn._xlws.FILTER('Responsáveis pelas informações'!F:F, 'Responsáveis pelas informações'!A:A=A1724))</f>
        <v/>
      </c>
      <c r="U1724" s="92"/>
      <c r="V1724" s="92"/>
      <c r="W1724" s="92"/>
      <c r="X1724" s="92"/>
    </row>
    <row r="1725" spans="4:24" ht="12.75" customHeight="1">
      <c r="D1725" s="83" t="str" cm="1">
        <f t="array" ref="D1725">IF(A1725="", "", _xlfn._xlws.FILTER('Responsáveis pelas informações'!F:F, 'Responsáveis pelas informações'!A:A=A1725))</f>
        <v/>
      </c>
      <c r="U1725" s="92"/>
      <c r="V1725" s="92"/>
      <c r="W1725" s="92"/>
      <c r="X1725" s="92"/>
    </row>
    <row r="1726" spans="4:24" ht="12.75" customHeight="1">
      <c r="D1726" s="83" t="str" cm="1">
        <f t="array" ref="D1726">IF(A1726="", "", _xlfn._xlws.FILTER('Responsáveis pelas informações'!F:F, 'Responsáveis pelas informações'!A:A=A1726))</f>
        <v/>
      </c>
      <c r="U1726" s="92"/>
      <c r="V1726" s="92"/>
      <c r="W1726" s="92"/>
      <c r="X1726" s="92"/>
    </row>
    <row r="1727" spans="4:24" ht="12.75" customHeight="1">
      <c r="D1727" s="83" t="str" cm="1">
        <f t="array" ref="D1727">IF(A1727="", "", _xlfn._xlws.FILTER('Responsáveis pelas informações'!F:F, 'Responsáveis pelas informações'!A:A=A1727))</f>
        <v/>
      </c>
      <c r="U1727" s="92"/>
      <c r="V1727" s="92"/>
      <c r="W1727" s="92"/>
      <c r="X1727" s="92"/>
    </row>
    <row r="1728" spans="4:24" ht="12.75" customHeight="1">
      <c r="D1728" s="83" t="str" cm="1">
        <f t="array" ref="D1728">IF(A1728="", "", _xlfn._xlws.FILTER('Responsáveis pelas informações'!F:F, 'Responsáveis pelas informações'!A:A=A1728))</f>
        <v/>
      </c>
      <c r="U1728" s="92"/>
      <c r="V1728" s="92"/>
      <c r="W1728" s="92"/>
      <c r="X1728" s="92"/>
    </row>
    <row r="1729" spans="4:24" ht="12.75" customHeight="1">
      <c r="D1729" s="83" t="str" cm="1">
        <f t="array" ref="D1729">IF(A1729="", "", _xlfn._xlws.FILTER('Responsáveis pelas informações'!F:F, 'Responsáveis pelas informações'!A:A=A1729))</f>
        <v/>
      </c>
      <c r="U1729" s="92"/>
      <c r="V1729" s="92"/>
      <c r="W1729" s="92"/>
      <c r="X1729" s="92"/>
    </row>
    <row r="1730" spans="4:24" ht="12.75" customHeight="1">
      <c r="D1730" s="83" t="str" cm="1">
        <f t="array" ref="D1730">IF(A1730="", "", _xlfn._xlws.FILTER('Responsáveis pelas informações'!F:F, 'Responsáveis pelas informações'!A:A=A1730))</f>
        <v/>
      </c>
      <c r="U1730" s="92"/>
      <c r="V1730" s="92"/>
      <c r="W1730" s="92"/>
      <c r="X1730" s="92"/>
    </row>
    <row r="1731" spans="4:24" ht="12.75" customHeight="1">
      <c r="D1731" s="83" t="str" cm="1">
        <f t="array" ref="D1731">IF(A1731="", "", _xlfn._xlws.FILTER('Responsáveis pelas informações'!F:F, 'Responsáveis pelas informações'!A:A=A1731))</f>
        <v/>
      </c>
      <c r="U1731" s="92"/>
      <c r="V1731" s="92"/>
      <c r="W1731" s="92"/>
      <c r="X1731" s="92"/>
    </row>
    <row r="1732" spans="4:24" ht="12.75" customHeight="1">
      <c r="D1732" s="83" t="str" cm="1">
        <f t="array" ref="D1732">IF(A1732="", "", _xlfn._xlws.FILTER('Responsáveis pelas informações'!F:F, 'Responsáveis pelas informações'!A:A=A1732))</f>
        <v/>
      </c>
      <c r="U1732" s="92"/>
      <c r="V1732" s="92"/>
      <c r="W1732" s="92"/>
      <c r="X1732" s="92"/>
    </row>
    <row r="1733" spans="4:24" ht="12.75" customHeight="1">
      <c r="D1733" s="83" t="str" cm="1">
        <f t="array" ref="D1733">IF(A1733="", "", _xlfn._xlws.FILTER('Responsáveis pelas informações'!F:F, 'Responsáveis pelas informações'!A:A=A1733))</f>
        <v/>
      </c>
      <c r="U1733" s="92"/>
      <c r="V1733" s="92"/>
      <c r="W1733" s="92"/>
      <c r="X1733" s="92"/>
    </row>
    <row r="1734" spans="4:24" ht="12.75" customHeight="1">
      <c r="D1734" s="83" t="str" cm="1">
        <f t="array" ref="D1734">IF(A1734="", "", _xlfn._xlws.FILTER('Responsáveis pelas informações'!F:F, 'Responsáveis pelas informações'!A:A=A1734))</f>
        <v/>
      </c>
      <c r="U1734" s="92"/>
      <c r="V1734" s="92"/>
      <c r="W1734" s="92"/>
      <c r="X1734" s="92"/>
    </row>
    <row r="1735" spans="4:24" ht="12.75" customHeight="1">
      <c r="D1735" s="83" t="str" cm="1">
        <f t="array" ref="D1735">IF(A1735="", "", _xlfn._xlws.FILTER('Responsáveis pelas informações'!F:F, 'Responsáveis pelas informações'!A:A=A1735))</f>
        <v/>
      </c>
      <c r="U1735" s="92"/>
      <c r="V1735" s="92"/>
      <c r="W1735" s="92"/>
      <c r="X1735" s="92"/>
    </row>
    <row r="1736" spans="4:24" ht="12.75" customHeight="1">
      <c r="D1736" s="83" t="str" cm="1">
        <f t="array" ref="D1736">IF(A1736="", "", _xlfn._xlws.FILTER('Responsáveis pelas informações'!F:F, 'Responsáveis pelas informações'!A:A=A1736))</f>
        <v/>
      </c>
      <c r="U1736" s="92"/>
      <c r="V1736" s="92"/>
      <c r="W1736" s="92"/>
      <c r="X1736" s="92"/>
    </row>
    <row r="1737" spans="4:24" ht="12.75" customHeight="1">
      <c r="D1737" s="83" t="str" cm="1">
        <f t="array" ref="D1737">IF(A1737="", "", _xlfn._xlws.FILTER('Responsáveis pelas informações'!F:F, 'Responsáveis pelas informações'!A:A=A1737))</f>
        <v/>
      </c>
      <c r="U1737" s="92"/>
      <c r="V1737" s="92"/>
      <c r="W1737" s="92"/>
      <c r="X1737" s="92"/>
    </row>
    <row r="1738" spans="4:24" ht="12.75" customHeight="1">
      <c r="D1738" s="83" t="str" cm="1">
        <f t="array" ref="D1738">IF(A1738="", "", _xlfn._xlws.FILTER('Responsáveis pelas informações'!F:F, 'Responsáveis pelas informações'!A:A=A1738))</f>
        <v/>
      </c>
      <c r="U1738" s="92"/>
      <c r="V1738" s="92"/>
      <c r="W1738" s="92"/>
      <c r="X1738" s="92"/>
    </row>
    <row r="1739" spans="4:24" ht="12.75" customHeight="1">
      <c r="D1739" s="83" t="str" cm="1">
        <f t="array" ref="D1739">IF(A1739="", "", _xlfn._xlws.FILTER('Responsáveis pelas informações'!F:F, 'Responsáveis pelas informações'!A:A=A1739))</f>
        <v/>
      </c>
      <c r="U1739" s="92"/>
      <c r="V1739" s="92"/>
      <c r="W1739" s="92"/>
      <c r="X1739" s="92"/>
    </row>
    <row r="1740" spans="4:24" ht="12.75" customHeight="1">
      <c r="D1740" s="83" t="str" cm="1">
        <f t="array" ref="D1740">IF(A1740="", "", _xlfn._xlws.FILTER('Responsáveis pelas informações'!F:F, 'Responsáveis pelas informações'!A:A=A1740))</f>
        <v/>
      </c>
      <c r="U1740" s="92"/>
      <c r="V1740" s="92"/>
      <c r="W1740" s="92"/>
      <c r="X1740" s="92"/>
    </row>
    <row r="1741" spans="4:24" ht="12.75" customHeight="1">
      <c r="D1741" s="83" t="str" cm="1">
        <f t="array" ref="D1741">IF(A1741="", "", _xlfn._xlws.FILTER('Responsáveis pelas informações'!F:F, 'Responsáveis pelas informações'!A:A=A1741))</f>
        <v/>
      </c>
      <c r="U1741" s="92"/>
      <c r="V1741" s="92"/>
      <c r="W1741" s="92"/>
      <c r="X1741" s="92"/>
    </row>
    <row r="1742" spans="4:24" ht="12.75" customHeight="1">
      <c r="D1742" s="83" t="str" cm="1">
        <f t="array" ref="D1742">IF(A1742="", "", _xlfn._xlws.FILTER('Responsáveis pelas informações'!F:F, 'Responsáveis pelas informações'!A:A=A1742))</f>
        <v/>
      </c>
      <c r="U1742" s="92"/>
      <c r="V1742" s="92"/>
      <c r="W1742" s="92"/>
      <c r="X1742" s="92"/>
    </row>
    <row r="1743" spans="4:24" ht="12.75" customHeight="1">
      <c r="D1743" s="83" t="str" cm="1">
        <f t="array" ref="D1743">IF(A1743="", "", _xlfn._xlws.FILTER('Responsáveis pelas informações'!F:F, 'Responsáveis pelas informações'!A:A=A1743))</f>
        <v/>
      </c>
      <c r="U1743" s="92"/>
      <c r="V1743" s="92"/>
      <c r="W1743" s="92"/>
      <c r="X1743" s="92"/>
    </row>
    <row r="1744" spans="4:24" ht="12.75" customHeight="1">
      <c r="D1744" s="83" t="str" cm="1">
        <f t="array" ref="D1744">IF(A1744="", "", _xlfn._xlws.FILTER('Responsáveis pelas informações'!F:F, 'Responsáveis pelas informações'!A:A=A1744))</f>
        <v/>
      </c>
      <c r="U1744" s="92"/>
      <c r="V1744" s="92"/>
      <c r="W1744" s="92"/>
      <c r="X1744" s="92"/>
    </row>
    <row r="1745" spans="4:24" ht="12.75" customHeight="1">
      <c r="D1745" s="83" t="str" cm="1">
        <f t="array" ref="D1745">IF(A1745="", "", _xlfn._xlws.FILTER('Responsáveis pelas informações'!F:F, 'Responsáveis pelas informações'!A:A=A1745))</f>
        <v/>
      </c>
      <c r="U1745" s="92"/>
      <c r="V1745" s="92"/>
      <c r="W1745" s="92"/>
      <c r="X1745" s="92"/>
    </row>
    <row r="1746" spans="4:24" ht="12.75" customHeight="1">
      <c r="D1746" s="83" t="str" cm="1">
        <f t="array" ref="D1746">IF(A1746="", "", _xlfn._xlws.FILTER('Responsáveis pelas informações'!F:F, 'Responsáveis pelas informações'!A:A=A1746))</f>
        <v/>
      </c>
      <c r="U1746" s="92"/>
      <c r="V1746" s="92"/>
      <c r="W1746" s="92"/>
      <c r="X1746" s="92"/>
    </row>
    <row r="1747" spans="4:24" ht="12.75" customHeight="1">
      <c r="D1747" s="83" t="str" cm="1">
        <f t="array" ref="D1747">IF(A1747="", "", _xlfn._xlws.FILTER('Responsáveis pelas informações'!F:F, 'Responsáveis pelas informações'!A:A=A1747))</f>
        <v/>
      </c>
      <c r="U1747" s="92"/>
      <c r="V1747" s="92"/>
      <c r="W1747" s="92"/>
      <c r="X1747" s="92"/>
    </row>
    <row r="1748" spans="4:24" ht="12.75" customHeight="1">
      <c r="D1748" s="83" t="str" cm="1">
        <f t="array" ref="D1748">IF(A1748="", "", _xlfn._xlws.FILTER('Responsáveis pelas informações'!F:F, 'Responsáveis pelas informações'!A:A=A1748))</f>
        <v/>
      </c>
      <c r="U1748" s="92"/>
      <c r="V1748" s="92"/>
      <c r="W1748" s="92"/>
      <c r="X1748" s="92"/>
    </row>
    <row r="1749" spans="4:24" ht="12.75" customHeight="1">
      <c r="D1749" s="83" t="str" cm="1">
        <f t="array" ref="D1749">IF(A1749="", "", _xlfn._xlws.FILTER('Responsáveis pelas informações'!F:F, 'Responsáveis pelas informações'!A:A=A1749))</f>
        <v/>
      </c>
      <c r="U1749" s="92"/>
      <c r="V1749" s="92"/>
      <c r="W1749" s="92"/>
      <c r="X1749" s="92"/>
    </row>
    <row r="1750" spans="4:24" ht="12.75" customHeight="1">
      <c r="D1750" s="83" t="str" cm="1">
        <f t="array" ref="D1750">IF(A1750="", "", _xlfn._xlws.FILTER('Responsáveis pelas informações'!F:F, 'Responsáveis pelas informações'!A:A=A1750))</f>
        <v/>
      </c>
      <c r="U1750" s="92"/>
      <c r="V1750" s="92"/>
      <c r="W1750" s="92"/>
      <c r="X1750" s="92"/>
    </row>
    <row r="1751" spans="4:24" ht="12.75" customHeight="1">
      <c r="D1751" s="83" t="str" cm="1">
        <f t="array" ref="D1751">IF(A1751="", "", _xlfn._xlws.FILTER('Responsáveis pelas informações'!F:F, 'Responsáveis pelas informações'!A:A=A1751))</f>
        <v/>
      </c>
      <c r="U1751" s="92"/>
      <c r="V1751" s="92"/>
      <c r="W1751" s="92"/>
      <c r="X1751" s="92"/>
    </row>
    <row r="1752" spans="4:24" ht="12.75" customHeight="1">
      <c r="D1752" s="83" t="str" cm="1">
        <f t="array" ref="D1752">IF(A1752="", "", _xlfn._xlws.FILTER('Responsáveis pelas informações'!F:F, 'Responsáveis pelas informações'!A:A=A1752))</f>
        <v/>
      </c>
      <c r="U1752" s="92"/>
      <c r="V1752" s="92"/>
      <c r="W1752" s="92"/>
      <c r="X1752" s="92"/>
    </row>
    <row r="1753" spans="4:24" ht="12.75" customHeight="1">
      <c r="D1753" s="83" t="str" cm="1">
        <f t="array" ref="D1753">IF(A1753="", "", _xlfn._xlws.FILTER('Responsáveis pelas informações'!F:F, 'Responsáveis pelas informações'!A:A=A1753))</f>
        <v/>
      </c>
      <c r="U1753" s="92"/>
      <c r="V1753" s="92"/>
      <c r="W1753" s="92"/>
      <c r="X1753" s="92"/>
    </row>
    <row r="1754" spans="4:24" ht="12.75" customHeight="1">
      <c r="D1754" s="83" t="str" cm="1">
        <f t="array" ref="D1754">IF(A1754="", "", _xlfn._xlws.FILTER('Responsáveis pelas informações'!F:F, 'Responsáveis pelas informações'!A:A=A1754))</f>
        <v/>
      </c>
      <c r="U1754" s="92"/>
      <c r="V1754" s="92"/>
      <c r="W1754" s="92"/>
      <c r="X1754" s="92"/>
    </row>
    <row r="1755" spans="4:24" ht="12.75" customHeight="1">
      <c r="D1755" s="83" t="str" cm="1">
        <f t="array" ref="D1755">IF(A1755="", "", _xlfn._xlws.FILTER('Responsáveis pelas informações'!F:F, 'Responsáveis pelas informações'!A:A=A1755))</f>
        <v/>
      </c>
      <c r="U1755" s="92"/>
      <c r="V1755" s="92"/>
      <c r="W1755" s="92"/>
      <c r="X1755" s="92"/>
    </row>
    <row r="1756" spans="4:24" ht="12.75" customHeight="1">
      <c r="D1756" s="83" t="str" cm="1">
        <f t="array" ref="D1756">IF(A1756="", "", _xlfn._xlws.FILTER('Responsáveis pelas informações'!F:F, 'Responsáveis pelas informações'!A:A=A1756))</f>
        <v/>
      </c>
      <c r="U1756" s="92"/>
      <c r="V1756" s="92"/>
      <c r="W1756" s="92"/>
      <c r="X1756" s="92"/>
    </row>
    <row r="1757" spans="4:24" ht="12.75" customHeight="1">
      <c r="D1757" s="83" t="str" cm="1">
        <f t="array" ref="D1757">IF(A1757="", "", _xlfn._xlws.FILTER('Responsáveis pelas informações'!F:F, 'Responsáveis pelas informações'!A:A=A1757))</f>
        <v/>
      </c>
      <c r="U1757" s="92"/>
      <c r="V1757" s="92"/>
      <c r="W1757" s="92"/>
      <c r="X1757" s="92"/>
    </row>
    <row r="1758" spans="4:24" ht="12.75" customHeight="1">
      <c r="D1758" s="83" t="str" cm="1">
        <f t="array" ref="D1758">IF(A1758="", "", _xlfn._xlws.FILTER('Responsáveis pelas informações'!F:F, 'Responsáveis pelas informações'!A:A=A1758))</f>
        <v/>
      </c>
      <c r="U1758" s="92"/>
      <c r="V1758" s="92"/>
      <c r="W1758" s="92"/>
      <c r="X1758" s="92"/>
    </row>
    <row r="1759" spans="4:24" ht="12.75" customHeight="1">
      <c r="D1759" s="83" t="str" cm="1">
        <f t="array" ref="D1759">IF(A1759="", "", _xlfn._xlws.FILTER('Responsáveis pelas informações'!F:F, 'Responsáveis pelas informações'!A:A=A1759))</f>
        <v/>
      </c>
      <c r="U1759" s="92"/>
      <c r="V1759" s="92"/>
      <c r="W1759" s="92"/>
      <c r="X1759" s="92"/>
    </row>
    <row r="1760" spans="4:24" ht="12.75" customHeight="1">
      <c r="D1760" s="83" t="str" cm="1">
        <f t="array" ref="D1760">IF(A1760="", "", _xlfn._xlws.FILTER('Responsáveis pelas informações'!F:F, 'Responsáveis pelas informações'!A:A=A1760))</f>
        <v/>
      </c>
      <c r="U1760" s="92"/>
      <c r="V1760" s="92"/>
      <c r="W1760" s="92"/>
      <c r="X1760" s="92"/>
    </row>
    <row r="1761" spans="4:24" ht="12.75" customHeight="1">
      <c r="D1761" s="83" t="str" cm="1">
        <f t="array" ref="D1761">IF(A1761="", "", _xlfn._xlws.FILTER('Responsáveis pelas informações'!F:F, 'Responsáveis pelas informações'!A:A=A1761))</f>
        <v/>
      </c>
      <c r="U1761" s="92"/>
      <c r="V1761" s="92"/>
      <c r="W1761" s="92"/>
      <c r="X1761" s="92"/>
    </row>
    <row r="1762" spans="4:24" ht="12.75" customHeight="1">
      <c r="D1762" s="83" t="str" cm="1">
        <f t="array" ref="D1762">IF(A1762="", "", _xlfn._xlws.FILTER('Responsáveis pelas informações'!F:F, 'Responsáveis pelas informações'!A:A=A1762))</f>
        <v/>
      </c>
      <c r="U1762" s="92"/>
      <c r="V1762" s="92"/>
      <c r="W1762" s="92"/>
      <c r="X1762" s="92"/>
    </row>
    <row r="1763" spans="4:24" ht="12.75" customHeight="1">
      <c r="D1763" s="83" t="str" cm="1">
        <f t="array" ref="D1763">IF(A1763="", "", _xlfn._xlws.FILTER('Responsáveis pelas informações'!F:F, 'Responsáveis pelas informações'!A:A=A1763))</f>
        <v/>
      </c>
      <c r="U1763" s="92"/>
      <c r="V1763" s="92"/>
      <c r="W1763" s="92"/>
      <c r="X1763" s="92"/>
    </row>
    <row r="1764" spans="4:24" ht="12.75" customHeight="1">
      <c r="D1764" s="83" t="str" cm="1">
        <f t="array" ref="D1764">IF(A1764="", "", _xlfn._xlws.FILTER('Responsáveis pelas informações'!F:F, 'Responsáveis pelas informações'!A:A=A1764))</f>
        <v/>
      </c>
      <c r="U1764" s="92"/>
      <c r="V1764" s="92"/>
      <c r="W1764" s="92"/>
      <c r="X1764" s="92"/>
    </row>
    <row r="1765" spans="4:24" ht="12.75" customHeight="1">
      <c r="D1765" s="83" t="str" cm="1">
        <f t="array" ref="D1765">IF(A1765="", "", _xlfn._xlws.FILTER('Responsáveis pelas informações'!F:F, 'Responsáveis pelas informações'!A:A=A1765))</f>
        <v/>
      </c>
      <c r="U1765" s="92"/>
      <c r="V1765" s="92"/>
      <c r="W1765" s="92"/>
      <c r="X1765" s="92"/>
    </row>
    <row r="1766" spans="4:24" ht="12.75" customHeight="1">
      <c r="D1766" s="83" t="str" cm="1">
        <f t="array" ref="D1766">IF(A1766="", "", _xlfn._xlws.FILTER('Responsáveis pelas informações'!F:F, 'Responsáveis pelas informações'!A:A=A1766))</f>
        <v/>
      </c>
      <c r="U1766" s="92"/>
      <c r="V1766" s="92"/>
      <c r="W1766" s="92"/>
      <c r="X1766" s="92"/>
    </row>
    <row r="1767" spans="4:24" ht="12.75" customHeight="1">
      <c r="D1767" s="83" t="str" cm="1">
        <f t="array" ref="D1767">IF(A1767="", "", _xlfn._xlws.FILTER('Responsáveis pelas informações'!F:F, 'Responsáveis pelas informações'!A:A=A1767))</f>
        <v/>
      </c>
      <c r="U1767" s="92"/>
      <c r="V1767" s="92"/>
      <c r="W1767" s="92"/>
      <c r="X1767" s="92"/>
    </row>
    <row r="1768" spans="4:24" ht="12.75" customHeight="1">
      <c r="D1768" s="83" t="str" cm="1">
        <f t="array" ref="D1768">IF(A1768="", "", _xlfn._xlws.FILTER('Responsáveis pelas informações'!F:F, 'Responsáveis pelas informações'!A:A=A1768))</f>
        <v/>
      </c>
      <c r="U1768" s="92"/>
      <c r="V1768" s="92"/>
      <c r="W1768" s="92"/>
      <c r="X1768" s="92"/>
    </row>
    <row r="1769" spans="4:24" ht="12.75" customHeight="1">
      <c r="D1769" s="83" t="str" cm="1">
        <f t="array" ref="D1769">IF(A1769="", "", _xlfn._xlws.FILTER('Responsáveis pelas informações'!F:F, 'Responsáveis pelas informações'!A:A=A1769))</f>
        <v/>
      </c>
      <c r="U1769" s="92"/>
      <c r="V1769" s="92"/>
      <c r="W1769" s="92"/>
      <c r="X1769" s="92"/>
    </row>
    <row r="1770" spans="4:24" ht="12.75" customHeight="1">
      <c r="D1770" s="83" t="str" cm="1">
        <f t="array" ref="D1770">IF(A1770="", "", _xlfn._xlws.FILTER('Responsáveis pelas informações'!F:F, 'Responsáveis pelas informações'!A:A=A1770))</f>
        <v/>
      </c>
      <c r="U1770" s="92"/>
      <c r="V1770" s="92"/>
      <c r="W1770" s="92"/>
      <c r="X1770" s="92"/>
    </row>
    <row r="1771" spans="4:24" ht="12.75" customHeight="1">
      <c r="D1771" s="83" t="str" cm="1">
        <f t="array" ref="D1771">IF(A1771="", "", _xlfn._xlws.FILTER('Responsáveis pelas informações'!F:F, 'Responsáveis pelas informações'!A:A=A1771))</f>
        <v/>
      </c>
      <c r="U1771" s="92"/>
      <c r="V1771" s="92"/>
      <c r="W1771" s="92"/>
      <c r="X1771" s="92"/>
    </row>
    <row r="1772" spans="4:24" ht="12.75" customHeight="1">
      <c r="D1772" s="83" t="str" cm="1">
        <f t="array" ref="D1772">IF(A1772="", "", _xlfn._xlws.FILTER('Responsáveis pelas informações'!F:F, 'Responsáveis pelas informações'!A:A=A1772))</f>
        <v/>
      </c>
      <c r="U1772" s="92"/>
      <c r="V1772" s="92"/>
      <c r="W1772" s="92"/>
      <c r="X1772" s="92"/>
    </row>
    <row r="1773" spans="4:24" ht="12.75" customHeight="1">
      <c r="D1773" s="83" t="str" cm="1">
        <f t="array" ref="D1773">IF(A1773="", "", _xlfn._xlws.FILTER('Responsáveis pelas informações'!F:F, 'Responsáveis pelas informações'!A:A=A1773))</f>
        <v/>
      </c>
      <c r="U1773" s="92"/>
      <c r="V1773" s="92"/>
      <c r="W1773" s="92"/>
      <c r="X1773" s="92"/>
    </row>
    <row r="1774" spans="4:24" ht="12.75" customHeight="1">
      <c r="D1774" s="83" t="str" cm="1">
        <f t="array" ref="D1774">IF(A1774="", "", _xlfn._xlws.FILTER('Responsáveis pelas informações'!F:F, 'Responsáveis pelas informações'!A:A=A1774))</f>
        <v/>
      </c>
      <c r="U1774" s="92"/>
      <c r="V1774" s="92"/>
      <c r="W1774" s="92"/>
      <c r="X1774" s="92"/>
    </row>
    <row r="1775" spans="4:24" ht="12.75" customHeight="1">
      <c r="D1775" s="83" t="str" cm="1">
        <f t="array" ref="D1775">IF(A1775="", "", _xlfn._xlws.FILTER('Responsáveis pelas informações'!F:F, 'Responsáveis pelas informações'!A:A=A1775))</f>
        <v/>
      </c>
      <c r="U1775" s="92"/>
      <c r="V1775" s="92"/>
      <c r="W1775" s="92"/>
      <c r="X1775" s="92"/>
    </row>
    <row r="1776" spans="4:24" ht="12.75" customHeight="1">
      <c r="D1776" s="83" t="str" cm="1">
        <f t="array" ref="D1776">IF(A1776="", "", _xlfn._xlws.FILTER('Responsáveis pelas informações'!F:F, 'Responsáveis pelas informações'!A:A=A1776))</f>
        <v/>
      </c>
      <c r="U1776" s="92"/>
      <c r="V1776" s="92"/>
      <c r="W1776" s="92"/>
      <c r="X1776" s="92"/>
    </row>
    <row r="1777" spans="1:26" ht="12.75" customHeight="1">
      <c r="D1777" s="83" t="str" cm="1">
        <f t="array" ref="D1777">IF(A1777="", "", _xlfn._xlws.FILTER('Responsáveis pelas informações'!F:F, 'Responsáveis pelas informações'!A:A=A1777))</f>
        <v/>
      </c>
      <c r="U1777" s="92"/>
      <c r="V1777" s="92"/>
      <c r="W1777" s="92"/>
      <c r="X1777" s="92"/>
    </row>
    <row r="1778" spans="1:26" ht="12.75" customHeight="1">
      <c r="D1778" s="83" t="str" cm="1">
        <f t="array" ref="D1778">IF(A1778="", "", _xlfn._xlws.FILTER('Responsáveis pelas informações'!F:F, 'Responsáveis pelas informações'!A:A=A1778))</f>
        <v/>
      </c>
      <c r="U1778" s="92"/>
      <c r="V1778" s="92"/>
      <c r="W1778" s="92"/>
      <c r="X1778" s="92"/>
    </row>
    <row r="1779" spans="1:26" ht="12.75" customHeight="1">
      <c r="D1779" s="83" t="str" cm="1">
        <f t="array" ref="D1779">IF(A1779="", "", _xlfn._xlws.FILTER('Responsáveis pelas informações'!F:F, 'Responsáveis pelas informações'!A:A=A1779))</f>
        <v/>
      </c>
      <c r="U1779" s="92"/>
      <c r="V1779" s="92"/>
      <c r="W1779" s="92"/>
      <c r="X1779" s="92"/>
    </row>
    <row r="1780" spans="1:26" ht="12.75" customHeight="1">
      <c r="D1780" s="83" t="str" cm="1">
        <f t="array" ref="D1780">IF(A1780="", "", _xlfn._xlws.FILTER('Responsáveis pelas informações'!F:F, 'Responsáveis pelas informações'!A:A=A1780))</f>
        <v/>
      </c>
      <c r="U1780" s="92"/>
      <c r="V1780" s="92"/>
      <c r="W1780" s="92"/>
      <c r="X1780" s="92"/>
    </row>
    <row r="1781" spans="1:26" ht="12.75" customHeight="1">
      <c r="D1781" s="83" t="str" cm="1">
        <f t="array" ref="D1781">IF(A1781="", "", _xlfn._xlws.FILTER('Responsáveis pelas informações'!F:F, 'Responsáveis pelas informações'!A:A=A1781))</f>
        <v/>
      </c>
      <c r="U1781" s="92"/>
      <c r="V1781" s="92"/>
      <c r="W1781" s="92"/>
      <c r="X1781" s="92"/>
    </row>
    <row r="1782" spans="1:26" ht="12.75" customHeight="1">
      <c r="D1782" s="83" t="str" cm="1">
        <f t="array" ref="D1782">IF(A1782="", "", _xlfn._xlws.FILTER('Responsáveis pelas informações'!F:F, 'Responsáveis pelas informações'!A:A=A1782))</f>
        <v/>
      </c>
      <c r="U1782" s="92"/>
      <c r="V1782" s="92"/>
      <c r="W1782" s="92"/>
      <c r="X1782" s="92"/>
    </row>
    <row r="1783" spans="1:26" ht="12.75" customHeight="1">
      <c r="D1783" s="83" t="str" cm="1">
        <f t="array" ref="D1783">IF(A1783="", "", _xlfn._xlws.FILTER('Responsáveis pelas informações'!F:F, 'Responsáveis pelas informações'!A:A=A1783))</f>
        <v/>
      </c>
      <c r="U1783" s="92"/>
      <c r="V1783" s="92"/>
      <c r="W1783" s="92"/>
      <c r="X1783" s="92"/>
    </row>
    <row r="1784" spans="1:26" ht="12.75" customHeight="1">
      <c r="D1784" s="83" t="str" cm="1">
        <f t="array" ref="D1784">IF(A1784="", "", _xlfn._xlws.FILTER('Responsáveis pelas informações'!F:F, 'Responsáveis pelas informações'!A:A=A1784))</f>
        <v/>
      </c>
      <c r="U1784" s="92"/>
      <c r="V1784" s="92"/>
      <c r="W1784" s="92"/>
      <c r="X1784" s="92"/>
    </row>
    <row r="1785" spans="1:26" ht="12.75" customHeight="1">
      <c r="K1785" s="99"/>
      <c r="U1785" s="92"/>
      <c r="V1785" s="92"/>
      <c r="W1785" s="92"/>
      <c r="X1785" s="92"/>
    </row>
    <row r="1786" spans="1:26" ht="12.75" customHeight="1">
      <c r="A1786" s="9" t="s">
        <v>54</v>
      </c>
      <c r="B1786" s="16" t="s">
        <v>9</v>
      </c>
      <c r="C1786" s="16" t="s">
        <v>17</v>
      </c>
      <c r="D1786" s="16" t="s">
        <v>224</v>
      </c>
      <c r="E1786" s="47" t="s">
        <v>16</v>
      </c>
      <c r="F1786" s="30" t="s">
        <v>877</v>
      </c>
      <c r="G1786" s="30" t="s">
        <v>389</v>
      </c>
      <c r="H1786" s="30"/>
      <c r="I1786" s="16"/>
      <c r="J1786" s="93"/>
      <c r="K1786" s="93"/>
      <c r="L1786" s="93"/>
      <c r="M1786" s="93"/>
      <c r="N1786" s="93"/>
      <c r="O1786" s="93"/>
      <c r="P1786" s="93"/>
      <c r="Q1786" s="93"/>
      <c r="R1786" s="93"/>
      <c r="S1786" s="92"/>
      <c r="T1786" s="92">
        <v>8721253.8800000008</v>
      </c>
      <c r="U1786" s="93"/>
      <c r="V1786" s="93"/>
      <c r="W1786" s="93"/>
      <c r="X1786" s="93"/>
      <c r="Y1786" s="93"/>
      <c r="Z1786" s="93"/>
    </row>
    <row r="1787" spans="1:26" ht="12.75" customHeight="1">
      <c r="A1787" s="9" t="s">
        <v>54</v>
      </c>
      <c r="B1787" s="16" t="s">
        <v>14</v>
      </c>
      <c r="C1787" s="16" t="s">
        <v>17</v>
      </c>
      <c r="D1787" s="16" t="s">
        <v>224</v>
      </c>
      <c r="E1787" s="47" t="s">
        <v>16</v>
      </c>
      <c r="F1787" s="30" t="s">
        <v>877</v>
      </c>
      <c r="G1787" s="30" t="s">
        <v>389</v>
      </c>
      <c r="H1787" s="30"/>
      <c r="I1787" s="16"/>
      <c r="J1787" s="93"/>
      <c r="K1787" s="93"/>
      <c r="L1787" s="93"/>
      <c r="M1787" s="93"/>
      <c r="N1787" s="93"/>
      <c r="O1787" s="93"/>
      <c r="P1787" s="93"/>
      <c r="Q1787" s="93"/>
      <c r="R1787" s="93"/>
      <c r="S1787" s="92"/>
      <c r="T1787" s="92">
        <v>13758578.24</v>
      </c>
      <c r="U1787" s="93"/>
      <c r="V1787" s="93"/>
      <c r="W1787" s="93"/>
      <c r="X1787" s="93"/>
      <c r="Y1787" s="93"/>
      <c r="Z1787" s="93"/>
    </row>
    <row r="1788" spans="1:26" ht="12.75" customHeight="1">
      <c r="A1788" s="9" t="s">
        <v>54</v>
      </c>
      <c r="B1788" s="16" t="s">
        <v>19</v>
      </c>
      <c r="C1788" s="16" t="s">
        <v>17</v>
      </c>
      <c r="D1788" s="16" t="s">
        <v>224</v>
      </c>
      <c r="E1788" s="47" t="s">
        <v>16</v>
      </c>
      <c r="F1788" s="30" t="s">
        <v>877</v>
      </c>
      <c r="G1788" s="30" t="s">
        <v>389</v>
      </c>
      <c r="H1788" s="30"/>
      <c r="I1788" s="16"/>
      <c r="J1788" s="93"/>
      <c r="K1788" s="93"/>
      <c r="L1788" s="93"/>
      <c r="M1788" s="93"/>
      <c r="N1788" s="93"/>
      <c r="O1788" s="93"/>
      <c r="P1788" s="93"/>
      <c r="Q1788" s="93"/>
      <c r="R1788" s="93"/>
      <c r="S1788" s="92"/>
      <c r="T1788" s="92">
        <v>3684503.88</v>
      </c>
      <c r="U1788" s="93"/>
      <c r="V1788" s="93"/>
      <c r="W1788" s="93"/>
      <c r="X1788" s="93"/>
      <c r="Y1788" s="93"/>
      <c r="Z1788" s="93"/>
    </row>
    <row r="1789" spans="1:26" ht="12.75" customHeight="1">
      <c r="A1789" s="9" t="s">
        <v>54</v>
      </c>
      <c r="B1789" s="16" t="s">
        <v>24</v>
      </c>
      <c r="C1789" s="16" t="s">
        <v>17</v>
      </c>
      <c r="D1789" s="16" t="s">
        <v>224</v>
      </c>
      <c r="E1789" s="47" t="s">
        <v>16</v>
      </c>
      <c r="F1789" s="30" t="s">
        <v>877</v>
      </c>
      <c r="G1789" s="30" t="s">
        <v>389</v>
      </c>
      <c r="H1789" s="30"/>
      <c r="I1789" s="16"/>
      <c r="J1789" s="93"/>
      <c r="K1789" s="93"/>
      <c r="L1789" s="93"/>
      <c r="M1789" s="93"/>
      <c r="N1789" s="93"/>
      <c r="O1789" s="93"/>
      <c r="P1789" s="93"/>
      <c r="Q1789" s="93"/>
      <c r="R1789" s="93"/>
      <c r="S1789" s="92"/>
      <c r="T1789" s="92">
        <v>26164336</v>
      </c>
      <c r="U1789" s="93"/>
      <c r="V1789" s="93"/>
      <c r="W1789" s="93"/>
      <c r="X1789" s="93"/>
      <c r="Y1789" s="93"/>
      <c r="Z1789" s="93"/>
    </row>
    <row r="1790" spans="1:26" ht="12.75" customHeight="1">
      <c r="A1790" s="9" t="s">
        <v>54</v>
      </c>
      <c r="B1790" s="16" t="s">
        <v>9</v>
      </c>
      <c r="C1790" s="16" t="s">
        <v>7</v>
      </c>
      <c r="D1790" s="16" t="s">
        <v>224</v>
      </c>
      <c r="E1790" s="47" t="s">
        <v>16</v>
      </c>
      <c r="F1790" s="30" t="s">
        <v>877</v>
      </c>
      <c r="G1790" s="30" t="s">
        <v>389</v>
      </c>
      <c r="H1790" s="30"/>
      <c r="I1790" s="16"/>
      <c r="J1790" s="93"/>
      <c r="K1790" s="93"/>
      <c r="L1790" s="93"/>
      <c r="M1790" s="93"/>
      <c r="N1790" s="93"/>
      <c r="O1790" s="93"/>
      <c r="P1790" s="93"/>
      <c r="Q1790" s="93"/>
      <c r="R1790" s="93"/>
      <c r="S1790" s="92"/>
      <c r="T1790" s="92">
        <v>3736990</v>
      </c>
      <c r="U1790" s="93"/>
      <c r="V1790" s="93"/>
      <c r="W1790" s="93"/>
      <c r="X1790" s="93"/>
      <c r="Y1790" s="93"/>
      <c r="Z1790" s="93"/>
    </row>
    <row r="1791" spans="1:26" ht="12.75" customHeight="1">
      <c r="A1791" s="9" t="s">
        <v>54</v>
      </c>
      <c r="B1791" s="16" t="s">
        <v>14</v>
      </c>
      <c r="C1791" s="16" t="s">
        <v>7</v>
      </c>
      <c r="D1791" s="16" t="s">
        <v>224</v>
      </c>
      <c r="E1791" s="47" t="s">
        <v>16</v>
      </c>
      <c r="F1791" s="30" t="s">
        <v>877</v>
      </c>
      <c r="G1791" s="30" t="s">
        <v>389</v>
      </c>
      <c r="H1791" s="30"/>
      <c r="I1791" s="16"/>
      <c r="J1791" s="93"/>
      <c r="K1791" s="93"/>
      <c r="L1791" s="93"/>
      <c r="M1791" s="93"/>
      <c r="N1791" s="93"/>
      <c r="O1791" s="93"/>
      <c r="P1791" s="93"/>
      <c r="Q1791" s="93"/>
      <c r="R1791" s="93"/>
      <c r="S1791" s="92"/>
      <c r="T1791" s="92">
        <v>4515376.25</v>
      </c>
      <c r="U1791" s="93"/>
      <c r="V1791" s="93"/>
      <c r="W1791" s="93"/>
      <c r="X1791" s="93"/>
      <c r="Y1791" s="93"/>
      <c r="Z1791" s="93"/>
    </row>
    <row r="1792" spans="1:26" ht="12.75" customHeight="1">
      <c r="A1792" s="9" t="s">
        <v>54</v>
      </c>
      <c r="B1792" s="16" t="s">
        <v>19</v>
      </c>
      <c r="C1792" s="16" t="s">
        <v>7</v>
      </c>
      <c r="D1792" s="16" t="s">
        <v>224</v>
      </c>
      <c r="E1792" s="47" t="s">
        <v>16</v>
      </c>
      <c r="F1792" s="30" t="s">
        <v>877</v>
      </c>
      <c r="G1792" s="30" t="s">
        <v>389</v>
      </c>
      <c r="H1792" s="30"/>
      <c r="I1792" s="16"/>
      <c r="J1792" s="93"/>
      <c r="K1792" s="93"/>
      <c r="L1792" s="93"/>
      <c r="M1792" s="93"/>
      <c r="N1792" s="93"/>
      <c r="O1792" s="93"/>
      <c r="P1792" s="93"/>
      <c r="Q1792" s="93"/>
      <c r="R1792" s="93"/>
      <c r="S1792" s="92"/>
      <c r="T1792" s="92">
        <v>1090108.75</v>
      </c>
      <c r="U1792" s="93"/>
      <c r="V1792" s="93"/>
      <c r="W1792" s="93"/>
      <c r="X1792" s="93"/>
      <c r="Y1792" s="93"/>
      <c r="Z1792" s="93"/>
    </row>
    <row r="1793" spans="1:26" ht="12.75" customHeight="1">
      <c r="A1793" s="9" t="s">
        <v>54</v>
      </c>
      <c r="B1793" s="16" t="s">
        <v>24</v>
      </c>
      <c r="C1793" s="16" t="s">
        <v>7</v>
      </c>
      <c r="D1793" s="16" t="s">
        <v>224</v>
      </c>
      <c r="E1793" s="47" t="s">
        <v>16</v>
      </c>
      <c r="F1793" s="30" t="s">
        <v>877</v>
      </c>
      <c r="G1793" s="30" t="s">
        <v>389</v>
      </c>
      <c r="H1793" s="30"/>
      <c r="I1793" s="16"/>
      <c r="J1793" s="93"/>
      <c r="K1793" s="93"/>
      <c r="L1793" s="93"/>
      <c r="M1793" s="93"/>
      <c r="N1793" s="93"/>
      <c r="O1793" s="93"/>
      <c r="P1793" s="93"/>
      <c r="Q1793" s="93"/>
      <c r="R1793" s="93"/>
      <c r="S1793" s="92"/>
      <c r="T1793" s="92">
        <v>9342475</v>
      </c>
      <c r="U1793" s="93"/>
      <c r="V1793" s="93"/>
      <c r="W1793" s="93"/>
      <c r="X1793" s="93"/>
      <c r="Y1793" s="93"/>
      <c r="Z1793" s="93"/>
    </row>
    <row r="1794" spans="1:26" ht="12.75" customHeight="1">
      <c r="A1794" s="9" t="s">
        <v>54</v>
      </c>
      <c r="B1794" s="16" t="s">
        <v>9</v>
      </c>
      <c r="C1794" s="16" t="s">
        <v>12</v>
      </c>
      <c r="D1794" s="16" t="s">
        <v>224</v>
      </c>
      <c r="E1794" s="47" t="s">
        <v>16</v>
      </c>
      <c r="F1794" s="30" t="s">
        <v>877</v>
      </c>
      <c r="G1794" s="30" t="s">
        <v>389</v>
      </c>
      <c r="H1794" s="30"/>
      <c r="I1794" s="16"/>
      <c r="J1794" s="93"/>
      <c r="K1794" s="93"/>
      <c r="L1794" s="93"/>
      <c r="M1794" s="93"/>
      <c r="N1794" s="93"/>
      <c r="O1794" s="93"/>
      <c r="P1794" s="93"/>
      <c r="Q1794" s="93"/>
      <c r="R1794" s="93"/>
      <c r="S1794" s="92"/>
      <c r="T1794" s="92">
        <v>8000000</v>
      </c>
      <c r="U1794" s="93"/>
      <c r="V1794" s="93"/>
      <c r="W1794" s="93"/>
      <c r="X1794" s="93"/>
      <c r="Y1794" s="93"/>
      <c r="Z1794" s="93"/>
    </row>
    <row r="1795" spans="1:26" ht="12.75" customHeight="1">
      <c r="A1795" s="9" t="s">
        <v>54</v>
      </c>
      <c r="B1795" s="16" t="s">
        <v>14</v>
      </c>
      <c r="C1795" s="16" t="s">
        <v>12</v>
      </c>
      <c r="D1795" s="16" t="s">
        <v>224</v>
      </c>
      <c r="E1795" s="47" t="s">
        <v>16</v>
      </c>
      <c r="F1795" s="30" t="s">
        <v>877</v>
      </c>
      <c r="G1795" s="30" t="s">
        <v>389</v>
      </c>
      <c r="H1795" s="30"/>
      <c r="I1795" s="16"/>
      <c r="J1795" s="93"/>
      <c r="K1795" s="93"/>
      <c r="L1795" s="93"/>
      <c r="M1795" s="93"/>
      <c r="N1795" s="93"/>
      <c r="O1795" s="93"/>
      <c r="P1795" s="93"/>
      <c r="Q1795" s="93"/>
      <c r="R1795" s="93"/>
      <c r="S1795" s="92"/>
      <c r="T1795" s="92">
        <v>6400000</v>
      </c>
      <c r="U1795" s="93"/>
      <c r="V1795" s="93"/>
      <c r="W1795" s="93"/>
      <c r="X1795" s="93"/>
      <c r="Y1795" s="93"/>
      <c r="Z1795" s="93"/>
    </row>
    <row r="1796" spans="1:26" ht="12.75" customHeight="1">
      <c r="A1796" s="9" t="s">
        <v>54</v>
      </c>
      <c r="B1796" s="16" t="s">
        <v>19</v>
      </c>
      <c r="C1796" s="16" t="s">
        <v>12</v>
      </c>
      <c r="D1796" s="16" t="s">
        <v>224</v>
      </c>
      <c r="E1796" s="47" t="s">
        <v>16</v>
      </c>
      <c r="F1796" s="30" t="s">
        <v>877</v>
      </c>
      <c r="G1796" s="30" t="s">
        <v>389</v>
      </c>
      <c r="H1796" s="30"/>
      <c r="I1796" s="16"/>
      <c r="J1796" s="93"/>
      <c r="K1796" s="93"/>
      <c r="L1796" s="93"/>
      <c r="M1796" s="93"/>
      <c r="N1796" s="93"/>
      <c r="O1796" s="93"/>
      <c r="P1796" s="93"/>
      <c r="Q1796" s="93"/>
      <c r="R1796" s="93"/>
      <c r="S1796" s="92"/>
      <c r="T1796" s="92">
        <v>1600000</v>
      </c>
      <c r="U1796" s="93"/>
      <c r="V1796" s="93"/>
      <c r="W1796" s="93"/>
      <c r="X1796" s="93"/>
      <c r="Y1796" s="93"/>
      <c r="Z1796" s="93"/>
    </row>
    <row r="1797" spans="1:26" ht="12.75" customHeight="1">
      <c r="A1797" s="9" t="s">
        <v>54</v>
      </c>
      <c r="B1797" s="16" t="s">
        <v>24</v>
      </c>
      <c r="C1797" s="16" t="s">
        <v>12</v>
      </c>
      <c r="D1797" s="16" t="s">
        <v>224</v>
      </c>
      <c r="E1797" s="47" t="s">
        <v>16</v>
      </c>
      <c r="F1797" s="30" t="s">
        <v>877</v>
      </c>
      <c r="G1797" s="30" t="s">
        <v>389</v>
      </c>
      <c r="H1797" s="30"/>
      <c r="I1797" s="16"/>
      <c r="J1797" s="93"/>
      <c r="K1797" s="93"/>
      <c r="L1797" s="93"/>
      <c r="M1797" s="93"/>
      <c r="N1797" s="93"/>
      <c r="O1797" s="93"/>
      <c r="P1797" s="93"/>
      <c r="Q1797" s="93"/>
      <c r="R1797" s="93"/>
      <c r="S1797" s="92"/>
      <c r="T1797" s="92">
        <v>16000000</v>
      </c>
      <c r="U1797" s="93"/>
      <c r="V1797" s="93"/>
      <c r="W1797" s="93"/>
      <c r="X1797" s="93"/>
      <c r="Y1797" s="93"/>
      <c r="Z1797" s="93"/>
    </row>
    <row r="1798" spans="1:26" ht="12.75" customHeight="1"/>
    <row r="1799" spans="1:26" ht="12.75" customHeight="1"/>
    <row r="1800" spans="1:26" ht="12.75" customHeight="1"/>
    <row r="1801" spans="1:26" ht="12.75" customHeight="1"/>
    <row r="1802" spans="1:26" ht="12.75" customHeight="1"/>
    <row r="1803" spans="1:26" ht="12.75" customHeight="1"/>
    <row r="1804" spans="1:26" ht="12.75" customHeight="1"/>
    <row r="1805" spans="1:26" ht="12.75" customHeight="1"/>
    <row r="1806" spans="1:26" ht="12.75" customHeight="1"/>
    <row r="1807" spans="1:26" ht="12.75" customHeight="1"/>
    <row r="1808" spans="1:26" ht="12.75" customHeight="1"/>
    <row r="1809" ht="12.75" customHeight="1"/>
    <row r="1810" ht="12.75" customHeight="1"/>
    <row r="1811" ht="12.75" customHeight="1"/>
    <row r="1812" ht="12.75" customHeight="1"/>
    <row r="1813" ht="12.75" customHeight="1"/>
    <row r="1814" ht="12.75" customHeight="1"/>
    <row r="1815" ht="12.75" customHeight="1"/>
    <row r="1816" ht="12.75" customHeight="1"/>
    <row r="1817" ht="12.75" customHeight="1"/>
    <row r="1818" ht="12.75" customHeight="1"/>
    <row r="1819" ht="12.75" customHeight="1"/>
    <row r="1820" ht="12.75" customHeight="1"/>
    <row r="1821" ht="12.75" customHeight="1"/>
    <row r="1822" ht="12.75" customHeight="1"/>
    <row r="1823" ht="12.75" customHeight="1"/>
    <row r="1824" ht="12.75" customHeight="1"/>
    <row r="1825" ht="12.75" customHeight="1"/>
    <row r="1826" ht="12.75" customHeight="1"/>
    <row r="1827" ht="12.75" customHeight="1"/>
    <row r="1828" ht="12.75" customHeight="1"/>
    <row r="1829" ht="12.75" customHeight="1"/>
    <row r="1830" ht="12.75" customHeight="1"/>
    <row r="1831" ht="12.75" customHeight="1"/>
    <row r="1832" ht="12.75" customHeight="1"/>
    <row r="1833" ht="12.75" customHeight="1"/>
    <row r="1834" ht="12.75" customHeight="1"/>
    <row r="1835" ht="12.75" customHeight="1"/>
    <row r="1836" ht="12.75" customHeight="1"/>
    <row r="1837" ht="12.75" customHeight="1"/>
    <row r="1838" ht="12.75" customHeight="1"/>
    <row r="1839" ht="12.75" customHeight="1"/>
    <row r="1840" ht="12.75" customHeight="1"/>
    <row r="1841" ht="12.75" customHeight="1"/>
    <row r="1842" ht="12.75" customHeight="1"/>
    <row r="1843" ht="12.75" customHeight="1"/>
    <row r="1844" ht="12.75" customHeight="1"/>
    <row r="1845" ht="12.75" customHeight="1"/>
    <row r="1846" ht="12.75" customHeight="1"/>
    <row r="1847" ht="12.75" customHeight="1"/>
    <row r="1848" ht="12.75" customHeight="1"/>
    <row r="1849" ht="12.75" customHeight="1"/>
    <row r="1850" ht="12.75" customHeight="1"/>
    <row r="1851" ht="12.75" customHeight="1"/>
    <row r="1852" ht="12.75" customHeight="1"/>
    <row r="1853" ht="12.75" customHeight="1"/>
    <row r="1854" ht="12.75" customHeight="1"/>
    <row r="1855" ht="12.75" customHeight="1"/>
    <row r="1856" ht="12.75" customHeight="1"/>
    <row r="1857" ht="12.75" customHeight="1"/>
    <row r="1858" ht="12.75" customHeight="1"/>
    <row r="1859" ht="12.75" customHeight="1"/>
    <row r="1860" ht="12.75" customHeight="1"/>
    <row r="1861" ht="12.75" customHeight="1"/>
    <row r="1862" ht="12.75" customHeight="1"/>
    <row r="1863" ht="12.75" customHeight="1"/>
    <row r="1864" ht="12.75" customHeight="1"/>
    <row r="1865" ht="12.75" customHeight="1"/>
    <row r="1866" ht="12.75" customHeight="1"/>
    <row r="1867" ht="12.75" customHeight="1"/>
    <row r="1868" ht="12.75" customHeight="1"/>
    <row r="1869" ht="12.75" customHeight="1"/>
    <row r="1870" ht="12.75" customHeight="1"/>
    <row r="1871" ht="12.75" customHeight="1"/>
    <row r="1872" ht="12.75" customHeight="1"/>
    <row r="1873" ht="12.75" customHeight="1"/>
    <row r="1874" ht="12.75" customHeight="1"/>
    <row r="1875" ht="12.75" customHeight="1"/>
    <row r="1876" ht="12.75" customHeight="1"/>
    <row r="1877" ht="12.75" customHeight="1"/>
    <row r="1878" ht="12.75" customHeight="1"/>
    <row r="1879" ht="12.75" customHeight="1"/>
    <row r="1880" ht="12.75" customHeight="1"/>
    <row r="1881" ht="12.75" customHeight="1"/>
    <row r="1882" ht="12.75" customHeight="1"/>
    <row r="1883" ht="12.75" customHeight="1"/>
    <row r="1884" ht="12.75" customHeight="1"/>
    <row r="1885" ht="12.75" customHeight="1"/>
    <row r="1886" ht="12.75" customHeight="1"/>
    <row r="1887" ht="12.75" customHeight="1"/>
  </sheetData>
  <autoFilter ref="A1:AK1887" xr:uid="{30836F58-3D33-4C9D-A82D-828124935718}"/>
  <sortState xmlns:xlrd2="http://schemas.microsoft.com/office/spreadsheetml/2017/richdata2" ref="A2:XFC1048576">
    <sortCondition ref="A2:A1048576"/>
  </sortState>
  <dataValidations count="2">
    <dataValidation allowBlank="1" showInputMessage="1" showErrorMessage="1" sqref="I588 F1:H586 G874:H1048576 D2:E1048576 G588:H872 F588:F1048576" xr:uid="{F3E3DFA2-86B6-4DC6-BC94-CB11ACE721A3}"/>
    <dataValidation type="list" allowBlank="1" showInputMessage="1" showErrorMessage="1" errorTitle="Selecione uma opção da lista!" error="Ao clicar em uma célula, uma caixa aparecerá na borda lateral direita, clique nela para ver as opções disponíveis." sqref="A2:A1048576" xr:uid="{80D13C8C-EF1F-44C5-97B0-F3360F43234F}">
      <formula1>Unidades</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errorTitle="Selecione uma opção da lista!" error="Ao clicar em uma célula, uma caixa aparecerá na borda lateral direita, clique nela para ver as opções disponíveis." xr:uid="{E2D43E76-6882-4C6F-933B-0B3BAA1252E0}">
          <x14:formula1>
            <xm:f>'Listas de validação'!$E$2:$E$1120</xm:f>
          </x14:formula1>
          <xm:sqref>C1221:C1247 C1798:C1048576 C1249:C1785 B2:B1048576</xm:sqref>
        </x14:dataValidation>
        <x14:dataValidation type="list" allowBlank="1" showInputMessage="1" showErrorMessage="1" errorTitle="Selecione uma opção da lista!" error="Ao clicar em uma célula, uma caixa aparecerá na borda lateral direita, clique nela para ver as opções disponíveis." xr:uid="{9EF7025F-ED8C-40EF-8D73-7BBF3989722E}">
          <x14:formula1>
            <xm:f>'Listas de validação'!$C$2:$C$1000</xm:f>
          </x14:formula1>
          <xm:sqref>C1248 C1786:C1797 C2:C1220</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3782A08D09F5343B974245FF246A528" ma:contentTypeVersion="10" ma:contentTypeDescription="Crie um novo documento." ma:contentTypeScope="" ma:versionID="36761a7bdab72e7306f9af93bcc3fed5">
  <xsd:schema xmlns:xsd="http://www.w3.org/2001/XMLSchema" xmlns:xs="http://www.w3.org/2001/XMLSchema" xmlns:p="http://schemas.microsoft.com/office/2006/metadata/properties" xmlns:ns2="23da3544-fbef-4d1a-87d5-d7dba42bffa7" xmlns:ns3="9e7f7e29-3788-41d2-8653-0da2132d04e6" targetNamespace="http://schemas.microsoft.com/office/2006/metadata/properties" ma:root="true" ma:fieldsID="1721f85495fc8e6b971c2057f4e63aae" ns2:_="" ns3:_="">
    <xsd:import namespace="23da3544-fbef-4d1a-87d5-d7dba42bffa7"/>
    <xsd:import namespace="9e7f7e29-3788-41d2-8653-0da2132d04e6"/>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3da3544-fbef-4d1a-87d5-d7dba42bffa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e7f7e29-3788-41d2-8653-0da2132d04e6" elementFormDefault="qualified">
    <xsd:import namespace="http://schemas.microsoft.com/office/2006/documentManagement/types"/>
    <xsd:import namespace="http://schemas.microsoft.com/office/infopath/2007/PartnerControls"/>
    <xsd:element name="SharedWithUsers" ma:index="12"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hes de Compartilhado Com"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scriptIds xmlns="http://schemas.microsoft.com/office/extensibility/maker/v1.0" id="script-ids-node-id">
  <scriptId id="ms-officescript%3A%2F%2Fonedrive_business_itemlink%2F01HMADWDJDLCZFGBFN7JE2TUBFVX7OZD37:ms-officescript%3A%2F%2Fonedrive_business_sharinglink%2Fu!aHR0cHM6Ly9lbWJyYXBpaS1teS5zaGFyZXBvaW50LmNvbS86dTovZy9wZXJzb25hbC9ydWJlbnNfZmlsaG9fZW1icmFwaWlfb3JnX2JyL0VTTllzbE1FcmZwSnFkQWxyZjdzajM4QkRBYXVNVGVDR2hEcTZOUVVrWkdkVVE"/>
</scriptIds>
</file>

<file path=customXml/item3.xml><?xml version="1.0" encoding="utf-8"?>
<p:properties xmlns:p="http://schemas.microsoft.com/office/2006/metadata/properties" xmlns:xsi="http://www.w3.org/2001/XMLSchema-instance" xmlns:pc="http://schemas.microsoft.com/office/infopath/2007/PartnerControls">
  <documentManagement>
    <MediaLengthInSeconds xmlns="23da3544-fbef-4d1a-87d5-d7dba42bffa7" xsi:nil="true"/>
    <SharedWithUsers xmlns="9e7f7e29-3788-41d2-8653-0da2132d04e6">
      <UserInfo>
        <DisplayName/>
        <AccountId xsi:nil="true"/>
        <AccountType/>
      </UserInfo>
    </SharedWithUsers>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BB50D23-1DE6-4DC9-84F8-A975D4F5D317}"/>
</file>

<file path=customXml/itemProps2.xml><?xml version="1.0" encoding="utf-8"?>
<ds:datastoreItem xmlns:ds="http://schemas.openxmlformats.org/officeDocument/2006/customXml" ds:itemID="{77850C83-18FE-4887-BB6E-A2D20AF66744}"/>
</file>

<file path=customXml/itemProps3.xml><?xml version="1.0" encoding="utf-8"?>
<ds:datastoreItem xmlns:ds="http://schemas.openxmlformats.org/officeDocument/2006/customXml" ds:itemID="{B0FAEE69-A33B-4727-9373-9A0345D50947}"/>
</file>

<file path=customXml/itemProps4.xml><?xml version="1.0" encoding="utf-8"?>
<ds:datastoreItem xmlns:ds="http://schemas.openxmlformats.org/officeDocument/2006/customXml" ds:itemID="{8589371C-2680-40E2-B37A-E51E5DEE724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Alberto Rommell Ocroche</dc:creator>
  <cp:keywords/>
  <dc:description/>
  <cp:lastModifiedBy/>
  <cp:revision/>
  <dcterms:created xsi:type="dcterms:W3CDTF">2024-05-23T08:34:38Z</dcterms:created>
  <dcterms:modified xsi:type="dcterms:W3CDTF">2024-10-29T12:29:53Z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0x01010093782A08D09F5343B974245FF246A528</vt:lpwstr>
  </property>
  <property fmtid="{D5CDD505-2E9C-101B-9397-08002B2CF9AE}" pid="3" name="ComplianceAssetId">
    <vt:lpwstr/>
  </property>
  <property fmtid="{D5CDD505-2E9C-101B-9397-08002B2CF9AE}" pid="4" name="_ExtendedDescription">
    <vt:lpwstr/>
  </property>
  <property fmtid="{D5CDD505-2E9C-101B-9397-08002B2CF9AE}" pid="5" name="_activity">
    <vt:lpwstr>{"FileActivityType":"11","FileActivityTimeStamp":"2024-08-26T12:35:57.043Z","FileActivityUsersOnPage":[{"DisplayName":"Alexandre Crepory Abbott de Oliveira","Id":"alexandre.oliveira@embrapii.org.br"},{"DisplayName":"Juliana Davies de Oliveira","Id":"juliana.oliveira@embrapii.org.br"}],"FileActivityNavigationId":null}</vt:lpwstr>
  </property>
  <property fmtid="{D5CDD505-2E9C-101B-9397-08002B2CF9AE}" pid="6" name="TriggerFlowInfo">
    <vt:lpwstr/>
  </property>
</Properties>
</file>