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ulfg\2022-2023\LUFE-S5-ME-Class-Notes\Laboratories and Workshops\Hydraulics\Lab 2 - Channel Lab Flow\"/>
    </mc:Choice>
  </mc:AlternateContent>
  <xr:revisionPtr revIDLastSave="0" documentId="13_ncr:1_{ADA34955-7D13-4E51-9D63-474A070E8FAC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hamfer Dam" sheetId="1" r:id="rId1"/>
    <sheet name="Fillet D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2" l="1"/>
  <c r="Q9" i="2" s="1"/>
  <c r="P8" i="2"/>
  <c r="Q8" i="2" s="1"/>
  <c r="P7" i="2"/>
  <c r="Q7" i="2" s="1"/>
  <c r="P6" i="2"/>
  <c r="Q6" i="2" s="1"/>
  <c r="P5" i="2"/>
  <c r="Q5" i="2" s="1"/>
  <c r="P4" i="2"/>
  <c r="Q4" i="2" s="1"/>
  <c r="P3" i="2"/>
  <c r="Q3" i="2" s="1"/>
  <c r="P2" i="2"/>
  <c r="Q2" i="2" s="1"/>
  <c r="K9" i="2"/>
  <c r="L9" i="2" s="1"/>
  <c r="K8" i="2"/>
  <c r="L8" i="2" s="1"/>
  <c r="K7" i="2"/>
  <c r="L7" i="2" s="1"/>
  <c r="K6" i="2"/>
  <c r="L6" i="2" s="1"/>
  <c r="K5" i="2"/>
  <c r="L5" i="2" s="1"/>
  <c r="K4" i="2"/>
  <c r="L4" i="2" s="1"/>
  <c r="K3" i="2"/>
  <c r="L3" i="2" s="1"/>
  <c r="K2" i="2"/>
  <c r="L2" i="2" s="1"/>
  <c r="F9" i="2"/>
  <c r="F8" i="2"/>
  <c r="F7" i="2"/>
  <c r="F6" i="2"/>
  <c r="F5" i="2"/>
  <c r="F4" i="2"/>
  <c r="F3" i="2"/>
  <c r="F2" i="2"/>
  <c r="D9" i="2"/>
  <c r="D8" i="2"/>
  <c r="D7" i="2"/>
  <c r="G7" i="2" s="1"/>
  <c r="H7" i="2" s="1"/>
  <c r="I7" i="2" s="1"/>
  <c r="D6" i="2"/>
  <c r="G6" i="2" s="1"/>
  <c r="H6" i="2" s="1"/>
  <c r="I6" i="2" s="1"/>
  <c r="D5" i="2"/>
  <c r="D4" i="2"/>
  <c r="D3" i="2"/>
  <c r="G3" i="2" s="1"/>
  <c r="H3" i="2" s="1"/>
  <c r="I3" i="2" s="1"/>
  <c r="D2" i="2"/>
  <c r="G2" i="2" s="1"/>
  <c r="H2" i="2" s="1"/>
  <c r="I2" i="2" s="1"/>
  <c r="P9" i="1"/>
  <c r="P8" i="1"/>
  <c r="P7" i="1"/>
  <c r="P6" i="1"/>
  <c r="P5" i="1"/>
  <c r="P4" i="1"/>
  <c r="P3" i="1"/>
  <c r="P2" i="1"/>
  <c r="K3" i="1"/>
  <c r="K4" i="1"/>
  <c r="K5" i="1"/>
  <c r="K6" i="1"/>
  <c r="K7" i="1"/>
  <c r="K8" i="1"/>
  <c r="K9" i="1"/>
  <c r="K2" i="1"/>
  <c r="F3" i="1"/>
  <c r="F4" i="1"/>
  <c r="F5" i="1"/>
  <c r="F6" i="1"/>
  <c r="F7" i="1"/>
  <c r="F8" i="1"/>
  <c r="F9" i="1"/>
  <c r="F2" i="1"/>
  <c r="D3" i="1"/>
  <c r="D4" i="1"/>
  <c r="L4" i="1" s="1"/>
  <c r="M4" i="1" s="1"/>
  <c r="N4" i="1" s="1"/>
  <c r="D5" i="1"/>
  <c r="Q5" i="1" s="1"/>
  <c r="R5" i="1" s="1"/>
  <c r="S5" i="1" s="1"/>
  <c r="D6" i="1"/>
  <c r="Q6" i="1" s="1"/>
  <c r="R6" i="1" s="1"/>
  <c r="S6" i="1" s="1"/>
  <c r="D7" i="1"/>
  <c r="D8" i="1"/>
  <c r="Q8" i="1" s="1"/>
  <c r="R8" i="1" s="1"/>
  <c r="S8" i="1" s="1"/>
  <c r="D9" i="1"/>
  <c r="Q9" i="1" s="1"/>
  <c r="R9" i="1" s="1"/>
  <c r="S9" i="1" s="1"/>
  <c r="D2" i="1"/>
  <c r="L2" i="1" s="1"/>
  <c r="M2" i="1" s="1"/>
  <c r="N2" i="1" s="1"/>
  <c r="M6" i="2" l="1"/>
  <c r="N6" i="2" s="1"/>
  <c r="M7" i="2"/>
  <c r="N7" i="2" s="1"/>
  <c r="M3" i="2"/>
  <c r="N3" i="2" s="1"/>
  <c r="M2" i="2"/>
  <c r="N2" i="2" s="1"/>
  <c r="R3" i="2"/>
  <c r="S3" i="2" s="1"/>
  <c r="R7" i="2"/>
  <c r="S7" i="2" s="1"/>
  <c r="R6" i="2"/>
  <c r="S6" i="2" s="1"/>
  <c r="R4" i="2"/>
  <c r="S4" i="2" s="1"/>
  <c r="R2" i="2"/>
  <c r="S2" i="2" s="1"/>
  <c r="G4" i="2"/>
  <c r="H4" i="2" s="1"/>
  <c r="I4" i="2" s="1"/>
  <c r="M4" i="2" s="1"/>
  <c r="N4" i="2" s="1"/>
  <c r="G8" i="2"/>
  <c r="H8" i="2" s="1"/>
  <c r="I8" i="2" s="1"/>
  <c r="M8" i="2" s="1"/>
  <c r="N8" i="2" s="1"/>
  <c r="R8" i="2" s="1"/>
  <c r="S8" i="2" s="1"/>
  <c r="G5" i="2"/>
  <c r="H5" i="2" s="1"/>
  <c r="I5" i="2" s="1"/>
  <c r="M5" i="2" s="1"/>
  <c r="N5" i="2" s="1"/>
  <c r="R5" i="2" s="1"/>
  <c r="S5" i="2" s="1"/>
  <c r="G9" i="2"/>
  <c r="H9" i="2" s="1"/>
  <c r="I9" i="2" s="1"/>
  <c r="M9" i="2" s="1"/>
  <c r="N9" i="2" s="1"/>
  <c r="R9" i="2" s="1"/>
  <c r="S9" i="2" s="1"/>
  <c r="Q7" i="1"/>
  <c r="R7" i="1" s="1"/>
  <c r="S7" i="1" s="1"/>
  <c r="Q3" i="1"/>
  <c r="R3" i="1" s="1"/>
  <c r="S3" i="1" s="1"/>
  <c r="G6" i="1"/>
  <c r="H6" i="1" s="1"/>
  <c r="I6" i="1" s="1"/>
  <c r="L6" i="1"/>
  <c r="M6" i="1" s="1"/>
  <c r="N6" i="1" s="1"/>
  <c r="G9" i="1"/>
  <c r="H9" i="1" s="1"/>
  <c r="I9" i="1" s="1"/>
  <c r="G5" i="1"/>
  <c r="H5" i="1" s="1"/>
  <c r="I5" i="1" s="1"/>
  <c r="L9" i="1"/>
  <c r="M9" i="1" s="1"/>
  <c r="N9" i="1" s="1"/>
  <c r="L5" i="1"/>
  <c r="M5" i="1" s="1"/>
  <c r="N5" i="1" s="1"/>
  <c r="G2" i="1"/>
  <c r="H2" i="1" s="1"/>
  <c r="I2" i="1" s="1"/>
  <c r="Q2" i="1"/>
  <c r="R2" i="1" s="1"/>
  <c r="S2" i="1" s="1"/>
  <c r="L8" i="1"/>
  <c r="M8" i="1" s="1"/>
  <c r="N8" i="1" s="1"/>
  <c r="Q4" i="1"/>
  <c r="R4" i="1" s="1"/>
  <c r="S4" i="1" s="1"/>
  <c r="G8" i="1"/>
  <c r="H8" i="1" s="1"/>
  <c r="I8" i="1" s="1"/>
  <c r="G4" i="1"/>
  <c r="H4" i="1" s="1"/>
  <c r="I4" i="1" s="1"/>
  <c r="G7" i="1"/>
  <c r="H7" i="1" s="1"/>
  <c r="I7" i="1" s="1"/>
  <c r="G3" i="1"/>
  <c r="H3" i="1" s="1"/>
  <c r="I3" i="1" s="1"/>
  <c r="L7" i="1"/>
  <c r="M7" i="1" s="1"/>
  <c r="N7" i="1" s="1"/>
  <c r="L3" i="1"/>
  <c r="M3" i="1" s="1"/>
  <c r="N3" i="1" s="1"/>
</calcChain>
</file>

<file path=xl/sharedStrings.xml><?xml version="1.0" encoding="utf-8"?>
<sst xmlns="http://schemas.openxmlformats.org/spreadsheetml/2006/main" count="42" uniqueCount="19">
  <si>
    <t>Mass</t>
  </si>
  <si>
    <t>Time</t>
  </si>
  <si>
    <t>h1</t>
  </si>
  <si>
    <t>h2</t>
  </si>
  <si>
    <t>h3</t>
  </si>
  <si>
    <t>Volume</t>
  </si>
  <si>
    <t>Q (Flow Rate)</t>
  </si>
  <si>
    <t>S1</t>
  </si>
  <si>
    <t>S2</t>
  </si>
  <si>
    <t>S3</t>
  </si>
  <si>
    <t xml:space="preserve">B = </t>
  </si>
  <si>
    <t>g =</t>
  </si>
  <si>
    <t>velocity 1</t>
  </si>
  <si>
    <t>Frud Number 1</t>
  </si>
  <si>
    <t>Frud Number 2</t>
  </si>
  <si>
    <t>Frud Number 3</t>
  </si>
  <si>
    <t>Flow Type</t>
  </si>
  <si>
    <t>velocity 3</t>
  </si>
  <si>
    <t>velocity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</si>
</sst>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workbookViewId="0">
      <selection activeCell="A13" sqref="A13"/>
    </sheetView>
  </sheetViews>
  <sheetFormatPr defaultRowHeight="15" x14ac:dyDescent="0.25"/>
  <cols>
    <col min="1" max="1" width="5.42578125" bestFit="1" customWidth="1"/>
    <col min="2" max="2" width="8" bestFit="1" customWidth="1"/>
    <col min="3" max="3" width="6" bestFit="1" customWidth="1"/>
    <col min="4" max="4" width="13.140625" bestFit="1" customWidth="1"/>
    <col min="5" max="5" width="4" bestFit="1" customWidth="1"/>
    <col min="6" max="6" width="6" bestFit="1" customWidth="1"/>
    <col min="7" max="7" width="12" bestFit="1" customWidth="1"/>
    <col min="8" max="8" width="14.28515625" bestFit="1" customWidth="1"/>
    <col min="9" max="9" width="10" bestFit="1" customWidth="1"/>
    <col min="10" max="10" width="5" bestFit="1" customWidth="1"/>
    <col min="11" max="11" width="6" bestFit="1" customWidth="1"/>
    <col min="12" max="12" width="12" bestFit="1" customWidth="1"/>
    <col min="13" max="13" width="14.28515625" bestFit="1" customWidth="1"/>
    <col min="14" max="14" width="10" bestFit="1" customWidth="1"/>
    <col min="15" max="15" width="4" bestFit="1" customWidth="1"/>
    <col min="16" max="16" width="6" bestFit="1" customWidth="1"/>
    <col min="17" max="17" width="12" bestFit="1" customWidth="1"/>
    <col min="18" max="18" width="14.28515625" bestFit="1" customWidth="1"/>
    <col min="19" max="19" width="10" bestFit="1" customWidth="1"/>
  </cols>
  <sheetData>
    <row r="1" spans="1:19" x14ac:dyDescent="0.25">
      <c r="A1" t="s">
        <v>0</v>
      </c>
      <c r="B1" t="s">
        <v>5</v>
      </c>
      <c r="C1" t="s">
        <v>1</v>
      </c>
      <c r="D1" s="1" t="s">
        <v>6</v>
      </c>
      <c r="E1" t="s">
        <v>2</v>
      </c>
      <c r="F1" t="s">
        <v>7</v>
      </c>
      <c r="G1" t="s">
        <v>12</v>
      </c>
      <c r="H1" t="s">
        <v>13</v>
      </c>
      <c r="I1" t="s">
        <v>16</v>
      </c>
      <c r="J1" t="s">
        <v>3</v>
      </c>
      <c r="K1" t="s">
        <v>8</v>
      </c>
      <c r="L1" t="s">
        <v>18</v>
      </c>
      <c r="M1" t="s">
        <v>14</v>
      </c>
      <c r="N1" t="s">
        <v>16</v>
      </c>
      <c r="O1" t="s">
        <v>4</v>
      </c>
      <c r="P1" t="s">
        <v>9</v>
      </c>
      <c r="Q1" t="s">
        <v>17</v>
      </c>
      <c r="R1" t="s">
        <v>15</v>
      </c>
      <c r="S1" t="s">
        <v>16</v>
      </c>
    </row>
    <row r="2" spans="1:19" x14ac:dyDescent="0.25">
      <c r="A2">
        <v>5</v>
      </c>
      <c r="B2">
        <v>5</v>
      </c>
      <c r="C2">
        <v>20.5</v>
      </c>
      <c r="D2" s="1">
        <f>B2 * C2</f>
        <v>102.5</v>
      </c>
      <c r="E2">
        <v>1.2</v>
      </c>
      <c r="F2">
        <f>E2 * $A$12</f>
        <v>18</v>
      </c>
      <c r="G2">
        <f>D2 / F2</f>
        <v>5.6944444444444446</v>
      </c>
      <c r="H2">
        <f>G2/($A$14*E2)</f>
        <v>0.48422146636432351</v>
      </c>
      <c r="I2" t="str">
        <f>IF(H2&gt;1,"Turblent", "Laminar")</f>
        <v>Laminar</v>
      </c>
      <c r="J2">
        <v>4.3</v>
      </c>
      <c r="K2">
        <f>J2 * $A$12</f>
        <v>64.5</v>
      </c>
      <c r="L2">
        <f>D2/K2</f>
        <v>1.5891472868217054</v>
      </c>
      <c r="M2">
        <f>L2/($A$14*J2)</f>
        <v>3.7711136374506536E-2</v>
      </c>
      <c r="N2" t="str">
        <f>IF(M2&gt;1,"Turblent", "Laminar")</f>
        <v>Laminar</v>
      </c>
      <c r="O2">
        <v>3.8</v>
      </c>
      <c r="P2">
        <f>O2 * $A$12</f>
        <v>57</v>
      </c>
      <c r="Q2">
        <f>D2/P2</f>
        <v>1.7982456140350878</v>
      </c>
      <c r="R2">
        <f>Q2/($A$14*O2)</f>
        <v>4.8288013266248327E-2</v>
      </c>
      <c r="S2" t="str">
        <f>IF(R2&gt;1,"Turblent", "Laminar")</f>
        <v>Laminar</v>
      </c>
    </row>
    <row r="3" spans="1:19" x14ac:dyDescent="0.25">
      <c r="A3">
        <v>5</v>
      </c>
      <c r="B3">
        <v>5</v>
      </c>
      <c r="C3">
        <v>14.5</v>
      </c>
      <c r="D3" s="1">
        <f t="shared" ref="D3:D9" si="0">B3 * C3</f>
        <v>72.5</v>
      </c>
      <c r="E3">
        <v>2.2000000000000002</v>
      </c>
      <c r="F3">
        <f t="shared" ref="F3:F9" si="1">E3 * $A$12</f>
        <v>33</v>
      </c>
      <c r="G3">
        <f t="shared" ref="G3:G9" si="2">D3 / F3</f>
        <v>2.1969696969696968</v>
      </c>
      <c r="H3">
        <f t="shared" ref="H3:H9" si="3">G3/($A$14*E3)</f>
        <v>0.10190026423792656</v>
      </c>
      <c r="I3" t="str">
        <f t="shared" ref="I3:I9" si="4">IF(H3&gt;1,"Turblent", "Laminar")</f>
        <v>Laminar</v>
      </c>
      <c r="J3">
        <v>2.2999999999999998</v>
      </c>
      <c r="K3">
        <f t="shared" ref="K3:P9" si="5">J3 * $A$12</f>
        <v>34.5</v>
      </c>
      <c r="L3">
        <f t="shared" ref="L3:L9" si="6">D3/K3</f>
        <v>2.1014492753623188</v>
      </c>
      <c r="M3">
        <f t="shared" ref="M3:M9" si="7">L3/($A$14*J3)</f>
        <v>9.3231999794246623E-2</v>
      </c>
      <c r="N3" t="str">
        <f t="shared" ref="N3:N9" si="8">IF(M3&gt;1,"Turblent", "Laminar")</f>
        <v>Laminar</v>
      </c>
      <c r="O3">
        <v>5</v>
      </c>
      <c r="P3">
        <f t="shared" si="5"/>
        <v>75</v>
      </c>
      <c r="Q3">
        <f t="shared" ref="Q3:Q9" si="9">D3/P3</f>
        <v>0.96666666666666667</v>
      </c>
      <c r="R3">
        <f t="shared" ref="R3:R9" si="10">Q3/($A$14*O3)</f>
        <v>1.9727891156462587E-2</v>
      </c>
      <c r="S3" t="str">
        <f t="shared" ref="S3:S9" si="11">IF(R3&gt;1,"Turblent", "Laminar")</f>
        <v>Laminar</v>
      </c>
    </row>
    <row r="4" spans="1:19" x14ac:dyDescent="0.25">
      <c r="A4">
        <v>5</v>
      </c>
      <c r="B4">
        <v>5</v>
      </c>
      <c r="C4">
        <v>11.24</v>
      </c>
      <c r="D4" s="1">
        <f t="shared" si="0"/>
        <v>56.2</v>
      </c>
      <c r="E4">
        <v>3</v>
      </c>
      <c r="F4">
        <f t="shared" si="1"/>
        <v>45</v>
      </c>
      <c r="G4">
        <f t="shared" si="2"/>
        <v>1.2488888888888889</v>
      </c>
      <c r="H4">
        <f t="shared" si="3"/>
        <v>4.2479213907785335E-2</v>
      </c>
      <c r="I4" t="str">
        <f t="shared" si="4"/>
        <v>Laminar</v>
      </c>
      <c r="J4">
        <v>2.5499999999999998</v>
      </c>
      <c r="K4">
        <f t="shared" si="5"/>
        <v>38.25</v>
      </c>
      <c r="L4">
        <f t="shared" si="6"/>
        <v>1.4692810457516341</v>
      </c>
      <c r="M4">
        <f t="shared" si="7"/>
        <v>5.8794759733958951E-2</v>
      </c>
      <c r="N4" t="str">
        <f t="shared" si="8"/>
        <v>Laminar</v>
      </c>
      <c r="O4">
        <v>5</v>
      </c>
      <c r="P4">
        <f t="shared" si="5"/>
        <v>75</v>
      </c>
      <c r="Q4">
        <f t="shared" si="9"/>
        <v>0.74933333333333341</v>
      </c>
      <c r="R4">
        <f t="shared" si="10"/>
        <v>1.5292517006802722E-2</v>
      </c>
      <c r="S4" t="str">
        <f t="shared" si="11"/>
        <v>Laminar</v>
      </c>
    </row>
    <row r="5" spans="1:19" x14ac:dyDescent="0.25">
      <c r="A5">
        <v>5</v>
      </c>
      <c r="B5">
        <v>5</v>
      </c>
      <c r="C5">
        <v>10.08</v>
      </c>
      <c r="D5" s="1">
        <f t="shared" si="0"/>
        <v>50.4</v>
      </c>
      <c r="E5">
        <v>3.5</v>
      </c>
      <c r="F5">
        <f t="shared" si="1"/>
        <v>52.5</v>
      </c>
      <c r="G5">
        <f t="shared" si="2"/>
        <v>0.96</v>
      </c>
      <c r="H5">
        <f t="shared" si="3"/>
        <v>2.7988338192419821E-2</v>
      </c>
      <c r="I5" t="str">
        <f t="shared" si="4"/>
        <v>Laminar</v>
      </c>
      <c r="J5">
        <v>2.8</v>
      </c>
      <c r="K5">
        <f t="shared" si="5"/>
        <v>42</v>
      </c>
      <c r="L5">
        <f t="shared" si="6"/>
        <v>1.2</v>
      </c>
      <c r="M5">
        <f t="shared" si="7"/>
        <v>4.3731778425655975E-2</v>
      </c>
      <c r="N5" t="str">
        <f t="shared" si="8"/>
        <v>Laminar</v>
      </c>
      <c r="O5">
        <v>3</v>
      </c>
      <c r="P5">
        <f t="shared" si="5"/>
        <v>45</v>
      </c>
      <c r="Q5">
        <f t="shared" si="9"/>
        <v>1.1199999999999999</v>
      </c>
      <c r="R5">
        <f t="shared" si="10"/>
        <v>3.8095238095238092E-2</v>
      </c>
      <c r="S5" t="str">
        <f t="shared" si="11"/>
        <v>Laminar</v>
      </c>
    </row>
    <row r="6" spans="1:19" x14ac:dyDescent="0.25">
      <c r="A6">
        <v>7</v>
      </c>
      <c r="B6">
        <v>7</v>
      </c>
      <c r="C6">
        <v>60.58</v>
      </c>
      <c r="D6" s="1">
        <f t="shared" si="0"/>
        <v>424.06</v>
      </c>
      <c r="E6">
        <v>0.7</v>
      </c>
      <c r="F6">
        <f t="shared" si="1"/>
        <v>10.5</v>
      </c>
      <c r="G6">
        <f t="shared" si="2"/>
        <v>40.38666666666667</v>
      </c>
      <c r="H6">
        <f t="shared" si="3"/>
        <v>5.887269193391643</v>
      </c>
      <c r="I6" t="str">
        <f t="shared" si="4"/>
        <v>Turblent</v>
      </c>
      <c r="J6">
        <v>3.3</v>
      </c>
      <c r="K6">
        <f t="shared" si="5"/>
        <v>49.5</v>
      </c>
      <c r="L6">
        <f t="shared" si="6"/>
        <v>8.5668686868686876</v>
      </c>
      <c r="M6">
        <f t="shared" si="7"/>
        <v>0.26490008308190127</v>
      </c>
      <c r="N6" t="str">
        <f t="shared" si="8"/>
        <v>Laminar</v>
      </c>
      <c r="O6">
        <v>3</v>
      </c>
      <c r="P6">
        <f t="shared" si="5"/>
        <v>45</v>
      </c>
      <c r="Q6">
        <f t="shared" si="9"/>
        <v>9.4235555555555557</v>
      </c>
      <c r="R6">
        <f t="shared" si="10"/>
        <v>0.3205291005291005</v>
      </c>
      <c r="S6" t="str">
        <f t="shared" si="11"/>
        <v>Laminar</v>
      </c>
    </row>
    <row r="7" spans="1:19" x14ac:dyDescent="0.25">
      <c r="A7">
        <v>7</v>
      </c>
      <c r="B7">
        <v>7</v>
      </c>
      <c r="C7">
        <v>24.4</v>
      </c>
      <c r="D7" s="1">
        <f t="shared" si="0"/>
        <v>170.79999999999998</v>
      </c>
      <c r="E7">
        <v>2.5</v>
      </c>
      <c r="F7">
        <f t="shared" si="1"/>
        <v>37.5</v>
      </c>
      <c r="G7">
        <f t="shared" si="2"/>
        <v>4.554666666666666</v>
      </c>
      <c r="H7">
        <f t="shared" si="3"/>
        <v>0.18590476190476188</v>
      </c>
      <c r="I7" t="str">
        <f t="shared" si="4"/>
        <v>Laminar</v>
      </c>
      <c r="J7">
        <v>3.6</v>
      </c>
      <c r="K7">
        <f t="shared" si="5"/>
        <v>54</v>
      </c>
      <c r="L7">
        <f t="shared" si="6"/>
        <v>3.1629629629629625</v>
      </c>
      <c r="M7">
        <f t="shared" si="7"/>
        <v>8.9653145208700755E-2</v>
      </c>
      <c r="N7" t="str">
        <f t="shared" si="8"/>
        <v>Laminar</v>
      </c>
      <c r="O7">
        <v>4.8</v>
      </c>
      <c r="P7">
        <f t="shared" si="5"/>
        <v>72</v>
      </c>
      <c r="Q7">
        <f t="shared" si="9"/>
        <v>2.3722222222222218</v>
      </c>
      <c r="R7">
        <f t="shared" si="10"/>
        <v>5.0429894179894172E-2</v>
      </c>
      <c r="S7" t="str">
        <f t="shared" si="11"/>
        <v>Laminar</v>
      </c>
    </row>
    <row r="8" spans="1:19" x14ac:dyDescent="0.25">
      <c r="A8">
        <v>7</v>
      </c>
      <c r="B8">
        <v>7</v>
      </c>
      <c r="C8">
        <v>17.2</v>
      </c>
      <c r="D8" s="1">
        <f t="shared" si="0"/>
        <v>120.39999999999999</v>
      </c>
      <c r="E8">
        <v>3.5</v>
      </c>
      <c r="F8">
        <f t="shared" si="1"/>
        <v>52.5</v>
      </c>
      <c r="G8">
        <f t="shared" si="2"/>
        <v>2.293333333333333</v>
      </c>
      <c r="H8">
        <f t="shared" si="3"/>
        <v>6.6861030126336235E-2</v>
      </c>
      <c r="I8" t="str">
        <f t="shared" si="4"/>
        <v>Laminar</v>
      </c>
      <c r="J8">
        <v>2.5</v>
      </c>
      <c r="K8">
        <f t="shared" si="5"/>
        <v>37.5</v>
      </c>
      <c r="L8">
        <f t="shared" si="6"/>
        <v>3.2106666666666666</v>
      </c>
      <c r="M8">
        <f t="shared" si="7"/>
        <v>0.13104761904761905</v>
      </c>
      <c r="N8" t="str">
        <f t="shared" si="8"/>
        <v>Laminar</v>
      </c>
      <c r="O8">
        <v>5</v>
      </c>
      <c r="P8">
        <f t="shared" si="5"/>
        <v>75</v>
      </c>
      <c r="Q8">
        <f t="shared" si="9"/>
        <v>1.6053333333333333</v>
      </c>
      <c r="R8">
        <f t="shared" si="10"/>
        <v>3.2761904761904763E-2</v>
      </c>
      <c r="S8" t="str">
        <f t="shared" si="11"/>
        <v>Laminar</v>
      </c>
    </row>
    <row r="9" spans="1:19" x14ac:dyDescent="0.25">
      <c r="A9">
        <v>7</v>
      </c>
      <c r="B9">
        <v>7</v>
      </c>
      <c r="C9">
        <v>14.61</v>
      </c>
      <c r="D9" s="1">
        <f t="shared" si="0"/>
        <v>102.27</v>
      </c>
      <c r="E9">
        <v>5.5</v>
      </c>
      <c r="F9">
        <f t="shared" si="1"/>
        <v>82.5</v>
      </c>
      <c r="G9">
        <f t="shared" si="2"/>
        <v>1.2396363636363636</v>
      </c>
      <c r="H9">
        <f t="shared" si="3"/>
        <v>2.2998819362455725E-2</v>
      </c>
      <c r="I9" t="str">
        <f t="shared" si="4"/>
        <v>Laminar</v>
      </c>
      <c r="J9">
        <v>2.7</v>
      </c>
      <c r="K9">
        <f t="shared" si="5"/>
        <v>40.5</v>
      </c>
      <c r="L9">
        <f t="shared" si="6"/>
        <v>2.525185185185185</v>
      </c>
      <c r="M9">
        <f t="shared" si="7"/>
        <v>9.5434058397021335E-2</v>
      </c>
      <c r="N9" t="str">
        <f t="shared" si="8"/>
        <v>Laminar</v>
      </c>
      <c r="O9">
        <v>4</v>
      </c>
      <c r="P9">
        <f t="shared" si="5"/>
        <v>60</v>
      </c>
      <c r="Q9">
        <f t="shared" si="9"/>
        <v>1.7044999999999999</v>
      </c>
      <c r="R9">
        <f t="shared" si="10"/>
        <v>4.3482142857142851E-2</v>
      </c>
      <c r="S9" t="str">
        <f t="shared" si="11"/>
        <v>Laminar</v>
      </c>
    </row>
    <row r="11" spans="1:19" x14ac:dyDescent="0.25">
      <c r="A11" t="s">
        <v>10</v>
      </c>
    </row>
    <row r="12" spans="1:19" x14ac:dyDescent="0.25">
      <c r="A12">
        <v>15</v>
      </c>
    </row>
    <row r="13" spans="1:19" x14ac:dyDescent="0.25">
      <c r="A13" s="2" t="s">
        <v>11</v>
      </c>
    </row>
    <row r="14" spans="1:19" x14ac:dyDescent="0.25">
      <c r="A14">
        <v>9.8000000000000007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41094-9263-4BE2-85AB-70EB90A90742}">
  <dimension ref="A1:S14"/>
  <sheetViews>
    <sheetView tabSelected="1" workbookViewId="0">
      <selection activeCell="A13" sqref="A13"/>
    </sheetView>
  </sheetViews>
  <sheetFormatPr defaultRowHeight="15" x14ac:dyDescent="0.25"/>
  <cols>
    <col min="1" max="1" width="5.42578125" bestFit="1" customWidth="1"/>
    <col min="2" max="2" width="8" bestFit="1" customWidth="1"/>
    <col min="3" max="3" width="6" bestFit="1" customWidth="1"/>
    <col min="4" max="4" width="13.140625" bestFit="1" customWidth="1"/>
    <col min="5" max="5" width="4" bestFit="1" customWidth="1"/>
    <col min="6" max="6" width="6" bestFit="1" customWidth="1"/>
    <col min="7" max="7" width="12" bestFit="1" customWidth="1"/>
    <col min="8" max="8" width="14.28515625" bestFit="1" customWidth="1"/>
    <col min="9" max="9" width="10" bestFit="1" customWidth="1"/>
    <col min="10" max="10" width="4" bestFit="1" customWidth="1"/>
    <col min="11" max="11" width="6" bestFit="1" customWidth="1"/>
    <col min="12" max="12" width="12" bestFit="1" customWidth="1"/>
    <col min="13" max="13" width="14.28515625" bestFit="1" customWidth="1"/>
    <col min="14" max="14" width="10" bestFit="1" customWidth="1"/>
    <col min="15" max="15" width="4" bestFit="1" customWidth="1"/>
    <col min="16" max="16" width="6" bestFit="1" customWidth="1"/>
    <col min="17" max="17" width="12" bestFit="1" customWidth="1"/>
    <col min="18" max="18" width="14.28515625" bestFit="1" customWidth="1"/>
    <col min="19" max="19" width="10" bestFit="1" customWidth="1"/>
  </cols>
  <sheetData>
    <row r="1" spans="1:19" x14ac:dyDescent="0.25">
      <c r="A1" t="s">
        <v>0</v>
      </c>
      <c r="B1" t="s">
        <v>5</v>
      </c>
      <c r="C1" t="s">
        <v>1</v>
      </c>
      <c r="D1" s="1" t="s">
        <v>6</v>
      </c>
      <c r="E1" t="s">
        <v>2</v>
      </c>
      <c r="F1" t="s">
        <v>7</v>
      </c>
      <c r="G1" t="s">
        <v>12</v>
      </c>
      <c r="H1" t="s">
        <v>13</v>
      </c>
      <c r="I1" t="s">
        <v>16</v>
      </c>
      <c r="J1" t="s">
        <v>3</v>
      </c>
      <c r="K1" t="s">
        <v>7</v>
      </c>
      <c r="L1" t="s">
        <v>12</v>
      </c>
      <c r="M1" t="s">
        <v>13</v>
      </c>
      <c r="N1" t="s">
        <v>16</v>
      </c>
      <c r="O1" t="s">
        <v>4</v>
      </c>
      <c r="P1" t="s">
        <v>7</v>
      </c>
      <c r="Q1" t="s">
        <v>12</v>
      </c>
      <c r="R1" t="s">
        <v>13</v>
      </c>
      <c r="S1" t="s">
        <v>16</v>
      </c>
    </row>
    <row r="2" spans="1:19" x14ac:dyDescent="0.25">
      <c r="A2">
        <v>5</v>
      </c>
      <c r="B2">
        <v>5</v>
      </c>
      <c r="C2">
        <v>12.85</v>
      </c>
      <c r="D2" s="1">
        <f>B2 * C2</f>
        <v>64.25</v>
      </c>
      <c r="E2">
        <v>1.9</v>
      </c>
      <c r="F2">
        <f>E2 * $A$12</f>
        <v>28.5</v>
      </c>
      <c r="G2">
        <f>D2 / F2</f>
        <v>2.2543859649122808</v>
      </c>
      <c r="H2">
        <f>G2/($A$14*E2)</f>
        <v>0.12107336009195922</v>
      </c>
      <c r="I2" t="str">
        <f>IF(H2&gt;1,"Turblent", "Laminar")</f>
        <v>Laminar</v>
      </c>
      <c r="J2">
        <v>2.1</v>
      </c>
      <c r="K2">
        <f>J2 * $A$12</f>
        <v>31.5</v>
      </c>
      <c r="L2">
        <f>J2 / K2</f>
        <v>6.6666666666666666E-2</v>
      </c>
      <c r="M2">
        <f>L2/($A$14*J2)</f>
        <v>3.2393909944930348E-3</v>
      </c>
      <c r="N2" t="str">
        <f>IF(M2&gt;1,"Turblent", "Laminar")</f>
        <v>Laminar</v>
      </c>
      <c r="O2">
        <v>4</v>
      </c>
      <c r="P2">
        <f>O2 * $A$12</f>
        <v>60</v>
      </c>
      <c r="Q2">
        <f>O2 / P2</f>
        <v>6.6666666666666666E-2</v>
      </c>
      <c r="R2">
        <f>Q2/($A$14*O2)</f>
        <v>1.7006802721088435E-3</v>
      </c>
      <c r="S2" t="str">
        <f>IF(R2&gt;1,"Turblent", "Laminar")</f>
        <v>Laminar</v>
      </c>
    </row>
    <row r="3" spans="1:19" x14ac:dyDescent="0.25">
      <c r="A3">
        <v>5</v>
      </c>
      <c r="B3">
        <v>5</v>
      </c>
      <c r="C3">
        <v>49.39</v>
      </c>
      <c r="D3" s="1">
        <f t="shared" ref="D3:D9" si="0">B3 * C3</f>
        <v>246.95</v>
      </c>
      <c r="E3">
        <v>2.2999999999999998</v>
      </c>
      <c r="F3">
        <f t="shared" ref="F3:F9" si="1">E3 * $A$12</f>
        <v>34.5</v>
      </c>
      <c r="G3">
        <f t="shared" ref="G3:G9" si="2">D3 / F3</f>
        <v>7.1579710144927535</v>
      </c>
      <c r="H3">
        <f t="shared" ref="H3:H9" si="3">G3/($A$14*E3)</f>
        <v>0.31756748067847179</v>
      </c>
      <c r="I3" t="str">
        <f t="shared" ref="I3:I9" si="4">IF(H3&gt;1,"Turblent", "Laminar")</f>
        <v>Laminar</v>
      </c>
      <c r="J3">
        <v>2.2999999999999998</v>
      </c>
      <c r="K3">
        <f t="shared" ref="K3:K9" si="5">J3 * $A$12</f>
        <v>34.5</v>
      </c>
      <c r="L3">
        <f t="shared" ref="L3:L9" si="6">J3 / K3</f>
        <v>6.6666666666666666E-2</v>
      </c>
      <c r="M3">
        <f t="shared" ref="M3:M9" si="7">L3/($A$14*J3)</f>
        <v>2.9577048210588583E-3</v>
      </c>
      <c r="N3" t="str">
        <f t="shared" ref="N3:N9" si="8">IF(M3&gt;1,"Turblent", "Laminar")</f>
        <v>Laminar</v>
      </c>
      <c r="O3">
        <v>4.5</v>
      </c>
      <c r="P3">
        <f t="shared" ref="P3:P9" si="9">O3 * $A$12</f>
        <v>67.5</v>
      </c>
      <c r="Q3">
        <f t="shared" ref="Q3:Q9" si="10">O3 / P3</f>
        <v>6.6666666666666666E-2</v>
      </c>
      <c r="R3">
        <f t="shared" ref="R3:R9" si="11">Q3/($A$14*O3)</f>
        <v>1.511715797430083E-3</v>
      </c>
      <c r="S3" t="str">
        <f t="shared" ref="S3:S9" si="12">IF(R3&gt;1,"Turblent", "Laminar")</f>
        <v>Laminar</v>
      </c>
    </row>
    <row r="4" spans="1:19" x14ac:dyDescent="0.25">
      <c r="A4">
        <v>5</v>
      </c>
      <c r="B4">
        <v>5</v>
      </c>
      <c r="C4">
        <v>13.61</v>
      </c>
      <c r="D4" s="1">
        <f t="shared" si="0"/>
        <v>68.05</v>
      </c>
      <c r="E4">
        <v>1.7</v>
      </c>
      <c r="F4">
        <f t="shared" si="1"/>
        <v>25.5</v>
      </c>
      <c r="G4">
        <f t="shared" si="2"/>
        <v>2.668627450980392</v>
      </c>
      <c r="H4">
        <f t="shared" si="3"/>
        <v>0.16018171974672221</v>
      </c>
      <c r="I4" t="str">
        <f t="shared" si="4"/>
        <v>Laminar</v>
      </c>
      <c r="J4">
        <v>2</v>
      </c>
      <c r="K4">
        <f t="shared" si="5"/>
        <v>30</v>
      </c>
      <c r="L4">
        <f t="shared" si="6"/>
        <v>6.6666666666666666E-2</v>
      </c>
      <c r="M4">
        <f t="shared" si="7"/>
        <v>3.4013605442176869E-3</v>
      </c>
      <c r="N4" t="str">
        <f t="shared" si="8"/>
        <v>Laminar</v>
      </c>
      <c r="O4">
        <v>4.3</v>
      </c>
      <c r="P4">
        <f t="shared" si="9"/>
        <v>64.5</v>
      </c>
      <c r="Q4">
        <f t="shared" si="10"/>
        <v>6.6666666666666666E-2</v>
      </c>
      <c r="R4">
        <f t="shared" si="11"/>
        <v>1.5820281601012498E-3</v>
      </c>
      <c r="S4" t="str">
        <f t="shared" si="12"/>
        <v>Laminar</v>
      </c>
    </row>
    <row r="5" spans="1:19" x14ac:dyDescent="0.25">
      <c r="A5">
        <v>5</v>
      </c>
      <c r="B5">
        <v>5</v>
      </c>
      <c r="C5">
        <v>4.59</v>
      </c>
      <c r="D5" s="1">
        <f t="shared" si="0"/>
        <v>22.95</v>
      </c>
      <c r="E5">
        <v>2</v>
      </c>
      <c r="F5">
        <f t="shared" si="1"/>
        <v>30</v>
      </c>
      <c r="G5">
        <f t="shared" si="2"/>
        <v>0.76500000000000001</v>
      </c>
      <c r="H5">
        <f t="shared" si="3"/>
        <v>3.9030612244897955E-2</v>
      </c>
      <c r="I5" t="str">
        <f t="shared" si="4"/>
        <v>Laminar</v>
      </c>
      <c r="J5">
        <v>2.4</v>
      </c>
      <c r="K5">
        <f t="shared" si="5"/>
        <v>36</v>
      </c>
      <c r="L5">
        <f t="shared" si="6"/>
        <v>6.6666666666666666E-2</v>
      </c>
      <c r="M5">
        <f t="shared" si="7"/>
        <v>2.8344671201814059E-3</v>
      </c>
      <c r="N5" t="str">
        <f t="shared" si="8"/>
        <v>Laminar</v>
      </c>
      <c r="O5">
        <v>4.8</v>
      </c>
      <c r="P5">
        <f t="shared" si="9"/>
        <v>72</v>
      </c>
      <c r="Q5">
        <f t="shared" si="10"/>
        <v>6.6666666666666666E-2</v>
      </c>
      <c r="R5">
        <f t="shared" si="11"/>
        <v>1.4172335600907029E-3</v>
      </c>
      <c r="S5" t="str">
        <f t="shared" si="12"/>
        <v>Laminar</v>
      </c>
    </row>
    <row r="6" spans="1:19" x14ac:dyDescent="0.25">
      <c r="A6">
        <v>7</v>
      </c>
      <c r="B6">
        <v>7</v>
      </c>
      <c r="C6">
        <v>42.76</v>
      </c>
      <c r="D6" s="1">
        <f t="shared" si="0"/>
        <v>299.32</v>
      </c>
      <c r="E6">
        <v>1.1000000000000001</v>
      </c>
      <c r="F6">
        <f t="shared" si="1"/>
        <v>16.5</v>
      </c>
      <c r="G6">
        <f t="shared" si="2"/>
        <v>18.140606060606061</v>
      </c>
      <c r="H6">
        <f t="shared" si="3"/>
        <v>1.6828020464384099</v>
      </c>
      <c r="I6" t="str">
        <f t="shared" si="4"/>
        <v>Turblent</v>
      </c>
      <c r="J6">
        <v>3.7</v>
      </c>
      <c r="K6">
        <f t="shared" si="5"/>
        <v>55.5</v>
      </c>
      <c r="L6">
        <f t="shared" si="6"/>
        <v>6.6666666666666666E-2</v>
      </c>
      <c r="M6">
        <f t="shared" si="7"/>
        <v>1.8385732671446955E-3</v>
      </c>
      <c r="N6" t="str">
        <f t="shared" si="8"/>
        <v>Laminar</v>
      </c>
      <c r="O6">
        <v>3.5</v>
      </c>
      <c r="P6">
        <f t="shared" si="9"/>
        <v>52.5</v>
      </c>
      <c r="Q6">
        <f t="shared" si="10"/>
        <v>6.6666666666666666E-2</v>
      </c>
      <c r="R6">
        <f t="shared" si="11"/>
        <v>1.9436345966958209E-3</v>
      </c>
      <c r="S6" t="str">
        <f t="shared" si="12"/>
        <v>Laminar</v>
      </c>
    </row>
    <row r="7" spans="1:19" x14ac:dyDescent="0.25">
      <c r="A7">
        <v>7</v>
      </c>
      <c r="B7">
        <v>7</v>
      </c>
      <c r="C7">
        <v>18.73</v>
      </c>
      <c r="D7" s="1">
        <f t="shared" si="0"/>
        <v>131.11000000000001</v>
      </c>
      <c r="E7">
        <v>1.9</v>
      </c>
      <c r="F7">
        <f t="shared" si="1"/>
        <v>28.5</v>
      </c>
      <c r="G7">
        <f t="shared" si="2"/>
        <v>4.6003508771929829</v>
      </c>
      <c r="H7">
        <f t="shared" si="3"/>
        <v>0.24706503099854901</v>
      </c>
      <c r="I7" t="str">
        <f t="shared" si="4"/>
        <v>Laminar</v>
      </c>
      <c r="J7">
        <v>2.1</v>
      </c>
      <c r="K7">
        <f t="shared" si="5"/>
        <v>31.5</v>
      </c>
      <c r="L7">
        <f t="shared" si="6"/>
        <v>6.6666666666666666E-2</v>
      </c>
      <c r="M7">
        <f t="shared" si="7"/>
        <v>3.2393909944930348E-3</v>
      </c>
      <c r="N7" t="str">
        <f t="shared" si="8"/>
        <v>Laminar</v>
      </c>
      <c r="O7">
        <v>4.5</v>
      </c>
      <c r="P7">
        <f t="shared" si="9"/>
        <v>67.5</v>
      </c>
      <c r="Q7">
        <f t="shared" si="10"/>
        <v>6.6666666666666666E-2</v>
      </c>
      <c r="R7">
        <f t="shared" si="11"/>
        <v>1.511715797430083E-3</v>
      </c>
      <c r="S7" t="str">
        <f t="shared" si="12"/>
        <v>Laminar</v>
      </c>
    </row>
    <row r="8" spans="1:19" x14ac:dyDescent="0.25">
      <c r="A8">
        <v>7</v>
      </c>
      <c r="B8">
        <v>7</v>
      </c>
      <c r="C8">
        <v>16.77</v>
      </c>
      <c r="D8" s="1">
        <f t="shared" si="0"/>
        <v>117.39</v>
      </c>
      <c r="E8">
        <v>2.1</v>
      </c>
      <c r="F8">
        <f t="shared" si="1"/>
        <v>31.5</v>
      </c>
      <c r="G8">
        <f t="shared" si="2"/>
        <v>3.7266666666666666</v>
      </c>
      <c r="H8">
        <f t="shared" si="3"/>
        <v>0.18108195659216064</v>
      </c>
      <c r="I8" t="str">
        <f t="shared" si="4"/>
        <v>Laminar</v>
      </c>
      <c r="J8">
        <v>2.4</v>
      </c>
      <c r="K8">
        <f t="shared" si="5"/>
        <v>36</v>
      </c>
      <c r="L8">
        <f t="shared" si="6"/>
        <v>6.6666666666666666E-2</v>
      </c>
      <c r="M8">
        <f t="shared" si="7"/>
        <v>2.8344671201814059E-3</v>
      </c>
      <c r="N8" t="str">
        <f t="shared" si="8"/>
        <v>Laminar</v>
      </c>
      <c r="O8">
        <v>5</v>
      </c>
      <c r="P8">
        <f t="shared" si="9"/>
        <v>75</v>
      </c>
      <c r="Q8">
        <f t="shared" si="10"/>
        <v>6.6666666666666666E-2</v>
      </c>
      <c r="R8">
        <f t="shared" si="11"/>
        <v>1.3605442176870747E-3</v>
      </c>
      <c r="S8" t="str">
        <f t="shared" si="12"/>
        <v>Laminar</v>
      </c>
    </row>
    <row r="9" spans="1:19" x14ac:dyDescent="0.25">
      <c r="A9">
        <v>7</v>
      </c>
      <c r="B9">
        <v>7</v>
      </c>
      <c r="C9">
        <v>13.78</v>
      </c>
      <c r="D9" s="1">
        <f t="shared" si="0"/>
        <v>96.46</v>
      </c>
      <c r="E9">
        <v>2.2999999999999998</v>
      </c>
      <c r="F9">
        <f t="shared" si="1"/>
        <v>34.5</v>
      </c>
      <c r="G9">
        <f t="shared" si="2"/>
        <v>2.795942028985507</v>
      </c>
      <c r="H9">
        <f t="shared" si="3"/>
        <v>0.1240435682779728</v>
      </c>
      <c r="I9" t="str">
        <f t="shared" si="4"/>
        <v>Laminar</v>
      </c>
      <c r="J9">
        <v>2.5</v>
      </c>
      <c r="K9">
        <f t="shared" si="5"/>
        <v>37.5</v>
      </c>
      <c r="L9">
        <f t="shared" si="6"/>
        <v>6.6666666666666666E-2</v>
      </c>
      <c r="M9">
        <f t="shared" si="7"/>
        <v>2.7210884353741495E-3</v>
      </c>
      <c r="N9" t="str">
        <f t="shared" si="8"/>
        <v>Laminar</v>
      </c>
      <c r="O9">
        <v>5</v>
      </c>
      <c r="P9">
        <f t="shared" si="9"/>
        <v>75</v>
      </c>
      <c r="Q9">
        <f t="shared" si="10"/>
        <v>6.6666666666666666E-2</v>
      </c>
      <c r="R9">
        <f t="shared" si="11"/>
        <v>1.3605442176870747E-3</v>
      </c>
      <c r="S9" t="str">
        <f t="shared" si="12"/>
        <v>Laminar</v>
      </c>
    </row>
    <row r="11" spans="1:19" x14ac:dyDescent="0.25">
      <c r="A11" t="s">
        <v>10</v>
      </c>
    </row>
    <row r="12" spans="1:19" x14ac:dyDescent="0.25">
      <c r="A12">
        <v>15</v>
      </c>
    </row>
    <row r="13" spans="1:19" x14ac:dyDescent="0.25">
      <c r="A13" s="2" t="s">
        <v>11</v>
      </c>
    </row>
    <row r="14" spans="1:19" x14ac:dyDescent="0.25">
      <c r="A14">
        <v>9.8000000000000007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Shamfer Dam</vt:lpstr>
      <vt:lpstr>Fillet Dam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</dc:creator>
  <cp:lastModifiedBy>Hussein</cp:lastModifiedBy>
  <dcterms:created xsi:type="dcterms:W3CDTF">2015-06-05T18:17:20Z</dcterms:created>
  <dcterms:modified xsi:type="dcterms:W3CDTF">2022-11-19T10:10:17Z</dcterms:modified>
</cp:coreProperties>
</file>