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dah\Desktop\"/>
    </mc:Choice>
  </mc:AlternateContent>
  <bookViews>
    <workbookView xWindow="0" yWindow="0" windowWidth="17880" windowHeight="8445"/>
  </bookViews>
  <sheets>
    <sheet name="2017.02.17 Delivery Summary" sheetId="1" r:id="rId1"/>
    <sheet name="NumbersOnl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2" l="1"/>
  <c r="H19" i="2"/>
  <c r="H74" i="2" l="1"/>
  <c r="H70" i="2"/>
  <c r="H66" i="2"/>
  <c r="H61" i="2"/>
  <c r="H50" i="2"/>
  <c r="H39" i="2"/>
  <c r="H28" i="2"/>
  <c r="H9" i="2"/>
  <c r="F82" i="2"/>
  <c r="D82" i="2"/>
  <c r="C82" i="2"/>
  <c r="B82" i="2"/>
  <c r="Q54" i="1"/>
  <c r="Q58" i="1"/>
  <c r="Q59" i="1"/>
  <c r="Q63" i="1"/>
  <c r="Q64" i="1"/>
  <c r="Q68" i="1"/>
  <c r="Q72" i="1"/>
  <c r="P58" i="1"/>
  <c r="P59" i="1"/>
  <c r="P63" i="1"/>
  <c r="P64" i="1"/>
  <c r="P68" i="1"/>
  <c r="P72" i="1"/>
  <c r="P53" i="1"/>
  <c r="P54" i="1"/>
  <c r="Q53" i="1"/>
  <c r="Q52" i="1"/>
  <c r="P52" i="1"/>
  <c r="J74" i="1"/>
  <c r="J70" i="1"/>
  <c r="J66" i="1"/>
  <c r="J61" i="1"/>
  <c r="J56" i="1"/>
  <c r="H82" i="2" l="1"/>
  <c r="P35" i="1"/>
  <c r="Q35" i="1"/>
  <c r="P36" i="1"/>
  <c r="Q36" i="1"/>
  <c r="P37" i="1"/>
  <c r="Q37" i="1"/>
  <c r="P25" i="1"/>
  <c r="Q25" i="1"/>
  <c r="P26" i="1"/>
  <c r="Q26" i="1"/>
  <c r="P15" i="1"/>
  <c r="Q15" i="1"/>
  <c r="P16" i="1"/>
  <c r="Q16" i="1"/>
  <c r="P17" i="1"/>
  <c r="Q17" i="1"/>
  <c r="P5" i="1"/>
  <c r="Q5" i="1"/>
  <c r="P6" i="1"/>
  <c r="Q6" i="1"/>
  <c r="P7" i="1"/>
  <c r="Q7" i="1"/>
  <c r="Q45" i="1"/>
  <c r="Q46" i="1"/>
  <c r="Q47" i="1"/>
  <c r="Q48" i="1"/>
  <c r="P45" i="1"/>
  <c r="P46" i="1"/>
  <c r="P47" i="1"/>
  <c r="P48" i="1"/>
  <c r="Q34" i="1"/>
  <c r="P34" i="1"/>
  <c r="Q24" i="1"/>
  <c r="P24" i="1"/>
  <c r="J19" i="1"/>
  <c r="Q14" i="1"/>
  <c r="P14" i="1"/>
  <c r="J9" i="1"/>
  <c r="Q44" i="1" l="1"/>
  <c r="P44" i="1"/>
  <c r="Q43" i="1"/>
  <c r="P43" i="1"/>
  <c r="Q42" i="1"/>
  <c r="P42" i="1"/>
  <c r="Q41" i="1"/>
  <c r="P41" i="1"/>
  <c r="Q33" i="1"/>
  <c r="P33" i="1"/>
  <c r="Q32" i="1"/>
  <c r="P32" i="1"/>
  <c r="Q31" i="1"/>
  <c r="P31" i="1"/>
  <c r="Q30" i="1"/>
  <c r="P30" i="1"/>
  <c r="Q23" i="1"/>
  <c r="P23" i="1"/>
  <c r="Q22" i="1"/>
  <c r="P22" i="1"/>
  <c r="Q21" i="1"/>
  <c r="P21" i="1"/>
  <c r="Q13" i="1"/>
  <c r="P13" i="1"/>
  <c r="Q12" i="1"/>
  <c r="P12" i="1"/>
  <c r="Q11" i="1"/>
  <c r="P11" i="1"/>
  <c r="Q4" i="1"/>
  <c r="P4" i="1"/>
  <c r="Q3" i="1"/>
  <c r="P3" i="1"/>
  <c r="Q2" i="1"/>
  <c r="P2" i="1"/>
  <c r="J28" i="1" l="1"/>
  <c r="J39" i="1" s="1"/>
  <c r="J50" i="1" s="1"/>
</calcChain>
</file>

<file path=xl/sharedStrings.xml><?xml version="1.0" encoding="utf-8"?>
<sst xmlns="http://schemas.openxmlformats.org/spreadsheetml/2006/main" count="480" uniqueCount="141">
  <si>
    <t>Structure</t>
  </si>
  <si>
    <t>Protein</t>
  </si>
  <si>
    <t>Experiment ID</t>
  </si>
  <si>
    <t>Segmented</t>
  </si>
  <si>
    <t>version</t>
  </si>
  <si>
    <t>Label</t>
  </si>
  <si>
    <t>Days</t>
  </si>
  <si>
    <t>Lot</t>
  </si>
  <si>
    <t>Person</t>
  </si>
  <si>
    <t>Scope</t>
  </si>
  <si>
    <t>Num</t>
  </si>
  <si>
    <t>Percent</t>
  </si>
  <si>
    <t>Cell/Image</t>
  </si>
  <si>
    <t>Microtubule</t>
  </si>
  <si>
    <t>Alpha tubulin</t>
  </si>
  <si>
    <t>20160705_S03</t>
  </si>
  <si>
    <t>Liya&amp;Greg</t>
  </si>
  <si>
    <t>Clone 100</t>
  </si>
  <si>
    <t>S</t>
  </si>
  <si>
    <t>AD</t>
  </si>
  <si>
    <t>20170116_C01</t>
  </si>
  <si>
    <t>V3.0</t>
  </si>
  <si>
    <t>Liya&amp;Matheus</t>
  </si>
  <si>
    <t>Clone 105</t>
  </si>
  <si>
    <t>C</t>
  </si>
  <si>
    <t>M</t>
  </si>
  <si>
    <t>MZSD3</t>
  </si>
  <si>
    <t>Tubulin Total</t>
  </si>
  <si>
    <t>Mitochondria</t>
  </si>
  <si>
    <t>Tom20</t>
  </si>
  <si>
    <t>20160705_I01</t>
  </si>
  <si>
    <t>V2.2</t>
  </si>
  <si>
    <t>Cr1</t>
  </si>
  <si>
    <t>I</t>
  </si>
  <si>
    <t>Liya&amp;Derek</t>
  </si>
  <si>
    <t>Derek&amp;Matheus</t>
  </si>
  <si>
    <t>N</t>
  </si>
  <si>
    <t>MZSD2</t>
  </si>
  <si>
    <t>20170203_C01</t>
  </si>
  <si>
    <t>Mito Total</t>
  </si>
  <si>
    <t>Nucleus</t>
  </si>
  <si>
    <t>Lamin B1</t>
  </si>
  <si>
    <t>20160719_S01</t>
  </si>
  <si>
    <t>Liya</t>
  </si>
  <si>
    <t>Clone 55(with 0)</t>
  </si>
  <si>
    <t>20170127_I01</t>
  </si>
  <si>
    <t>Clone 210</t>
  </si>
  <si>
    <t>Matheus&amp;Derek</t>
  </si>
  <si>
    <t>LMNB Total</t>
  </si>
  <si>
    <t>ER</t>
  </si>
  <si>
    <t>Sec61 beta</t>
  </si>
  <si>
    <t>20160708_C01</t>
  </si>
  <si>
    <t>CR1</t>
  </si>
  <si>
    <t>20160908_C02</t>
  </si>
  <si>
    <t>Clone19</t>
  </si>
  <si>
    <t>20161220_C01</t>
  </si>
  <si>
    <t>Clone 55</t>
  </si>
  <si>
    <t>20170206_I01</t>
  </si>
  <si>
    <t>Sec61b Total</t>
  </si>
  <si>
    <t>Nucleolus</t>
  </si>
  <si>
    <t>Fibrillarin</t>
  </si>
  <si>
    <t>20160929_I01</t>
  </si>
  <si>
    <t>Clone 9</t>
  </si>
  <si>
    <t>Clone 6</t>
  </si>
  <si>
    <t>20170117_I01</t>
  </si>
  <si>
    <t>Fibrillarin Total</t>
  </si>
  <si>
    <t>Clone 27</t>
  </si>
  <si>
    <t>Delivery on 2017.02.10</t>
  </si>
  <si>
    <t>Legends:</t>
  </si>
  <si>
    <t>Delivery on 2016.11.08</t>
  </si>
  <si>
    <t>Delivered cells</t>
  </si>
  <si>
    <t>Clone</t>
  </si>
  <si>
    <t>Person who took the images legend:</t>
  </si>
  <si>
    <t>Microscope Legend:</t>
  </si>
  <si>
    <t>AD: Assay Development microscope</t>
  </si>
  <si>
    <t>MZSD2: Microscopy Group Zeiss #2</t>
  </si>
  <si>
    <t>MZSD3: Microscopy Group Zeiss #3</t>
  </si>
  <si>
    <t>1670 on 2017.02.10</t>
  </si>
  <si>
    <t>20170124_C07</t>
  </si>
  <si>
    <t>20170210_S01</t>
  </si>
  <si>
    <t>20161209_C01</t>
  </si>
  <si>
    <t>20161216_S01</t>
  </si>
  <si>
    <t>Delivery on 2017.02.17</t>
  </si>
  <si>
    <t>Beta actin Total</t>
  </si>
  <si>
    <t>Alpha actinin Total</t>
  </si>
  <si>
    <t>DSP total</t>
  </si>
  <si>
    <t>ZO1 Total</t>
  </si>
  <si>
    <t>Myosin Total</t>
  </si>
  <si>
    <t>Actin</t>
  </si>
  <si>
    <t>Beta actin</t>
  </si>
  <si>
    <t>20160930_S01</t>
  </si>
  <si>
    <t>Clone 185</t>
  </si>
  <si>
    <t>20161216_C02</t>
  </si>
  <si>
    <t>Clone 184</t>
  </si>
  <si>
    <t>20170207_C01</t>
  </si>
  <si>
    <t>Alpha actinin</t>
  </si>
  <si>
    <t>20160708_I01</t>
  </si>
  <si>
    <t>Cr3</t>
  </si>
  <si>
    <t>20161216_I03</t>
  </si>
  <si>
    <t>Clone 79</t>
  </si>
  <si>
    <t>Cell-cell junction</t>
  </si>
  <si>
    <t>Desmoplakin</t>
  </si>
  <si>
    <t>20160711_C01</t>
  </si>
  <si>
    <t>20161220_S01</t>
  </si>
  <si>
    <t>Clone 69</t>
  </si>
  <si>
    <t>Tight junctions</t>
  </si>
  <si>
    <t>ZO1</t>
  </si>
  <si>
    <t>20161216_C01</t>
  </si>
  <si>
    <t>Clone 20</t>
  </si>
  <si>
    <t>myosin</t>
  </si>
  <si>
    <t>20161219_S01</t>
  </si>
  <si>
    <t>Clone 80</t>
  </si>
  <si>
    <t>Greg</t>
  </si>
  <si>
    <t>735: Total till 2017.02.17</t>
  </si>
  <si>
    <t>2556 on 2017.02.17</t>
  </si>
  <si>
    <t>2016.11.08</t>
  </si>
  <si>
    <t>2017.02.10</t>
  </si>
  <si>
    <t>2017.02.17</t>
  </si>
  <si>
    <t>Till 2017.02.17</t>
  </si>
  <si>
    <t>Total</t>
  </si>
  <si>
    <t xml:space="preserve">                Numbers:</t>
  </si>
  <si>
    <t>6077 till 2017.02.17</t>
  </si>
  <si>
    <t>1851 on 2016.11.08</t>
  </si>
  <si>
    <t>C : Caroline</t>
  </si>
  <si>
    <t>S : Sue</t>
  </si>
  <si>
    <t>M : Melissa</t>
  </si>
  <si>
    <t>N : Nathalie</t>
  </si>
  <si>
    <t xml:space="preserve"> I : Irina</t>
  </si>
  <si>
    <t>3521 till 2017.02.10</t>
  </si>
  <si>
    <t>Myosin IIB</t>
  </si>
  <si>
    <t>AICS-#</t>
  </si>
  <si>
    <t>AICS-12</t>
  </si>
  <si>
    <t>AICS-11</t>
  </si>
  <si>
    <t>AICS-13</t>
  </si>
  <si>
    <t>AICS-10</t>
  </si>
  <si>
    <t>AICS-14</t>
  </si>
  <si>
    <t>AICS-16</t>
  </si>
  <si>
    <t>AICS-7</t>
  </si>
  <si>
    <t>AICS-17</t>
  </si>
  <si>
    <t>AICS-23</t>
  </si>
  <si>
    <t>AICS-24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</si>
</sst>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rgb="FFCC00CC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rgb="FF00B0F0"/>
      <name val="Arial"/>
      <family val="2"/>
    </font>
    <font>
      <i/>
      <sz val="14"/>
      <color theme="1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Border="1"/>
    <xf numFmtId="0" fontId="1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4" fontId="3" fillId="0" borderId="1" xfId="0" quotePrefix="1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3" fillId="4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3" fillId="6" borderId="1" xfId="0" quotePrefix="1" applyNumberFormat="1" applyFont="1" applyFill="1" applyBorder="1" applyAlignment="1">
      <alignment horizontal="center"/>
    </xf>
    <xf numFmtId="164" fontId="1" fillId="6" borderId="1" xfId="0" quotePrefix="1" applyNumberFormat="1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64" fontId="3" fillId="8" borderId="1" xfId="0" quotePrefix="1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0" borderId="0" xfId="0" applyFont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Border="1" applyAlignment="1"/>
    <xf numFmtId="0" fontId="1" fillId="6" borderId="2" xfId="0" applyFont="1" applyFill="1" applyBorder="1" applyAlignment="1"/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8" borderId="1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" fontId="1" fillId="0" borderId="0" xfId="0" applyNumberFormat="1" applyFont="1"/>
    <xf numFmtId="164" fontId="1" fillId="0" borderId="0" xfId="0" applyNumberFormat="1" applyFont="1"/>
    <xf numFmtId="0" fontId="7" fillId="8" borderId="1" xfId="0" applyFont="1" applyFill="1" applyBorder="1" applyAlignment="1">
      <alignment horizontal="left"/>
    </xf>
    <xf numFmtId="164" fontId="1" fillId="8" borderId="1" xfId="0" quotePrefix="1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1" fillId="9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8" fillId="8" borderId="1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6" fillId="10" borderId="1" xfId="0" applyFont="1" applyFill="1" applyBorder="1"/>
    <xf numFmtId="0" fontId="0" fillId="10" borderId="1" xfId="0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Border="1"/>
    <xf numFmtId="0" fontId="1" fillId="0" borderId="1" xfId="0" applyFont="1" applyBorder="1" applyAlignment="1"/>
    <xf numFmtId="0" fontId="1" fillId="6" borderId="1" xfId="0" applyFont="1" applyFill="1" applyBorder="1" applyAlignment="1"/>
    <xf numFmtId="0" fontId="1" fillId="4" borderId="1" xfId="0" applyFont="1" applyFill="1" applyBorder="1" applyAlignment="1"/>
    <xf numFmtId="0" fontId="0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66FF"/>
      <color rgb="FF005438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31" zoomScale="70" zoomScaleNormal="70" workbookViewId="0">
      <selection activeCell="E73" sqref="E73"/>
    </sheetView>
  </sheetViews>
  <sheetFormatPr defaultColWidth="12.7109375" defaultRowHeight="18" x14ac:dyDescent="0.25"/>
  <cols>
    <col min="1" max="1" width="10.28515625" style="28" customWidth="1"/>
    <col min="2" max="2" width="17.42578125" style="57" customWidth="1"/>
    <col min="3" max="3" width="19.5703125" style="50" customWidth="1"/>
    <col min="4" max="5" width="22.7109375" style="57" customWidth="1"/>
    <col min="6" max="6" width="15.42578125" style="8" customWidth="1"/>
    <col min="7" max="7" width="11.140625" style="28" customWidth="1"/>
    <col min="8" max="8" width="9.42578125" style="28" customWidth="1"/>
    <col min="9" max="9" width="11" style="28" customWidth="1"/>
    <col min="10" max="10" width="21" style="89" customWidth="1"/>
    <col min="11" max="11" width="16.7109375" style="28" customWidth="1"/>
    <col min="12" max="12" width="10.7109375" style="8" customWidth="1"/>
    <col min="13" max="13" width="14.5703125" style="28" customWidth="1"/>
    <col min="14" max="14" width="15" style="28" customWidth="1"/>
    <col min="15" max="15" width="19.5703125" style="28" customWidth="1"/>
    <col min="16" max="16" width="28" style="28" customWidth="1"/>
    <col min="17" max="17" width="12.42578125" style="68" customWidth="1"/>
    <col min="18" max="18" width="14.42578125" style="69" customWidth="1"/>
    <col min="19" max="16384" width="12.7109375" style="8"/>
  </cols>
  <sheetData>
    <row r="1" spans="1:18" x14ac:dyDescent="0.25">
      <c r="A1" s="60"/>
      <c r="B1" s="2" t="s">
        <v>0</v>
      </c>
      <c r="C1" s="51" t="s">
        <v>1</v>
      </c>
      <c r="D1" s="2" t="s">
        <v>2</v>
      </c>
      <c r="E1" s="2" t="s">
        <v>130</v>
      </c>
      <c r="F1" s="62" t="s">
        <v>71</v>
      </c>
      <c r="G1" s="5" t="s">
        <v>6</v>
      </c>
      <c r="H1" s="5" t="s">
        <v>7</v>
      </c>
      <c r="I1" s="5" t="s">
        <v>8</v>
      </c>
      <c r="J1" s="85" t="s">
        <v>70</v>
      </c>
      <c r="K1" s="5" t="s">
        <v>9</v>
      </c>
      <c r="L1" s="5" t="s">
        <v>10</v>
      </c>
      <c r="M1" s="3" t="s">
        <v>3</v>
      </c>
      <c r="N1" s="93" t="s">
        <v>4</v>
      </c>
      <c r="O1" s="4" t="s">
        <v>5</v>
      </c>
      <c r="P1" s="6" t="s">
        <v>11</v>
      </c>
      <c r="Q1" s="7" t="s">
        <v>12</v>
      </c>
      <c r="R1" s="8"/>
    </row>
    <row r="2" spans="1:18" x14ac:dyDescent="0.25">
      <c r="A2" s="12">
        <v>1</v>
      </c>
      <c r="B2" s="9" t="s">
        <v>13</v>
      </c>
      <c r="C2" s="103" t="s">
        <v>14</v>
      </c>
      <c r="D2" s="9" t="s">
        <v>15</v>
      </c>
      <c r="E2" s="9" t="s">
        <v>131</v>
      </c>
      <c r="F2" s="63" t="s">
        <v>17</v>
      </c>
      <c r="G2" s="12">
        <v>4</v>
      </c>
      <c r="H2" s="13">
        <v>1</v>
      </c>
      <c r="I2" s="13" t="s">
        <v>18</v>
      </c>
      <c r="J2" s="76">
        <v>359</v>
      </c>
      <c r="K2" s="13" t="s">
        <v>19</v>
      </c>
      <c r="L2" s="12">
        <v>60</v>
      </c>
      <c r="M2" s="11">
        <v>433</v>
      </c>
      <c r="N2" s="94" t="s">
        <v>31</v>
      </c>
      <c r="O2" s="12" t="s">
        <v>16</v>
      </c>
      <c r="P2" s="14">
        <f>J2/M2*100</f>
        <v>82.909930715935332</v>
      </c>
      <c r="Q2" s="15">
        <f>J2/L2</f>
        <v>5.9833333333333334</v>
      </c>
      <c r="R2" s="8"/>
    </row>
    <row r="3" spans="1:18" x14ac:dyDescent="0.25">
      <c r="A3" s="33">
        <v>1</v>
      </c>
      <c r="B3" s="48" t="s">
        <v>13</v>
      </c>
      <c r="C3" s="104" t="s">
        <v>14</v>
      </c>
      <c r="D3" s="48" t="s">
        <v>20</v>
      </c>
      <c r="E3" s="48" t="s">
        <v>131</v>
      </c>
      <c r="F3" s="64" t="s">
        <v>23</v>
      </c>
      <c r="G3" s="33">
        <v>4</v>
      </c>
      <c r="H3" s="33">
        <v>3</v>
      </c>
      <c r="I3" s="33" t="s">
        <v>24</v>
      </c>
      <c r="J3" s="84">
        <v>133</v>
      </c>
      <c r="K3" s="33" t="s">
        <v>19</v>
      </c>
      <c r="L3" s="33">
        <v>38</v>
      </c>
      <c r="M3" s="34">
        <v>238</v>
      </c>
      <c r="N3" s="95" t="s">
        <v>21</v>
      </c>
      <c r="O3" s="35" t="s">
        <v>22</v>
      </c>
      <c r="P3" s="36">
        <f>J3/M3*100</f>
        <v>55.882352941176471</v>
      </c>
      <c r="Q3" s="37">
        <f>J3/L3</f>
        <v>3.5</v>
      </c>
      <c r="R3" s="8"/>
    </row>
    <row r="4" spans="1:18" x14ac:dyDescent="0.25">
      <c r="A4" s="33">
        <v>1</v>
      </c>
      <c r="B4" s="48" t="s">
        <v>13</v>
      </c>
      <c r="C4" s="104" t="s">
        <v>14</v>
      </c>
      <c r="D4" s="48">
        <v>350000468</v>
      </c>
      <c r="E4" s="48" t="s">
        <v>131</v>
      </c>
      <c r="F4" s="64" t="s">
        <v>23</v>
      </c>
      <c r="G4" s="33">
        <v>4</v>
      </c>
      <c r="H4" s="33">
        <v>3</v>
      </c>
      <c r="I4" s="33" t="s">
        <v>25</v>
      </c>
      <c r="J4" s="84">
        <v>119</v>
      </c>
      <c r="K4" s="33" t="s">
        <v>26</v>
      </c>
      <c r="L4" s="33">
        <v>40</v>
      </c>
      <c r="M4" s="34">
        <v>166</v>
      </c>
      <c r="N4" s="95" t="s">
        <v>21</v>
      </c>
      <c r="O4" s="35" t="s">
        <v>22</v>
      </c>
      <c r="P4" s="36">
        <f>J4/M4*100</f>
        <v>71.686746987951807</v>
      </c>
      <c r="Q4" s="37">
        <f>J4/L4</f>
        <v>2.9750000000000001</v>
      </c>
      <c r="R4" s="8"/>
    </row>
    <row r="5" spans="1:18" x14ac:dyDescent="0.25">
      <c r="A5" s="44">
        <v>1</v>
      </c>
      <c r="B5" s="42" t="s">
        <v>13</v>
      </c>
      <c r="C5" s="61" t="s">
        <v>14</v>
      </c>
      <c r="D5" s="42" t="s">
        <v>78</v>
      </c>
      <c r="E5" s="42" t="s">
        <v>131</v>
      </c>
      <c r="F5" s="65" t="s">
        <v>23</v>
      </c>
      <c r="G5" s="44">
        <v>4</v>
      </c>
      <c r="H5" s="44">
        <v>3</v>
      </c>
      <c r="I5" s="44" t="s">
        <v>24</v>
      </c>
      <c r="J5" s="83">
        <v>226</v>
      </c>
      <c r="K5" s="44" t="s">
        <v>19</v>
      </c>
      <c r="L5" s="44">
        <v>55</v>
      </c>
      <c r="M5" s="45">
        <v>354</v>
      </c>
      <c r="N5" s="96" t="s">
        <v>21</v>
      </c>
      <c r="O5" s="45" t="s">
        <v>47</v>
      </c>
      <c r="P5" s="46">
        <f t="shared" ref="P5:P7" si="0">J5/M5*100</f>
        <v>63.841807909604519</v>
      </c>
      <c r="Q5" s="47">
        <f t="shared" ref="Q5:Q7" si="1">J5/L5</f>
        <v>4.1090909090909093</v>
      </c>
      <c r="R5" s="8"/>
    </row>
    <row r="6" spans="1:18" x14ac:dyDescent="0.25">
      <c r="A6" s="44">
        <v>1</v>
      </c>
      <c r="B6" s="42" t="s">
        <v>13</v>
      </c>
      <c r="C6" s="61" t="s">
        <v>14</v>
      </c>
      <c r="D6" s="42">
        <v>350000572</v>
      </c>
      <c r="E6" s="42" t="s">
        <v>131</v>
      </c>
      <c r="F6" s="65" t="s">
        <v>23</v>
      </c>
      <c r="G6" s="44">
        <v>4</v>
      </c>
      <c r="H6" s="44">
        <v>3</v>
      </c>
      <c r="I6" s="44" t="s">
        <v>36</v>
      </c>
      <c r="J6" s="83">
        <v>82</v>
      </c>
      <c r="K6" s="44" t="s">
        <v>37</v>
      </c>
      <c r="L6" s="44">
        <v>57</v>
      </c>
      <c r="M6" s="45">
        <v>202</v>
      </c>
      <c r="N6" s="96" t="s">
        <v>21</v>
      </c>
      <c r="O6" s="45" t="s">
        <v>34</v>
      </c>
      <c r="P6" s="46">
        <f t="shared" si="0"/>
        <v>40.594059405940598</v>
      </c>
      <c r="Q6" s="47">
        <f t="shared" si="1"/>
        <v>1.4385964912280702</v>
      </c>
      <c r="R6" s="8"/>
    </row>
    <row r="7" spans="1:18" x14ac:dyDescent="0.25">
      <c r="A7" s="44">
        <v>1</v>
      </c>
      <c r="B7" s="42" t="s">
        <v>13</v>
      </c>
      <c r="C7" s="61" t="s">
        <v>14</v>
      </c>
      <c r="D7" s="42">
        <v>350000574</v>
      </c>
      <c r="E7" s="42" t="s">
        <v>131</v>
      </c>
      <c r="F7" s="65" t="s">
        <v>23</v>
      </c>
      <c r="G7" s="44">
        <v>4</v>
      </c>
      <c r="H7" s="44">
        <v>3</v>
      </c>
      <c r="I7" s="44" t="s">
        <v>25</v>
      </c>
      <c r="J7" s="83">
        <v>119</v>
      </c>
      <c r="K7" s="44" t="s">
        <v>26</v>
      </c>
      <c r="L7" s="44">
        <v>48</v>
      </c>
      <c r="M7" s="45">
        <v>180</v>
      </c>
      <c r="N7" s="96" t="s">
        <v>21</v>
      </c>
      <c r="O7" s="45" t="s">
        <v>34</v>
      </c>
      <c r="P7" s="46">
        <f t="shared" si="0"/>
        <v>66.111111111111114</v>
      </c>
      <c r="Q7" s="47">
        <f t="shared" si="1"/>
        <v>2.4791666666666665</v>
      </c>
      <c r="R7" s="8"/>
    </row>
    <row r="8" spans="1:18" ht="6.75" customHeight="1" x14ac:dyDescent="0.25">
      <c r="A8" s="17"/>
      <c r="B8" s="16"/>
      <c r="C8" s="105"/>
      <c r="D8" s="16"/>
      <c r="E8" s="16"/>
      <c r="F8" s="66"/>
      <c r="G8" s="17"/>
      <c r="H8" s="17"/>
      <c r="I8" s="17"/>
      <c r="J8" s="86"/>
      <c r="K8" s="17"/>
      <c r="L8" s="17"/>
      <c r="M8" s="18"/>
      <c r="N8" s="97"/>
      <c r="O8" s="18"/>
      <c r="P8" s="19"/>
      <c r="Q8" s="20"/>
      <c r="R8" s="8"/>
    </row>
    <row r="9" spans="1:18" x14ac:dyDescent="0.25">
      <c r="A9" s="25">
        <v>1</v>
      </c>
      <c r="B9" s="22" t="s">
        <v>27</v>
      </c>
      <c r="C9" s="52"/>
      <c r="D9" s="22"/>
      <c r="E9" s="22"/>
      <c r="F9" s="67"/>
      <c r="G9" s="25"/>
      <c r="H9" s="25"/>
      <c r="I9" s="25"/>
      <c r="J9" s="29">
        <f>SUM(J2:J7)</f>
        <v>1038</v>
      </c>
      <c r="K9" s="25"/>
      <c r="L9" s="25"/>
      <c r="M9" s="24"/>
      <c r="N9" s="23"/>
      <c r="O9" s="24"/>
      <c r="P9" s="26"/>
      <c r="Q9" s="27"/>
      <c r="R9" s="8"/>
    </row>
    <row r="10" spans="1:18" ht="6.75" customHeight="1" x14ac:dyDescent="0.25">
      <c r="A10" s="17"/>
      <c r="B10" s="16"/>
      <c r="C10" s="105"/>
      <c r="D10" s="16"/>
      <c r="E10" s="16"/>
      <c r="F10" s="66"/>
      <c r="G10" s="17"/>
      <c r="H10" s="17"/>
      <c r="I10" s="17"/>
      <c r="J10" s="86"/>
      <c r="K10" s="17"/>
      <c r="L10" s="17"/>
      <c r="M10" s="18"/>
      <c r="N10" s="97"/>
      <c r="O10" s="18"/>
      <c r="P10" s="19"/>
      <c r="Q10" s="20"/>
      <c r="R10" s="8"/>
    </row>
    <row r="11" spans="1:18" x14ac:dyDescent="0.25">
      <c r="A11" s="12">
        <v>2</v>
      </c>
      <c r="B11" s="9" t="s">
        <v>28</v>
      </c>
      <c r="C11" s="103" t="s">
        <v>29</v>
      </c>
      <c r="D11" s="9" t="s">
        <v>30</v>
      </c>
      <c r="E11" s="9" t="s">
        <v>132</v>
      </c>
      <c r="F11" s="63" t="s">
        <v>32</v>
      </c>
      <c r="G11" s="12">
        <v>4</v>
      </c>
      <c r="H11" s="13">
        <v>1</v>
      </c>
      <c r="I11" s="13" t="s">
        <v>33</v>
      </c>
      <c r="J11" s="76">
        <v>355</v>
      </c>
      <c r="K11" s="13" t="s">
        <v>19</v>
      </c>
      <c r="L11" s="12">
        <v>60</v>
      </c>
      <c r="M11" s="11">
        <v>441</v>
      </c>
      <c r="N11" s="94" t="s">
        <v>31</v>
      </c>
      <c r="O11" s="12" t="s">
        <v>16</v>
      </c>
      <c r="P11" s="14">
        <f>J11/M11*100</f>
        <v>80.498866213151928</v>
      </c>
      <c r="Q11" s="15">
        <f>J11/L11</f>
        <v>5.916666666666667</v>
      </c>
      <c r="R11" s="8"/>
    </row>
    <row r="12" spans="1:18" x14ac:dyDescent="0.25">
      <c r="A12" s="33">
        <v>2</v>
      </c>
      <c r="B12" s="48" t="s">
        <v>28</v>
      </c>
      <c r="C12" s="104" t="s">
        <v>29</v>
      </c>
      <c r="D12" s="48">
        <v>3500000518</v>
      </c>
      <c r="E12" s="48" t="s">
        <v>132</v>
      </c>
      <c r="F12" s="64" t="s">
        <v>66</v>
      </c>
      <c r="G12" s="33">
        <v>4</v>
      </c>
      <c r="H12" s="33">
        <v>3</v>
      </c>
      <c r="I12" s="33" t="s">
        <v>25</v>
      </c>
      <c r="J12" s="84">
        <v>70</v>
      </c>
      <c r="K12" s="33" t="s">
        <v>26</v>
      </c>
      <c r="L12" s="33">
        <v>26</v>
      </c>
      <c r="M12" s="34">
        <v>105</v>
      </c>
      <c r="N12" s="95" t="s">
        <v>21</v>
      </c>
      <c r="O12" s="35" t="s">
        <v>34</v>
      </c>
      <c r="P12" s="36">
        <f>J12/M12*100</f>
        <v>66.666666666666657</v>
      </c>
      <c r="Q12" s="37">
        <f>J12/L12</f>
        <v>2.6923076923076925</v>
      </c>
      <c r="R12" s="8"/>
    </row>
    <row r="13" spans="1:18" x14ac:dyDescent="0.25">
      <c r="A13" s="33">
        <v>2</v>
      </c>
      <c r="B13" s="48" t="s">
        <v>28</v>
      </c>
      <c r="C13" s="104" t="s">
        <v>29</v>
      </c>
      <c r="D13" s="48">
        <v>3500000517</v>
      </c>
      <c r="E13" s="48" t="s">
        <v>132</v>
      </c>
      <c r="F13" s="64" t="s">
        <v>66</v>
      </c>
      <c r="G13" s="33">
        <v>4</v>
      </c>
      <c r="H13" s="33">
        <v>3</v>
      </c>
      <c r="I13" s="33" t="s">
        <v>36</v>
      </c>
      <c r="J13" s="84">
        <v>43</v>
      </c>
      <c r="K13" s="33" t="s">
        <v>37</v>
      </c>
      <c r="L13" s="33">
        <v>35</v>
      </c>
      <c r="M13" s="34">
        <v>133</v>
      </c>
      <c r="N13" s="95" t="s">
        <v>21</v>
      </c>
      <c r="O13" s="35" t="s">
        <v>35</v>
      </c>
      <c r="P13" s="36">
        <f>J13/M13*100</f>
        <v>32.330827067669169</v>
      </c>
      <c r="Q13" s="37">
        <f>J13/L13</f>
        <v>1.2285714285714286</v>
      </c>
      <c r="R13" s="8"/>
    </row>
    <row r="14" spans="1:18" x14ac:dyDescent="0.25">
      <c r="A14" s="33">
        <v>2</v>
      </c>
      <c r="B14" s="48" t="s">
        <v>28</v>
      </c>
      <c r="C14" s="104" t="s">
        <v>29</v>
      </c>
      <c r="D14" s="48" t="s">
        <v>38</v>
      </c>
      <c r="E14" s="48" t="s">
        <v>132</v>
      </c>
      <c r="F14" s="64" t="s">
        <v>66</v>
      </c>
      <c r="G14" s="33">
        <v>4</v>
      </c>
      <c r="H14" s="33">
        <v>3</v>
      </c>
      <c r="I14" s="33" t="s">
        <v>24</v>
      </c>
      <c r="J14" s="84">
        <v>139</v>
      </c>
      <c r="K14" s="33" t="s">
        <v>19</v>
      </c>
      <c r="L14" s="33">
        <v>47</v>
      </c>
      <c r="M14" s="34">
        <v>287</v>
      </c>
      <c r="N14" s="95" t="s">
        <v>21</v>
      </c>
      <c r="O14" s="35" t="s">
        <v>35</v>
      </c>
      <c r="P14" s="36">
        <f>J14/M14*100</f>
        <v>48.432055749128921</v>
      </c>
      <c r="Q14" s="37">
        <f>J14/L14</f>
        <v>2.9574468085106385</v>
      </c>
      <c r="R14" s="8"/>
    </row>
    <row r="15" spans="1:18" x14ac:dyDescent="0.25">
      <c r="A15" s="44">
        <v>2</v>
      </c>
      <c r="B15" s="42" t="s">
        <v>28</v>
      </c>
      <c r="C15" s="61" t="s">
        <v>29</v>
      </c>
      <c r="D15" s="42">
        <v>3500000552</v>
      </c>
      <c r="E15" s="42" t="s">
        <v>132</v>
      </c>
      <c r="F15" s="42" t="s">
        <v>66</v>
      </c>
      <c r="G15" s="44">
        <v>4</v>
      </c>
      <c r="H15" s="44">
        <v>3</v>
      </c>
      <c r="I15" s="44" t="s">
        <v>25</v>
      </c>
      <c r="J15" s="83">
        <v>53</v>
      </c>
      <c r="K15" s="44" t="s">
        <v>26</v>
      </c>
      <c r="L15" s="44">
        <v>35</v>
      </c>
      <c r="M15" s="44">
        <v>98</v>
      </c>
      <c r="N15" s="44" t="s">
        <v>21</v>
      </c>
      <c r="O15" s="44" t="s">
        <v>34</v>
      </c>
      <c r="P15" s="46">
        <f t="shared" ref="P15:P17" si="2">J15/M15*100</f>
        <v>54.081632653061227</v>
      </c>
      <c r="Q15" s="47">
        <f t="shared" ref="Q15:Q17" si="3">J15/L15</f>
        <v>1.5142857142857142</v>
      </c>
      <c r="R15" s="8"/>
    </row>
    <row r="16" spans="1:18" x14ac:dyDescent="0.25">
      <c r="A16" s="44">
        <v>2</v>
      </c>
      <c r="B16" s="42" t="s">
        <v>28</v>
      </c>
      <c r="C16" s="61" t="s">
        <v>29</v>
      </c>
      <c r="D16" s="42">
        <v>3500000558</v>
      </c>
      <c r="E16" s="42" t="s">
        <v>132</v>
      </c>
      <c r="F16" s="42" t="s">
        <v>66</v>
      </c>
      <c r="G16" s="44">
        <v>4</v>
      </c>
      <c r="H16" s="44">
        <v>3</v>
      </c>
      <c r="I16" s="44" t="s">
        <v>36</v>
      </c>
      <c r="J16" s="83">
        <v>71</v>
      </c>
      <c r="K16" s="44" t="s">
        <v>37</v>
      </c>
      <c r="L16" s="44">
        <v>49</v>
      </c>
      <c r="M16" s="44">
        <v>175</v>
      </c>
      <c r="N16" s="44" t="s">
        <v>21</v>
      </c>
      <c r="O16" s="44" t="s">
        <v>34</v>
      </c>
      <c r="P16" s="46">
        <f t="shared" si="2"/>
        <v>40.571428571428569</v>
      </c>
      <c r="Q16" s="47">
        <f t="shared" si="3"/>
        <v>1.4489795918367347</v>
      </c>
      <c r="R16" s="8"/>
    </row>
    <row r="17" spans="1:18" x14ac:dyDescent="0.25">
      <c r="A17" s="44">
        <v>2</v>
      </c>
      <c r="B17" s="42" t="s">
        <v>28</v>
      </c>
      <c r="C17" s="61" t="s">
        <v>29</v>
      </c>
      <c r="D17" s="42" t="s">
        <v>79</v>
      </c>
      <c r="E17" s="42" t="s">
        <v>132</v>
      </c>
      <c r="F17" s="42" t="s">
        <v>66</v>
      </c>
      <c r="G17" s="44">
        <v>4</v>
      </c>
      <c r="H17" s="44">
        <v>3</v>
      </c>
      <c r="I17" s="44" t="s">
        <v>18</v>
      </c>
      <c r="J17" s="83">
        <v>40</v>
      </c>
      <c r="K17" s="44" t="s">
        <v>26</v>
      </c>
      <c r="L17" s="44">
        <v>25</v>
      </c>
      <c r="M17" s="44">
        <v>61</v>
      </c>
      <c r="N17" s="44" t="s">
        <v>21</v>
      </c>
      <c r="O17" s="44" t="s">
        <v>34</v>
      </c>
      <c r="P17" s="46">
        <f t="shared" si="2"/>
        <v>65.573770491803273</v>
      </c>
      <c r="Q17" s="47">
        <f t="shared" si="3"/>
        <v>1.6</v>
      </c>
      <c r="R17" s="8"/>
    </row>
    <row r="18" spans="1:18" ht="6.75" customHeight="1" x14ac:dyDescent="0.25">
      <c r="A18" s="17"/>
      <c r="B18" s="16"/>
      <c r="C18" s="105"/>
      <c r="D18" s="16"/>
      <c r="E18" s="16"/>
      <c r="F18" s="66"/>
      <c r="G18" s="17"/>
      <c r="H18" s="17"/>
      <c r="I18" s="17"/>
      <c r="J18" s="86"/>
      <c r="K18" s="17"/>
      <c r="L18" s="17"/>
      <c r="M18" s="18"/>
      <c r="N18" s="97"/>
      <c r="O18" s="18"/>
      <c r="P18" s="19"/>
      <c r="Q18" s="20"/>
      <c r="R18" s="8"/>
    </row>
    <row r="19" spans="1:18" x14ac:dyDescent="0.25">
      <c r="A19" s="25">
        <v>2</v>
      </c>
      <c r="B19" s="22" t="s">
        <v>39</v>
      </c>
      <c r="C19" s="52"/>
      <c r="D19" s="22"/>
      <c r="E19" s="22"/>
      <c r="F19" s="67"/>
      <c r="G19" s="25"/>
      <c r="H19" s="25"/>
      <c r="I19" s="25"/>
      <c r="J19" s="29">
        <f>SUM(J11:J17)</f>
        <v>771</v>
      </c>
      <c r="K19" s="25"/>
      <c r="L19" s="25"/>
      <c r="M19" s="24"/>
      <c r="N19" s="23"/>
      <c r="O19" s="24"/>
      <c r="P19" s="26"/>
      <c r="Q19" s="27"/>
      <c r="R19" s="8"/>
    </row>
    <row r="20" spans="1:18" ht="6.75" customHeight="1" x14ac:dyDescent="0.25">
      <c r="A20" s="17"/>
      <c r="B20" s="16"/>
      <c r="C20" s="105"/>
      <c r="D20" s="16"/>
      <c r="E20" s="16"/>
      <c r="F20" s="66"/>
      <c r="G20" s="17"/>
      <c r="H20" s="17"/>
      <c r="I20" s="17"/>
      <c r="J20" s="86"/>
      <c r="K20" s="17"/>
      <c r="L20" s="17"/>
      <c r="M20" s="18"/>
      <c r="N20" s="97"/>
      <c r="O20" s="18"/>
      <c r="P20" s="19"/>
      <c r="Q20" s="20"/>
      <c r="R20" s="8"/>
    </row>
    <row r="21" spans="1:18" x14ac:dyDescent="0.25">
      <c r="A21" s="12">
        <v>3</v>
      </c>
      <c r="B21" s="9" t="s">
        <v>40</v>
      </c>
      <c r="C21" s="103" t="s">
        <v>41</v>
      </c>
      <c r="D21" s="9" t="s">
        <v>42</v>
      </c>
      <c r="E21" s="9" t="s">
        <v>133</v>
      </c>
      <c r="F21" s="63" t="s">
        <v>44</v>
      </c>
      <c r="G21" s="12">
        <v>4</v>
      </c>
      <c r="H21" s="13">
        <v>1</v>
      </c>
      <c r="I21" s="13" t="s">
        <v>18</v>
      </c>
      <c r="J21" s="76">
        <v>318</v>
      </c>
      <c r="K21" s="13" t="s">
        <v>19</v>
      </c>
      <c r="L21" s="12">
        <v>50</v>
      </c>
      <c r="M21" s="11">
        <v>452</v>
      </c>
      <c r="N21" s="94" t="s">
        <v>31</v>
      </c>
      <c r="O21" s="12" t="s">
        <v>43</v>
      </c>
      <c r="P21" s="14">
        <f>J21/M21*100</f>
        <v>70.353982300884951</v>
      </c>
      <c r="Q21" s="15">
        <f>J21/L21</f>
        <v>6.36</v>
      </c>
      <c r="R21" s="8"/>
    </row>
    <row r="22" spans="1:18" x14ac:dyDescent="0.25">
      <c r="A22" s="33">
        <v>3</v>
      </c>
      <c r="B22" s="48" t="s">
        <v>40</v>
      </c>
      <c r="C22" s="104" t="s">
        <v>41</v>
      </c>
      <c r="D22" s="48" t="s">
        <v>45</v>
      </c>
      <c r="E22" s="48" t="s">
        <v>133</v>
      </c>
      <c r="F22" s="64" t="s">
        <v>46</v>
      </c>
      <c r="G22" s="33">
        <v>4</v>
      </c>
      <c r="H22" s="33">
        <v>3</v>
      </c>
      <c r="I22" s="33" t="s">
        <v>33</v>
      </c>
      <c r="J22" s="84">
        <v>138</v>
      </c>
      <c r="K22" s="33" t="s">
        <v>19</v>
      </c>
      <c r="L22" s="33">
        <v>55</v>
      </c>
      <c r="M22" s="35">
        <v>229</v>
      </c>
      <c r="N22" s="95" t="s">
        <v>21</v>
      </c>
      <c r="O22" s="35" t="s">
        <v>35</v>
      </c>
      <c r="P22" s="36">
        <f>J22/M22*100</f>
        <v>60.262008733624448</v>
      </c>
      <c r="Q22" s="38">
        <f>J22/L22</f>
        <v>2.5090909090909093</v>
      </c>
      <c r="R22" s="8"/>
    </row>
    <row r="23" spans="1:18" x14ac:dyDescent="0.25">
      <c r="A23" s="33">
        <v>3</v>
      </c>
      <c r="B23" s="48" t="s">
        <v>40</v>
      </c>
      <c r="C23" s="104" t="s">
        <v>41</v>
      </c>
      <c r="D23" s="49">
        <v>3500000489</v>
      </c>
      <c r="E23" s="49" t="s">
        <v>133</v>
      </c>
      <c r="F23" s="64" t="s">
        <v>46</v>
      </c>
      <c r="G23" s="33">
        <v>4</v>
      </c>
      <c r="H23" s="33">
        <v>3</v>
      </c>
      <c r="I23" s="33" t="s">
        <v>36</v>
      </c>
      <c r="J23" s="84">
        <v>110</v>
      </c>
      <c r="K23" s="33" t="s">
        <v>37</v>
      </c>
      <c r="L23" s="33">
        <v>60</v>
      </c>
      <c r="M23" s="35">
        <v>235</v>
      </c>
      <c r="N23" s="95" t="s">
        <v>21</v>
      </c>
      <c r="O23" s="35" t="s">
        <v>35</v>
      </c>
      <c r="P23" s="36">
        <f>J23/M23*100</f>
        <v>46.808510638297875</v>
      </c>
      <c r="Q23" s="38">
        <f>J23/L23</f>
        <v>1.8333333333333333</v>
      </c>
      <c r="R23" s="8"/>
    </row>
    <row r="24" spans="1:18" x14ac:dyDescent="0.25">
      <c r="A24" s="33">
        <v>3</v>
      </c>
      <c r="B24" s="48" t="s">
        <v>40</v>
      </c>
      <c r="C24" s="104" t="s">
        <v>41</v>
      </c>
      <c r="D24" s="48">
        <v>3500000490</v>
      </c>
      <c r="E24" s="48" t="s">
        <v>133</v>
      </c>
      <c r="F24" s="64" t="s">
        <v>46</v>
      </c>
      <c r="G24" s="33">
        <v>4</v>
      </c>
      <c r="H24" s="33">
        <v>3</v>
      </c>
      <c r="I24" s="33" t="s">
        <v>25</v>
      </c>
      <c r="J24" s="84">
        <v>96</v>
      </c>
      <c r="K24" s="33" t="s">
        <v>26</v>
      </c>
      <c r="L24" s="33">
        <v>55</v>
      </c>
      <c r="M24" s="35">
        <v>192</v>
      </c>
      <c r="N24" s="95" t="s">
        <v>21</v>
      </c>
      <c r="O24" s="35" t="s">
        <v>47</v>
      </c>
      <c r="P24" s="36">
        <f>J24/M24*100</f>
        <v>50</v>
      </c>
      <c r="Q24" s="38">
        <f>J24/L24</f>
        <v>1.7454545454545454</v>
      </c>
      <c r="R24" s="8"/>
    </row>
    <row r="25" spans="1:18" x14ac:dyDescent="0.25">
      <c r="A25" s="44">
        <v>3</v>
      </c>
      <c r="B25" s="42" t="s">
        <v>40</v>
      </c>
      <c r="C25" s="61" t="s">
        <v>41</v>
      </c>
      <c r="D25" s="42">
        <v>3500000497</v>
      </c>
      <c r="E25" s="42" t="s">
        <v>133</v>
      </c>
      <c r="F25" s="42" t="s">
        <v>46</v>
      </c>
      <c r="G25" s="44">
        <v>4</v>
      </c>
      <c r="H25" s="44">
        <v>3</v>
      </c>
      <c r="I25" s="44" t="s">
        <v>36</v>
      </c>
      <c r="J25" s="83">
        <v>77</v>
      </c>
      <c r="K25" s="44" t="s">
        <v>37</v>
      </c>
      <c r="L25" s="44">
        <v>47</v>
      </c>
      <c r="M25" s="44">
        <v>183</v>
      </c>
      <c r="N25" s="44" t="s">
        <v>21</v>
      </c>
      <c r="O25" s="44" t="s">
        <v>34</v>
      </c>
      <c r="P25" s="46">
        <f t="shared" ref="P25:P26" si="4">J25/M25*100</f>
        <v>42.076502732240442</v>
      </c>
      <c r="Q25" s="71">
        <f t="shared" ref="Q25:Q26" si="5">J25/L25</f>
        <v>1.6382978723404256</v>
      </c>
      <c r="R25" s="8"/>
    </row>
    <row r="26" spans="1:18" x14ac:dyDescent="0.25">
      <c r="A26" s="44">
        <v>3</v>
      </c>
      <c r="B26" s="42" t="s">
        <v>40</v>
      </c>
      <c r="C26" s="61" t="s">
        <v>41</v>
      </c>
      <c r="D26" s="42">
        <v>3500000500</v>
      </c>
      <c r="E26" s="42" t="s">
        <v>133</v>
      </c>
      <c r="F26" s="42" t="s">
        <v>46</v>
      </c>
      <c r="G26" s="44">
        <v>4</v>
      </c>
      <c r="H26" s="44">
        <v>3</v>
      </c>
      <c r="I26" s="44" t="s">
        <v>25</v>
      </c>
      <c r="J26" s="83">
        <v>46</v>
      </c>
      <c r="K26" s="44" t="s">
        <v>26</v>
      </c>
      <c r="L26" s="44">
        <v>43</v>
      </c>
      <c r="M26" s="44">
        <v>172</v>
      </c>
      <c r="N26" s="44" t="s">
        <v>21</v>
      </c>
      <c r="O26" s="44" t="s">
        <v>34</v>
      </c>
      <c r="P26" s="46">
        <f t="shared" si="4"/>
        <v>26.744186046511626</v>
      </c>
      <c r="Q26" s="71">
        <f t="shared" si="5"/>
        <v>1.069767441860465</v>
      </c>
      <c r="R26" s="8"/>
    </row>
    <row r="27" spans="1:18" ht="6.75" customHeight="1" x14ac:dyDescent="0.25">
      <c r="A27" s="17"/>
      <c r="B27" s="16"/>
      <c r="C27" s="105"/>
      <c r="D27" s="16"/>
      <c r="E27" s="16"/>
      <c r="F27" s="66"/>
      <c r="G27" s="17"/>
      <c r="H27" s="17"/>
      <c r="I27" s="17"/>
      <c r="J27" s="86"/>
      <c r="K27" s="17"/>
      <c r="L27" s="17"/>
      <c r="M27" s="18"/>
      <c r="N27" s="97"/>
      <c r="O27" s="18"/>
      <c r="P27" s="19"/>
      <c r="Q27" s="20"/>
      <c r="R27" s="8"/>
    </row>
    <row r="28" spans="1:18" x14ac:dyDescent="0.25">
      <c r="A28" s="25">
        <v>3</v>
      </c>
      <c r="B28" s="22" t="s">
        <v>48</v>
      </c>
      <c r="C28" s="53"/>
      <c r="D28" s="22"/>
      <c r="E28" s="22"/>
      <c r="F28" s="67"/>
      <c r="G28" s="25"/>
      <c r="H28" s="25"/>
      <c r="I28" s="25"/>
      <c r="J28" s="29">
        <f>SUM(J21:J27)</f>
        <v>785</v>
      </c>
      <c r="K28" s="25"/>
      <c r="L28" s="25"/>
      <c r="M28" s="24"/>
      <c r="N28" s="23"/>
      <c r="O28" s="24"/>
      <c r="P28" s="26"/>
      <c r="Q28" s="27"/>
      <c r="R28" s="8"/>
    </row>
    <row r="29" spans="1:18" ht="6.75" customHeight="1" x14ac:dyDescent="0.25">
      <c r="A29" s="17"/>
      <c r="B29" s="16"/>
      <c r="C29" s="105"/>
      <c r="D29" s="16"/>
      <c r="E29" s="16"/>
      <c r="F29" s="66"/>
      <c r="G29" s="17"/>
      <c r="H29" s="17"/>
      <c r="I29" s="17"/>
      <c r="J29" s="86"/>
      <c r="K29" s="17"/>
      <c r="L29" s="17"/>
      <c r="M29" s="18"/>
      <c r="N29" s="97"/>
      <c r="O29" s="18"/>
      <c r="P29" s="19"/>
      <c r="Q29" s="20"/>
      <c r="R29" s="8"/>
    </row>
    <row r="30" spans="1:18" x14ac:dyDescent="0.25">
      <c r="A30" s="12">
        <v>4</v>
      </c>
      <c r="B30" s="9" t="s">
        <v>49</v>
      </c>
      <c r="C30" s="54" t="s">
        <v>50</v>
      </c>
      <c r="D30" s="9" t="s">
        <v>51</v>
      </c>
      <c r="E30" s="9" t="s">
        <v>134</v>
      </c>
      <c r="F30" s="63" t="s">
        <v>52</v>
      </c>
      <c r="G30" s="12">
        <v>3</v>
      </c>
      <c r="H30" s="13">
        <v>1</v>
      </c>
      <c r="I30" s="13" t="s">
        <v>24</v>
      </c>
      <c r="J30" s="76">
        <v>110</v>
      </c>
      <c r="K30" s="13" t="s">
        <v>19</v>
      </c>
      <c r="L30" s="12">
        <v>60</v>
      </c>
      <c r="M30" s="11">
        <v>474</v>
      </c>
      <c r="N30" s="94" t="s">
        <v>31</v>
      </c>
      <c r="O30" s="12" t="s">
        <v>43</v>
      </c>
      <c r="P30" s="14">
        <f>J30/M30*100</f>
        <v>23.206751054852319</v>
      </c>
      <c r="Q30" s="15">
        <f>J30/L30</f>
        <v>1.8333333333333333</v>
      </c>
      <c r="R30" s="8"/>
    </row>
    <row r="31" spans="1:18" x14ac:dyDescent="0.25">
      <c r="A31" s="33">
        <v>4</v>
      </c>
      <c r="B31" s="48" t="s">
        <v>49</v>
      </c>
      <c r="C31" s="55" t="s">
        <v>50</v>
      </c>
      <c r="D31" s="48" t="s">
        <v>53</v>
      </c>
      <c r="E31" s="48" t="s">
        <v>134</v>
      </c>
      <c r="F31" s="64" t="s">
        <v>54</v>
      </c>
      <c r="G31" s="33">
        <v>4</v>
      </c>
      <c r="H31" s="33">
        <v>2</v>
      </c>
      <c r="I31" s="33" t="s">
        <v>24</v>
      </c>
      <c r="J31" s="84">
        <v>145</v>
      </c>
      <c r="K31" s="33" t="s">
        <v>19</v>
      </c>
      <c r="L31" s="33">
        <v>46</v>
      </c>
      <c r="M31" s="35">
        <v>313</v>
      </c>
      <c r="N31" s="95" t="s">
        <v>21</v>
      </c>
      <c r="O31" s="35" t="s">
        <v>34</v>
      </c>
      <c r="P31" s="36">
        <f>J31/M31*100</f>
        <v>46.325878594249204</v>
      </c>
      <c r="Q31" s="37">
        <f>J31/L31</f>
        <v>3.152173913043478</v>
      </c>
      <c r="R31" s="8"/>
    </row>
    <row r="32" spans="1:18" x14ac:dyDescent="0.25">
      <c r="A32" s="33">
        <v>4</v>
      </c>
      <c r="B32" s="48" t="s">
        <v>49</v>
      </c>
      <c r="C32" s="55" t="s">
        <v>50</v>
      </c>
      <c r="D32" s="48" t="s">
        <v>55</v>
      </c>
      <c r="E32" s="48" t="s">
        <v>134</v>
      </c>
      <c r="F32" s="64" t="s">
        <v>56</v>
      </c>
      <c r="G32" s="33">
        <v>4</v>
      </c>
      <c r="H32" s="33">
        <v>3</v>
      </c>
      <c r="I32" s="33" t="s">
        <v>24</v>
      </c>
      <c r="J32" s="84">
        <v>177</v>
      </c>
      <c r="K32" s="33" t="s">
        <v>19</v>
      </c>
      <c r="L32" s="33">
        <v>53</v>
      </c>
      <c r="M32" s="35">
        <v>302</v>
      </c>
      <c r="N32" s="95" t="s">
        <v>21</v>
      </c>
      <c r="O32" s="35" t="s">
        <v>35</v>
      </c>
      <c r="P32" s="36">
        <f>J32/M32*100</f>
        <v>58.609271523178805</v>
      </c>
      <c r="Q32" s="37">
        <f>J32/L32</f>
        <v>3.3396226415094339</v>
      </c>
      <c r="R32" s="8"/>
    </row>
    <row r="33" spans="1:18" x14ac:dyDescent="0.25">
      <c r="A33" s="33">
        <v>4</v>
      </c>
      <c r="B33" s="48" t="s">
        <v>49</v>
      </c>
      <c r="C33" s="55" t="s">
        <v>50</v>
      </c>
      <c r="D33" s="48">
        <v>3500000510</v>
      </c>
      <c r="E33" s="48" t="s">
        <v>134</v>
      </c>
      <c r="F33" s="64" t="s">
        <v>56</v>
      </c>
      <c r="G33" s="33">
        <v>4</v>
      </c>
      <c r="H33" s="33">
        <v>3</v>
      </c>
      <c r="I33" s="33" t="s">
        <v>36</v>
      </c>
      <c r="J33" s="84">
        <v>60</v>
      </c>
      <c r="K33" s="33" t="s">
        <v>37</v>
      </c>
      <c r="L33" s="33">
        <v>35</v>
      </c>
      <c r="M33" s="34">
        <v>119</v>
      </c>
      <c r="N33" s="95" t="s">
        <v>21</v>
      </c>
      <c r="O33" s="34" t="s">
        <v>35</v>
      </c>
      <c r="P33" s="36">
        <f>J33/M33*100</f>
        <v>50.420168067226889</v>
      </c>
      <c r="Q33" s="37">
        <f>J33/L33</f>
        <v>1.7142857142857142</v>
      </c>
      <c r="R33" s="8"/>
    </row>
    <row r="34" spans="1:18" x14ac:dyDescent="0.25">
      <c r="A34" s="33">
        <v>4</v>
      </c>
      <c r="B34" s="48" t="s">
        <v>49</v>
      </c>
      <c r="C34" s="55" t="s">
        <v>50</v>
      </c>
      <c r="D34" s="48" t="s">
        <v>57</v>
      </c>
      <c r="E34" s="48" t="s">
        <v>134</v>
      </c>
      <c r="F34" s="64" t="s">
        <v>56</v>
      </c>
      <c r="G34" s="33">
        <v>4</v>
      </c>
      <c r="H34" s="33">
        <v>3</v>
      </c>
      <c r="I34" s="33" t="s">
        <v>33</v>
      </c>
      <c r="J34" s="84">
        <v>108</v>
      </c>
      <c r="K34" s="33" t="s">
        <v>19</v>
      </c>
      <c r="L34" s="33">
        <v>30</v>
      </c>
      <c r="M34" s="34">
        <v>188</v>
      </c>
      <c r="N34" s="95" t="s">
        <v>21</v>
      </c>
      <c r="O34" s="35" t="s">
        <v>34</v>
      </c>
      <c r="P34" s="36">
        <f>J34/M34*100</f>
        <v>57.446808510638306</v>
      </c>
      <c r="Q34" s="37">
        <f>J34/L34</f>
        <v>3.6</v>
      </c>
      <c r="R34" s="8"/>
    </row>
    <row r="35" spans="1:18" x14ac:dyDescent="0.25">
      <c r="A35" s="44">
        <v>4</v>
      </c>
      <c r="B35" s="42" t="s">
        <v>49</v>
      </c>
      <c r="C35" s="61" t="s">
        <v>50</v>
      </c>
      <c r="D35" s="42">
        <v>3500000542</v>
      </c>
      <c r="E35" s="42" t="s">
        <v>134</v>
      </c>
      <c r="F35" s="42" t="s">
        <v>56</v>
      </c>
      <c r="G35" s="44">
        <v>4</v>
      </c>
      <c r="H35" s="44">
        <v>3</v>
      </c>
      <c r="I35" s="44" t="s">
        <v>25</v>
      </c>
      <c r="J35" s="83">
        <v>81</v>
      </c>
      <c r="K35" s="44" t="s">
        <v>26</v>
      </c>
      <c r="L35" s="44">
        <v>42</v>
      </c>
      <c r="M35" s="44">
        <v>296</v>
      </c>
      <c r="N35" s="44" t="s">
        <v>21</v>
      </c>
      <c r="O35" s="44" t="s">
        <v>34</v>
      </c>
      <c r="P35" s="46">
        <f t="shared" ref="P35:P37" si="6">J35/M35*100</f>
        <v>27.364864864864863</v>
      </c>
      <c r="Q35" s="47">
        <f t="shared" ref="Q35:Q37" si="7">J35/L35</f>
        <v>1.9285714285714286</v>
      </c>
      <c r="R35" s="8"/>
    </row>
    <row r="36" spans="1:18" x14ac:dyDescent="0.25">
      <c r="A36" s="44">
        <v>4</v>
      </c>
      <c r="B36" s="42" t="s">
        <v>49</v>
      </c>
      <c r="C36" s="61" t="s">
        <v>50</v>
      </c>
      <c r="D36" s="42">
        <v>3500000543</v>
      </c>
      <c r="E36" s="42" t="s">
        <v>134</v>
      </c>
      <c r="F36" s="42" t="s">
        <v>56</v>
      </c>
      <c r="G36" s="44">
        <v>4</v>
      </c>
      <c r="H36" s="44">
        <v>3</v>
      </c>
      <c r="I36" s="44" t="s">
        <v>36</v>
      </c>
      <c r="J36" s="83">
        <v>65</v>
      </c>
      <c r="K36" s="44" t="s">
        <v>37</v>
      </c>
      <c r="L36" s="44">
        <v>41</v>
      </c>
      <c r="M36" s="44">
        <v>146</v>
      </c>
      <c r="N36" s="44" t="s">
        <v>21</v>
      </c>
      <c r="O36" s="44" t="s">
        <v>34</v>
      </c>
      <c r="P36" s="46">
        <f t="shared" si="6"/>
        <v>44.520547945205479</v>
      </c>
      <c r="Q36" s="47">
        <f t="shared" si="7"/>
        <v>1.5853658536585367</v>
      </c>
      <c r="R36" s="8"/>
    </row>
    <row r="37" spans="1:18" x14ac:dyDescent="0.25">
      <c r="A37" s="44">
        <v>4</v>
      </c>
      <c r="B37" s="42" t="s">
        <v>49</v>
      </c>
      <c r="C37" s="61" t="s">
        <v>50</v>
      </c>
      <c r="D37" s="42">
        <v>3500000583</v>
      </c>
      <c r="E37" s="42" t="s">
        <v>134</v>
      </c>
      <c r="F37" s="42" t="s">
        <v>56</v>
      </c>
      <c r="G37" s="44">
        <v>4</v>
      </c>
      <c r="H37" s="44">
        <v>5</v>
      </c>
      <c r="I37" s="44" t="s">
        <v>25</v>
      </c>
      <c r="J37" s="83">
        <v>89</v>
      </c>
      <c r="K37" s="44" t="s">
        <v>26</v>
      </c>
      <c r="L37" s="44">
        <v>34</v>
      </c>
      <c r="M37" s="44">
        <v>136</v>
      </c>
      <c r="N37" s="44" t="s">
        <v>21</v>
      </c>
      <c r="O37" s="44" t="s">
        <v>34</v>
      </c>
      <c r="P37" s="46">
        <f t="shared" si="6"/>
        <v>65.441176470588232</v>
      </c>
      <c r="Q37" s="47">
        <f t="shared" si="7"/>
        <v>2.6176470588235294</v>
      </c>
      <c r="R37" s="8"/>
    </row>
    <row r="38" spans="1:18" ht="6.75" customHeight="1" x14ac:dyDescent="0.25">
      <c r="A38" s="17"/>
      <c r="B38" s="16"/>
      <c r="C38" s="105"/>
      <c r="D38" s="16"/>
      <c r="E38" s="16"/>
      <c r="F38" s="66"/>
      <c r="G38" s="17"/>
      <c r="H38" s="17"/>
      <c r="I38" s="17"/>
      <c r="J38" s="86"/>
      <c r="K38" s="17"/>
      <c r="L38" s="17"/>
      <c r="M38" s="18"/>
      <c r="N38" s="97"/>
      <c r="O38" s="18"/>
      <c r="P38" s="19"/>
      <c r="Q38" s="20"/>
      <c r="R38" s="8"/>
    </row>
    <row r="39" spans="1:18" x14ac:dyDescent="0.25">
      <c r="A39" s="25">
        <v>4</v>
      </c>
      <c r="B39" s="22" t="s">
        <v>58</v>
      </c>
      <c r="C39" s="53"/>
      <c r="D39" s="22"/>
      <c r="E39" s="22"/>
      <c r="F39" s="67"/>
      <c r="G39" s="25"/>
      <c r="H39" s="25"/>
      <c r="I39" s="25"/>
      <c r="J39" s="29">
        <f>SUM(J30:J38)</f>
        <v>835</v>
      </c>
      <c r="K39" s="25"/>
      <c r="L39" s="25"/>
      <c r="M39" s="24"/>
      <c r="N39" s="23"/>
      <c r="O39" s="24"/>
      <c r="P39" s="26"/>
      <c r="Q39" s="27"/>
      <c r="R39" s="8"/>
    </row>
    <row r="40" spans="1:18" ht="6.75" customHeight="1" x14ac:dyDescent="0.25">
      <c r="A40" s="17"/>
      <c r="B40" s="16"/>
      <c r="C40" s="105"/>
      <c r="D40" s="16"/>
      <c r="E40" s="16"/>
      <c r="F40" s="66"/>
      <c r="G40" s="17"/>
      <c r="H40" s="17"/>
      <c r="I40" s="17"/>
      <c r="J40" s="86"/>
      <c r="K40" s="17"/>
      <c r="L40" s="17"/>
      <c r="M40" s="18"/>
      <c r="N40" s="97"/>
      <c r="O40" s="18"/>
      <c r="P40" s="19"/>
      <c r="Q40" s="20"/>
      <c r="R40" s="8"/>
    </row>
    <row r="41" spans="1:18" x14ac:dyDescent="0.25">
      <c r="A41" s="13">
        <v>5</v>
      </c>
      <c r="B41" s="9" t="s">
        <v>59</v>
      </c>
      <c r="C41" s="54" t="s">
        <v>60</v>
      </c>
      <c r="D41" s="9" t="s">
        <v>61</v>
      </c>
      <c r="E41" s="9" t="s">
        <v>135</v>
      </c>
      <c r="F41" s="63" t="s">
        <v>62</v>
      </c>
      <c r="G41" s="12">
        <v>3</v>
      </c>
      <c r="H41" s="13">
        <v>2</v>
      </c>
      <c r="I41" s="13" t="s">
        <v>33</v>
      </c>
      <c r="J41" s="10">
        <v>143</v>
      </c>
      <c r="K41" s="13" t="s">
        <v>19</v>
      </c>
      <c r="L41" s="12">
        <v>40</v>
      </c>
      <c r="M41" s="11">
        <v>310</v>
      </c>
      <c r="N41" s="94" t="s">
        <v>31</v>
      </c>
      <c r="O41" s="12" t="s">
        <v>16</v>
      </c>
      <c r="P41" s="14">
        <f>J41/M41*100</f>
        <v>46.12903225806452</v>
      </c>
      <c r="Q41" s="15">
        <f>J41/L41</f>
        <v>3.5750000000000002</v>
      </c>
      <c r="R41" s="8"/>
    </row>
    <row r="42" spans="1:18" x14ac:dyDescent="0.25">
      <c r="A42" s="33">
        <v>5</v>
      </c>
      <c r="B42" s="48" t="s">
        <v>59</v>
      </c>
      <c r="C42" s="55" t="s">
        <v>60</v>
      </c>
      <c r="D42" s="48" t="s">
        <v>64</v>
      </c>
      <c r="E42" s="48" t="s">
        <v>135</v>
      </c>
      <c r="F42" s="64" t="s">
        <v>63</v>
      </c>
      <c r="G42" s="33">
        <v>4</v>
      </c>
      <c r="H42" s="33">
        <v>3</v>
      </c>
      <c r="I42" s="33" t="s">
        <v>33</v>
      </c>
      <c r="J42" s="84">
        <v>143</v>
      </c>
      <c r="K42" s="33" t="s">
        <v>19</v>
      </c>
      <c r="L42" s="33">
        <v>50</v>
      </c>
      <c r="M42" s="35">
        <v>313</v>
      </c>
      <c r="N42" s="95" t="s">
        <v>21</v>
      </c>
      <c r="O42" s="35" t="s">
        <v>35</v>
      </c>
      <c r="P42" s="36">
        <f>J42/M42*100</f>
        <v>45.686900958466452</v>
      </c>
      <c r="Q42" s="37">
        <f>J42/L42</f>
        <v>2.86</v>
      </c>
      <c r="R42" s="8"/>
    </row>
    <row r="43" spans="1:18" x14ac:dyDescent="0.25">
      <c r="A43" s="33">
        <v>5</v>
      </c>
      <c r="B43" s="48" t="s">
        <v>59</v>
      </c>
      <c r="C43" s="55" t="s">
        <v>60</v>
      </c>
      <c r="D43" s="48">
        <v>3500000416</v>
      </c>
      <c r="E43" s="48" t="s">
        <v>135</v>
      </c>
      <c r="F43" s="64" t="s">
        <v>63</v>
      </c>
      <c r="G43" s="33">
        <v>4</v>
      </c>
      <c r="H43" s="33">
        <v>3</v>
      </c>
      <c r="I43" s="33" t="s">
        <v>36</v>
      </c>
      <c r="J43" s="84">
        <v>94</v>
      </c>
      <c r="K43" s="33" t="s">
        <v>37</v>
      </c>
      <c r="L43" s="33">
        <v>37</v>
      </c>
      <c r="M43" s="35">
        <v>302</v>
      </c>
      <c r="N43" s="95" t="s">
        <v>21</v>
      </c>
      <c r="O43" s="35" t="s">
        <v>35</v>
      </c>
      <c r="P43" s="36">
        <f>J43/M43*100</f>
        <v>31.125827814569533</v>
      </c>
      <c r="Q43" s="37">
        <f>J43/L43</f>
        <v>2.5405405405405403</v>
      </c>
      <c r="R43" s="8"/>
    </row>
    <row r="44" spans="1:18" x14ac:dyDescent="0.25">
      <c r="A44" s="33">
        <v>5</v>
      </c>
      <c r="B44" s="48" t="s">
        <v>59</v>
      </c>
      <c r="C44" s="55" t="s">
        <v>60</v>
      </c>
      <c r="D44" s="48">
        <v>3500000418</v>
      </c>
      <c r="E44" s="48" t="s">
        <v>135</v>
      </c>
      <c r="F44" s="64" t="s">
        <v>63</v>
      </c>
      <c r="G44" s="33">
        <v>4</v>
      </c>
      <c r="H44" s="33">
        <v>3</v>
      </c>
      <c r="I44" s="33" t="s">
        <v>25</v>
      </c>
      <c r="J44" s="84">
        <v>95</v>
      </c>
      <c r="K44" s="33" t="s">
        <v>26</v>
      </c>
      <c r="L44" s="33">
        <v>43</v>
      </c>
      <c r="M44" s="34">
        <v>119</v>
      </c>
      <c r="N44" s="95" t="s">
        <v>21</v>
      </c>
      <c r="O44" s="35" t="s">
        <v>35</v>
      </c>
      <c r="P44" s="36">
        <f>J44/M44*100</f>
        <v>79.831932773109244</v>
      </c>
      <c r="Q44" s="37">
        <f>J44/L44</f>
        <v>2.2093023255813953</v>
      </c>
      <c r="R44" s="8"/>
    </row>
    <row r="45" spans="1:18" x14ac:dyDescent="0.25">
      <c r="A45" s="44">
        <v>5</v>
      </c>
      <c r="B45" s="42" t="s">
        <v>59</v>
      </c>
      <c r="C45" s="61" t="s">
        <v>60</v>
      </c>
      <c r="D45" s="42" t="s">
        <v>80</v>
      </c>
      <c r="E45" s="42" t="s">
        <v>135</v>
      </c>
      <c r="F45" s="42" t="s">
        <v>63</v>
      </c>
      <c r="G45" s="44">
        <v>4</v>
      </c>
      <c r="H45" s="44">
        <v>3</v>
      </c>
      <c r="I45" s="44" t="s">
        <v>24</v>
      </c>
      <c r="J45" s="83">
        <v>152</v>
      </c>
      <c r="K45" s="44" t="s">
        <v>19</v>
      </c>
      <c r="L45" s="44">
        <v>29</v>
      </c>
      <c r="M45" s="44">
        <v>309</v>
      </c>
      <c r="N45" s="44" t="s">
        <v>21</v>
      </c>
      <c r="O45" s="44" t="s">
        <v>34</v>
      </c>
      <c r="P45" s="46">
        <f t="shared" ref="P45:P48" si="8">J45/M45*100</f>
        <v>49.190938511326863</v>
      </c>
      <c r="Q45" s="47">
        <f t="shared" ref="Q45:Q48" si="9">J45/L45</f>
        <v>5.2413793103448274</v>
      </c>
      <c r="R45" s="8"/>
    </row>
    <row r="46" spans="1:18" x14ac:dyDescent="0.25">
      <c r="A46" s="44">
        <v>5</v>
      </c>
      <c r="B46" s="42" t="s">
        <v>59</v>
      </c>
      <c r="C46" s="61" t="s">
        <v>60</v>
      </c>
      <c r="D46" s="42" t="s">
        <v>81</v>
      </c>
      <c r="E46" s="42" t="s">
        <v>135</v>
      </c>
      <c r="F46" s="42" t="s">
        <v>63</v>
      </c>
      <c r="G46" s="44">
        <v>4</v>
      </c>
      <c r="H46" s="44">
        <v>3</v>
      </c>
      <c r="I46" s="44" t="s">
        <v>18</v>
      </c>
      <c r="J46" s="83">
        <v>152</v>
      </c>
      <c r="K46" s="44" t="s">
        <v>19</v>
      </c>
      <c r="L46" s="44">
        <v>40</v>
      </c>
      <c r="M46" s="44">
        <v>305</v>
      </c>
      <c r="N46" s="44" t="s">
        <v>21</v>
      </c>
      <c r="O46" s="44" t="s">
        <v>34</v>
      </c>
      <c r="P46" s="46">
        <f t="shared" si="8"/>
        <v>49.836065573770497</v>
      </c>
      <c r="Q46" s="47">
        <f t="shared" si="9"/>
        <v>3.8</v>
      </c>
      <c r="R46" s="8"/>
    </row>
    <row r="47" spans="1:18" x14ac:dyDescent="0.25">
      <c r="A47" s="44">
        <v>5</v>
      </c>
      <c r="B47" s="42" t="s">
        <v>59</v>
      </c>
      <c r="C47" s="61" t="s">
        <v>60</v>
      </c>
      <c r="D47" s="42">
        <v>3500000427</v>
      </c>
      <c r="E47" s="42" t="s">
        <v>135</v>
      </c>
      <c r="F47" s="42" t="s">
        <v>63</v>
      </c>
      <c r="G47" s="44">
        <v>4</v>
      </c>
      <c r="H47" s="44">
        <v>3</v>
      </c>
      <c r="I47" s="44" t="s">
        <v>36</v>
      </c>
      <c r="J47" s="83">
        <v>116</v>
      </c>
      <c r="K47" s="44" t="s">
        <v>37</v>
      </c>
      <c r="L47" s="44">
        <v>50</v>
      </c>
      <c r="M47" s="44">
        <v>286</v>
      </c>
      <c r="N47" s="44" t="s">
        <v>21</v>
      </c>
      <c r="O47" s="44" t="s">
        <v>34</v>
      </c>
      <c r="P47" s="46">
        <f t="shared" si="8"/>
        <v>40.55944055944056</v>
      </c>
      <c r="Q47" s="47">
        <f t="shared" si="9"/>
        <v>2.3199999999999998</v>
      </c>
      <c r="R47" s="8"/>
    </row>
    <row r="48" spans="1:18" x14ac:dyDescent="0.25">
      <c r="A48" s="44">
        <v>5</v>
      </c>
      <c r="B48" s="42" t="s">
        <v>59</v>
      </c>
      <c r="C48" s="61" t="s">
        <v>60</v>
      </c>
      <c r="D48" s="42">
        <v>3500000429</v>
      </c>
      <c r="E48" s="42" t="s">
        <v>135</v>
      </c>
      <c r="F48" s="42" t="s">
        <v>63</v>
      </c>
      <c r="G48" s="44">
        <v>4</v>
      </c>
      <c r="H48" s="44">
        <v>3</v>
      </c>
      <c r="I48" s="44" t="s">
        <v>25</v>
      </c>
      <c r="J48" s="83">
        <v>93</v>
      </c>
      <c r="K48" s="44" t="s">
        <v>26</v>
      </c>
      <c r="L48" s="44">
        <v>47</v>
      </c>
      <c r="M48" s="44">
        <v>189</v>
      </c>
      <c r="N48" s="44" t="s">
        <v>21</v>
      </c>
      <c r="O48" s="44" t="s">
        <v>34</v>
      </c>
      <c r="P48" s="46">
        <f t="shared" si="8"/>
        <v>49.206349206349202</v>
      </c>
      <c r="Q48" s="47">
        <f t="shared" si="9"/>
        <v>1.9787234042553192</v>
      </c>
      <c r="R48" s="8"/>
    </row>
    <row r="49" spans="1:18" ht="6.75" customHeight="1" x14ac:dyDescent="0.25">
      <c r="A49" s="17"/>
      <c r="B49" s="16"/>
      <c r="C49" s="105"/>
      <c r="D49" s="16"/>
      <c r="E49" s="16"/>
      <c r="F49" s="66"/>
      <c r="G49" s="17"/>
      <c r="H49" s="17"/>
      <c r="I49" s="17"/>
      <c r="J49" s="86"/>
      <c r="K49" s="17"/>
      <c r="L49" s="17"/>
      <c r="M49" s="18"/>
      <c r="N49" s="97"/>
      <c r="O49" s="18"/>
      <c r="P49" s="19"/>
      <c r="Q49" s="20"/>
      <c r="R49" s="8"/>
    </row>
    <row r="50" spans="1:18" x14ac:dyDescent="0.25">
      <c r="A50" s="25">
        <v>5</v>
      </c>
      <c r="B50" s="22" t="s">
        <v>65</v>
      </c>
      <c r="C50" s="22"/>
      <c r="D50" s="22"/>
      <c r="E50" s="22"/>
      <c r="F50" s="67"/>
      <c r="G50" s="25"/>
      <c r="H50" s="25"/>
      <c r="I50" s="25"/>
      <c r="J50" s="29">
        <f>SUM(J41:J49)</f>
        <v>988</v>
      </c>
      <c r="K50" s="25"/>
      <c r="L50" s="25"/>
      <c r="M50" s="24"/>
      <c r="N50" s="23"/>
      <c r="O50" s="24"/>
      <c r="P50" s="26"/>
      <c r="Q50" s="27"/>
      <c r="R50" s="8"/>
    </row>
    <row r="51" spans="1:18" ht="6.75" customHeight="1" x14ac:dyDescent="0.25">
      <c r="A51" s="17"/>
      <c r="B51" s="16"/>
      <c r="C51" s="105"/>
      <c r="D51" s="16"/>
      <c r="E51" s="16"/>
      <c r="F51" s="66"/>
      <c r="G51" s="17"/>
      <c r="H51" s="17"/>
      <c r="I51" s="17"/>
      <c r="J51" s="86"/>
      <c r="K51" s="17"/>
      <c r="L51" s="17"/>
      <c r="M51" s="18"/>
      <c r="N51" s="97"/>
      <c r="O51" s="18"/>
      <c r="P51" s="19"/>
      <c r="Q51" s="20"/>
      <c r="R51" s="8"/>
    </row>
    <row r="52" spans="1:18" ht="18.75" x14ac:dyDescent="0.3">
      <c r="A52" s="13">
        <v>6</v>
      </c>
      <c r="B52" s="30" t="s">
        <v>88</v>
      </c>
      <c r="C52" s="74" t="s">
        <v>89</v>
      </c>
      <c r="D52" s="59" t="s">
        <v>90</v>
      </c>
      <c r="E52" s="59" t="s">
        <v>136</v>
      </c>
      <c r="F52" s="75" t="s">
        <v>91</v>
      </c>
      <c r="G52" s="13">
        <v>4</v>
      </c>
      <c r="H52" s="13">
        <v>2</v>
      </c>
      <c r="I52" s="13" t="s">
        <v>18</v>
      </c>
      <c r="J52" s="76">
        <v>142</v>
      </c>
      <c r="K52" s="13" t="s">
        <v>19</v>
      </c>
      <c r="L52" s="13">
        <v>45</v>
      </c>
      <c r="M52" s="11">
        <v>310</v>
      </c>
      <c r="N52" s="94" t="s">
        <v>31</v>
      </c>
      <c r="O52" s="11" t="s">
        <v>43</v>
      </c>
      <c r="P52" s="14">
        <f>J52/M52*100</f>
        <v>45.806451612903224</v>
      </c>
      <c r="Q52" s="15">
        <f>J52/L52</f>
        <v>3.1555555555555554</v>
      </c>
      <c r="R52" s="8"/>
    </row>
    <row r="53" spans="1:18" ht="18.75" x14ac:dyDescent="0.3">
      <c r="A53" s="44">
        <v>6</v>
      </c>
      <c r="B53" s="41" t="s">
        <v>88</v>
      </c>
      <c r="C53" s="77" t="s">
        <v>89</v>
      </c>
      <c r="D53" s="42" t="s">
        <v>92</v>
      </c>
      <c r="E53" s="42" t="s">
        <v>136</v>
      </c>
      <c r="F53" s="43" t="s">
        <v>93</v>
      </c>
      <c r="G53" s="44">
        <v>4</v>
      </c>
      <c r="H53" s="44">
        <v>3</v>
      </c>
      <c r="I53" s="44" t="s">
        <v>24</v>
      </c>
      <c r="J53" s="83">
        <v>146</v>
      </c>
      <c r="K53" s="44" t="s">
        <v>19</v>
      </c>
      <c r="L53" s="44">
        <v>29</v>
      </c>
      <c r="M53" s="45">
        <v>284</v>
      </c>
      <c r="N53" s="44" t="s">
        <v>21</v>
      </c>
      <c r="O53" s="45" t="s">
        <v>34</v>
      </c>
      <c r="P53" s="46">
        <f t="shared" ref="P53:P72" si="10">J53/M53*100</f>
        <v>51.408450704225352</v>
      </c>
      <c r="Q53" s="47">
        <f t="shared" ref="Q53:Q72" si="11">J53/L53</f>
        <v>5.0344827586206895</v>
      </c>
      <c r="R53" s="8"/>
    </row>
    <row r="54" spans="1:18" ht="18.75" x14ac:dyDescent="0.3">
      <c r="A54" s="44">
        <v>6</v>
      </c>
      <c r="B54" s="41" t="s">
        <v>88</v>
      </c>
      <c r="C54" s="77" t="s">
        <v>89</v>
      </c>
      <c r="D54" s="42" t="s">
        <v>94</v>
      </c>
      <c r="E54" s="42" t="s">
        <v>136</v>
      </c>
      <c r="F54" s="43" t="s">
        <v>93</v>
      </c>
      <c r="G54" s="44">
        <v>4</v>
      </c>
      <c r="H54" s="44">
        <v>3</v>
      </c>
      <c r="I54" s="44" t="s">
        <v>24</v>
      </c>
      <c r="J54" s="83">
        <v>254</v>
      </c>
      <c r="K54" s="44" t="s">
        <v>19</v>
      </c>
      <c r="L54" s="44">
        <v>60</v>
      </c>
      <c r="M54" s="45">
        <v>428</v>
      </c>
      <c r="N54" s="44" t="s">
        <v>21</v>
      </c>
      <c r="O54" s="45" t="s">
        <v>34</v>
      </c>
      <c r="P54" s="46">
        <f t="shared" si="10"/>
        <v>59.345794392523366</v>
      </c>
      <c r="Q54" s="47">
        <f t="shared" si="11"/>
        <v>4.2333333333333334</v>
      </c>
      <c r="R54" s="8"/>
    </row>
    <row r="55" spans="1:18" ht="6.75" customHeight="1" x14ac:dyDescent="0.25">
      <c r="A55" s="17"/>
      <c r="B55" s="16"/>
      <c r="C55" s="105"/>
      <c r="D55" s="16"/>
      <c r="E55" s="16"/>
      <c r="F55" s="66"/>
      <c r="G55" s="17"/>
      <c r="H55" s="17"/>
      <c r="I55" s="17"/>
      <c r="J55" s="86"/>
      <c r="K55" s="17"/>
      <c r="L55" s="17"/>
      <c r="M55" s="18"/>
      <c r="N55" s="97"/>
      <c r="O55" s="18"/>
      <c r="P55" s="18"/>
      <c r="Q55" s="18"/>
      <c r="R55" s="8"/>
    </row>
    <row r="56" spans="1:18" x14ac:dyDescent="0.25">
      <c r="A56" s="25">
        <v>6</v>
      </c>
      <c r="B56" s="21" t="s">
        <v>83</v>
      </c>
      <c r="C56" s="52"/>
      <c r="D56" s="22"/>
      <c r="E56" s="22"/>
      <c r="F56" s="67"/>
      <c r="G56" s="25"/>
      <c r="H56" s="25"/>
      <c r="I56" s="25"/>
      <c r="J56" s="29">
        <f>SUM(J52:J54)</f>
        <v>542</v>
      </c>
      <c r="K56" s="25"/>
      <c r="L56" s="25"/>
      <c r="M56" s="24"/>
      <c r="N56" s="23"/>
      <c r="O56" s="24"/>
      <c r="P56" s="24"/>
      <c r="Q56" s="24"/>
      <c r="R56" s="8"/>
    </row>
    <row r="57" spans="1:18" ht="6.75" customHeight="1" x14ac:dyDescent="0.25">
      <c r="A57" s="17"/>
      <c r="B57" s="16"/>
      <c r="C57" s="105"/>
      <c r="D57" s="16"/>
      <c r="E57" s="16"/>
      <c r="F57" s="66"/>
      <c r="G57" s="17"/>
      <c r="H57" s="17"/>
      <c r="I57" s="17"/>
      <c r="J57" s="86"/>
      <c r="K57" s="17"/>
      <c r="L57" s="17"/>
      <c r="M57" s="18"/>
      <c r="N57" s="97"/>
      <c r="O57" s="18"/>
      <c r="P57" s="18"/>
      <c r="Q57" s="18"/>
      <c r="R57" s="8"/>
    </row>
    <row r="58" spans="1:18" x14ac:dyDescent="0.25">
      <c r="A58" s="13">
        <v>7</v>
      </c>
      <c r="B58" s="30" t="s">
        <v>88</v>
      </c>
      <c r="C58" s="30" t="s">
        <v>95</v>
      </c>
      <c r="D58" s="30" t="s">
        <v>96</v>
      </c>
      <c r="E58" s="30" t="s">
        <v>137</v>
      </c>
      <c r="F58" s="30" t="s">
        <v>97</v>
      </c>
      <c r="G58" s="13">
        <v>4</v>
      </c>
      <c r="H58" s="13">
        <v>1</v>
      </c>
      <c r="I58" s="13" t="s">
        <v>33</v>
      </c>
      <c r="J58" s="10">
        <v>285</v>
      </c>
      <c r="K58" s="13" t="s">
        <v>19</v>
      </c>
      <c r="L58" s="30">
        <v>60</v>
      </c>
      <c r="M58" s="11">
        <v>516</v>
      </c>
      <c r="N58" s="13" t="s">
        <v>31</v>
      </c>
      <c r="O58" s="13" t="s">
        <v>112</v>
      </c>
      <c r="P58" s="14">
        <f t="shared" si="10"/>
        <v>55.232558139534881</v>
      </c>
      <c r="Q58" s="15">
        <f t="shared" si="11"/>
        <v>4.75</v>
      </c>
    </row>
    <row r="59" spans="1:18" x14ac:dyDescent="0.25">
      <c r="A59" s="44">
        <v>7</v>
      </c>
      <c r="B59" s="41" t="s">
        <v>88</v>
      </c>
      <c r="C59" s="41" t="s">
        <v>95</v>
      </c>
      <c r="D59" s="41" t="s">
        <v>98</v>
      </c>
      <c r="E59" s="41" t="s">
        <v>137</v>
      </c>
      <c r="F59" s="41" t="s">
        <v>99</v>
      </c>
      <c r="G59" s="44">
        <v>4</v>
      </c>
      <c r="H59" s="44">
        <v>3</v>
      </c>
      <c r="I59" s="44" t="s">
        <v>33</v>
      </c>
      <c r="J59" s="87">
        <v>208</v>
      </c>
      <c r="K59" s="44" t="s">
        <v>19</v>
      </c>
      <c r="L59" s="41">
        <v>50</v>
      </c>
      <c r="M59" s="44">
        <v>332</v>
      </c>
      <c r="N59" s="44" t="s">
        <v>21</v>
      </c>
      <c r="O59" s="44" t="s">
        <v>34</v>
      </c>
      <c r="P59" s="46">
        <f t="shared" si="10"/>
        <v>62.650602409638559</v>
      </c>
      <c r="Q59" s="47">
        <f t="shared" si="11"/>
        <v>4.16</v>
      </c>
    </row>
    <row r="60" spans="1:18" ht="6.75" customHeight="1" x14ac:dyDescent="0.25">
      <c r="A60" s="17"/>
      <c r="B60" s="16"/>
      <c r="C60" s="105"/>
      <c r="D60" s="16"/>
      <c r="E60" s="16"/>
      <c r="F60" s="66"/>
      <c r="G60" s="17"/>
      <c r="H60" s="17"/>
      <c r="I60" s="17"/>
      <c r="J60" s="86"/>
      <c r="K60" s="17"/>
      <c r="L60" s="17"/>
      <c r="M60" s="18"/>
      <c r="N60" s="97"/>
      <c r="O60" s="18"/>
      <c r="P60" s="18"/>
      <c r="Q60" s="18"/>
      <c r="R60" s="8"/>
    </row>
    <row r="61" spans="1:18" x14ac:dyDescent="0.25">
      <c r="A61" s="25">
        <v>7</v>
      </c>
      <c r="B61" s="21" t="s">
        <v>84</v>
      </c>
      <c r="C61" s="22"/>
      <c r="D61" s="22"/>
      <c r="E61" s="22"/>
      <c r="F61" s="67"/>
      <c r="G61" s="25"/>
      <c r="H61" s="25"/>
      <c r="I61" s="25"/>
      <c r="J61" s="29">
        <f>SUM(J58:J60)</f>
        <v>493</v>
      </c>
      <c r="K61" s="25"/>
      <c r="L61" s="25"/>
      <c r="M61" s="24"/>
      <c r="N61" s="23"/>
      <c r="O61" s="24"/>
      <c r="P61" s="24"/>
      <c r="Q61" s="24"/>
      <c r="R61" s="8"/>
    </row>
    <row r="62" spans="1:18" ht="6.75" customHeight="1" x14ac:dyDescent="0.25">
      <c r="A62" s="17"/>
      <c r="B62" s="16"/>
      <c r="C62" s="105"/>
      <c r="D62" s="16"/>
      <c r="E62" s="16"/>
      <c r="F62" s="66"/>
      <c r="G62" s="17"/>
      <c r="H62" s="17"/>
      <c r="I62" s="17"/>
      <c r="J62" s="86"/>
      <c r="K62" s="17"/>
      <c r="L62" s="17"/>
      <c r="M62" s="18"/>
      <c r="N62" s="97"/>
      <c r="O62" s="18"/>
      <c r="P62" s="18"/>
      <c r="Q62" s="18"/>
      <c r="R62" s="8"/>
    </row>
    <row r="63" spans="1:18" x14ac:dyDescent="0.25">
      <c r="A63" s="13">
        <v>8</v>
      </c>
      <c r="B63" s="30" t="s">
        <v>100</v>
      </c>
      <c r="C63" s="30" t="s">
        <v>101</v>
      </c>
      <c r="D63" s="30" t="s">
        <v>102</v>
      </c>
      <c r="E63" s="30" t="s">
        <v>138</v>
      </c>
      <c r="F63" s="30" t="s">
        <v>52</v>
      </c>
      <c r="G63" s="13">
        <v>3</v>
      </c>
      <c r="H63" s="13">
        <v>1</v>
      </c>
      <c r="I63" s="13" t="s">
        <v>24</v>
      </c>
      <c r="J63" s="10">
        <v>134</v>
      </c>
      <c r="K63" s="13" t="s">
        <v>19</v>
      </c>
      <c r="L63" s="30">
        <v>60</v>
      </c>
      <c r="M63" s="11">
        <v>401</v>
      </c>
      <c r="N63" s="13" t="s">
        <v>31</v>
      </c>
      <c r="O63" s="13" t="s">
        <v>16</v>
      </c>
      <c r="P63" s="14">
        <f t="shared" si="10"/>
        <v>33.416458852867834</v>
      </c>
      <c r="Q63" s="15">
        <f t="shared" si="11"/>
        <v>2.2333333333333334</v>
      </c>
    </row>
    <row r="64" spans="1:18" x14ac:dyDescent="0.25">
      <c r="A64" s="44">
        <v>8</v>
      </c>
      <c r="B64" s="41" t="s">
        <v>100</v>
      </c>
      <c r="C64" s="41" t="s">
        <v>101</v>
      </c>
      <c r="D64" s="41" t="s">
        <v>103</v>
      </c>
      <c r="E64" s="41" t="s">
        <v>138</v>
      </c>
      <c r="F64" s="41" t="s">
        <v>104</v>
      </c>
      <c r="G64" s="44">
        <v>4</v>
      </c>
      <c r="H64" s="44">
        <v>3</v>
      </c>
      <c r="I64" s="44" t="s">
        <v>18</v>
      </c>
      <c r="J64" s="87">
        <v>95</v>
      </c>
      <c r="K64" s="44" t="s">
        <v>19</v>
      </c>
      <c r="L64" s="41">
        <v>43</v>
      </c>
      <c r="M64" s="44">
        <v>182</v>
      </c>
      <c r="N64" s="44" t="s">
        <v>21</v>
      </c>
      <c r="O64" s="44" t="s">
        <v>34</v>
      </c>
      <c r="P64" s="46">
        <f t="shared" si="10"/>
        <v>52.197802197802204</v>
      </c>
      <c r="Q64" s="47">
        <f t="shared" si="11"/>
        <v>2.2093023255813953</v>
      </c>
    </row>
    <row r="65" spans="1:18" ht="6.75" customHeight="1" x14ac:dyDescent="0.25">
      <c r="A65" s="17"/>
      <c r="B65" s="16"/>
      <c r="C65" s="105"/>
      <c r="D65" s="16"/>
      <c r="E65" s="16"/>
      <c r="F65" s="66"/>
      <c r="G65" s="17"/>
      <c r="H65" s="17"/>
      <c r="I65" s="17"/>
      <c r="J65" s="86"/>
      <c r="K65" s="17"/>
      <c r="L65" s="17"/>
      <c r="M65" s="18"/>
      <c r="N65" s="97"/>
      <c r="O65" s="18"/>
      <c r="P65" s="18"/>
      <c r="Q65" s="18"/>
      <c r="R65" s="8"/>
    </row>
    <row r="66" spans="1:18" x14ac:dyDescent="0.25">
      <c r="A66" s="25">
        <v>8</v>
      </c>
      <c r="B66" s="21" t="s">
        <v>85</v>
      </c>
      <c r="C66" s="22"/>
      <c r="D66" s="22"/>
      <c r="E66" s="22"/>
      <c r="F66" s="67"/>
      <c r="G66" s="25"/>
      <c r="H66" s="25"/>
      <c r="I66" s="25"/>
      <c r="J66" s="29">
        <f>SUM(J63:J65)</f>
        <v>229</v>
      </c>
      <c r="K66" s="25"/>
      <c r="L66" s="25"/>
      <c r="M66" s="24"/>
      <c r="N66" s="23"/>
      <c r="O66" s="24"/>
      <c r="P66" s="24"/>
      <c r="Q66" s="24"/>
      <c r="R66" s="8"/>
    </row>
    <row r="67" spans="1:18" ht="6.75" customHeight="1" x14ac:dyDescent="0.25">
      <c r="A67" s="17"/>
      <c r="B67" s="16"/>
      <c r="C67" s="105"/>
      <c r="D67" s="16"/>
      <c r="E67" s="16"/>
      <c r="F67" s="66"/>
      <c r="G67" s="17"/>
      <c r="H67" s="17"/>
      <c r="I67" s="17"/>
      <c r="J67" s="86"/>
      <c r="K67" s="17"/>
      <c r="L67" s="17"/>
      <c r="M67" s="18"/>
      <c r="N67" s="97"/>
      <c r="O67" s="18"/>
      <c r="P67" s="18"/>
      <c r="Q67" s="18"/>
      <c r="R67" s="8"/>
    </row>
    <row r="68" spans="1:18" x14ac:dyDescent="0.25">
      <c r="A68" s="44">
        <v>9</v>
      </c>
      <c r="B68" s="41" t="s">
        <v>105</v>
      </c>
      <c r="C68" s="41" t="s">
        <v>106</v>
      </c>
      <c r="D68" s="41" t="s">
        <v>107</v>
      </c>
      <c r="E68" s="41" t="s">
        <v>139</v>
      </c>
      <c r="F68" s="41" t="s">
        <v>108</v>
      </c>
      <c r="G68" s="44">
        <v>4</v>
      </c>
      <c r="H68" s="44">
        <v>3</v>
      </c>
      <c r="I68" s="44" t="s">
        <v>24</v>
      </c>
      <c r="J68" s="83">
        <v>234</v>
      </c>
      <c r="K68" s="44" t="s">
        <v>19</v>
      </c>
      <c r="L68" s="41">
        <v>60</v>
      </c>
      <c r="M68" s="44">
        <v>397</v>
      </c>
      <c r="N68" s="44" t="s">
        <v>21</v>
      </c>
      <c r="O68" s="44" t="s">
        <v>34</v>
      </c>
      <c r="P68" s="46">
        <f t="shared" si="10"/>
        <v>58.942065491183882</v>
      </c>
      <c r="Q68" s="47">
        <f t="shared" si="11"/>
        <v>3.9</v>
      </c>
    </row>
    <row r="69" spans="1:18" ht="6.75" customHeight="1" x14ac:dyDescent="0.25">
      <c r="A69" s="81"/>
      <c r="B69" s="78"/>
      <c r="C69" s="106"/>
      <c r="D69" s="79"/>
      <c r="E69" s="79"/>
      <c r="F69" s="80"/>
      <c r="G69" s="81"/>
      <c r="H69" s="81"/>
      <c r="I69" s="81"/>
      <c r="J69" s="82"/>
      <c r="K69" s="98"/>
      <c r="L69" s="98"/>
      <c r="M69" s="99"/>
      <c r="N69" s="100"/>
      <c r="O69" s="99"/>
      <c r="P69" s="18"/>
      <c r="Q69" s="18"/>
      <c r="R69" s="8"/>
    </row>
    <row r="70" spans="1:18" x14ac:dyDescent="0.25">
      <c r="A70" s="25">
        <v>9</v>
      </c>
      <c r="B70" s="21" t="s">
        <v>86</v>
      </c>
      <c r="C70" s="22"/>
      <c r="D70" s="22"/>
      <c r="E70" s="22"/>
      <c r="F70" s="67"/>
      <c r="G70" s="25"/>
      <c r="H70" s="25"/>
      <c r="I70" s="25"/>
      <c r="J70" s="29">
        <f>SUM(J68:J69)</f>
        <v>234</v>
      </c>
      <c r="K70" s="25"/>
      <c r="L70" s="25"/>
      <c r="M70" s="24"/>
      <c r="N70" s="23"/>
      <c r="O70" s="24"/>
      <c r="P70" s="24"/>
      <c r="Q70" s="24"/>
      <c r="R70" s="8"/>
    </row>
    <row r="71" spans="1:18" ht="6.75" customHeight="1" x14ac:dyDescent="0.25">
      <c r="A71" s="17"/>
      <c r="B71" s="16"/>
      <c r="C71" s="105"/>
      <c r="D71" s="16"/>
      <c r="E71" s="16"/>
      <c r="F71" s="66"/>
      <c r="G71" s="17"/>
      <c r="H71" s="17"/>
      <c r="I71" s="17"/>
      <c r="J71" s="86"/>
      <c r="K71" s="17"/>
      <c r="L71" s="17"/>
      <c r="M71" s="18"/>
      <c r="N71" s="97"/>
      <c r="O71" s="18"/>
      <c r="P71" s="18"/>
      <c r="Q71" s="18"/>
      <c r="R71" s="8"/>
    </row>
    <row r="72" spans="1:18" x14ac:dyDescent="0.25">
      <c r="A72" s="44">
        <v>10</v>
      </c>
      <c r="B72" s="41" t="s">
        <v>109</v>
      </c>
      <c r="C72" s="41" t="s">
        <v>129</v>
      </c>
      <c r="D72" s="41" t="s">
        <v>110</v>
      </c>
      <c r="E72" s="41" t="s">
        <v>140</v>
      </c>
      <c r="F72" s="41" t="s">
        <v>111</v>
      </c>
      <c r="G72" s="44">
        <v>4</v>
      </c>
      <c r="H72" s="44">
        <v>3</v>
      </c>
      <c r="I72" s="44" t="s">
        <v>18</v>
      </c>
      <c r="J72" s="83">
        <v>157</v>
      </c>
      <c r="K72" s="44" t="s">
        <v>19</v>
      </c>
      <c r="L72" s="41">
        <v>56</v>
      </c>
      <c r="M72" s="44">
        <v>264</v>
      </c>
      <c r="N72" s="44" t="s">
        <v>21</v>
      </c>
      <c r="O72" s="44" t="s">
        <v>34</v>
      </c>
      <c r="P72" s="46">
        <f t="shared" si="10"/>
        <v>59.469696969696969</v>
      </c>
      <c r="Q72" s="47">
        <f t="shared" si="11"/>
        <v>2.8035714285714284</v>
      </c>
    </row>
    <row r="73" spans="1:18" ht="6.75" customHeight="1" x14ac:dyDescent="0.25">
      <c r="A73" s="17"/>
      <c r="B73" s="16"/>
      <c r="C73" s="105"/>
      <c r="D73" s="16"/>
      <c r="E73" s="16"/>
      <c r="F73" s="66"/>
      <c r="G73" s="17"/>
      <c r="H73" s="17"/>
      <c r="I73" s="17"/>
      <c r="J73" s="86"/>
      <c r="K73" s="17"/>
      <c r="L73" s="17"/>
      <c r="M73" s="18"/>
      <c r="N73" s="97"/>
      <c r="O73" s="18"/>
      <c r="P73" s="19"/>
      <c r="Q73" s="20"/>
      <c r="R73" s="8"/>
    </row>
    <row r="74" spans="1:18" x14ac:dyDescent="0.25">
      <c r="A74" s="25">
        <v>10</v>
      </c>
      <c r="B74" s="21" t="s">
        <v>87</v>
      </c>
      <c r="C74" s="22"/>
      <c r="D74" s="22"/>
      <c r="E74" s="22"/>
      <c r="F74" s="67"/>
      <c r="G74" s="25"/>
      <c r="H74" s="25"/>
      <c r="I74" s="25"/>
      <c r="J74" s="29">
        <f>SUM(J72:J73)</f>
        <v>157</v>
      </c>
      <c r="K74" s="25"/>
      <c r="L74" s="25"/>
      <c r="M74" s="24"/>
      <c r="N74" s="23"/>
      <c r="O74" s="24"/>
      <c r="P74" s="26"/>
      <c r="Q74" s="27"/>
      <c r="R74" s="8"/>
    </row>
    <row r="75" spans="1:18" ht="6.75" customHeight="1" x14ac:dyDescent="0.25">
      <c r="A75" s="17"/>
      <c r="B75" s="16"/>
      <c r="C75" s="105"/>
      <c r="D75" s="16"/>
      <c r="E75" s="16"/>
      <c r="F75" s="66"/>
      <c r="G75" s="17"/>
      <c r="H75" s="17"/>
      <c r="I75" s="17"/>
      <c r="J75" s="86"/>
      <c r="K75" s="17"/>
      <c r="L75" s="17"/>
      <c r="M75" s="18"/>
      <c r="N75" s="97"/>
      <c r="O75" s="18"/>
      <c r="P75" s="19"/>
      <c r="Q75" s="20"/>
      <c r="R75" s="8"/>
    </row>
    <row r="77" spans="1:18" x14ac:dyDescent="0.25">
      <c r="G77" s="91"/>
    </row>
    <row r="78" spans="1:18" x14ac:dyDescent="0.25">
      <c r="A78" s="60"/>
      <c r="B78" s="58"/>
      <c r="C78" s="56" t="s">
        <v>68</v>
      </c>
      <c r="D78" s="59" t="s">
        <v>69</v>
      </c>
      <c r="E78" s="59"/>
      <c r="F78" s="30"/>
      <c r="G78" s="92"/>
      <c r="H78" s="60" t="s">
        <v>120</v>
      </c>
      <c r="I78" s="60"/>
      <c r="J78" s="102" t="s">
        <v>122</v>
      </c>
      <c r="K78" s="12"/>
      <c r="P78" s="8"/>
      <c r="Q78" s="8"/>
      <c r="R78" s="8"/>
    </row>
    <row r="79" spans="1:18" x14ac:dyDescent="0.25">
      <c r="A79" s="60"/>
      <c r="B79" s="58"/>
      <c r="C79" s="56"/>
      <c r="D79" s="48" t="s">
        <v>67</v>
      </c>
      <c r="E79" s="48"/>
      <c r="F79" s="32"/>
      <c r="G79" s="92"/>
      <c r="H79" s="60"/>
      <c r="I79" s="60"/>
      <c r="J79" s="32" t="s">
        <v>77</v>
      </c>
      <c r="K79" s="33"/>
      <c r="P79" s="8"/>
      <c r="Q79" s="8"/>
      <c r="R79" s="8"/>
    </row>
    <row r="80" spans="1:18" x14ac:dyDescent="0.25">
      <c r="A80" s="60"/>
      <c r="B80" s="58"/>
      <c r="C80" s="56"/>
      <c r="D80" s="70" t="s">
        <v>82</v>
      </c>
      <c r="E80" s="70"/>
      <c r="F80" s="41"/>
      <c r="G80" s="92"/>
      <c r="H80" s="60"/>
      <c r="I80" s="60"/>
      <c r="J80" s="32" t="s">
        <v>128</v>
      </c>
      <c r="K80" s="33"/>
      <c r="P80" s="8"/>
      <c r="Q80" s="8"/>
      <c r="R80" s="8"/>
    </row>
    <row r="81" spans="1:18" x14ac:dyDescent="0.25">
      <c r="A81" s="60"/>
      <c r="B81" s="58"/>
      <c r="C81" s="56"/>
      <c r="D81" s="90"/>
      <c r="E81" s="90"/>
      <c r="F81" s="1"/>
      <c r="G81" s="92"/>
      <c r="H81" s="60"/>
      <c r="I81" s="60"/>
      <c r="J81" s="42" t="s">
        <v>114</v>
      </c>
      <c r="K81" s="44"/>
      <c r="P81" s="8"/>
      <c r="Q81" s="8"/>
      <c r="R81" s="8"/>
    </row>
    <row r="82" spans="1:18" x14ac:dyDescent="0.25">
      <c r="A82" s="60"/>
      <c r="B82" s="58"/>
      <c r="C82" s="56"/>
      <c r="D82" s="72" t="s">
        <v>113</v>
      </c>
      <c r="E82" s="72"/>
      <c r="F82" s="73"/>
      <c r="G82" s="92"/>
      <c r="I82" s="60"/>
      <c r="J82" s="42" t="s">
        <v>121</v>
      </c>
      <c r="K82" s="44"/>
      <c r="P82" s="8"/>
      <c r="Q82" s="8"/>
      <c r="R82" s="8"/>
    </row>
    <row r="83" spans="1:18" x14ac:dyDescent="0.25">
      <c r="G83" s="91"/>
      <c r="P83" s="8"/>
      <c r="Q83" s="8"/>
      <c r="R83" s="8"/>
    </row>
    <row r="84" spans="1:18" x14ac:dyDescent="0.25">
      <c r="P84" s="8"/>
      <c r="Q84" s="8"/>
      <c r="R84" s="8"/>
    </row>
    <row r="85" spans="1:18" x14ac:dyDescent="0.25">
      <c r="D85" s="31" t="s">
        <v>72</v>
      </c>
      <c r="E85" s="31"/>
      <c r="F85" s="31"/>
      <c r="G85" s="31"/>
      <c r="H85" s="31"/>
      <c r="P85" s="8"/>
      <c r="Q85" s="8"/>
      <c r="R85" s="8"/>
    </row>
    <row r="86" spans="1:18" x14ac:dyDescent="0.25">
      <c r="D86" s="31" t="s">
        <v>127</v>
      </c>
      <c r="E86" s="31"/>
      <c r="F86" s="31"/>
      <c r="G86" s="31"/>
      <c r="H86" s="31"/>
      <c r="J86" s="1"/>
      <c r="P86" s="8"/>
      <c r="Q86" s="8"/>
      <c r="R86" s="8"/>
    </row>
    <row r="87" spans="1:18" x14ac:dyDescent="0.25">
      <c r="D87" s="31" t="s">
        <v>123</v>
      </c>
      <c r="E87" s="31"/>
      <c r="F87" s="31"/>
      <c r="G87" s="31"/>
      <c r="H87" s="31"/>
      <c r="J87" s="1"/>
      <c r="P87" s="8"/>
      <c r="Q87" s="8"/>
      <c r="R87" s="8"/>
    </row>
    <row r="88" spans="1:18" x14ac:dyDescent="0.25">
      <c r="D88" s="31" t="s">
        <v>124</v>
      </c>
      <c r="E88" s="31"/>
      <c r="F88" s="31"/>
      <c r="G88" s="31"/>
      <c r="H88" s="31"/>
      <c r="J88" s="1"/>
      <c r="P88" s="8"/>
      <c r="Q88" s="8"/>
      <c r="R88" s="8"/>
    </row>
    <row r="89" spans="1:18" x14ac:dyDescent="0.25">
      <c r="D89" s="31" t="s">
        <v>125</v>
      </c>
      <c r="E89" s="31"/>
      <c r="F89" s="31"/>
      <c r="G89" s="31"/>
      <c r="H89" s="31"/>
      <c r="J89" s="1"/>
    </row>
    <row r="90" spans="1:18" x14ac:dyDescent="0.25">
      <c r="D90" s="31" t="s">
        <v>126</v>
      </c>
      <c r="E90" s="31"/>
      <c r="F90" s="31"/>
      <c r="G90" s="31"/>
      <c r="H90" s="31"/>
      <c r="J90" s="1"/>
    </row>
    <row r="91" spans="1:18" x14ac:dyDescent="0.25">
      <c r="D91" s="8"/>
      <c r="E91" s="8"/>
      <c r="G91" s="8"/>
      <c r="H91" s="8"/>
      <c r="J91" s="57"/>
    </row>
    <row r="92" spans="1:18" x14ac:dyDescent="0.25">
      <c r="D92" s="40" t="s">
        <v>73</v>
      </c>
      <c r="E92" s="40"/>
      <c r="F92" s="39"/>
      <c r="G92" s="39"/>
      <c r="H92" s="39"/>
      <c r="J92" s="57"/>
    </row>
    <row r="93" spans="1:18" x14ac:dyDescent="0.25">
      <c r="D93" s="40" t="s">
        <v>74</v>
      </c>
      <c r="E93" s="40"/>
      <c r="F93" s="39"/>
      <c r="G93" s="39"/>
      <c r="H93" s="39"/>
    </row>
    <row r="94" spans="1:18" x14ac:dyDescent="0.25">
      <c r="D94" s="40" t="s">
        <v>75</v>
      </c>
      <c r="E94" s="40"/>
      <c r="F94" s="39"/>
      <c r="G94" s="39"/>
      <c r="H94" s="39"/>
    </row>
    <row r="95" spans="1:18" x14ac:dyDescent="0.25">
      <c r="D95" s="40" t="s">
        <v>76</v>
      </c>
      <c r="E95" s="40"/>
      <c r="F95" s="39"/>
      <c r="G95" s="39"/>
      <c r="H95" s="39"/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1" workbookViewId="0">
      <selection activeCell="A78" sqref="A78:A84"/>
    </sheetView>
  </sheetViews>
  <sheetFormatPr defaultRowHeight="18" x14ac:dyDescent="0.25"/>
  <cols>
    <col min="1" max="1" width="37.5703125" style="57" customWidth="1"/>
    <col min="2" max="2" width="19" customWidth="1"/>
    <col min="3" max="3" width="23" customWidth="1"/>
    <col min="4" max="4" width="19" customWidth="1"/>
    <col min="6" max="6" width="21.5703125" customWidth="1"/>
    <col min="8" max="8" width="21" style="89" customWidth="1"/>
  </cols>
  <sheetData>
    <row r="1" spans="1:10" x14ac:dyDescent="0.25">
      <c r="A1" s="2" t="s">
        <v>2</v>
      </c>
      <c r="B1" s="85" t="s">
        <v>70</v>
      </c>
      <c r="C1" s="85" t="s">
        <v>70</v>
      </c>
      <c r="D1" s="85" t="s">
        <v>70</v>
      </c>
      <c r="F1" s="85" t="s">
        <v>70</v>
      </c>
      <c r="H1" s="85" t="s">
        <v>70</v>
      </c>
    </row>
    <row r="2" spans="1:10" x14ac:dyDescent="0.25">
      <c r="A2" s="9" t="s">
        <v>15</v>
      </c>
      <c r="B2" s="76">
        <v>364</v>
      </c>
      <c r="C2" s="76"/>
      <c r="D2" s="76"/>
      <c r="E2" s="101"/>
      <c r="F2" s="76">
        <v>364</v>
      </c>
      <c r="G2" s="101"/>
      <c r="H2" s="76">
        <v>364</v>
      </c>
      <c r="I2">
        <v>364</v>
      </c>
      <c r="J2">
        <v>359</v>
      </c>
    </row>
    <row r="3" spans="1:10" x14ac:dyDescent="0.25">
      <c r="A3" s="48" t="s">
        <v>20</v>
      </c>
      <c r="B3" s="84"/>
      <c r="C3" s="84">
        <v>133</v>
      </c>
      <c r="D3" s="84"/>
      <c r="F3" s="84">
        <v>133</v>
      </c>
      <c r="H3" s="84">
        <v>133</v>
      </c>
    </row>
    <row r="4" spans="1:10" x14ac:dyDescent="0.25">
      <c r="A4" s="48">
        <v>350000468</v>
      </c>
      <c r="B4" s="84"/>
      <c r="C4" s="84">
        <v>119</v>
      </c>
      <c r="D4" s="84"/>
      <c r="F4" s="84">
        <v>119</v>
      </c>
      <c r="H4" s="84">
        <v>119</v>
      </c>
    </row>
    <row r="5" spans="1:10" x14ac:dyDescent="0.25">
      <c r="A5" s="42" t="s">
        <v>78</v>
      </c>
      <c r="B5" s="83"/>
      <c r="C5" s="83"/>
      <c r="D5" s="83">
        <v>226</v>
      </c>
      <c r="F5" s="83">
        <v>226</v>
      </c>
      <c r="H5" s="83">
        <v>226</v>
      </c>
    </row>
    <row r="6" spans="1:10" x14ac:dyDescent="0.25">
      <c r="A6" s="42">
        <v>350000572</v>
      </c>
      <c r="B6" s="83"/>
      <c r="C6" s="83"/>
      <c r="D6" s="83">
        <v>82</v>
      </c>
      <c r="F6" s="83">
        <v>82</v>
      </c>
      <c r="H6" s="83">
        <v>82</v>
      </c>
    </row>
    <row r="7" spans="1:10" x14ac:dyDescent="0.25">
      <c r="A7" s="42">
        <v>350000574</v>
      </c>
      <c r="B7" s="83"/>
      <c r="C7" s="83"/>
      <c r="D7" s="83">
        <v>119</v>
      </c>
      <c r="F7" s="83">
        <v>119</v>
      </c>
      <c r="H7" s="83">
        <v>119</v>
      </c>
    </row>
    <row r="8" spans="1:10" ht="6.95" customHeight="1" x14ac:dyDescent="0.25">
      <c r="A8" s="16"/>
      <c r="B8" s="86"/>
      <c r="C8" s="86"/>
      <c r="D8" s="86"/>
      <c r="F8" s="86"/>
      <c r="H8" s="86"/>
    </row>
    <row r="9" spans="1:10" x14ac:dyDescent="0.25">
      <c r="A9" s="22" t="s">
        <v>27</v>
      </c>
      <c r="B9" s="29"/>
      <c r="C9" s="29"/>
      <c r="D9" s="29"/>
      <c r="F9" s="29"/>
      <c r="H9" s="29">
        <f>SUM(H2:H7)</f>
        <v>1043</v>
      </c>
    </row>
    <row r="10" spans="1:10" ht="6.95" customHeight="1" x14ac:dyDescent="0.25">
      <c r="A10" s="16"/>
      <c r="B10" s="86"/>
      <c r="C10" s="86"/>
      <c r="D10" s="86"/>
      <c r="F10" s="86"/>
      <c r="H10" s="86"/>
    </row>
    <row r="11" spans="1:10" x14ac:dyDescent="0.25">
      <c r="A11" s="9" t="s">
        <v>30</v>
      </c>
      <c r="B11" s="76">
        <v>355</v>
      </c>
      <c r="C11" s="76"/>
      <c r="D11" s="76"/>
      <c r="F11" s="76">
        <v>355</v>
      </c>
      <c r="H11" s="76">
        <v>355</v>
      </c>
    </row>
    <row r="12" spans="1:10" x14ac:dyDescent="0.25">
      <c r="A12" s="48">
        <v>3500000518</v>
      </c>
      <c r="B12" s="84"/>
      <c r="C12" s="84">
        <v>70</v>
      </c>
      <c r="D12" s="84"/>
      <c r="F12" s="84">
        <v>70</v>
      </c>
      <c r="H12" s="84">
        <v>70</v>
      </c>
    </row>
    <row r="13" spans="1:10" x14ac:dyDescent="0.25">
      <c r="A13" s="48">
        <v>3500000517</v>
      </c>
      <c r="B13" s="84"/>
      <c r="C13" s="84">
        <v>43</v>
      </c>
      <c r="D13" s="84"/>
      <c r="F13" s="84">
        <v>43</v>
      </c>
      <c r="H13" s="84">
        <v>43</v>
      </c>
    </row>
    <row r="14" spans="1:10" x14ac:dyDescent="0.25">
      <c r="A14" s="48" t="s">
        <v>38</v>
      </c>
      <c r="B14" s="84"/>
      <c r="C14" s="84">
        <v>139</v>
      </c>
      <c r="D14" s="84"/>
      <c r="F14" s="84">
        <v>139</v>
      </c>
      <c r="H14" s="84">
        <v>139</v>
      </c>
    </row>
    <row r="15" spans="1:10" x14ac:dyDescent="0.25">
      <c r="A15" s="42">
        <v>3500000552</v>
      </c>
      <c r="B15" s="83"/>
      <c r="C15" s="83"/>
      <c r="D15" s="83">
        <v>53</v>
      </c>
      <c r="F15" s="83">
        <v>53</v>
      </c>
      <c r="H15" s="83">
        <v>53</v>
      </c>
    </row>
    <row r="16" spans="1:10" x14ac:dyDescent="0.25">
      <c r="A16" s="42">
        <v>3500000558</v>
      </c>
      <c r="B16" s="83"/>
      <c r="C16" s="83"/>
      <c r="D16" s="83">
        <v>71</v>
      </c>
      <c r="F16" s="83">
        <v>71</v>
      </c>
      <c r="H16" s="83">
        <v>71</v>
      </c>
    </row>
    <row r="17" spans="1:10" x14ac:dyDescent="0.25">
      <c r="A17" s="42" t="s">
        <v>79</v>
      </c>
      <c r="B17" s="83"/>
      <c r="C17" s="83"/>
      <c r="D17" s="83">
        <v>40</v>
      </c>
      <c r="F17" s="83">
        <v>40</v>
      </c>
      <c r="H17" s="83">
        <v>40</v>
      </c>
    </row>
    <row r="18" spans="1:10" ht="6.95" customHeight="1" x14ac:dyDescent="0.25">
      <c r="A18" s="16"/>
      <c r="B18" s="86"/>
      <c r="C18" s="86"/>
      <c r="D18" s="86"/>
      <c r="F18" s="86"/>
      <c r="H18" s="86"/>
    </row>
    <row r="19" spans="1:10" x14ac:dyDescent="0.25">
      <c r="A19" s="22" t="s">
        <v>39</v>
      </c>
      <c r="B19" s="29"/>
      <c r="C19" s="29"/>
      <c r="D19" s="29"/>
      <c r="F19" s="29"/>
      <c r="H19" s="29">
        <f>SUM(H11:H18)</f>
        <v>771</v>
      </c>
    </row>
    <row r="20" spans="1:10" ht="6.95" customHeight="1" x14ac:dyDescent="0.25">
      <c r="A20" s="16"/>
      <c r="B20" s="86"/>
      <c r="C20" s="86"/>
      <c r="D20" s="86"/>
      <c r="F20" s="86"/>
      <c r="H20" s="86"/>
    </row>
    <row r="21" spans="1:10" x14ac:dyDescent="0.25">
      <c r="A21" s="9" t="s">
        <v>42</v>
      </c>
      <c r="B21" s="76">
        <v>318</v>
      </c>
      <c r="C21" s="76"/>
      <c r="D21" s="76"/>
      <c r="E21" s="101"/>
      <c r="F21" s="76">
        <v>318</v>
      </c>
      <c r="G21" s="101"/>
      <c r="H21" s="76">
        <v>318</v>
      </c>
      <c r="I21">
        <v>319</v>
      </c>
      <c r="J21">
        <v>318</v>
      </c>
    </row>
    <row r="22" spans="1:10" x14ac:dyDescent="0.25">
      <c r="A22" s="48" t="s">
        <v>45</v>
      </c>
      <c r="B22" s="84"/>
      <c r="C22" s="84">
        <v>138</v>
      </c>
      <c r="D22" s="84"/>
      <c r="F22" s="84">
        <v>138</v>
      </c>
      <c r="H22" s="84">
        <v>138</v>
      </c>
    </row>
    <row r="23" spans="1:10" x14ac:dyDescent="0.25">
      <c r="A23" s="49">
        <v>3500000489</v>
      </c>
      <c r="B23" s="84"/>
      <c r="C23" s="84">
        <v>110</v>
      </c>
      <c r="D23" s="84"/>
      <c r="F23" s="84">
        <v>110</v>
      </c>
      <c r="H23" s="84">
        <v>110</v>
      </c>
    </row>
    <row r="24" spans="1:10" x14ac:dyDescent="0.25">
      <c r="A24" s="48">
        <v>3500000490</v>
      </c>
      <c r="B24" s="84"/>
      <c r="C24" s="84">
        <v>96</v>
      </c>
      <c r="D24" s="84"/>
      <c r="F24" s="84">
        <v>96</v>
      </c>
      <c r="H24" s="84">
        <v>96</v>
      </c>
    </row>
    <row r="25" spans="1:10" x14ac:dyDescent="0.25">
      <c r="A25" s="42">
        <v>3500000497</v>
      </c>
      <c r="B25" s="83"/>
      <c r="C25" s="83"/>
      <c r="D25" s="83">
        <v>77</v>
      </c>
      <c r="F25" s="83">
        <v>77</v>
      </c>
      <c r="H25" s="83">
        <v>77</v>
      </c>
    </row>
    <row r="26" spans="1:10" x14ac:dyDescent="0.25">
      <c r="A26" s="42">
        <v>3500000500</v>
      </c>
      <c r="B26" s="83"/>
      <c r="C26" s="83"/>
      <c r="D26" s="83">
        <v>46</v>
      </c>
      <c r="F26" s="83">
        <v>46</v>
      </c>
      <c r="H26" s="83">
        <v>46</v>
      </c>
    </row>
    <row r="27" spans="1:10" ht="6.95" customHeight="1" x14ac:dyDescent="0.25">
      <c r="A27" s="16"/>
      <c r="B27" s="86"/>
      <c r="C27" s="86"/>
      <c r="D27" s="86"/>
      <c r="F27" s="86"/>
      <c r="H27" s="86"/>
    </row>
    <row r="28" spans="1:10" x14ac:dyDescent="0.25">
      <c r="A28" s="22" t="s">
        <v>48</v>
      </c>
      <c r="B28" s="29"/>
      <c r="C28" s="29"/>
      <c r="D28" s="29"/>
      <c r="F28" s="29"/>
      <c r="H28" s="29">
        <f>SUM(H21:H27)</f>
        <v>785</v>
      </c>
    </row>
    <row r="29" spans="1:10" ht="6.95" customHeight="1" x14ac:dyDescent="0.25">
      <c r="A29" s="16"/>
      <c r="B29" s="86"/>
      <c r="C29" s="86"/>
      <c r="D29" s="86"/>
      <c r="F29" s="86"/>
      <c r="H29" s="86"/>
    </row>
    <row r="30" spans="1:10" x14ac:dyDescent="0.25">
      <c r="A30" s="9" t="s">
        <v>51</v>
      </c>
      <c r="B30" s="76">
        <v>110</v>
      </c>
      <c r="C30" s="76"/>
      <c r="D30" s="76"/>
      <c r="F30" s="76">
        <v>110</v>
      </c>
      <c r="H30" s="76">
        <v>110</v>
      </c>
    </row>
    <row r="31" spans="1:10" x14ac:dyDescent="0.25">
      <c r="A31" s="48" t="s">
        <v>53</v>
      </c>
      <c r="B31" s="84"/>
      <c r="C31" s="84">
        <v>145</v>
      </c>
      <c r="D31" s="84"/>
      <c r="F31" s="84">
        <v>145</v>
      </c>
      <c r="H31" s="84">
        <v>145</v>
      </c>
    </row>
    <row r="32" spans="1:10" x14ac:dyDescent="0.25">
      <c r="A32" s="48" t="s">
        <v>55</v>
      </c>
      <c r="B32" s="84"/>
      <c r="C32" s="84">
        <v>177</v>
      </c>
      <c r="D32" s="84"/>
      <c r="F32" s="84">
        <v>177</v>
      </c>
      <c r="H32" s="84">
        <v>177</v>
      </c>
    </row>
    <row r="33" spans="1:8" x14ac:dyDescent="0.25">
      <c r="A33" s="48">
        <v>3500000510</v>
      </c>
      <c r="B33" s="84"/>
      <c r="C33" s="84">
        <v>60</v>
      </c>
      <c r="D33" s="84"/>
      <c r="F33" s="84">
        <v>60</v>
      </c>
      <c r="H33" s="84">
        <v>60</v>
      </c>
    </row>
    <row r="34" spans="1:8" x14ac:dyDescent="0.25">
      <c r="A34" s="48" t="s">
        <v>57</v>
      </c>
      <c r="B34" s="84"/>
      <c r="C34" s="84">
        <v>108</v>
      </c>
      <c r="D34" s="84"/>
      <c r="F34" s="84">
        <v>108</v>
      </c>
      <c r="H34" s="84">
        <v>108</v>
      </c>
    </row>
    <row r="35" spans="1:8" x14ac:dyDescent="0.25">
      <c r="A35" s="42">
        <v>3500000542</v>
      </c>
      <c r="B35" s="83"/>
      <c r="C35" s="83"/>
      <c r="D35" s="83">
        <v>81</v>
      </c>
      <c r="F35" s="83">
        <v>81</v>
      </c>
      <c r="H35" s="83">
        <v>81</v>
      </c>
    </row>
    <row r="36" spans="1:8" x14ac:dyDescent="0.25">
      <c r="A36" s="42">
        <v>3500000543</v>
      </c>
      <c r="B36" s="83"/>
      <c r="C36" s="83"/>
      <c r="D36" s="83">
        <v>65</v>
      </c>
      <c r="F36" s="83">
        <v>65</v>
      </c>
      <c r="H36" s="83">
        <v>65</v>
      </c>
    </row>
    <row r="37" spans="1:8" x14ac:dyDescent="0.25">
      <c r="A37" s="42">
        <v>3500000583</v>
      </c>
      <c r="B37" s="83"/>
      <c r="C37" s="83"/>
      <c r="D37" s="83">
        <v>89</v>
      </c>
      <c r="F37" s="83">
        <v>89</v>
      </c>
      <c r="H37" s="83">
        <v>89</v>
      </c>
    </row>
    <row r="38" spans="1:8" ht="6.95" customHeight="1" x14ac:dyDescent="0.25">
      <c r="A38" s="16"/>
      <c r="B38" s="86"/>
      <c r="C38" s="86"/>
      <c r="D38" s="86"/>
      <c r="F38" s="86"/>
      <c r="H38" s="86"/>
    </row>
    <row r="39" spans="1:8" x14ac:dyDescent="0.25">
      <c r="A39" s="22" t="s">
        <v>58</v>
      </c>
      <c r="B39" s="29"/>
      <c r="C39" s="29"/>
      <c r="D39" s="29"/>
      <c r="F39" s="29"/>
      <c r="H39" s="29">
        <f>SUM(H30:H38)</f>
        <v>835</v>
      </c>
    </row>
    <row r="40" spans="1:8" ht="6.95" customHeight="1" x14ac:dyDescent="0.25">
      <c r="A40" s="16"/>
      <c r="B40" s="86"/>
      <c r="C40" s="86"/>
      <c r="D40" s="86"/>
      <c r="F40" s="86"/>
      <c r="H40" s="86"/>
    </row>
    <row r="41" spans="1:8" x14ac:dyDescent="0.25">
      <c r="A41" s="9" t="s">
        <v>61</v>
      </c>
      <c r="B41" s="10">
        <v>143</v>
      </c>
      <c r="C41" s="10"/>
      <c r="D41" s="10"/>
      <c r="F41" s="10">
        <v>143</v>
      </c>
      <c r="H41" s="10">
        <v>143</v>
      </c>
    </row>
    <row r="42" spans="1:8" x14ac:dyDescent="0.25">
      <c r="A42" s="48" t="s">
        <v>64</v>
      </c>
      <c r="B42" s="84"/>
      <c r="C42" s="84">
        <v>143</v>
      </c>
      <c r="D42" s="84"/>
      <c r="F42" s="84">
        <v>143</v>
      </c>
      <c r="H42" s="84">
        <v>143</v>
      </c>
    </row>
    <row r="43" spans="1:8" x14ac:dyDescent="0.25">
      <c r="A43" s="48">
        <v>3500000416</v>
      </c>
      <c r="B43" s="84"/>
      <c r="C43" s="84">
        <v>94</v>
      </c>
      <c r="D43" s="84"/>
      <c r="F43" s="84">
        <v>94</v>
      </c>
      <c r="H43" s="84">
        <v>94</v>
      </c>
    </row>
    <row r="44" spans="1:8" x14ac:dyDescent="0.25">
      <c r="A44" s="48">
        <v>3500000418</v>
      </c>
      <c r="B44" s="84"/>
      <c r="C44" s="84">
        <v>95</v>
      </c>
      <c r="D44" s="84"/>
      <c r="F44" s="84">
        <v>95</v>
      </c>
      <c r="H44" s="84">
        <v>95</v>
      </c>
    </row>
    <row r="45" spans="1:8" x14ac:dyDescent="0.25">
      <c r="A45" s="42" t="s">
        <v>80</v>
      </c>
      <c r="B45" s="83"/>
      <c r="C45" s="83"/>
      <c r="D45" s="83">
        <v>152</v>
      </c>
      <c r="F45" s="83">
        <v>152</v>
      </c>
      <c r="H45" s="83">
        <v>152</v>
      </c>
    </row>
    <row r="46" spans="1:8" x14ac:dyDescent="0.25">
      <c r="A46" s="42" t="s">
        <v>81</v>
      </c>
      <c r="B46" s="83"/>
      <c r="C46" s="83"/>
      <c r="D46" s="83">
        <v>152</v>
      </c>
      <c r="F46" s="83">
        <v>152</v>
      </c>
      <c r="H46" s="83">
        <v>152</v>
      </c>
    </row>
    <row r="47" spans="1:8" x14ac:dyDescent="0.25">
      <c r="A47" s="42">
        <v>3500000427</v>
      </c>
      <c r="B47" s="83"/>
      <c r="C47" s="83"/>
      <c r="D47" s="83">
        <v>116</v>
      </c>
      <c r="F47" s="83">
        <v>116</v>
      </c>
      <c r="H47" s="83">
        <v>116</v>
      </c>
    </row>
    <row r="48" spans="1:8" x14ac:dyDescent="0.25">
      <c r="A48" s="42">
        <v>3500000429</v>
      </c>
      <c r="B48" s="83"/>
      <c r="C48" s="83"/>
      <c r="D48" s="83">
        <v>93</v>
      </c>
      <c r="F48" s="83">
        <v>93</v>
      </c>
      <c r="H48" s="83">
        <v>93</v>
      </c>
    </row>
    <row r="49" spans="1:8" ht="6.95" customHeight="1" x14ac:dyDescent="0.25">
      <c r="A49" s="16"/>
      <c r="B49" s="86"/>
      <c r="C49" s="86"/>
      <c r="D49" s="86"/>
      <c r="F49" s="86"/>
      <c r="H49" s="86"/>
    </row>
    <row r="50" spans="1:8" x14ac:dyDescent="0.25">
      <c r="A50" s="22" t="s">
        <v>65</v>
      </c>
      <c r="B50" s="29"/>
      <c r="C50" s="29"/>
      <c r="D50" s="29"/>
      <c r="F50" s="29"/>
      <c r="H50" s="29">
        <f>SUM(H41:H49)</f>
        <v>988</v>
      </c>
    </row>
    <row r="51" spans="1:8" ht="6.95" customHeight="1" x14ac:dyDescent="0.25">
      <c r="A51" s="16"/>
      <c r="B51" s="86"/>
      <c r="C51" s="86"/>
      <c r="D51" s="86"/>
      <c r="F51" s="86"/>
      <c r="H51" s="86"/>
    </row>
    <row r="52" spans="1:8" x14ac:dyDescent="0.25">
      <c r="A52" s="59" t="s">
        <v>90</v>
      </c>
      <c r="B52" s="76">
        <v>142</v>
      </c>
      <c r="C52" s="76"/>
      <c r="D52" s="76"/>
      <c r="F52" s="76">
        <v>142</v>
      </c>
      <c r="H52" s="76">
        <v>142</v>
      </c>
    </row>
    <row r="53" spans="1:8" x14ac:dyDescent="0.25">
      <c r="A53" s="42" t="s">
        <v>92</v>
      </c>
      <c r="B53" s="83"/>
      <c r="C53" s="83"/>
      <c r="D53" s="83">
        <v>146</v>
      </c>
      <c r="F53" s="83">
        <v>146</v>
      </c>
      <c r="H53" s="83">
        <v>146</v>
      </c>
    </row>
    <row r="54" spans="1:8" x14ac:dyDescent="0.25">
      <c r="A54" s="42" t="s">
        <v>94</v>
      </c>
      <c r="B54" s="83"/>
      <c r="C54" s="83"/>
      <c r="D54" s="83">
        <v>254</v>
      </c>
      <c r="F54" s="83">
        <v>254</v>
      </c>
      <c r="H54" s="83">
        <v>254</v>
      </c>
    </row>
    <row r="55" spans="1:8" ht="6.95" customHeight="1" x14ac:dyDescent="0.25">
      <c r="A55" s="16"/>
      <c r="B55" s="86"/>
      <c r="C55" s="86"/>
      <c r="D55" s="86"/>
      <c r="F55" s="86"/>
      <c r="H55" s="86"/>
    </row>
    <row r="56" spans="1:8" x14ac:dyDescent="0.25">
      <c r="A56" s="21" t="s">
        <v>83</v>
      </c>
      <c r="B56" s="29"/>
      <c r="C56" s="29"/>
      <c r="D56" s="29"/>
      <c r="F56" s="29"/>
      <c r="H56" s="29">
        <f>SUM(H52:H55)</f>
        <v>542</v>
      </c>
    </row>
    <row r="57" spans="1:8" ht="6.95" customHeight="1" x14ac:dyDescent="0.25">
      <c r="A57" s="16"/>
      <c r="B57" s="86"/>
      <c r="C57" s="86"/>
      <c r="D57" s="86"/>
      <c r="F57" s="86"/>
      <c r="H57" s="86"/>
    </row>
    <row r="58" spans="1:8" x14ac:dyDescent="0.25">
      <c r="A58" s="30" t="s">
        <v>96</v>
      </c>
      <c r="B58" s="10">
        <v>285</v>
      </c>
      <c r="C58" s="10"/>
      <c r="D58" s="10"/>
      <c r="F58" s="10">
        <v>285</v>
      </c>
      <c r="H58" s="10">
        <v>285</v>
      </c>
    </row>
    <row r="59" spans="1:8" x14ac:dyDescent="0.25">
      <c r="A59" s="41" t="s">
        <v>98</v>
      </c>
      <c r="B59" s="87"/>
      <c r="C59" s="87"/>
      <c r="D59" s="87">
        <v>208</v>
      </c>
      <c r="F59" s="87">
        <v>208</v>
      </c>
      <c r="H59" s="87">
        <v>208</v>
      </c>
    </row>
    <row r="60" spans="1:8" ht="6.95" customHeight="1" x14ac:dyDescent="0.25">
      <c r="A60" s="16"/>
      <c r="B60" s="86"/>
      <c r="C60" s="86"/>
      <c r="D60" s="86"/>
      <c r="F60" s="86"/>
      <c r="H60" s="86"/>
    </row>
    <row r="61" spans="1:8" x14ac:dyDescent="0.25">
      <c r="A61" s="21" t="s">
        <v>84</v>
      </c>
      <c r="B61" s="29"/>
      <c r="C61" s="29"/>
      <c r="D61" s="29"/>
      <c r="F61" s="29"/>
      <c r="H61" s="29">
        <f>SUM(H58:H60)</f>
        <v>493</v>
      </c>
    </row>
    <row r="62" spans="1:8" ht="6.95" customHeight="1" x14ac:dyDescent="0.25">
      <c r="A62" s="16"/>
      <c r="B62" s="86"/>
      <c r="C62" s="86"/>
      <c r="D62" s="86"/>
      <c r="F62" s="86"/>
      <c r="H62" s="86"/>
    </row>
    <row r="63" spans="1:8" x14ac:dyDescent="0.25">
      <c r="A63" s="30" t="s">
        <v>102</v>
      </c>
      <c r="B63" s="10">
        <v>134</v>
      </c>
      <c r="C63" s="10"/>
      <c r="D63" s="10"/>
      <c r="E63" s="101"/>
      <c r="F63" s="10">
        <v>134</v>
      </c>
      <c r="G63" s="101"/>
      <c r="H63" s="10">
        <v>134</v>
      </c>
    </row>
    <row r="64" spans="1:8" x14ac:dyDescent="0.25">
      <c r="A64" s="41" t="s">
        <v>103</v>
      </c>
      <c r="B64" s="87"/>
      <c r="C64" s="87"/>
      <c r="D64" s="87">
        <v>95</v>
      </c>
      <c r="F64" s="87">
        <v>95</v>
      </c>
      <c r="H64" s="87">
        <v>95</v>
      </c>
    </row>
    <row r="65" spans="1:8" ht="6.95" customHeight="1" x14ac:dyDescent="0.25">
      <c r="A65" s="16"/>
      <c r="B65" s="86"/>
      <c r="C65" s="86"/>
      <c r="D65" s="86"/>
      <c r="F65" s="86"/>
      <c r="H65" s="86"/>
    </row>
    <row r="66" spans="1:8" x14ac:dyDescent="0.25">
      <c r="A66" s="21" t="s">
        <v>85</v>
      </c>
      <c r="B66" s="29"/>
      <c r="C66" s="29"/>
      <c r="D66" s="29"/>
      <c r="F66" s="29"/>
      <c r="H66" s="29">
        <f>SUM(H63:H65)</f>
        <v>229</v>
      </c>
    </row>
    <row r="67" spans="1:8" ht="6.95" customHeight="1" x14ac:dyDescent="0.25">
      <c r="A67" s="16"/>
      <c r="B67" s="86"/>
      <c r="C67" s="86"/>
      <c r="D67" s="86"/>
      <c r="F67" s="86"/>
      <c r="H67" s="86"/>
    </row>
    <row r="68" spans="1:8" x14ac:dyDescent="0.25">
      <c r="A68" s="41" t="s">
        <v>107</v>
      </c>
      <c r="B68" s="83"/>
      <c r="C68" s="83"/>
      <c r="D68" s="83">
        <v>234</v>
      </c>
      <c r="F68" s="83">
        <v>234</v>
      </c>
      <c r="H68" s="83">
        <v>234</v>
      </c>
    </row>
    <row r="69" spans="1:8" ht="6.95" customHeight="1" x14ac:dyDescent="0.2">
      <c r="A69" s="79"/>
      <c r="B69" s="82"/>
      <c r="C69" s="82"/>
      <c r="D69" s="82"/>
      <c r="F69" s="82"/>
      <c r="H69" s="82"/>
    </row>
    <row r="70" spans="1:8" x14ac:dyDescent="0.25">
      <c r="A70" s="21" t="s">
        <v>86</v>
      </c>
      <c r="B70" s="29"/>
      <c r="C70" s="29"/>
      <c r="D70" s="29"/>
      <c r="F70" s="29"/>
      <c r="H70" s="29">
        <f>SUM(H68:H69)</f>
        <v>234</v>
      </c>
    </row>
    <row r="71" spans="1:8" ht="6.95" customHeight="1" x14ac:dyDescent="0.25">
      <c r="A71" s="16"/>
      <c r="B71" s="86"/>
      <c r="C71" s="86"/>
      <c r="D71" s="86"/>
      <c r="F71" s="86"/>
      <c r="H71" s="86"/>
    </row>
    <row r="72" spans="1:8" x14ac:dyDescent="0.25">
      <c r="A72" s="41" t="s">
        <v>110</v>
      </c>
      <c r="B72" s="83"/>
      <c r="C72" s="83"/>
      <c r="D72" s="83">
        <v>157</v>
      </c>
      <c r="F72" s="83">
        <v>157</v>
      </c>
      <c r="H72" s="83">
        <v>157</v>
      </c>
    </row>
    <row r="73" spans="1:8" ht="6.95" customHeight="1" x14ac:dyDescent="0.25">
      <c r="A73" s="16"/>
      <c r="B73" s="86"/>
      <c r="C73" s="86"/>
      <c r="D73" s="86"/>
      <c r="F73" s="86"/>
      <c r="H73" s="86"/>
    </row>
    <row r="74" spans="1:8" x14ac:dyDescent="0.25">
      <c r="A74" s="21" t="s">
        <v>87</v>
      </c>
      <c r="B74" s="29"/>
      <c r="C74" s="29"/>
      <c r="D74" s="29"/>
      <c r="F74" s="29"/>
      <c r="H74" s="29">
        <f>SUM(H72:H73)</f>
        <v>157</v>
      </c>
    </row>
    <row r="75" spans="1:8" ht="6.95" customHeight="1" x14ac:dyDescent="0.25">
      <c r="A75" s="16"/>
      <c r="B75" s="86"/>
      <c r="C75" s="86"/>
      <c r="D75" s="86"/>
      <c r="F75" s="86"/>
      <c r="H75" s="86"/>
    </row>
    <row r="76" spans="1:8" x14ac:dyDescent="0.25">
      <c r="B76" s="89"/>
      <c r="C76" s="89"/>
      <c r="D76" s="89"/>
      <c r="F76" s="89"/>
    </row>
    <row r="77" spans="1:8" x14ac:dyDescent="0.25">
      <c r="B77" s="89"/>
      <c r="C77" s="89"/>
      <c r="D77" s="89"/>
      <c r="F77" s="89"/>
    </row>
    <row r="78" spans="1:8" x14ac:dyDescent="0.25">
      <c r="A78" s="1" t="s">
        <v>122</v>
      </c>
      <c r="B78" s="88"/>
      <c r="C78" s="88"/>
      <c r="D78" s="88"/>
      <c r="F78" s="88"/>
      <c r="H78" s="88"/>
    </row>
    <row r="79" spans="1:8" x14ac:dyDescent="0.25">
      <c r="A79" s="1"/>
      <c r="B79" s="88"/>
      <c r="C79" s="88"/>
      <c r="D79" s="88"/>
      <c r="F79" s="88"/>
      <c r="H79" s="88"/>
    </row>
    <row r="80" spans="1:8" x14ac:dyDescent="0.25">
      <c r="A80" s="1" t="s">
        <v>77</v>
      </c>
      <c r="B80" s="88" t="s">
        <v>115</v>
      </c>
      <c r="C80" s="88" t="s">
        <v>116</v>
      </c>
      <c r="D80" s="88" t="s">
        <v>117</v>
      </c>
      <c r="F80" s="88" t="s">
        <v>118</v>
      </c>
      <c r="H80" s="88" t="s">
        <v>118</v>
      </c>
    </row>
    <row r="81" spans="1:8" x14ac:dyDescent="0.25">
      <c r="A81" s="1" t="s">
        <v>128</v>
      </c>
      <c r="B81" s="88" t="s">
        <v>119</v>
      </c>
      <c r="C81" s="88" t="s">
        <v>119</v>
      </c>
      <c r="D81" s="88" t="s">
        <v>119</v>
      </c>
      <c r="F81" s="88" t="s">
        <v>119</v>
      </c>
      <c r="H81" s="88" t="s">
        <v>119</v>
      </c>
    </row>
    <row r="82" spans="1:8" x14ac:dyDescent="0.25">
      <c r="A82" s="1"/>
      <c r="B82" s="88">
        <f>SUM(B2:B74)</f>
        <v>1851</v>
      </c>
      <c r="C82" s="88">
        <f>SUM(C2:C74)</f>
        <v>1670</v>
      </c>
      <c r="D82" s="88">
        <f>SUM(D2:D74)</f>
        <v>2556</v>
      </c>
      <c r="F82" s="88">
        <f>SUM(F2:F74)</f>
        <v>6077</v>
      </c>
      <c r="G82" s="88"/>
      <c r="H82" s="88">
        <f>SUM(H2:H74)/2</f>
        <v>6077</v>
      </c>
    </row>
    <row r="83" spans="1:8" x14ac:dyDescent="0.25">
      <c r="A83" s="57" t="s">
        <v>114</v>
      </c>
    </row>
    <row r="84" spans="1:8" x14ac:dyDescent="0.25">
      <c r="A84" s="57" t="s">
        <v>121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2017.02.17 Delivery Summary</vt:lpstr>
      <vt:lpstr>NumbersOnly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Amanda Haupt</cp:lastModifiedBy>
  <dcterms:created xsi:type="dcterms:W3CDTF">2017-02-10T05:18:58Z</dcterms:created>
  <dcterms:modified xsi:type="dcterms:W3CDTF">2017-03-08T22:37:27Z</dcterms:modified>
</cp:coreProperties>
</file>