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EB487A50-59D4-C947-9419-248C8A64D82A}" xr6:coauthVersionLast="46" xr6:coauthVersionMax="46" xr10:uidLastSave="{00000000-0000-0000-0000-000000000000}"/>
  <bookViews>
    <workbookView xWindow="0" yWindow="460" windowWidth="35840" windowHeight="20980" activeTab="2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7" i="2"/>
  <c r="B26" i="2"/>
  <c r="B25" i="2"/>
  <c r="B24" i="2"/>
  <c r="B23" i="2"/>
  <c r="B22" i="2"/>
  <c r="B21" i="2"/>
  <c r="B20" i="2"/>
  <c r="B19" i="2"/>
  <c r="B59" i="1"/>
  <c r="B58" i="1"/>
  <c r="B23" i="1" s="1"/>
  <c r="B57" i="1"/>
  <c r="B31" i="1" s="1"/>
  <c r="B56" i="1"/>
  <c r="B45" i="1"/>
  <c r="B44" i="1"/>
  <c r="B43" i="1"/>
  <c r="B42" i="1"/>
  <c r="B41" i="1"/>
  <c r="B40" i="1"/>
  <c r="B38" i="1"/>
  <c r="B37" i="1"/>
  <c r="B36" i="1"/>
  <c r="B34" i="1"/>
  <c r="B33" i="1"/>
  <c r="B32" i="1"/>
  <c r="B30" i="1"/>
  <c r="B29" i="1"/>
  <c r="B28" i="1"/>
  <c r="B27" i="1"/>
  <c r="B26" i="1"/>
  <c r="B24" i="1"/>
  <c r="B22" i="1"/>
  <c r="B21" i="1"/>
  <c r="B20" i="1"/>
  <c r="B19" i="1"/>
  <c r="B18" i="1"/>
  <c r="B39" i="1" l="1"/>
  <c r="B35" i="1"/>
</calcChain>
</file>

<file path=xl/sharedStrings.xml><?xml version="1.0" encoding="utf-8"?>
<sst xmlns="http://schemas.openxmlformats.org/spreadsheetml/2006/main" count="119" uniqueCount="97">
  <si>
    <t>name</t>
  </si>
  <si>
    <t>actin0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</si>
  <si>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</si>
  <si>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</si>
  <si>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</si>
  <si>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</si>
  <si>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</si>
  <si>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</si>
  <si>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</si>
  <si>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</si>
  <si>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</si>
  <si>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</si>
  <si>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</si>
  <si>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</si>
  <si>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</si>
  <si>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</si>
  <si>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</si>
  <si>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</si>
  <si>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</si>
  <si>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</si>
  <si>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</si>
  <si>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</si>
  <si>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</si>
  <si>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</si>
  <si>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</si>
  <si>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</si>
  <si>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</si>
  <si>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</si>
  <si>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</si>
  <si>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</si>
  <si>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</si>
  <si>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</si>
  <si>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</si>
  <si>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</si>
  <si>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</si>
  <si>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</si>
  <si>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</si>
  <si>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</si>
  <si>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</si>
  <si>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</si>
  <si>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</si>
  <si>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</si>
  <si>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</si>
  <si>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</si>
  <si>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</si>
  <si>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</si>
  <si>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</si>
  <si>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grow rate</t>
  </si>
  <si>
    <t>shrink rate</t>
  </si>
  <si>
    <t>pointed grow rate</t>
  </si>
  <si>
    <t>pointed shrink rate</t>
  </si>
  <si>
    <t>pre-seed grow factor</t>
  </si>
  <si>
    <t>pre-seed shrink factor</t>
  </si>
  <si>
    <t>hydrolysis rate</t>
  </si>
  <si>
    <t>nucleotide exchange rate</t>
  </si>
  <si>
    <t>ADP grow factor</t>
  </si>
  <si>
    <t>ADP shrink factor</t>
  </si>
  <si>
    <t>pointed ADP grow factor</t>
  </si>
  <si>
    <t>pointed ADP shrink factor</t>
  </si>
  <si>
    <t>microtubules0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</si>
  <si>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</si>
  <si>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</si>
  <si>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</si>
  <si>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</si>
  <si>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</si>
  <si>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</si>
  <si>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</si>
  <si>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</si>
  <si>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</si>
  <si>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</si>
  <si>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</si>
  <si>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</si>
  <si>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</si>
  <si>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</si>
  <si>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</si>
  <si>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</si>
  <si>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</si>
  <si>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</si>
  <si>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</si>
  <si>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</si>
  <si>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</si>
  <si>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attach rate</t>
  </si>
  <si>
    <t>detach rate</t>
  </si>
  <si>
    <t>hydrolyze rate</t>
  </si>
  <si>
    <t>GDP rate factor</t>
  </si>
  <si>
    <t>kinesin0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</si>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</sst>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4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v>1000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3">
        <v>0.1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3">
        <v>150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5</v>
      </c>
      <c r="B5" s="3">
        <v>22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6</v>
      </c>
      <c r="B6" s="3">
        <v>8.1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7</v>
      </c>
      <c r="B7" s="3">
        <v>250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8</v>
      </c>
      <c r="B8" s="3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9</v>
      </c>
      <c r="B9" s="3">
        <v>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10</v>
      </c>
      <c r="B10" s="3">
        <v>200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11</v>
      </c>
      <c r="B11" s="3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12</v>
      </c>
      <c r="B12" s="3">
        <v>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13</v>
      </c>
      <c r="B13" s="3"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14</v>
      </c>
      <c r="B14" s="3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15</v>
      </c>
      <c r="B15" s="3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16</v>
      </c>
      <c r="B16" s="3">
        <v>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17</v>
      </c>
      <c r="B17" s="3">
        <v>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18</v>
      </c>
      <c r="B18" s="6">
        <f t="shared" ref="B18:B19" si="0">B52*B48</f>
        <v>2.1000000000000001E-2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19</v>
      </c>
      <c r="B19" s="6">
        <f t="shared" si="0"/>
        <v>0.14000000000000001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20</v>
      </c>
      <c r="B20" s="6">
        <f t="shared" ref="B20:B21" si="1">B52*B48</f>
        <v>2.1000000000000001E-2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21</v>
      </c>
      <c r="B21" s="6">
        <f t="shared" si="1"/>
        <v>0.14000000000000001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22</v>
      </c>
      <c r="B22" s="6">
        <f>B50</f>
        <v>240000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23</v>
      </c>
      <c r="B23" s="6">
        <f>B58*B50</f>
        <v>29538.461538461535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24</v>
      </c>
      <c r="B24" s="6">
        <f>B51</f>
        <v>0.1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25</v>
      </c>
      <c r="B25" s="6">
        <f>B59*B51</f>
        <v>3.7499999999999999E-2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26</v>
      </c>
      <c r="B26" s="6">
        <f>B48</f>
        <v>2100000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27</v>
      </c>
      <c r="B27" s="6">
        <f>B56*B48</f>
        <v>700000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 t="s">
        <v>28</v>
      </c>
      <c r="B28" s="6">
        <f>B48</f>
        <v>2100000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 t="s">
        <v>29</v>
      </c>
      <c r="B29" s="6">
        <f>B56*B48</f>
        <v>700000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30</v>
      </c>
      <c r="B30" s="6">
        <f>B49</f>
        <v>1.4E-14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31</v>
      </c>
      <c r="B31" s="6">
        <f>B57*B49</f>
        <v>8E-14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32</v>
      </c>
      <c r="B32" s="6">
        <f>B48</f>
        <v>2100000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33</v>
      </c>
      <c r="B33" s="6">
        <f>B56*B48</f>
        <v>700000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34</v>
      </c>
      <c r="B34" s="6">
        <f>B49</f>
        <v>1.4E-14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35</v>
      </c>
      <c r="B35" s="6">
        <f>B57*B49</f>
        <v>8E-14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36</v>
      </c>
      <c r="B36" s="6">
        <f>B48</f>
        <v>2100000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3" t="s">
        <v>37</v>
      </c>
      <c r="B37" s="6">
        <f>B56*B48</f>
        <v>700000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3" t="s">
        <v>38</v>
      </c>
      <c r="B38" s="6">
        <f>B49</f>
        <v>1.4E-14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3" t="s">
        <v>39</v>
      </c>
      <c r="B39" s="6">
        <f>B57*B49</f>
        <v>8E-14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3" t="s">
        <v>40</v>
      </c>
      <c r="B40" s="6">
        <f t="shared" ref="B40:B41" si="2">B48</f>
        <v>2100000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3" t="s">
        <v>41</v>
      </c>
      <c r="B41" s="6">
        <f t="shared" si="2"/>
        <v>1.4E-14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3" t="s">
        <v>42</v>
      </c>
      <c r="B42" s="6">
        <f>B54</f>
        <v>3.5000000000000001E-15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3" t="s">
        <v>43</v>
      </c>
      <c r="B43" s="6">
        <f t="shared" ref="B43:B44" si="3">B54</f>
        <v>3.5000000000000001E-15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3" t="s">
        <v>44</v>
      </c>
      <c r="B44" s="6">
        <f t="shared" si="3"/>
        <v>1E-10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3" t="s">
        <v>45</v>
      </c>
      <c r="B45" s="6">
        <f>B55</f>
        <v>1E-10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7" t="s">
        <v>46</v>
      </c>
      <c r="B46" s="7" t="b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3" t="s">
        <v>47</v>
      </c>
      <c r="B48" s="4">
        <v>2100000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3" t="s">
        <v>48</v>
      </c>
      <c r="B49" s="4">
        <v>1.4E-14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3" t="s">
        <v>49</v>
      </c>
      <c r="B50" s="4">
        <v>240000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3" t="s">
        <v>50</v>
      </c>
      <c r="B51" s="4">
        <v>0.1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3" t="s">
        <v>51</v>
      </c>
      <c r="B52" s="4">
        <v>1E-8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3" t="s">
        <v>52</v>
      </c>
      <c r="B53" s="4">
        <v>10000000000000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3" t="s">
        <v>53</v>
      </c>
      <c r="B54" s="4">
        <v>3.5000000000000001E-15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3" t="s">
        <v>54</v>
      </c>
      <c r="B55" s="4">
        <v>1E-10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3" t="s">
        <v>55</v>
      </c>
      <c r="B56" s="5">
        <f>4/12</f>
        <v>0.33333333333333331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3" t="s">
        <v>56</v>
      </c>
      <c r="B57" s="5">
        <f>8/1.4</f>
        <v>5.7142857142857144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3" t="s">
        <v>57</v>
      </c>
      <c r="B58" s="5">
        <f>0.16/1.3</f>
        <v>0.12307692307692307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3" t="s">
        <v>58</v>
      </c>
      <c r="B59" s="5">
        <f>0.3/0.8</f>
        <v>0.37499999999999994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conditionalFormatting sqref="B18:Z59">
    <cfRule type="cellIs" dxfId="5" priority="1" operator="lessThan">
      <formula>0.01</formula>
    </cfRule>
  </conditionalFormatting>
  <conditionalFormatting sqref="B18:Z45">
    <cfRule type="notContainsBlanks" dxfId="4" priority="2">
      <formula>LEN(TRIM(B18))&gt;0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59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v>1000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3">
        <v>0.1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3">
        <v>150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5</v>
      </c>
      <c r="B5" s="3">
        <v>37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6</v>
      </c>
      <c r="B6" s="3">
        <v>8.1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7</v>
      </c>
      <c r="B7" s="3">
        <v>75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60</v>
      </c>
      <c r="B8" s="3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61</v>
      </c>
      <c r="B9" s="3">
        <v>1.7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9</v>
      </c>
      <c r="B10" s="3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62</v>
      </c>
      <c r="B11" s="3">
        <v>100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63</v>
      </c>
      <c r="B12" s="3">
        <v>32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64</v>
      </c>
      <c r="B13" s="3"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65</v>
      </c>
      <c r="B14" s="3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66</v>
      </c>
      <c r="B15" s="3"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67</v>
      </c>
      <c r="B16" s="3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68</v>
      </c>
      <c r="B17" s="3">
        <v>-40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69</v>
      </c>
      <c r="B18" s="3">
        <v>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70</v>
      </c>
      <c r="B19" s="6">
        <f>B30*B31</f>
        <v>1.5000000000000001E-2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71</v>
      </c>
      <c r="B20" s="6">
        <f>B30*B31*B36</f>
        <v>7.5000000000000012E-4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72</v>
      </c>
      <c r="B21" s="6">
        <f>B30*B32*B36</f>
        <v>8.7500000000000009E-6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73</v>
      </c>
      <c r="B22" s="6">
        <f>B30*B32</f>
        <v>1.7500000000000003E-4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74</v>
      </c>
      <c r="B23" s="6">
        <f>B30*B33</f>
        <v>12.5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75</v>
      </c>
      <c r="B24" s="6">
        <f>B30*B33*B36</f>
        <v>0.625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76</v>
      </c>
      <c r="B25" s="6">
        <f>B30*B34*B36</f>
        <v>8.7499999999999991E-3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77</v>
      </c>
      <c r="B26" s="6">
        <f>B30*B34</f>
        <v>0.17499999999999999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78</v>
      </c>
      <c r="B27" s="6">
        <f>B30*B35</f>
        <v>2.5000000000000001E-5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46</v>
      </c>
      <c r="B28" s="7" t="b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79</v>
      </c>
      <c r="B30" s="4">
        <v>5000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80</v>
      </c>
      <c r="B31" s="4">
        <v>3.0000000000000001E-6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48</v>
      </c>
      <c r="B32" s="4">
        <v>3.5000000000000002E-8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81</v>
      </c>
      <c r="B33" s="4">
        <v>2.5000000000000001E-3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82</v>
      </c>
      <c r="B34" s="4">
        <v>3.4999999999999997E-5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83</v>
      </c>
      <c r="B35" s="4">
        <v>5.0000000000000001E-9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84</v>
      </c>
      <c r="B36" s="3">
        <v>0.05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9" t="s">
        <v>85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v>1000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10">
        <v>0.05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10">
        <v>300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5</v>
      </c>
      <c r="B5" s="3">
        <v>37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6</v>
      </c>
      <c r="B6" s="3">
        <v>8.1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7</v>
      </c>
      <c r="B7" s="10">
        <v>400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0" t="s">
        <v>86</v>
      </c>
      <c r="B8" s="10">
        <v>280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0" t="s">
        <v>8</v>
      </c>
      <c r="B9" s="10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9</v>
      </c>
      <c r="B10" s="3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62</v>
      </c>
      <c r="B11" s="3">
        <v>100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0" t="s">
        <v>87</v>
      </c>
      <c r="B12" s="10">
        <v>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0" t="s">
        <v>88</v>
      </c>
      <c r="B13" s="10"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0" t="s">
        <v>89</v>
      </c>
      <c r="B14" s="10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0" t="s">
        <v>90</v>
      </c>
      <c r="B15" s="10">
        <v>-30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0" t="s">
        <v>91</v>
      </c>
      <c r="B16" s="3">
        <v>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0" t="s">
        <v>92</v>
      </c>
      <c r="B17" s="10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0" t="s">
        <v>93</v>
      </c>
      <c r="B18" s="10">
        <v>15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0" t="s">
        <v>69</v>
      </c>
      <c r="B19" s="10">
        <v>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0" t="s">
        <v>94</v>
      </c>
      <c r="B20" s="3">
        <v>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0" t="s">
        <v>95</v>
      </c>
      <c r="B21" s="3">
        <v>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0" t="s">
        <v>96</v>
      </c>
      <c r="B22" s="4">
        <v>1.8E-5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46</v>
      </c>
      <c r="B23" s="7" t="b">
        <v>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0"/>
      <c r="B25" s="1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0"/>
      <c r="B26" s="1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0"/>
      <c r="B27" s="1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0"/>
      <c r="B28" s="1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0"/>
      <c r="B29" s="1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0"/>
      <c r="B30" s="1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2021-04-12T22:11:31Z</dcterms:modified>
</cp:coreProperties>
</file>