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blairl/Documents/Dev/simularium-models-util/examples/microtubules/"/>
    </mc:Choice>
  </mc:AlternateContent>
  <xr:revisionPtr revIDLastSave="0" documentId="13_ncr:1_{40BF1F47-D9FC-EF48-A6EA-EA949F29743C}" xr6:coauthVersionLast="47" xr6:coauthVersionMax="47" xr10:uidLastSave="{00000000-0000-0000-0000-000000000000}"/>
  <bookViews>
    <workbookView xWindow="0" yWindow="460" windowWidth="35840" windowHeight="21000" activeTab="1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7" i="2" l="1"/>
  <c r="C26" i="2"/>
  <c r="C25" i="2"/>
  <c r="C24" i="2"/>
  <c r="C23" i="2"/>
  <c r="C22" i="2"/>
  <c r="C21" i="2"/>
  <c r="C20" i="2"/>
  <c r="C19" i="2"/>
  <c r="B20" i="2"/>
  <c r="B26" i="2"/>
  <c r="B27" i="2"/>
  <c r="B25" i="2"/>
  <c r="B24" i="2"/>
  <c r="B23" i="2"/>
  <c r="B22" i="2"/>
  <c r="B21" i="2"/>
  <c r="B19" i="2"/>
  <c r="C39" i="1"/>
  <c r="B39" i="1"/>
  <c r="C37" i="1"/>
  <c r="B37" i="1"/>
  <c r="C35" i="1"/>
  <c r="B35" i="1"/>
  <c r="C33" i="1"/>
  <c r="B33" i="1"/>
  <c r="C31" i="1"/>
  <c r="B31" i="1"/>
  <c r="C29" i="1"/>
  <c r="B29" i="1"/>
  <c r="C27" i="1"/>
  <c r="B27" i="1"/>
  <c r="C25" i="1"/>
  <c r="B25" i="1"/>
  <c r="C23" i="1"/>
  <c r="B23" i="1"/>
</calcChain>
</file>

<file path=xl/sharedStrings.xml><?xml version="1.0" encoding="utf-8"?>
<sst xmlns="http://schemas.openxmlformats.org/spreadsheetml/2006/main" count="131" uniqueCount="110">
  <si>
    <t>name</t>
  </si>
  <si>
    <t>actin0</t>
  </si>
  <si>
    <t>actin1</t>
  </si>
  <si>
    <t>total_steps</t>
  </si>
  <si>
    <t>timestep</t>
  </si>
  <si>
    <t>box_size</t>
  </si>
  <si>
    <t>temperature_C</t>
  </si>
  <si>
    <t>viscosity</t>
  </si>
  <si>
    <t>force_constant</t>
  </si>
  <si>
    <t>reaction_distance</t>
  </si>
  <si>
    <t>n_cpu</t>
  </si>
  <si>
    <t>actin_concentration</t>
  </si>
  <si>
    <t>arp23_concentration</t>
  </si>
  <si>
    <t>cap_concentration</t>
  </si>
  <si>
    <t>seed_n_fibers</t>
  </si>
  <si>
    <t>seed_fiber_length</t>
  </si>
  <si>
    <t>actin_radius</t>
  </si>
  <si>
    <t>arp23_radius</t>
  </si>
  <si>
    <t>cap_radius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</si>
  <si>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</si>
  <si>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</si>
  <si>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</si>
  <si>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</si>
  <si>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</si>
  <si>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</si>
  <si>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</si>
  <si>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</si>
  <si>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</si>
  <si>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</si>
  <si>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</si>
  <si>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</si>
  <si>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</si>
  <si>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</si>
  <si>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</si>
  <si>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</si>
  <si>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</si>
  <si>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</si>
  <si>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</si>
  <si>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</si>
  <si>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</si>
  <si>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</si>
  <si>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</si>
  <si>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</si>
  <si>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</si>
  <si>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</si>
  <si>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</si>
  <si>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</si>
  <si>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verbose</t>
  </si>
  <si>
    <t>use_box_actin</t>
  </si>
  <si>
    <t>actin_box_origin_x</t>
  </si>
  <si>
    <t>actin_box_origin_y</t>
  </si>
  <si>
    <t>actin_box_origin_z</t>
  </si>
  <si>
    <t>actin_box_extent_x</t>
  </si>
  <si>
    <t>actin_box_extent_y</t>
  </si>
  <si>
    <t>actin_box_extent_z</t>
  </si>
  <si>
    <t>use_box_arp</t>
  </si>
  <si>
    <t>arp_box_origin_x</t>
  </si>
  <si>
    <t>arp_box_origin_y</t>
  </si>
  <si>
    <t>arp_box_origin_z</t>
  </si>
  <si>
    <t>arp_box_extent_x</t>
  </si>
  <si>
    <t>arp_box_extent_y</t>
  </si>
  <si>
    <t>arp_box_extent_z</t>
  </si>
  <si>
    <t>use_box_cap</t>
  </si>
  <si>
    <t>cap_box_origin_x</t>
  </si>
  <si>
    <t>cap_box_origin_y</t>
  </si>
  <si>
    <t>cap_box_origin_z</t>
  </si>
  <si>
    <t>cap_box_extent_x</t>
  </si>
  <si>
    <t>cap_box_extent_y</t>
  </si>
  <si>
    <t>cap_box_extent_z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</si>
  <si>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</si>
  <si>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</si>
  <si>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</si>
  <si>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</si>
  <si>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</si>
  <si>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</si>
  <si>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</si>
  <si>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</si>
  <si>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</si>
  <si>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</si>
  <si>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</si>
  <si>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</si>
  <si>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</si>
  <si>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</si>
  <si>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</si>
  <si>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</si>
  <si>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</si>
  <si>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</si>
  <si>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</si>
  <si>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</si>
  <si>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</si>
  <si>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shrink rate</t>
  </si>
  <si>
    <t>attach rate</t>
  </si>
  <si>
    <t>detach rate</t>
  </si>
  <si>
    <t>hydrolyze rate</t>
  </si>
  <si>
    <t>GDP rate factor</t>
  </si>
  <si>
    <t>kinesin0</t>
  </si>
  <si>
    <t>kinesin1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</si>
  <si>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</si>
  <si>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</si>
  <si>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</si>
  <si>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</si>
  <si>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</si>
  <si>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</si>
  <si>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</si>
  <si>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</si>
  <si>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</si>
  <si>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</si>
  <si>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</si>
  <si>
    <t>run0</t>
  </si>
  <si>
    <t>run1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</si>
</sst>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4"/>
      <name val="Arial"/>
      <family val="2"/>
    </font>
    <font>
      <b/>
      <sz val="14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1" fontId="3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1" fontId="5" fillId="0" borderId="0" xfId="0" applyNumberFormat="1" applyFont="1" applyAlignment="1">
      <alignment horizontal="right"/>
    </xf>
    <xf numFmtId="11" fontId="4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1" fontId="4" fillId="0" borderId="0" xfId="0" applyNumberFormat="1" applyFont="1" applyAlignment="1">
      <alignment horizontal="right"/>
    </xf>
    <xf numFmtId="11" fontId="4" fillId="0" borderId="0" xfId="0" applyNumberFormat="1" applyFont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/>
    </xf>
  </cellXfs>
  <cellStyles count="1">
    <cellStyle name="Normal" xfId="0" builtinId="0"/>
  </cellStyles>
  <dxfs count="6"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5" sqref="C25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3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4</v>
      </c>
      <c r="B3" s="3">
        <v>0.1</v>
      </c>
      <c r="C3" s="3">
        <v>0.1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5</v>
      </c>
      <c r="B4" s="3">
        <v>200</v>
      </c>
      <c r="C4" s="3">
        <v>200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6</v>
      </c>
      <c r="B5" s="3">
        <v>22</v>
      </c>
      <c r="C5" s="3">
        <v>22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7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8</v>
      </c>
      <c r="B7" s="3">
        <v>250</v>
      </c>
      <c r="C7" s="3">
        <v>250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9</v>
      </c>
      <c r="B8" s="3">
        <v>1</v>
      </c>
      <c r="C8" s="3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10</v>
      </c>
      <c r="B9" s="3">
        <v>4</v>
      </c>
      <c r="C9" s="3">
        <v>4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11</v>
      </c>
      <c r="B10" s="3">
        <v>200</v>
      </c>
      <c r="C10" s="3">
        <v>200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12</v>
      </c>
      <c r="B11" s="3">
        <v>10</v>
      </c>
      <c r="C11" s="3">
        <v>10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13</v>
      </c>
      <c r="B12" s="3">
        <v>0</v>
      </c>
      <c r="C12" s="3">
        <v>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14</v>
      </c>
      <c r="B13" s="3">
        <v>0</v>
      </c>
      <c r="C13" s="3">
        <v>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15</v>
      </c>
      <c r="B14" s="3">
        <v>0</v>
      </c>
      <c r="C14" s="3">
        <v>0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16</v>
      </c>
      <c r="B15" s="3">
        <v>2</v>
      </c>
      <c r="C15" s="3">
        <v>2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17</v>
      </c>
      <c r="B16" s="3">
        <v>2</v>
      </c>
      <c r="C16" s="3">
        <v>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18</v>
      </c>
      <c r="B17" s="3">
        <v>3</v>
      </c>
      <c r="C17" s="3">
        <v>3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19</v>
      </c>
      <c r="B18" s="6">
        <v>2.1000000000000002E-30</v>
      </c>
      <c r="C18" s="6">
        <v>2.1000000000000002E-30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20</v>
      </c>
      <c r="B19" s="6">
        <v>1.3999999999999999E-9</v>
      </c>
      <c r="C19" s="6">
        <v>1.3999999999999999E-9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21</v>
      </c>
      <c r="B20" s="6">
        <v>2.1000000000000001E-2</v>
      </c>
      <c r="C20" s="6">
        <v>2.1000000000000001E-2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22</v>
      </c>
      <c r="B21" s="6">
        <v>1.3999999999999999E-9</v>
      </c>
      <c r="C21" s="6">
        <v>1.3999999999999999E-9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23</v>
      </c>
      <c r="B22" s="6">
        <v>2.4000000000000001E-5</v>
      </c>
      <c r="C22" s="6">
        <v>2.4000000000000001E-5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3" t="s">
        <v>24</v>
      </c>
      <c r="B23" s="7">
        <f t="shared" ref="B23:C23" si="0">(0.16 / 1.3) * 0.000024</f>
        <v>2.9538461538461537E-6</v>
      </c>
      <c r="C23" s="7">
        <f t="shared" si="0"/>
        <v>2.9538461538461537E-6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3" t="s">
        <v>25</v>
      </c>
      <c r="B24" s="6">
        <v>8.0000000000000003E-10</v>
      </c>
      <c r="C24" s="6">
        <v>8.0000000000000003E-10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 t="s">
        <v>26</v>
      </c>
      <c r="B25" s="7">
        <f t="shared" ref="B25:C25" si="1">(0.3 / 0.8) * 0.0000000008</f>
        <v>2.9999999999999995E-10</v>
      </c>
      <c r="C25" s="7">
        <f t="shared" si="1"/>
        <v>2.9999999999999995E-10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 t="s">
        <v>27</v>
      </c>
      <c r="B26" s="6">
        <v>2.1000000000000001E-2</v>
      </c>
      <c r="C26" s="6">
        <v>2.1000000000000001E-2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 t="s">
        <v>28</v>
      </c>
      <c r="B27" s="7">
        <f t="shared" ref="B27:C27" si="2">(4 / 12) * 0.00021</f>
        <v>6.9999999999999994E-5</v>
      </c>
      <c r="C27" s="7">
        <f t="shared" si="2"/>
        <v>6.9999999999999994E-5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3" t="s">
        <v>29</v>
      </c>
      <c r="B28" s="6">
        <v>2.1000000000000001E-2</v>
      </c>
      <c r="C28" s="6">
        <v>2.1000000000000001E-2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3" t="s">
        <v>30</v>
      </c>
      <c r="B29" s="7">
        <f t="shared" ref="B29:C29" si="3">(4 / 12) * 0.00021</f>
        <v>6.9999999999999994E-5</v>
      </c>
      <c r="C29" s="7">
        <f t="shared" si="3"/>
        <v>6.9999999999999994E-5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 t="s">
        <v>31</v>
      </c>
      <c r="B30" s="6">
        <v>1.3999999999999999E-9</v>
      </c>
      <c r="C30" s="6">
        <v>1.3999999999999999E-9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 t="s">
        <v>32</v>
      </c>
      <c r="B31" s="7">
        <f t="shared" ref="B31:C31" si="4">(8 / 1.4) * 0.0000000014</f>
        <v>8.0000000000000005E-9</v>
      </c>
      <c r="C31" s="7">
        <f t="shared" si="4"/>
        <v>8.0000000000000005E-9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3" t="s">
        <v>33</v>
      </c>
      <c r="B32" s="6">
        <v>2.1000000000000001E-2</v>
      </c>
      <c r="C32" s="6">
        <v>2.1000000000000001E-2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3" t="s">
        <v>34</v>
      </c>
      <c r="B33" s="7">
        <f t="shared" ref="B33:C33" si="5">(4 / 12) * 0.00021</f>
        <v>6.9999999999999994E-5</v>
      </c>
      <c r="C33" s="7">
        <f t="shared" si="5"/>
        <v>6.9999999999999994E-5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3" t="s">
        <v>35</v>
      </c>
      <c r="B34" s="6">
        <v>1.3999999999999999E-9</v>
      </c>
      <c r="C34" s="6">
        <v>1.3999999999999999E-9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3" t="s">
        <v>36</v>
      </c>
      <c r="B35" s="7">
        <f t="shared" ref="B35:C35" si="6">(8 / 1.4) * 0.0000000014</f>
        <v>8.0000000000000005E-9</v>
      </c>
      <c r="C35" s="7">
        <f t="shared" si="6"/>
        <v>8.0000000000000005E-9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3" t="s">
        <v>37</v>
      </c>
      <c r="B36" s="6">
        <v>2.1000000000000001E-2</v>
      </c>
      <c r="C36" s="6">
        <v>2.1000000000000001E-2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3" t="s">
        <v>38</v>
      </c>
      <c r="B37" s="7">
        <f t="shared" ref="B37:C37" si="7">(4 / 12) * 0.00021</f>
        <v>6.9999999999999994E-5</v>
      </c>
      <c r="C37" s="7">
        <f t="shared" si="7"/>
        <v>6.9999999999999994E-5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3" t="s">
        <v>39</v>
      </c>
      <c r="B38" s="6">
        <v>1.3999999999999999E-9</v>
      </c>
      <c r="C38" s="6">
        <v>1.3999999999999999E-9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3" t="s">
        <v>40</v>
      </c>
      <c r="B39" s="7">
        <f t="shared" ref="B39:C39" si="8">(4 / 12) * 0.00021</f>
        <v>6.9999999999999994E-5</v>
      </c>
      <c r="C39" s="7">
        <f t="shared" si="8"/>
        <v>6.9999999999999994E-5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3" t="s">
        <v>41</v>
      </c>
      <c r="B40" s="6">
        <v>2.1000000000000001E-2</v>
      </c>
      <c r="C40" s="6">
        <v>2.1000000000000001E-2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3" t="s">
        <v>42</v>
      </c>
      <c r="B41" s="6">
        <v>1.3999999999999999E-9</v>
      </c>
      <c r="C41" s="6">
        <v>1.3999999999999999E-9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3" t="s">
        <v>43</v>
      </c>
      <c r="B42" s="6">
        <v>3.4999999999999998E-10</v>
      </c>
      <c r="C42" s="6">
        <v>3.4999999999999998E-10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3" t="s">
        <v>44</v>
      </c>
      <c r="B43" s="6">
        <v>3.4999999999999998E-10</v>
      </c>
      <c r="C43" s="6">
        <v>3.4999999999999998E-10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3" t="s">
        <v>45</v>
      </c>
      <c r="B44" s="6">
        <v>1.0000000000000001E-5</v>
      </c>
      <c r="C44" s="6">
        <v>1.0000000000000001E-5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3" t="s">
        <v>46</v>
      </c>
      <c r="B45" s="6">
        <v>1.0000000000000001E-5</v>
      </c>
      <c r="C45" s="6">
        <v>1.0000000000000001E-5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3" t="s">
        <v>47</v>
      </c>
      <c r="B46" s="8" t="b">
        <v>0</v>
      </c>
      <c r="C46" s="8" t="b">
        <v>0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15">
      <c r="A47" s="3" t="s">
        <v>48</v>
      </c>
      <c r="B47" s="3" t="b">
        <v>0</v>
      </c>
      <c r="C47" s="3" t="b">
        <v>0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15">
      <c r="A48" s="3" t="s">
        <v>49</v>
      </c>
      <c r="B48" s="3">
        <v>0</v>
      </c>
      <c r="C48" s="3">
        <v>0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3" t="s">
        <v>50</v>
      </c>
      <c r="B49" s="3">
        <v>0</v>
      </c>
      <c r="C49" s="3">
        <v>0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3" t="s">
        <v>51</v>
      </c>
      <c r="B50" s="3">
        <v>0</v>
      </c>
      <c r="C50" s="3">
        <v>0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3" t="s">
        <v>52</v>
      </c>
      <c r="B51" s="3">
        <v>0</v>
      </c>
      <c r="C51" s="3">
        <v>0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3" t="s">
        <v>53</v>
      </c>
      <c r="B52" s="3">
        <v>0</v>
      </c>
      <c r="C52" s="3">
        <v>0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3" t="s">
        <v>54</v>
      </c>
      <c r="B53" s="3">
        <v>0</v>
      </c>
      <c r="C53" s="3">
        <v>0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3" t="s">
        <v>55</v>
      </c>
      <c r="B54" s="3" t="b">
        <v>0</v>
      </c>
      <c r="C54" s="3" t="b">
        <v>0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3" t="s">
        <v>56</v>
      </c>
      <c r="B55" s="3">
        <v>0</v>
      </c>
      <c r="C55" s="3">
        <v>0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3" t="s">
        <v>57</v>
      </c>
      <c r="B56" s="3">
        <v>0</v>
      </c>
      <c r="C56" s="3">
        <v>0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3" t="s">
        <v>58</v>
      </c>
      <c r="B57" s="3">
        <v>0</v>
      </c>
      <c r="C57" s="3">
        <v>0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3" t="s">
        <v>59</v>
      </c>
      <c r="B58" s="3">
        <v>0</v>
      </c>
      <c r="C58" s="3">
        <v>0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3" t="s">
        <v>60</v>
      </c>
      <c r="B59" s="3">
        <v>0</v>
      </c>
      <c r="C59" s="3">
        <v>0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3" t="s">
        <v>61</v>
      </c>
      <c r="B60" s="3">
        <v>0</v>
      </c>
      <c r="C60" s="3">
        <v>0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3" t="s">
        <v>62</v>
      </c>
      <c r="B61" s="3" t="b">
        <v>0</v>
      </c>
      <c r="C61" s="3" t="b">
        <v>0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3" t="s">
        <v>63</v>
      </c>
      <c r="B62" s="3">
        <v>0</v>
      </c>
      <c r="C62" s="3">
        <v>0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3" t="s">
        <v>64</v>
      </c>
      <c r="B63" s="3">
        <v>0</v>
      </c>
      <c r="C63" s="3">
        <v>0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3" t="s">
        <v>65</v>
      </c>
      <c r="B64" s="3">
        <v>0</v>
      </c>
      <c r="C64" s="3">
        <v>0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3" t="s">
        <v>66</v>
      </c>
      <c r="B65" s="3">
        <v>0</v>
      </c>
      <c r="C65" s="3">
        <v>0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3" t="s">
        <v>67</v>
      </c>
      <c r="B66" s="3">
        <v>0</v>
      </c>
      <c r="C66" s="3">
        <v>0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3" t="s">
        <v>68</v>
      </c>
      <c r="B67" s="3">
        <v>0</v>
      </c>
      <c r="C67" s="3">
        <v>0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9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9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9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9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9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9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9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9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9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9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9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9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9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9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9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9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9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9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9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9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9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9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9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9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9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9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9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9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9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9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9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9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9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9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9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9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9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9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9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9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9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9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9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9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9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9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9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9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9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9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9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9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9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9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9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9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9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9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9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9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9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9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9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9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9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9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9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9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9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9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9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9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9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9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9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9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9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9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9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9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9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9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9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9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9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9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9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9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9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9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9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9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9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9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9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9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9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9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9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9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9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9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9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9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9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9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9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9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9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9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9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9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9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9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9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9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9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9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9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9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9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9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9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9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9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9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9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9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9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9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9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9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9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9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9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9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9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9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9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9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9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9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9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9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9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9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9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9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9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9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9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9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9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9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9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9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9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9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9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9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9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9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9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9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9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9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9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9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9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9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9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9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9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9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9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9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9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9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9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9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9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9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9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9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9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9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9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9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9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9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9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9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9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9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9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9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9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9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9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9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9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9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9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9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9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9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9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9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9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9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9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9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9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9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9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9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9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9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9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9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9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9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9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9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9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9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9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9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9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9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9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9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9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9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9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9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9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9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9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9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9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9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9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9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9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9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9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9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9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9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9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9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9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9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9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9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9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9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9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9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9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9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9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9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9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9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9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9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9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9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9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9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9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9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9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9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9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9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9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9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9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9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9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9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9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9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9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9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9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9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9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9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9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9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9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9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9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9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9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9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9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9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9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9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9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9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9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9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9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9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9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9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9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9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9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9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9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9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9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9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9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9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9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9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9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9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9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9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9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9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9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9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9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9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9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9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9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9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9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9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9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9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9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9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9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9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9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9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9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9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9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9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9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9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9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9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9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9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9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9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9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9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9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9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9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9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9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9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9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9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9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9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9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9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9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9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9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9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9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9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9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9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9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9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9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9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9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9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9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9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9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9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9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9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9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9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9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9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9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9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9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9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9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9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9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9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9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9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9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9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9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9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9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9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9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9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9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9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9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9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9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9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9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9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9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9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9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9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9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9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9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9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9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9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9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9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9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9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9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9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9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9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9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9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9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9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9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9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9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9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9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9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9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9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9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9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9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9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9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9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9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9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9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9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9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9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9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9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9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9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9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9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9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9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9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9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9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9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9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9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9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9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9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9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9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9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9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9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9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9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9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9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9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9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9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9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9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9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9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9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9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9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9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9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9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9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9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9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9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9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9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9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9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9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9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9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9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9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9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9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9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9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9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9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9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9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9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9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9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9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9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9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9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9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9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9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9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9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9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9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9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9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9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9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9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9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9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9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9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9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9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9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9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9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9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9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9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9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9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9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9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9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9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9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9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9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9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9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9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9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9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9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9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9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9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9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9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9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9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9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9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9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9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9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9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9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9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9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9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9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9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9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9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9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9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9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9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9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9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9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9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9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9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9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9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9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9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9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9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9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9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9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9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9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9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9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9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9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9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9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9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9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9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9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9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9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9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9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9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9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9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9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9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9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9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9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9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9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9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9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9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9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9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9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9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9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9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9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9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9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9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9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9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9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9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9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9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9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9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9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9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9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9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9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9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9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9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9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9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9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9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9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9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9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9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9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9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9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9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9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9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9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9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9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9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9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9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9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9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9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9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9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9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9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9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9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9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9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9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9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9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9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9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9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9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9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9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9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9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9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9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9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9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9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9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9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9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9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9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9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9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9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9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9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9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9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9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9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9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9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9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9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9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9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9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9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9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9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9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9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9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9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9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9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9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9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9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9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9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9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9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9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9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9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9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9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9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9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9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9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9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9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9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9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9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9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9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9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9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9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9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9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9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9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9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9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9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9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9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9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9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9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9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9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9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9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9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9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9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9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9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9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9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9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9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9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9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9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9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9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9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9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9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9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9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9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9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9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9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9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9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9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9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9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9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9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9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9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9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9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9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9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9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9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9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9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9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9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9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9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9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9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9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9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9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9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9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9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9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9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9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9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9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9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9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9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9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9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9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9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9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9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9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9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9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9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9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9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9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9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9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9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9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9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9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9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9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9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9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9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9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9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9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9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9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9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9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9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9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9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9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9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9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9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9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9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9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9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9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9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9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9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9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9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9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9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9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9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9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9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9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9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9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9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9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9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9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9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9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9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9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9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9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9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5"/>
      <c r="B982" s="5"/>
      <c r="C982" s="9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5"/>
      <c r="B983" s="5"/>
      <c r="C983" s="9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5"/>
      <c r="B984" s="5"/>
      <c r="C984" s="9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5"/>
      <c r="B985" s="5"/>
      <c r="C985" s="9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5"/>
      <c r="B986" s="5"/>
      <c r="C986" s="9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5"/>
      <c r="B987" s="5"/>
      <c r="C987" s="9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5"/>
      <c r="B988" s="5"/>
      <c r="C988" s="9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5"/>
      <c r="B989" s="5"/>
      <c r="C989" s="9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5"/>
      <c r="B990" s="5"/>
      <c r="C990" s="9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5"/>
      <c r="B991" s="5"/>
      <c r="C991" s="9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5"/>
      <c r="B992" s="5"/>
      <c r="C992" s="9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5"/>
      <c r="B993" s="5"/>
      <c r="C993" s="9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5"/>
      <c r="B994" s="5"/>
      <c r="C994" s="9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5"/>
      <c r="B995" s="5"/>
      <c r="C995" s="9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5"/>
      <c r="B996" s="5"/>
      <c r="C996" s="9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5"/>
      <c r="B997" s="5"/>
      <c r="C997" s="9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 x14ac:dyDescent="0.15">
      <c r="A998" s="5"/>
      <c r="B998" s="5"/>
      <c r="C998" s="9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 x14ac:dyDescent="0.15">
      <c r="A999" s="5"/>
      <c r="B999" s="5"/>
      <c r="C999" s="9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 x14ac:dyDescent="0.15">
      <c r="A1000" s="5"/>
      <c r="B1000" s="5"/>
      <c r="C1000" s="9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3" x14ac:dyDescent="0.15">
      <c r="A1001" s="5"/>
      <c r="B1001" s="5"/>
      <c r="C1001" s="9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3" x14ac:dyDescent="0.15">
      <c r="A1002" s="5"/>
      <c r="B1002" s="5"/>
      <c r="C1002" s="9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3" x14ac:dyDescent="0.15">
      <c r="A1003" s="5"/>
      <c r="B1003" s="5"/>
      <c r="C1003" s="9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3" x14ac:dyDescent="0.15">
      <c r="A1004" s="5"/>
      <c r="B1004" s="5"/>
      <c r="C1004" s="9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4" sqref="D4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0" t="s">
        <v>0</v>
      </c>
      <c r="B1" s="10" t="s">
        <v>108</v>
      </c>
      <c r="C1" s="10" t="s">
        <v>109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11" t="s">
        <v>3</v>
      </c>
      <c r="B2" s="12">
        <v>1000</v>
      </c>
      <c r="C2" s="13">
        <v>10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1" t="s">
        <v>4</v>
      </c>
      <c r="B3" s="11">
        <v>0.1</v>
      </c>
      <c r="C3" s="11">
        <v>0.1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1" t="s">
        <v>5</v>
      </c>
      <c r="B4" s="11">
        <v>150</v>
      </c>
      <c r="C4" s="11">
        <v>300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11" t="s">
        <v>6</v>
      </c>
      <c r="B5" s="11">
        <v>37</v>
      </c>
      <c r="C5" s="11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11" t="s">
        <v>7</v>
      </c>
      <c r="B6" s="11">
        <v>8.1</v>
      </c>
      <c r="C6" s="11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1" t="s">
        <v>8</v>
      </c>
      <c r="B7" s="11">
        <v>75</v>
      </c>
      <c r="C7" s="11">
        <v>75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1" t="s">
        <v>69</v>
      </c>
      <c r="B8" s="11">
        <v>1</v>
      </c>
      <c r="C8" s="11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1" t="s">
        <v>70</v>
      </c>
      <c r="B9" s="11">
        <v>1.7</v>
      </c>
      <c r="C9" s="11">
        <v>1.7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1" t="s">
        <v>10</v>
      </c>
      <c r="B10" s="11">
        <v>4</v>
      </c>
      <c r="C10" s="11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1" t="s">
        <v>71</v>
      </c>
      <c r="B11" s="11">
        <v>100</v>
      </c>
      <c r="C11" s="11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1" t="s">
        <v>72</v>
      </c>
      <c r="B12" s="11">
        <v>32</v>
      </c>
      <c r="C12" s="11">
        <v>32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1" t="s">
        <v>73</v>
      </c>
      <c r="B13" s="11">
        <v>6</v>
      </c>
      <c r="C13" s="11">
        <v>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1" t="s">
        <v>74</v>
      </c>
      <c r="B14" s="11">
        <v>6</v>
      </c>
      <c r="C14" s="11">
        <v>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1" t="s">
        <v>75</v>
      </c>
      <c r="B15" s="11">
        <v>0</v>
      </c>
      <c r="C15" s="11">
        <v>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1" t="s">
        <v>76</v>
      </c>
      <c r="B16" s="11">
        <v>0</v>
      </c>
      <c r="C16" s="11">
        <v>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1" t="s">
        <v>77</v>
      </c>
      <c r="B17" s="11">
        <v>-40</v>
      </c>
      <c r="C17" s="11">
        <v>-40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1" t="s">
        <v>78</v>
      </c>
      <c r="B18" s="11">
        <v>2</v>
      </c>
      <c r="C18" s="11">
        <v>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11" t="s">
        <v>79</v>
      </c>
      <c r="B19" s="13">
        <f t="shared" ref="B19" si="0">B30*B31</f>
        <v>1.5000000000000001E-2</v>
      </c>
      <c r="C19" s="13">
        <f t="shared" ref="C19" si="1">C30*C31</f>
        <v>1.5000000000000001E-2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11" t="s">
        <v>80</v>
      </c>
      <c r="B20" s="13">
        <f t="shared" ref="B20" si="2">B30*B31*B36</f>
        <v>7.5000000000000012E-4</v>
      </c>
      <c r="C20" s="13">
        <f t="shared" ref="C20" si="3">C30*C31*C36</f>
        <v>7.5000000000000012E-4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11" t="s">
        <v>81</v>
      </c>
      <c r="B21" s="13">
        <f t="shared" ref="B21" si="4">B30*B32*B36</f>
        <v>8.7500000000000009E-6</v>
      </c>
      <c r="C21" s="13">
        <f t="shared" ref="C21" si="5">C30*C32*C36</f>
        <v>8.7500000000000009E-6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11" t="s">
        <v>82</v>
      </c>
      <c r="B22" s="13">
        <f t="shared" ref="B22" si="6">B30*B32</f>
        <v>1.7500000000000003E-4</v>
      </c>
      <c r="C22" s="13">
        <f t="shared" ref="C22" si="7">C30*C32</f>
        <v>1.7500000000000003E-4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11" t="s">
        <v>83</v>
      </c>
      <c r="B23" s="13">
        <f t="shared" ref="B23" si="8">B30*B33</f>
        <v>12.5</v>
      </c>
      <c r="C23" s="13">
        <f t="shared" ref="C23" si="9">C30*C33</f>
        <v>12.5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11" t="s">
        <v>84</v>
      </c>
      <c r="B24" s="13">
        <f t="shared" ref="B24" si="10">B30*B33*B36</f>
        <v>0.625</v>
      </c>
      <c r="C24" s="13">
        <f t="shared" ref="C24" si="11">C30*C33*C36</f>
        <v>0.625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11" t="s">
        <v>85</v>
      </c>
      <c r="B25" s="13">
        <f t="shared" ref="B25" si="12">B30*B34*B36</f>
        <v>8.7499999999999991E-3</v>
      </c>
      <c r="C25" s="13">
        <f t="shared" ref="C25" si="13">C30*C34*C36</f>
        <v>8.7499999999999991E-3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11" t="s">
        <v>86</v>
      </c>
      <c r="B26" s="13">
        <f>B30*B34</f>
        <v>0.17499999999999999</v>
      </c>
      <c r="C26" s="13">
        <f>C30*C34</f>
        <v>0.17499999999999999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11" t="s">
        <v>87</v>
      </c>
      <c r="B27" s="13">
        <f t="shared" ref="B27" si="14">B30*B35</f>
        <v>2.5000000000000001E-5</v>
      </c>
      <c r="C27" s="13">
        <f t="shared" ref="C27" si="15">C30*C35</f>
        <v>2.5000000000000001E-5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14" t="s">
        <v>47</v>
      </c>
      <c r="B28" s="14" t="b">
        <v>0</v>
      </c>
      <c r="C28" s="15" t="b">
        <v>1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 x14ac:dyDescent="0.15">
      <c r="A29" s="5"/>
      <c r="B29" s="5"/>
      <c r="C29" s="11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11" t="s">
        <v>88</v>
      </c>
      <c r="B30" s="12">
        <v>5000</v>
      </c>
      <c r="C30" s="13">
        <v>5000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11" t="s">
        <v>89</v>
      </c>
      <c r="B31" s="12">
        <v>3.0000000000000001E-6</v>
      </c>
      <c r="C31" s="13">
        <v>3.0000000000000001E-6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11" t="s">
        <v>90</v>
      </c>
      <c r="B32" s="12">
        <v>3.5000000000000002E-8</v>
      </c>
      <c r="C32" s="13">
        <v>3.5000000000000002E-8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11" t="s">
        <v>91</v>
      </c>
      <c r="B33" s="12">
        <v>2.5000000000000001E-3</v>
      </c>
      <c r="C33" s="13">
        <v>2.5000000000000001E-3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11" t="s">
        <v>92</v>
      </c>
      <c r="B34" s="12">
        <v>3.4999999999999997E-5</v>
      </c>
      <c r="C34" s="13">
        <v>3.4999999999999997E-5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11" t="s">
        <v>93</v>
      </c>
      <c r="B35" s="12">
        <v>5.0000000000000001E-9</v>
      </c>
      <c r="C35" s="13">
        <v>5.0000000000000001E-9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11" t="s">
        <v>94</v>
      </c>
      <c r="B36" s="11">
        <v>0.05</v>
      </c>
      <c r="C36" s="11">
        <v>0.05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11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11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11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11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11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11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11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11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11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11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11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11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11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11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11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11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11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11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11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11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11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11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11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11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11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11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11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11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11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11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11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11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11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11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11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11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11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11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11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11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11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11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11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11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11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11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11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11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11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11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11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11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11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11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11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11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11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11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11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11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11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11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11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11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11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11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11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11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11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11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11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11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11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11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11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11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11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11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11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11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11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11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11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11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11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11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11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11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11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11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11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11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11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11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11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11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11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11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11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11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11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11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11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11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11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11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11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11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11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11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11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11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11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11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11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11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11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11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11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11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11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11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11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11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11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11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11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11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11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11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11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11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11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11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11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11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11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11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11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11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11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11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11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11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11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11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11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11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11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11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11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11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11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11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11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11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11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11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11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11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11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11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11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11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11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11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11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11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11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11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11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11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11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11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11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11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11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11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11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11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11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11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11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11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11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11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11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11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11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11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11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11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11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11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11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11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11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11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11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11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11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11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11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11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11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11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11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11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11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11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11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11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11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11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11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11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11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11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11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11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11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11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11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11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11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11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11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11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11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11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11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11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11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11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11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11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11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11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11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11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11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11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11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11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11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11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11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11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11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11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11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11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11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11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11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11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11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11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11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11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11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11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11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11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11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11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11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11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11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11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11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11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11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11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11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11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11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11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11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11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11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11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11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11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11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11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11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11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11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11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11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11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11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11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11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11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11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11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11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11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11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11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11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11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11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11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11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11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11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11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11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11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11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11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11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11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11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11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11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11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11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11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11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11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11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11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11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11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11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11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11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11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11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11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11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11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11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11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11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11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11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11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11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11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11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11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11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11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11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11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11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11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11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11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11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11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11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11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11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11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11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11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11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11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11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11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11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11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11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11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11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11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11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11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11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11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11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11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11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11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11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11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11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11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11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11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11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11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11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11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11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11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11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11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11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11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11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11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11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11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11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11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11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11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11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11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11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11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11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11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11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11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11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11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11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11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11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11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11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11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11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11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11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11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11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11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11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11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11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11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11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11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11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11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11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11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11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11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11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11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11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11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11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11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11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11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11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11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11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11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11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11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11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11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11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11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11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11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11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11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11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11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11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11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11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11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11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11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11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11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11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11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11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11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11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11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11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11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11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11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11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11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11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11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11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11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11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11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11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11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11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11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11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11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11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11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11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11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11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11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11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11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11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11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11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11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11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11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11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11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11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11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11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11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11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11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11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11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11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11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11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11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11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11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11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11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11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11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11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11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11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11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11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11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11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11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11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11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11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11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11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11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11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11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11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11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11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11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11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11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11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11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11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11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11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11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11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11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11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11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11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11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11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11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11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11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11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11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11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11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11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11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11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11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11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11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11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11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11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11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11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11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11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11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11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11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11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11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11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11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11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11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11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11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11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11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11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11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11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11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11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11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11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11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11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11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11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11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11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11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11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11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11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11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11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11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11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11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11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11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11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11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11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11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11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11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11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11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11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11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11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11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11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11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11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11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11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11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11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11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11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11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11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11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11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11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11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11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11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11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11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11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11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11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11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11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11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11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11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11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11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11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11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11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11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11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11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11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11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11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11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11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11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11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11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11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11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11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11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11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11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11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11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11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11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11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11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11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11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11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11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11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11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11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11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11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11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11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11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11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11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11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11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11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11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11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11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11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11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11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11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11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11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11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11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11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11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11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11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11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11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11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11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11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11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11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11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11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11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11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11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11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11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11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11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11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11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11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11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11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11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11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11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11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11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11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11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11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11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11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11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11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11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11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11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11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11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11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11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11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11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11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11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11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11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11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11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11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11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11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11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11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11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11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11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11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11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11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11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11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11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11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11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11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11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11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11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11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11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11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11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11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11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11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11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11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11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11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11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11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11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11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11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11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11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11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11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11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11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11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11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11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11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11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11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11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11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11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11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11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11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11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11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11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11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11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11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11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11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11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11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11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11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11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11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11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11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11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11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11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11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11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11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11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11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11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11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11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11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11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11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11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11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11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11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11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11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11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11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11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11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11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11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11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11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11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11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11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11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11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11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11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11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11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11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11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11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11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11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11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11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11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11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11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11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11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11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11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11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11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11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11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11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11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11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11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11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11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11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11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11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11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11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11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11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11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11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11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11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11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11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11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11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11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11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11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11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11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11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11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11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11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11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11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11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11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11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11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11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11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11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11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11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11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11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11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11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11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11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11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11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11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11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11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11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</sheetData>
  <conditionalFormatting sqref="B19:B36 D19:Z36">
    <cfRule type="cellIs" dxfId="5" priority="3" operator="lessThan">
      <formula>0.01</formula>
    </cfRule>
  </conditionalFormatting>
  <conditionalFormatting sqref="B19:B27 D19:Z27">
    <cfRule type="notContainsBlanks" dxfId="4" priority="4">
      <formula>LEN(TRIM(B19))&gt;0</formula>
    </cfRule>
  </conditionalFormatting>
  <conditionalFormatting sqref="C19:C36">
    <cfRule type="cellIs" dxfId="3" priority="1" operator="lessThan">
      <formula>0.01</formula>
    </cfRule>
  </conditionalFormatting>
  <conditionalFormatting sqref="C19:C27">
    <cfRule type="notContainsBlanks" dxfId="2" priority="2">
      <formula>LEN(TRIM(C19))&gt;0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0" t="s">
        <v>0</v>
      </c>
      <c r="B1" s="10" t="s">
        <v>95</v>
      </c>
      <c r="C1" s="10" t="s">
        <v>96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11" t="s">
        <v>3</v>
      </c>
      <c r="B2" s="12">
        <v>1000</v>
      </c>
      <c r="C2" s="12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1" t="s">
        <v>4</v>
      </c>
      <c r="B3" s="11">
        <v>0.05</v>
      </c>
      <c r="C3" s="11">
        <v>0.05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1" t="s">
        <v>5</v>
      </c>
      <c r="B4" s="11">
        <v>300</v>
      </c>
      <c r="C4" s="11">
        <v>300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11" t="s">
        <v>6</v>
      </c>
      <c r="B5" s="11">
        <v>37</v>
      </c>
      <c r="C5" s="11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11" t="s">
        <v>7</v>
      </c>
      <c r="B6" s="11">
        <v>8.1</v>
      </c>
      <c r="C6" s="11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1" t="s">
        <v>8</v>
      </c>
      <c r="B7" s="11">
        <v>400</v>
      </c>
      <c r="C7" s="11">
        <v>400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1" t="s">
        <v>97</v>
      </c>
      <c r="B8" s="11">
        <v>280</v>
      </c>
      <c r="C8" s="11">
        <v>280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1" t="s">
        <v>9</v>
      </c>
      <c r="B9" s="11">
        <v>0</v>
      </c>
      <c r="C9" s="11">
        <v>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1" t="s">
        <v>10</v>
      </c>
      <c r="B10" s="11">
        <v>4</v>
      </c>
      <c r="C10" s="11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1" t="s">
        <v>71</v>
      </c>
      <c r="B11" s="11">
        <v>100</v>
      </c>
      <c r="C11" s="11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1" t="s">
        <v>98</v>
      </c>
      <c r="B12" s="11">
        <v>24</v>
      </c>
      <c r="C12" s="11">
        <v>24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1" t="s">
        <v>99</v>
      </c>
      <c r="B13" s="11">
        <v>0</v>
      </c>
      <c r="C13" s="11">
        <v>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1" t="s">
        <v>100</v>
      </c>
      <c r="B14" s="11">
        <v>14</v>
      </c>
      <c r="C14" s="11">
        <v>14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1" t="s">
        <v>101</v>
      </c>
      <c r="B15" s="11">
        <v>-30</v>
      </c>
      <c r="C15" s="11">
        <v>-30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1" t="s">
        <v>102</v>
      </c>
      <c r="B16" s="11">
        <v>2</v>
      </c>
      <c r="C16" s="11">
        <v>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1" t="s">
        <v>103</v>
      </c>
      <c r="B17" s="11">
        <v>1</v>
      </c>
      <c r="C17" s="11">
        <v>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1" t="s">
        <v>104</v>
      </c>
      <c r="B18" s="11">
        <v>15</v>
      </c>
      <c r="C18" s="11">
        <v>15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11" t="s">
        <v>78</v>
      </c>
      <c r="B19" s="11">
        <v>2</v>
      </c>
      <c r="C19" s="11">
        <v>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11" t="s">
        <v>105</v>
      </c>
      <c r="B20" s="11">
        <v>5</v>
      </c>
      <c r="C20" s="11">
        <v>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11" t="s">
        <v>106</v>
      </c>
      <c r="B21" s="11">
        <v>5</v>
      </c>
      <c r="C21" s="11">
        <v>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11" t="s">
        <v>107</v>
      </c>
      <c r="B22" s="12">
        <v>1.8E-5</v>
      </c>
      <c r="C22" s="12">
        <v>1.8E-5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14" t="s">
        <v>47</v>
      </c>
      <c r="B23" s="14" t="b">
        <v>0</v>
      </c>
      <c r="C23" s="14" t="b">
        <v>0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11"/>
      <c r="B25" s="12"/>
      <c r="C25" s="12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11"/>
      <c r="B26" s="12"/>
      <c r="C26" s="12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11"/>
      <c r="B27" s="12"/>
      <c r="C27" s="12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11"/>
      <c r="B28" s="12"/>
      <c r="C28" s="12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11"/>
      <c r="B29" s="12"/>
      <c r="C29" s="12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11"/>
      <c r="B30" s="12"/>
      <c r="C30" s="12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11"/>
      <c r="B31" s="11"/>
      <c r="C31" s="11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</sheetData>
  <conditionalFormatting sqref="B20:Z31">
    <cfRule type="cellIs" dxfId="1" priority="1" operator="lessThan">
      <formula>0.01</formula>
    </cfRule>
  </conditionalFormatting>
  <conditionalFormatting sqref="B20:Z22">
    <cfRule type="notContainsBlanks" dxfId="0" priority="2">
      <formula>LEN(TRIM(B20))&gt;0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 Lyons</cp:lastModifiedBy>
  <dcterms:modified xsi:type="dcterms:W3CDTF">2022-08-25T23:38:13Z</dcterms:modified>
</cp:coreProperties>
</file>