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\Documents\Stock\"/>
    </mc:Choice>
  </mc:AlternateContent>
  <bookViews>
    <workbookView xWindow="0" yWindow="0" windowWidth="19200" windowHeight="6762"/>
  </bookViews>
  <sheets>
    <sheet name="Loan trial" sheetId="1" r:id="rId1"/>
    <sheet name="Stock tri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E46" i="2" s="1"/>
  <c r="D47" i="2" s="1"/>
  <c r="D31" i="2"/>
  <c r="E31" i="2" s="1"/>
  <c r="B2" i="2"/>
  <c r="E7" i="2" s="1"/>
  <c r="D8" i="2" s="1"/>
  <c r="E8" i="2" s="1"/>
  <c r="D9" i="2" s="1"/>
  <c r="G6" i="2"/>
  <c r="D7" i="2"/>
  <c r="F6" i="2"/>
  <c r="D6" i="2"/>
  <c r="B6" i="1"/>
  <c r="F8" i="1"/>
  <c r="E9" i="1" s="1"/>
  <c r="B2" i="1"/>
  <c r="E47" i="2" l="1"/>
  <c r="D48" i="2" s="1"/>
  <c r="F46" i="2"/>
  <c r="G46" i="2" s="1"/>
  <c r="D32" i="2"/>
  <c r="F31" i="2"/>
  <c r="G31" i="2" s="1"/>
  <c r="F7" i="2"/>
  <c r="G7" i="2" s="1"/>
  <c r="E9" i="2"/>
  <c r="D10" i="2" s="1"/>
  <c r="F9" i="2"/>
  <c r="G9" i="2" s="1"/>
  <c r="F8" i="2"/>
  <c r="G8" i="2" s="1"/>
  <c r="D9" i="1"/>
  <c r="G9" i="1" s="1"/>
  <c r="F9" i="1"/>
  <c r="E10" i="1" s="1"/>
  <c r="D10" i="1" s="1"/>
  <c r="G10" i="1" s="1"/>
  <c r="E48" i="2" l="1"/>
  <c r="D49" i="2" s="1"/>
  <c r="F47" i="2"/>
  <c r="G47" i="2" s="1"/>
  <c r="D33" i="2"/>
  <c r="E32" i="2"/>
  <c r="F32" i="2" s="1"/>
  <c r="G32" i="2" s="1"/>
  <c r="E10" i="2"/>
  <c r="F10" i="2" s="1"/>
  <c r="F10" i="1"/>
  <c r="E11" i="1" s="1"/>
  <c r="D11" i="1" s="1"/>
  <c r="G11" i="1" s="1"/>
  <c r="E49" i="2" l="1"/>
  <c r="D50" i="2" s="1"/>
  <c r="F48" i="2"/>
  <c r="G48" i="2" s="1"/>
  <c r="E33" i="2"/>
  <c r="D34" i="2" s="1"/>
  <c r="D11" i="2"/>
  <c r="G10" i="2"/>
  <c r="F11" i="1"/>
  <c r="E50" i="2" l="1"/>
  <c r="D51" i="2" s="1"/>
  <c r="F50" i="2"/>
  <c r="G50" i="2" s="1"/>
  <c r="F49" i="2"/>
  <c r="G49" i="2" s="1"/>
  <c r="E34" i="2"/>
  <c r="F34" i="2" s="1"/>
  <c r="G34" i="2" s="1"/>
  <c r="F33" i="2"/>
  <c r="G33" i="2" s="1"/>
  <c r="E11" i="2"/>
  <c r="D12" i="2" s="1"/>
  <c r="E12" i="1"/>
  <c r="D12" i="1" s="1"/>
  <c r="G12" i="1" s="1"/>
  <c r="E51" i="2" l="1"/>
  <c r="D52" i="2" s="1"/>
  <c r="D35" i="2"/>
  <c r="E12" i="2"/>
  <c r="F12" i="2"/>
  <c r="D13" i="2"/>
  <c r="F11" i="2"/>
  <c r="H12" i="1"/>
  <c r="I12" i="1" s="1"/>
  <c r="F12" i="1"/>
  <c r="E52" i="2" l="1"/>
  <c r="D53" i="2" s="1"/>
  <c r="F51" i="2"/>
  <c r="G51" i="2" s="1"/>
  <c r="E35" i="2"/>
  <c r="D36" i="2" s="1"/>
  <c r="E13" i="2"/>
  <c r="F13" i="2"/>
  <c r="D14" i="2"/>
  <c r="G11" i="2"/>
  <c r="E13" i="1"/>
  <c r="D13" i="1" s="1"/>
  <c r="G13" i="1" s="1"/>
  <c r="E53" i="2" l="1"/>
  <c r="D54" i="2" s="1"/>
  <c r="F52" i="2"/>
  <c r="G52" i="2" s="1"/>
  <c r="D37" i="2"/>
  <c r="E36" i="2"/>
  <c r="F36" i="2"/>
  <c r="G36" i="2" s="1"/>
  <c r="F35" i="2"/>
  <c r="G35" i="2" s="1"/>
  <c r="E14" i="2"/>
  <c r="F14" i="2" s="1"/>
  <c r="G13" i="2"/>
  <c r="G12" i="2"/>
  <c r="H13" i="1"/>
  <c r="I13" i="1"/>
  <c r="F13" i="1"/>
  <c r="E54" i="2" l="1"/>
  <c r="D55" i="2" s="1"/>
  <c r="F54" i="2"/>
  <c r="G54" i="2" s="1"/>
  <c r="F53" i="2"/>
  <c r="G53" i="2" s="1"/>
  <c r="D38" i="2"/>
  <c r="E37" i="2"/>
  <c r="F37" i="2" s="1"/>
  <c r="G37" i="2" s="1"/>
  <c r="D15" i="2"/>
  <c r="G14" i="2"/>
  <c r="E14" i="1"/>
  <c r="D14" i="1" s="1"/>
  <c r="G14" i="1" s="1"/>
  <c r="E55" i="2" l="1"/>
  <c r="D56" i="2" s="1"/>
  <c r="F55" i="2"/>
  <c r="G55" i="2" s="1"/>
  <c r="D39" i="2"/>
  <c r="E38" i="2"/>
  <c r="F38" i="2"/>
  <c r="G38" i="2" s="1"/>
  <c r="E15" i="2"/>
  <c r="D16" i="2" s="1"/>
  <c r="H14" i="1"/>
  <c r="I14" i="1"/>
  <c r="F14" i="1"/>
  <c r="E56" i="2" l="1"/>
  <c r="D57" i="2" s="1"/>
  <c r="E39" i="2"/>
  <c r="D40" i="2" s="1"/>
  <c r="E16" i="2"/>
  <c r="D17" i="2"/>
  <c r="F16" i="2"/>
  <c r="F15" i="2"/>
  <c r="E15" i="1"/>
  <c r="D15" i="1" s="1"/>
  <c r="G15" i="1" s="1"/>
  <c r="E57" i="2" l="1"/>
  <c r="D58" i="2" s="1"/>
  <c r="F56" i="2"/>
  <c r="G56" i="2" s="1"/>
  <c r="E40" i="2"/>
  <c r="D41" i="2" s="1"/>
  <c r="F40" i="2"/>
  <c r="G40" i="2" s="1"/>
  <c r="F39" i="2"/>
  <c r="G39" i="2" s="1"/>
  <c r="E17" i="2"/>
  <c r="F17" i="2"/>
  <c r="D18" i="2"/>
  <c r="G16" i="2"/>
  <c r="G15" i="2"/>
  <c r="H15" i="1"/>
  <c r="I15" i="1"/>
  <c r="F15" i="1"/>
  <c r="E58" i="2" l="1"/>
  <c r="D59" i="2" s="1"/>
  <c r="F58" i="2"/>
  <c r="G58" i="2" s="1"/>
  <c r="F57" i="2"/>
  <c r="G57" i="2" s="1"/>
  <c r="E41" i="2"/>
  <c r="D42" i="2" s="1"/>
  <c r="E18" i="2"/>
  <c r="F18" i="2" s="1"/>
  <c r="G17" i="2"/>
  <c r="E16" i="1"/>
  <c r="E59" i="2" l="1"/>
  <c r="D60" i="2" s="1"/>
  <c r="F59" i="2"/>
  <c r="G59" i="2" s="1"/>
  <c r="E42" i="2"/>
  <c r="D43" i="2" s="1"/>
  <c r="F41" i="2"/>
  <c r="G41" i="2" s="1"/>
  <c r="D19" i="2"/>
  <c r="G18" i="2"/>
  <c r="D16" i="1"/>
  <c r="G16" i="1" s="1"/>
  <c r="H16" i="1"/>
  <c r="E60" i="2" l="1"/>
  <c r="D61" i="2" s="1"/>
  <c r="E43" i="2"/>
  <c r="D44" i="2" s="1"/>
  <c r="F42" i="2"/>
  <c r="G42" i="2" s="1"/>
  <c r="E19" i="2"/>
  <c r="D20" i="2" s="1"/>
  <c r="F16" i="1"/>
  <c r="I16" i="1"/>
  <c r="H17" i="1"/>
  <c r="E17" i="1"/>
  <c r="D17" i="1" s="1"/>
  <c r="G17" i="1" s="1"/>
  <c r="E61" i="2" l="1"/>
  <c r="D62" i="2" s="1"/>
  <c r="F61" i="2"/>
  <c r="G61" i="2" s="1"/>
  <c r="F60" i="2"/>
  <c r="G60" i="2" s="1"/>
  <c r="E44" i="2"/>
  <c r="D45" i="2" s="1"/>
  <c r="F43" i="2"/>
  <c r="G43" i="2" s="1"/>
  <c r="F19" i="2"/>
  <c r="E20" i="2"/>
  <c r="D21" i="2" s="1"/>
  <c r="I17" i="1"/>
  <c r="F17" i="1"/>
  <c r="E62" i="2" l="1"/>
  <c r="D63" i="2" s="1"/>
  <c r="F62" i="2"/>
  <c r="G62" i="2" s="1"/>
  <c r="E45" i="2"/>
  <c r="F45" i="2" s="1"/>
  <c r="G45" i="2" s="1"/>
  <c r="F44" i="2"/>
  <c r="G44" i="2" s="1"/>
  <c r="F20" i="2"/>
  <c r="E21" i="2"/>
  <c r="F21" i="2"/>
  <c r="D22" i="2"/>
  <c r="G20" i="2"/>
  <c r="G19" i="2"/>
  <c r="E18" i="1"/>
  <c r="D18" i="1" s="1"/>
  <c r="G18" i="1" s="1"/>
  <c r="E63" i="2" l="1"/>
  <c r="D64" i="2" s="1"/>
  <c r="F63" i="2"/>
  <c r="G63" i="2" s="1"/>
  <c r="E22" i="2"/>
  <c r="F22" i="2" s="1"/>
  <c r="G21" i="2"/>
  <c r="H18" i="1"/>
  <c r="F18" i="1"/>
  <c r="E64" i="2" l="1"/>
  <c r="D65" i="2" s="1"/>
  <c r="F64" i="2"/>
  <c r="G64" i="2" s="1"/>
  <c r="D23" i="2"/>
  <c r="G22" i="2"/>
  <c r="I18" i="1"/>
  <c r="E19" i="1"/>
  <c r="D19" i="1" s="1"/>
  <c r="G19" i="1" s="1"/>
  <c r="E65" i="2" l="1"/>
  <c r="D66" i="2" s="1"/>
  <c r="F65" i="2"/>
  <c r="G65" i="2" s="1"/>
  <c r="E23" i="2"/>
  <c r="D24" i="2" s="1"/>
  <c r="H19" i="1"/>
  <c r="F19" i="1"/>
  <c r="E66" i="2" l="1"/>
  <c r="F66" i="2"/>
  <c r="G66" i="2" s="1"/>
  <c r="E24" i="2"/>
  <c r="F24" i="2"/>
  <c r="G24" i="2" s="1"/>
  <c r="D25" i="2"/>
  <c r="F23" i="2"/>
  <c r="G23" i="2" s="1"/>
  <c r="I19" i="1"/>
  <c r="E20" i="1"/>
  <c r="D20" i="1" s="1"/>
  <c r="G20" i="1" s="1"/>
  <c r="E25" i="2" l="1"/>
  <c r="F25" i="2"/>
  <c r="D26" i="2"/>
  <c r="G25" i="2"/>
  <c r="H20" i="1"/>
  <c r="F20" i="1"/>
  <c r="E26" i="2" l="1"/>
  <c r="F26" i="2" s="1"/>
  <c r="G26" i="2" s="1"/>
  <c r="I20" i="1"/>
  <c r="E21" i="1"/>
  <c r="D27" i="2" l="1"/>
  <c r="D21" i="1"/>
  <c r="G21" i="1" s="1"/>
  <c r="H21" i="1"/>
  <c r="E27" i="2" l="1"/>
  <c r="D28" i="2" s="1"/>
  <c r="F21" i="1"/>
  <c r="I21" i="1"/>
  <c r="E22" i="1"/>
  <c r="D22" i="1" s="1"/>
  <c r="G22" i="1" s="1"/>
  <c r="E28" i="2" l="1"/>
  <c r="D29" i="2" s="1"/>
  <c r="F27" i="2"/>
  <c r="G27" i="2" s="1"/>
  <c r="H22" i="1"/>
  <c r="I22" i="1"/>
  <c r="F22" i="1"/>
  <c r="E29" i="2" l="1"/>
  <c r="F29" i="2"/>
  <c r="G29" i="2" s="1"/>
  <c r="D30" i="2"/>
  <c r="F28" i="2"/>
  <c r="G28" i="2" s="1"/>
  <c r="E23" i="1"/>
  <c r="D23" i="1" s="1"/>
  <c r="G23" i="1" s="1"/>
  <c r="E30" i="2" l="1"/>
  <c r="F30" i="2" s="1"/>
  <c r="G30" i="2" s="1"/>
  <c r="H23" i="1"/>
  <c r="I23" i="1" s="1"/>
  <c r="F23" i="1"/>
  <c r="E24" i="1"/>
  <c r="D24" i="1" s="1"/>
  <c r="G24" i="1" s="1"/>
  <c r="H24" i="1" l="1"/>
  <c r="F24" i="1"/>
  <c r="I24" i="1" l="1"/>
  <c r="E25" i="1"/>
  <c r="D25" i="1" s="1"/>
  <c r="G25" i="1" s="1"/>
  <c r="H25" i="1" l="1"/>
  <c r="F25" i="1"/>
  <c r="I25" i="1" l="1"/>
  <c r="E26" i="1"/>
  <c r="D26" i="1" s="1"/>
  <c r="G26" i="1" s="1"/>
  <c r="H26" i="1" l="1"/>
  <c r="F26" i="1"/>
  <c r="I26" i="1" l="1"/>
  <c r="E27" i="1"/>
  <c r="D27" i="1" s="1"/>
  <c r="G27" i="1" s="1"/>
  <c r="H27" i="1" l="1"/>
  <c r="F27" i="1"/>
  <c r="I27" i="1" l="1"/>
  <c r="E28" i="1"/>
  <c r="D28" i="1" s="1"/>
  <c r="G28" i="1" s="1"/>
  <c r="H28" i="1" l="1"/>
  <c r="F28" i="1"/>
  <c r="I28" i="1" l="1"/>
  <c r="E29" i="1"/>
  <c r="D29" i="1" l="1"/>
  <c r="G29" i="1" s="1"/>
  <c r="H29" i="1"/>
  <c r="F29" i="1" l="1"/>
  <c r="I29" i="1"/>
  <c r="E30" i="1"/>
  <c r="D30" i="1" s="1"/>
  <c r="G30" i="1" s="1"/>
  <c r="H30" i="1" l="1"/>
  <c r="I30" i="1"/>
  <c r="F30" i="1"/>
  <c r="E31" i="1" l="1"/>
  <c r="D31" i="1" s="1"/>
  <c r="G31" i="1" s="1"/>
  <c r="H31" i="1" l="1"/>
  <c r="F31" i="1"/>
  <c r="I31" i="1" l="1"/>
  <c r="E32" i="1"/>
  <c r="D32" i="1" l="1"/>
  <c r="G32" i="1" s="1"/>
  <c r="H32" i="1"/>
  <c r="F32" i="1" l="1"/>
  <c r="I32" i="1"/>
  <c r="E33" i="1" l="1"/>
  <c r="D33" i="1" s="1"/>
  <c r="G33" i="1" s="1"/>
  <c r="F33" i="1" l="1"/>
  <c r="H33" i="1"/>
  <c r="E34" i="1"/>
  <c r="D34" i="1" s="1"/>
  <c r="G34" i="1" s="1"/>
  <c r="I33" i="1" l="1"/>
  <c r="H34" i="1"/>
  <c r="F34" i="1"/>
  <c r="I34" i="1" l="1"/>
  <c r="E35" i="1"/>
  <c r="D35" i="1" s="1"/>
  <c r="G35" i="1" s="1"/>
  <c r="H35" i="1" l="1"/>
  <c r="I35" i="1" s="1"/>
  <c r="F35" i="1"/>
  <c r="E36" i="1" l="1"/>
  <c r="D36" i="1" s="1"/>
  <c r="G36" i="1" s="1"/>
  <c r="H36" i="1" l="1"/>
  <c r="I36" i="1" s="1"/>
  <c r="F36" i="1"/>
  <c r="E37" i="1" l="1"/>
  <c r="D37" i="1" l="1"/>
  <c r="G37" i="1" s="1"/>
  <c r="H37" i="1"/>
  <c r="F37" i="1" l="1"/>
  <c r="I37" i="1"/>
  <c r="E38" i="1"/>
  <c r="D38" i="1" s="1"/>
  <c r="G38" i="1" s="1"/>
  <c r="H38" i="1" l="1"/>
  <c r="F38" i="1"/>
  <c r="I38" i="1" l="1"/>
  <c r="E39" i="1"/>
  <c r="D39" i="1" s="1"/>
  <c r="G39" i="1" s="1"/>
  <c r="H39" i="1" l="1"/>
  <c r="F39" i="1"/>
  <c r="I39" i="1" l="1"/>
  <c r="E40" i="1"/>
  <c r="D40" i="1" l="1"/>
  <c r="G40" i="1" s="1"/>
  <c r="H40" i="1"/>
  <c r="F40" i="1" l="1"/>
  <c r="E41" i="1" s="1"/>
  <c r="D41" i="1" s="1"/>
  <c r="G41" i="1" s="1"/>
  <c r="I40" i="1"/>
  <c r="H41" i="1" l="1"/>
  <c r="F41" i="1"/>
  <c r="I41" i="1" l="1"/>
  <c r="E42" i="1"/>
  <c r="D42" i="1" l="1"/>
  <c r="G42" i="1" s="1"/>
  <c r="H42" i="1"/>
  <c r="F42" i="1" l="1"/>
  <c r="I42" i="1"/>
  <c r="E43" i="1"/>
  <c r="D43" i="1" s="1"/>
  <c r="G43" i="1" s="1"/>
  <c r="H43" i="1" l="1"/>
  <c r="I43" i="1" s="1"/>
  <c r="F43" i="1"/>
  <c r="E44" i="1" l="1"/>
  <c r="D44" i="1" s="1"/>
  <c r="G44" i="1" s="1"/>
  <c r="H44" i="1" l="1"/>
  <c r="I44" i="1" s="1"/>
  <c r="F44" i="1"/>
  <c r="E45" i="1" l="1"/>
  <c r="D45" i="1" l="1"/>
  <c r="G45" i="1" s="1"/>
  <c r="H45" i="1"/>
  <c r="F45" i="1" l="1"/>
  <c r="I45" i="1"/>
  <c r="E46" i="1"/>
  <c r="D46" i="1" s="1"/>
  <c r="G46" i="1" s="1"/>
  <c r="H46" i="1" l="1"/>
  <c r="F46" i="1"/>
  <c r="I46" i="1" l="1"/>
  <c r="E47" i="1"/>
  <c r="D47" i="1" l="1"/>
  <c r="G47" i="1" s="1"/>
  <c r="H47" i="1"/>
  <c r="F47" i="1" l="1"/>
  <c r="I47" i="1"/>
  <c r="E48" i="1"/>
  <c r="D48" i="1" s="1"/>
  <c r="G48" i="1" s="1"/>
  <c r="H48" i="1" l="1"/>
  <c r="F48" i="1"/>
  <c r="I48" i="1" l="1"/>
  <c r="E49" i="1"/>
  <c r="D49" i="1" l="1"/>
  <c r="G49" i="1" s="1"/>
  <c r="H49" i="1"/>
  <c r="F49" i="1"/>
  <c r="I49" i="1" l="1"/>
  <c r="E50" i="1"/>
  <c r="D50" i="1" s="1"/>
  <c r="G50" i="1" s="1"/>
  <c r="H50" i="1" l="1"/>
  <c r="I50" i="1" s="1"/>
  <c r="F50" i="1"/>
  <c r="E51" i="1" l="1"/>
  <c r="D51" i="1" l="1"/>
  <c r="G51" i="1" s="1"/>
  <c r="H51" i="1"/>
  <c r="F51" i="1" l="1"/>
  <c r="I51" i="1"/>
  <c r="E52" i="1"/>
  <c r="D52" i="1" s="1"/>
  <c r="G52" i="1" s="1"/>
  <c r="H52" i="1" l="1"/>
  <c r="I52" i="1" s="1"/>
  <c r="F52" i="1"/>
  <c r="H53" i="1" l="1"/>
  <c r="E53" i="1"/>
  <c r="D53" i="1" s="1"/>
  <c r="G53" i="1" s="1"/>
  <c r="I53" i="1" l="1"/>
  <c r="F53" i="1"/>
  <c r="E54" i="1" l="1"/>
  <c r="D54" i="1" l="1"/>
  <c r="G54" i="1" s="1"/>
  <c r="H54" i="1"/>
  <c r="F54" i="1" l="1"/>
  <c r="E55" i="1" s="1"/>
  <c r="D55" i="1" s="1"/>
  <c r="G55" i="1" s="1"/>
  <c r="I54" i="1"/>
  <c r="H55" i="1" l="1"/>
  <c r="I55" i="1" s="1"/>
  <c r="F55" i="1"/>
  <c r="E56" i="1" l="1"/>
  <c r="D56" i="1" l="1"/>
  <c r="G56" i="1" s="1"/>
  <c r="H56" i="1"/>
  <c r="F56" i="1" l="1"/>
  <c r="I56" i="1"/>
  <c r="H57" i="1"/>
  <c r="E57" i="1"/>
  <c r="D57" i="1" s="1"/>
  <c r="G57" i="1" s="1"/>
  <c r="I57" i="1" l="1"/>
  <c r="F57" i="1"/>
  <c r="E58" i="1" l="1"/>
  <c r="D58" i="1" l="1"/>
  <c r="G58" i="1" s="1"/>
  <c r="H58" i="1"/>
  <c r="F58" i="1" l="1"/>
  <c r="I58" i="1"/>
  <c r="H59" i="1"/>
  <c r="E59" i="1"/>
  <c r="D59" i="1" s="1"/>
  <c r="G59" i="1" s="1"/>
  <c r="I59" i="1" l="1"/>
  <c r="F59" i="1"/>
  <c r="E60" i="1" l="1"/>
  <c r="D60" i="1" s="1"/>
  <c r="G60" i="1" s="1"/>
  <c r="H60" i="1" l="1"/>
  <c r="I60" i="1"/>
  <c r="F60" i="1"/>
  <c r="E61" i="1" l="1"/>
  <c r="D61" i="1" s="1"/>
  <c r="G61" i="1" s="1"/>
  <c r="H61" i="1" l="1"/>
  <c r="F61" i="1"/>
  <c r="I61" i="1" l="1"/>
  <c r="E62" i="1"/>
  <c r="D62" i="1" s="1"/>
  <c r="G62" i="1" s="1"/>
  <c r="H62" i="1" l="1"/>
  <c r="F62" i="1"/>
  <c r="I62" i="1" l="1"/>
  <c r="E63" i="1"/>
  <c r="D63" i="1" s="1"/>
  <c r="G63" i="1" s="1"/>
  <c r="H63" i="1" l="1"/>
  <c r="I63" i="1" s="1"/>
  <c r="F63" i="1"/>
  <c r="E64" i="1" l="1"/>
  <c r="D64" i="1" s="1"/>
  <c r="G64" i="1" s="1"/>
  <c r="H64" i="1" l="1"/>
  <c r="I64" i="1" s="1"/>
  <c r="F64" i="1"/>
  <c r="E65" i="1" l="1"/>
  <c r="D65" i="1" s="1"/>
  <c r="G65" i="1" s="1"/>
  <c r="H65" i="1" l="1"/>
  <c r="F65" i="1"/>
  <c r="I65" i="1" l="1"/>
  <c r="E66" i="1"/>
  <c r="D66" i="1" l="1"/>
  <c r="G66" i="1" s="1"/>
  <c r="H66" i="1"/>
  <c r="F66" i="1" l="1"/>
  <c r="I66" i="1"/>
  <c r="E67" i="1"/>
  <c r="D67" i="1" s="1"/>
  <c r="G67" i="1" s="1"/>
  <c r="H67" i="1" l="1"/>
  <c r="F67" i="1"/>
  <c r="I67" i="1" l="1"/>
  <c r="E68" i="1"/>
  <c r="D68" i="1" l="1"/>
  <c r="G68" i="1" s="1"/>
  <c r="G69" i="1" s="1"/>
  <c r="B5" i="1" s="1"/>
  <c r="H68" i="1"/>
  <c r="F68" i="1" l="1"/>
  <c r="I68" i="1"/>
</calcChain>
</file>

<file path=xl/sharedStrings.xml><?xml version="1.0" encoding="utf-8"?>
<sst xmlns="http://schemas.openxmlformats.org/spreadsheetml/2006/main" count="20" uniqueCount="14">
  <si>
    <t>Year</t>
    <phoneticPr fontId="1" type="noConversion"/>
  </si>
  <si>
    <t>Month</t>
    <phoneticPr fontId="1" type="noConversion"/>
  </si>
  <si>
    <t>Amount</t>
    <phoneticPr fontId="1" type="noConversion"/>
  </si>
  <si>
    <t>Total</t>
    <phoneticPr fontId="1" type="noConversion"/>
  </si>
  <si>
    <t>Interest</t>
    <phoneticPr fontId="1" type="noConversion"/>
  </si>
  <si>
    <t>Residual</t>
    <phoneticPr fontId="1" type="noConversion"/>
  </si>
  <si>
    <t>Principal</t>
    <phoneticPr fontId="1" type="noConversion"/>
  </si>
  <si>
    <t># of periods</t>
    <phoneticPr fontId="1" type="noConversion"/>
  </si>
  <si>
    <t>Number of periods</t>
    <phoneticPr fontId="1" type="noConversion"/>
  </si>
  <si>
    <t>Equivalent annual interest rate</t>
    <phoneticPr fontId="1" type="noConversion"/>
  </si>
  <si>
    <t>Monthly payment</t>
    <phoneticPr fontId="1" type="noConversion"/>
  </si>
  <si>
    <t>Total (conditional)</t>
    <phoneticPr fontId="1" type="noConversion"/>
  </si>
  <si>
    <t># of period</t>
    <phoneticPr fontId="1" type="noConversion"/>
  </si>
  <si>
    <t>Principal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</si>
</sst>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81" formatCode="0.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7" workbookViewId="0">
      <selection activeCell="F17" sqref="F17"/>
    </sheetView>
  </sheetViews>
  <sheetFormatPr defaultRowHeight="16.5" x14ac:dyDescent="0.6"/>
  <cols>
    <col min="1" max="1" width="26" bestFit="1" customWidth="1"/>
    <col min="3" max="3" width="10.62890625" bestFit="1" customWidth="1"/>
    <col min="8" max="8" width="16.20703125" bestFit="1" customWidth="1"/>
    <col min="9" max="9" width="26" bestFit="1" customWidth="1"/>
    <col min="10" max="10" width="10.62890625" bestFit="1" customWidth="1"/>
  </cols>
  <sheetData>
    <row r="1" spans="1:14" x14ac:dyDescent="0.6">
      <c r="A1" t="s">
        <v>0</v>
      </c>
      <c r="B1" s="2">
        <v>5.67E-2</v>
      </c>
    </row>
    <row r="2" spans="1:14" x14ac:dyDescent="0.6">
      <c r="A2" t="s">
        <v>1</v>
      </c>
      <c r="B2">
        <f>B1/12</f>
        <v>4.725E-3</v>
      </c>
    </row>
    <row r="3" spans="1:14" x14ac:dyDescent="0.6">
      <c r="A3" t="s">
        <v>2</v>
      </c>
      <c r="B3" s="2">
        <v>1000000</v>
      </c>
    </row>
    <row r="4" spans="1:14" x14ac:dyDescent="0.6">
      <c r="A4" t="s">
        <v>8</v>
      </c>
      <c r="B4" s="2">
        <v>60</v>
      </c>
    </row>
    <row r="5" spans="1:14" x14ac:dyDescent="0.6">
      <c r="A5" t="s">
        <v>9</v>
      </c>
      <c r="B5" s="3">
        <f>(G69-B3)/B3/(B4/12)</f>
        <v>3.0156733232610949E-2</v>
      </c>
    </row>
    <row r="6" spans="1:14" x14ac:dyDescent="0.6">
      <c r="A6" t="s">
        <v>10</v>
      </c>
      <c r="B6" s="4">
        <f>$B$3*$B$2*(1+$B$2)^$B$4/((1+$B$2)^$B$4-1)</f>
        <v>19179.727769384237</v>
      </c>
    </row>
    <row r="7" spans="1:14" x14ac:dyDescent="0.6">
      <c r="C7" t="s">
        <v>7</v>
      </c>
      <c r="D7" t="s">
        <v>6</v>
      </c>
      <c r="E7" t="s">
        <v>4</v>
      </c>
      <c r="F7" t="s">
        <v>5</v>
      </c>
      <c r="G7" t="s">
        <v>3</v>
      </c>
      <c r="H7" t="s">
        <v>11</v>
      </c>
      <c r="I7" t="s">
        <v>9</v>
      </c>
    </row>
    <row r="8" spans="1:14" x14ac:dyDescent="0.6">
      <c r="C8" s="5">
        <v>0</v>
      </c>
      <c r="D8" s="5">
        <v>0</v>
      </c>
      <c r="E8" s="5">
        <v>0</v>
      </c>
      <c r="F8" s="5">
        <f>$B$3</f>
        <v>1000000</v>
      </c>
      <c r="G8" s="5">
        <v>0</v>
      </c>
      <c r="H8" s="5"/>
      <c r="I8" s="5"/>
    </row>
    <row r="9" spans="1:14" x14ac:dyDescent="0.6">
      <c r="C9" s="5">
        <v>1</v>
      </c>
      <c r="D9" s="6">
        <f>$B$6-E9</f>
        <v>14454.727769384237</v>
      </c>
      <c r="E9" s="6">
        <f>F8*$B$2</f>
        <v>4725</v>
      </c>
      <c r="F9" s="6">
        <f>F8-D9</f>
        <v>985545.27223061572</v>
      </c>
      <c r="G9" s="7">
        <f>D9+E9</f>
        <v>19179.727769384237</v>
      </c>
      <c r="H9" s="5"/>
      <c r="I9" s="5"/>
      <c r="K9" s="1"/>
      <c r="L9" s="1"/>
      <c r="M9" s="1"/>
      <c r="N9" s="4"/>
    </row>
    <row r="10" spans="1:14" x14ac:dyDescent="0.6">
      <c r="C10" s="5">
        <v>2</v>
      </c>
      <c r="D10" s="6">
        <f t="shared" ref="D10:D68" si="0">$B$6-E10</f>
        <v>14523.026358094578</v>
      </c>
      <c r="E10" s="6">
        <f t="shared" ref="E10:E68" si="1">F9*$B$2</f>
        <v>4656.7014112896595</v>
      </c>
      <c r="F10" s="6">
        <f t="shared" ref="F10:F68" si="2">F9-D10</f>
        <v>971022.24587252119</v>
      </c>
      <c r="G10" s="7">
        <f t="shared" ref="G10:G68" si="3">D10+E10</f>
        <v>19179.727769384237</v>
      </c>
      <c r="H10" s="5"/>
      <c r="I10" s="5"/>
      <c r="K10" s="1"/>
      <c r="L10" s="1"/>
      <c r="M10" s="1"/>
      <c r="N10" s="4"/>
    </row>
    <row r="11" spans="1:14" x14ac:dyDescent="0.6">
      <c r="C11" s="5">
        <v>3</v>
      </c>
      <c r="D11" s="6">
        <f t="shared" si="0"/>
        <v>14591.647657636575</v>
      </c>
      <c r="E11" s="6">
        <f t="shared" si="1"/>
        <v>4588.0801117476631</v>
      </c>
      <c r="F11" s="6">
        <f t="shared" si="2"/>
        <v>956430.59821488464</v>
      </c>
      <c r="G11" s="7">
        <f t="shared" si="3"/>
        <v>19179.727769384237</v>
      </c>
      <c r="H11" s="5"/>
      <c r="I11" s="5"/>
      <c r="K11" s="1"/>
      <c r="L11" s="1"/>
      <c r="M11" s="1"/>
      <c r="N11" s="4"/>
    </row>
    <row r="12" spans="1:14" x14ac:dyDescent="0.6">
      <c r="C12" s="5">
        <v>4</v>
      </c>
      <c r="D12" s="6">
        <f t="shared" si="0"/>
        <v>14660.593192818907</v>
      </c>
      <c r="E12" s="6">
        <f t="shared" si="1"/>
        <v>4519.1345765653296</v>
      </c>
      <c r="F12" s="6">
        <f t="shared" si="2"/>
        <v>941770.00502206571</v>
      </c>
      <c r="G12" s="7">
        <f t="shared" si="3"/>
        <v>19179.727769384237</v>
      </c>
      <c r="H12" s="6">
        <f>SUM($G$9:G11)+F11+E12</f>
        <v>1018488.9160996027</v>
      </c>
      <c r="I12" s="8">
        <f>(H12-$B$3)/$B$3*12/C12</f>
        <v>5.5466748298808113E-2</v>
      </c>
      <c r="K12" s="1"/>
      <c r="L12" s="1"/>
      <c r="M12" s="1"/>
      <c r="N12" s="4"/>
    </row>
    <row r="13" spans="1:14" x14ac:dyDescent="0.6">
      <c r="C13" s="5">
        <v>5</v>
      </c>
      <c r="D13" s="6">
        <f t="shared" si="0"/>
        <v>14729.864495654976</v>
      </c>
      <c r="E13" s="6">
        <f t="shared" si="1"/>
        <v>4449.863273729261</v>
      </c>
      <c r="F13" s="6">
        <f t="shared" si="2"/>
        <v>927040.14052641077</v>
      </c>
      <c r="G13" s="7">
        <f t="shared" si="3"/>
        <v>19179.727769384237</v>
      </c>
      <c r="H13" s="6">
        <f>SUM($G$9:G12)+F12+E13</f>
        <v>1022938.7793733319</v>
      </c>
      <c r="I13" s="8">
        <f>(H13-$B$3)/$B$3*12/C13</f>
        <v>5.5053070495996628E-2</v>
      </c>
      <c r="K13" s="1"/>
      <c r="L13" s="1"/>
      <c r="M13" s="1"/>
      <c r="N13" s="4"/>
    </row>
    <row r="14" spans="1:14" x14ac:dyDescent="0.6">
      <c r="C14" s="5">
        <v>6</v>
      </c>
      <c r="D14" s="6">
        <f t="shared" si="0"/>
        <v>14799.463105396946</v>
      </c>
      <c r="E14" s="6">
        <f t="shared" si="1"/>
        <v>4380.264663987291</v>
      </c>
      <c r="F14" s="6">
        <f t="shared" si="2"/>
        <v>912240.67742101382</v>
      </c>
      <c r="G14" s="7">
        <f t="shared" si="3"/>
        <v>19179.727769384237</v>
      </c>
      <c r="H14" s="6">
        <f>SUM($G$9:G13)+F13+E14</f>
        <v>1027319.0440373193</v>
      </c>
      <c r="I14" s="8">
        <f t="shared" ref="I14:I68" si="4">(H14-$B$3)/$B$3*12/C14</f>
        <v>5.4638088074638512E-2</v>
      </c>
      <c r="K14" s="1"/>
      <c r="L14" s="1"/>
      <c r="M14" s="1"/>
      <c r="N14" s="4"/>
    </row>
    <row r="15" spans="1:14" x14ac:dyDescent="0.6">
      <c r="C15" s="5">
        <v>7</v>
      </c>
      <c r="D15" s="6">
        <f t="shared" si="0"/>
        <v>14869.390568569946</v>
      </c>
      <c r="E15" s="6">
        <f t="shared" si="1"/>
        <v>4310.3372008142906</v>
      </c>
      <c r="F15" s="6">
        <f t="shared" si="2"/>
        <v>897371.28685244382</v>
      </c>
      <c r="G15" s="7">
        <f t="shared" si="3"/>
        <v>19179.727769384237</v>
      </c>
      <c r="H15" s="6">
        <f>SUM($G$9:G14)+F14+E15</f>
        <v>1031629.3812381335</v>
      </c>
      <c r="I15" s="8">
        <f t="shared" si="4"/>
        <v>5.4221796408228919E-2</v>
      </c>
      <c r="K15" s="1"/>
      <c r="L15" s="1"/>
      <c r="M15" s="1"/>
      <c r="N15" s="4"/>
    </row>
    <row r="16" spans="1:14" x14ac:dyDescent="0.6">
      <c r="C16" s="5">
        <v>8</v>
      </c>
      <c r="D16" s="6">
        <f t="shared" si="0"/>
        <v>14939.64843900644</v>
      </c>
      <c r="E16" s="6">
        <f t="shared" si="1"/>
        <v>4240.0793303777973</v>
      </c>
      <c r="F16" s="6">
        <f t="shared" si="2"/>
        <v>882431.63841343741</v>
      </c>
      <c r="G16" s="7">
        <f t="shared" si="3"/>
        <v>19179.727769384237</v>
      </c>
      <c r="H16" s="6">
        <f>SUM($G$9:G15)+F15+E16</f>
        <v>1035869.4605685112</v>
      </c>
      <c r="I16" s="8">
        <f t="shared" si="4"/>
        <v>5.3804190852766741E-2</v>
      </c>
      <c r="K16" s="1"/>
      <c r="L16" s="1"/>
      <c r="M16" s="1"/>
      <c r="N16" s="4"/>
    </row>
    <row r="17" spans="3:14" x14ac:dyDescent="0.6">
      <c r="C17" s="5">
        <v>9</v>
      </c>
      <c r="D17" s="6">
        <f t="shared" si="0"/>
        <v>15010.238277880744</v>
      </c>
      <c r="E17" s="6">
        <f t="shared" si="1"/>
        <v>4169.489491503492</v>
      </c>
      <c r="F17" s="6">
        <f t="shared" si="2"/>
        <v>867421.4001355567</v>
      </c>
      <c r="G17" s="7">
        <f t="shared" si="3"/>
        <v>19179.727769384237</v>
      </c>
      <c r="H17" s="6">
        <f>SUM($G$9:G16)+F16+E17</f>
        <v>1040038.9500600147</v>
      </c>
      <c r="I17" s="8">
        <f t="shared" si="4"/>
        <v>5.3385266746686297E-2</v>
      </c>
      <c r="K17" s="1"/>
      <c r="L17" s="1"/>
      <c r="M17" s="1"/>
      <c r="N17" s="4"/>
    </row>
    <row r="18" spans="3:14" x14ac:dyDescent="0.6">
      <c r="C18" s="5">
        <v>10</v>
      </c>
      <c r="D18" s="6">
        <f t="shared" si="0"/>
        <v>15081.161653743731</v>
      </c>
      <c r="E18" s="6">
        <f t="shared" si="1"/>
        <v>4098.5661156405058</v>
      </c>
      <c r="F18" s="6">
        <f t="shared" si="2"/>
        <v>852340.23848181299</v>
      </c>
      <c r="G18" s="7">
        <f t="shared" si="3"/>
        <v>19179.727769384237</v>
      </c>
      <c r="H18" s="6">
        <f>SUM($G$9:G17)+F17+E18</f>
        <v>1044137.5161756553</v>
      </c>
      <c r="I18" s="8">
        <f t="shared" si="4"/>
        <v>5.2965019410786351E-2</v>
      </c>
      <c r="K18" s="1"/>
      <c r="L18" s="1"/>
      <c r="M18" s="1"/>
      <c r="N18" s="4"/>
    </row>
    <row r="19" spans="3:14" x14ac:dyDescent="0.6">
      <c r="C19" s="5">
        <v>11</v>
      </c>
      <c r="D19" s="6">
        <f t="shared" si="0"/>
        <v>15152.42014255767</v>
      </c>
      <c r="E19" s="6">
        <f t="shared" si="1"/>
        <v>4027.3076268265663</v>
      </c>
      <c r="F19" s="6">
        <f t="shared" si="2"/>
        <v>837187.81833925529</v>
      </c>
      <c r="G19" s="7">
        <f t="shared" si="3"/>
        <v>19179.727769384237</v>
      </c>
      <c r="H19" s="6">
        <f>SUM($G$9:G18)+F18+E19</f>
        <v>1048164.823802482</v>
      </c>
      <c r="I19" s="8">
        <f t="shared" si="4"/>
        <v>5.2543444148162165E-2</v>
      </c>
      <c r="K19" s="1"/>
      <c r="L19" s="1"/>
      <c r="M19" s="1"/>
      <c r="N19" s="4"/>
    </row>
    <row r="20" spans="3:14" x14ac:dyDescent="0.6">
      <c r="C20" s="5">
        <v>12</v>
      </c>
      <c r="D20" s="6">
        <f t="shared" si="0"/>
        <v>15224.015327731257</v>
      </c>
      <c r="E20" s="6">
        <f t="shared" si="1"/>
        <v>3955.7124416529814</v>
      </c>
      <c r="F20" s="6">
        <f t="shared" si="2"/>
        <v>821963.80301152403</v>
      </c>
      <c r="G20" s="7">
        <f t="shared" si="3"/>
        <v>19179.727769384237</v>
      </c>
      <c r="H20" s="6">
        <f>SUM($G$9:G19)+F19+E20</f>
        <v>1052120.5362441349</v>
      </c>
      <c r="I20" s="8">
        <f t="shared" si="4"/>
        <v>5.2120536244134881E-2</v>
      </c>
      <c r="K20" s="1"/>
      <c r="L20" s="1"/>
      <c r="M20" s="1"/>
      <c r="N20" s="4"/>
    </row>
    <row r="21" spans="3:14" x14ac:dyDescent="0.6">
      <c r="C21" s="5">
        <v>13</v>
      </c>
      <c r="D21" s="6">
        <f t="shared" si="0"/>
        <v>15295.948800154787</v>
      </c>
      <c r="E21" s="6">
        <f t="shared" si="1"/>
        <v>3883.7789692294509</v>
      </c>
      <c r="F21" s="6">
        <f t="shared" si="2"/>
        <v>806667.8542113693</v>
      </c>
      <c r="G21" s="7">
        <f t="shared" si="3"/>
        <v>19179.727769384237</v>
      </c>
      <c r="H21" s="6">
        <f>SUM($G$9:G20)+F20+E21</f>
        <v>1056004.3152133643</v>
      </c>
      <c r="I21" s="8">
        <f t="shared" si="4"/>
        <v>5.1696290966182445E-2</v>
      </c>
      <c r="K21" s="1"/>
      <c r="L21" s="1"/>
      <c r="M21" s="1"/>
      <c r="N21" s="4"/>
    </row>
    <row r="22" spans="3:14" x14ac:dyDescent="0.6">
      <c r="C22" s="5">
        <v>14</v>
      </c>
      <c r="D22" s="6">
        <f t="shared" si="0"/>
        <v>15368.222158235516</v>
      </c>
      <c r="E22" s="6">
        <f t="shared" si="1"/>
        <v>3811.5056111487202</v>
      </c>
      <c r="F22" s="6">
        <f t="shared" si="2"/>
        <v>791299.6320531338</v>
      </c>
      <c r="G22" s="7">
        <f t="shared" si="3"/>
        <v>19179.727769384237</v>
      </c>
      <c r="H22" s="6">
        <f>SUM($G$9:G21)+F21+E22</f>
        <v>1059815.8208245132</v>
      </c>
      <c r="I22" s="8">
        <f t="shared" si="4"/>
        <v>5.1270703563868474E-2</v>
      </c>
      <c r="K22" s="1"/>
      <c r="L22" s="1"/>
      <c r="M22" s="1"/>
      <c r="N22" s="4"/>
    </row>
    <row r="23" spans="3:14" x14ac:dyDescent="0.6">
      <c r="C23" s="5">
        <v>15</v>
      </c>
      <c r="D23" s="6">
        <f t="shared" si="0"/>
        <v>15440.83700793318</v>
      </c>
      <c r="E23" s="6">
        <f t="shared" si="1"/>
        <v>3738.8907614510572</v>
      </c>
      <c r="F23" s="6">
        <f t="shared" si="2"/>
        <v>775858.79504520062</v>
      </c>
      <c r="G23" s="7">
        <f t="shared" si="3"/>
        <v>19179.727769384237</v>
      </c>
      <c r="H23" s="6">
        <f>SUM($G$9:G22)+F22+E23</f>
        <v>1063554.7115859643</v>
      </c>
      <c r="I23" s="8">
        <f t="shared" si="4"/>
        <v>5.084376926877144E-2</v>
      </c>
      <c r="K23" s="1"/>
      <c r="L23" s="1"/>
      <c r="M23" s="1"/>
      <c r="N23" s="4"/>
    </row>
    <row r="24" spans="3:14" x14ac:dyDescent="0.6">
      <c r="C24" s="5">
        <v>16</v>
      </c>
      <c r="D24" s="6">
        <f t="shared" si="0"/>
        <v>15513.794962795664</v>
      </c>
      <c r="E24" s="6">
        <f t="shared" si="1"/>
        <v>3665.9328065885729</v>
      </c>
      <c r="F24" s="6">
        <f t="shared" si="2"/>
        <v>760345.00008240493</v>
      </c>
      <c r="G24" s="7">
        <f t="shared" si="3"/>
        <v>19179.727769384237</v>
      </c>
      <c r="H24" s="6">
        <f>SUM($G$9:G23)+F23+E24</f>
        <v>1067220.6443925526</v>
      </c>
      <c r="I24" s="8">
        <f t="shared" si="4"/>
        <v>5.041548329441442E-2</v>
      </c>
      <c r="K24" s="1"/>
      <c r="L24" s="1"/>
      <c r="M24" s="1"/>
      <c r="N24" s="4"/>
    </row>
    <row r="25" spans="3:14" x14ac:dyDescent="0.6">
      <c r="C25" s="5">
        <v>17</v>
      </c>
      <c r="D25" s="6">
        <f t="shared" si="0"/>
        <v>15587.097643994874</v>
      </c>
      <c r="E25" s="6">
        <f t="shared" si="1"/>
        <v>3592.6301253893635</v>
      </c>
      <c r="F25" s="6">
        <f t="shared" si="2"/>
        <v>744757.90243841009</v>
      </c>
      <c r="G25" s="7">
        <f t="shared" si="3"/>
        <v>19179.727769384237</v>
      </c>
      <c r="H25" s="6">
        <f>SUM($G$9:G24)+F24+E25</f>
        <v>1070813.2745179422</v>
      </c>
      <c r="I25" s="8">
        <f t="shared" si="4"/>
        <v>4.9985840836194513E-2</v>
      </c>
      <c r="K25" s="1"/>
      <c r="L25" s="1"/>
      <c r="M25" s="1"/>
      <c r="N25" s="4"/>
    </row>
    <row r="26" spans="3:14" x14ac:dyDescent="0.6">
      <c r="C26" s="5">
        <v>18</v>
      </c>
      <c r="D26" s="6">
        <f t="shared" si="0"/>
        <v>15660.74668036275</v>
      </c>
      <c r="E26" s="6">
        <f t="shared" si="1"/>
        <v>3518.9810890214876</v>
      </c>
      <c r="F26" s="6">
        <f t="shared" si="2"/>
        <v>729097.15575804736</v>
      </c>
      <c r="G26" s="7">
        <f t="shared" si="3"/>
        <v>19179.727769384237</v>
      </c>
      <c r="H26" s="6">
        <f>SUM($G$9:G25)+F25+E26</f>
        <v>1074332.2556069638</v>
      </c>
      <c r="I26" s="8">
        <f t="shared" si="4"/>
        <v>4.9554837071309178E-2</v>
      </c>
      <c r="K26" s="1"/>
      <c r="L26" s="1"/>
      <c r="M26" s="1"/>
      <c r="N26" s="4"/>
    </row>
    <row r="27" spans="3:14" x14ac:dyDescent="0.6">
      <c r="C27" s="5">
        <v>19</v>
      </c>
      <c r="D27" s="6">
        <f t="shared" si="0"/>
        <v>15734.743708427464</v>
      </c>
      <c r="E27" s="6">
        <f t="shared" si="1"/>
        <v>3444.9840609567736</v>
      </c>
      <c r="F27" s="6">
        <f t="shared" si="2"/>
        <v>713362.41204961995</v>
      </c>
      <c r="G27" s="7">
        <f t="shared" si="3"/>
        <v>19179.727769384237</v>
      </c>
      <c r="H27" s="6">
        <f>SUM($G$9:G26)+F26+E27</f>
        <v>1077777.2396679204</v>
      </c>
      <c r="I27" s="8">
        <f t="shared" si="4"/>
        <v>4.9122467158686567E-2</v>
      </c>
      <c r="K27" s="1"/>
      <c r="L27" s="1"/>
      <c r="M27" s="1"/>
      <c r="N27" s="4"/>
    </row>
    <row r="28" spans="3:14" x14ac:dyDescent="0.6">
      <c r="C28" s="5">
        <v>20</v>
      </c>
      <c r="D28" s="6">
        <f t="shared" si="0"/>
        <v>15809.090372449784</v>
      </c>
      <c r="E28" s="6">
        <f t="shared" si="1"/>
        <v>3370.637396934454</v>
      </c>
      <c r="F28" s="6">
        <f t="shared" si="2"/>
        <v>697553.32167717011</v>
      </c>
      <c r="G28" s="7">
        <f t="shared" si="3"/>
        <v>19179.727769384237</v>
      </c>
      <c r="H28" s="6">
        <f>SUM($G$9:G27)+F27+E28</f>
        <v>1081147.8770648548</v>
      </c>
      <c r="I28" s="8">
        <f t="shared" si="4"/>
        <v>4.8688726238912905E-2</v>
      </c>
      <c r="K28" s="1"/>
      <c r="L28" s="1"/>
      <c r="M28" s="1"/>
      <c r="N28" s="4"/>
    </row>
    <row r="29" spans="3:14" x14ac:dyDescent="0.6">
      <c r="C29" s="5">
        <v>21</v>
      </c>
      <c r="D29" s="6">
        <f t="shared" si="0"/>
        <v>15883.788324459609</v>
      </c>
      <c r="E29" s="6">
        <f t="shared" si="1"/>
        <v>3295.9394449246288</v>
      </c>
      <c r="F29" s="6">
        <f t="shared" si="2"/>
        <v>681669.53335271054</v>
      </c>
      <c r="G29" s="7">
        <f t="shared" si="3"/>
        <v>19179.727769384237</v>
      </c>
      <c r="H29" s="6">
        <f>SUM($G$9:G28)+F28+E29</f>
        <v>1084443.8165097795</v>
      </c>
      <c r="I29" s="8">
        <f t="shared" si="4"/>
        <v>4.8253609434159739E-2</v>
      </c>
      <c r="K29" s="1"/>
      <c r="L29" s="1"/>
      <c r="M29" s="1"/>
      <c r="N29" s="4"/>
    </row>
    <row r="30" spans="3:14" x14ac:dyDescent="0.6">
      <c r="C30" s="5">
        <v>22</v>
      </c>
      <c r="D30" s="6">
        <f t="shared" si="0"/>
        <v>15958.83922429268</v>
      </c>
      <c r="E30" s="6">
        <f t="shared" si="1"/>
        <v>3220.8885450915573</v>
      </c>
      <c r="F30" s="6">
        <f t="shared" si="2"/>
        <v>665710.69412841788</v>
      </c>
      <c r="G30" s="7">
        <f t="shared" si="3"/>
        <v>19179.727769384237</v>
      </c>
      <c r="H30" s="6">
        <f>SUM($G$9:G29)+F29+E30</f>
        <v>1087664.705054871</v>
      </c>
      <c r="I30" s="8">
        <f t="shared" si="4"/>
        <v>4.7817111848111479E-2</v>
      </c>
      <c r="K30" s="1"/>
      <c r="L30" s="1"/>
      <c r="M30" s="1"/>
      <c r="N30" s="4"/>
    </row>
    <row r="31" spans="3:14" x14ac:dyDescent="0.6">
      <c r="C31" s="5">
        <v>23</v>
      </c>
      <c r="D31" s="6">
        <f t="shared" si="0"/>
        <v>16034.244739627462</v>
      </c>
      <c r="E31" s="6">
        <f t="shared" si="1"/>
        <v>3145.4830297567746</v>
      </c>
      <c r="F31" s="6">
        <f t="shared" si="2"/>
        <v>649676.44938879041</v>
      </c>
      <c r="G31" s="7">
        <f t="shared" si="3"/>
        <v>19179.727769384237</v>
      </c>
      <c r="H31" s="6">
        <f>SUM($G$9:G30)+F30+E31</f>
        <v>1090810.1880846277</v>
      </c>
      <c r="I31" s="8">
        <f t="shared" si="4"/>
        <v>4.7379228565892738E-2</v>
      </c>
      <c r="K31" s="1"/>
      <c r="L31" s="1"/>
      <c r="M31" s="1"/>
      <c r="N31" s="4"/>
    </row>
    <row r="32" spans="3:14" x14ac:dyDescent="0.6">
      <c r="C32" s="5">
        <v>24</v>
      </c>
      <c r="D32" s="6">
        <f t="shared" si="0"/>
        <v>16110.006546022203</v>
      </c>
      <c r="E32" s="6">
        <f t="shared" si="1"/>
        <v>3069.7212233620348</v>
      </c>
      <c r="F32" s="6">
        <f t="shared" si="2"/>
        <v>633566.44284276816</v>
      </c>
      <c r="G32" s="7">
        <f t="shared" si="3"/>
        <v>19179.727769384237</v>
      </c>
      <c r="H32" s="6">
        <f>SUM($G$9:G31)+F31+E32</f>
        <v>1093879.9093079898</v>
      </c>
      <c r="I32" s="8">
        <f t="shared" si="4"/>
        <v>4.6939954653994885E-2</v>
      </c>
      <c r="K32" s="1"/>
      <c r="L32" s="1"/>
      <c r="M32" s="1"/>
      <c r="N32" s="4"/>
    </row>
    <row r="33" spans="3:14" x14ac:dyDescent="0.6">
      <c r="C33" s="5">
        <v>25</v>
      </c>
      <c r="D33" s="6">
        <f t="shared" si="0"/>
        <v>16186.126326952157</v>
      </c>
      <c r="E33" s="6">
        <f t="shared" si="1"/>
        <v>2993.6014424320797</v>
      </c>
      <c r="F33" s="6">
        <f t="shared" si="2"/>
        <v>617380.31651581603</v>
      </c>
      <c r="G33" s="7">
        <f t="shared" si="3"/>
        <v>19179.727769384237</v>
      </c>
      <c r="H33" s="6">
        <f>SUM($G$9:G32)+F32+E33</f>
        <v>1096873.5107504218</v>
      </c>
      <c r="I33" s="8">
        <f t="shared" si="4"/>
        <v>4.6499285160202464E-2</v>
      </c>
      <c r="K33" s="1"/>
      <c r="L33" s="1"/>
      <c r="M33" s="1"/>
      <c r="N33" s="4"/>
    </row>
    <row r="34" spans="3:14" x14ac:dyDescent="0.6">
      <c r="C34" s="5">
        <v>26</v>
      </c>
      <c r="D34" s="6">
        <f t="shared" si="0"/>
        <v>16262.605773847006</v>
      </c>
      <c r="E34" s="6">
        <f t="shared" si="1"/>
        <v>2917.1219955372308</v>
      </c>
      <c r="F34" s="6">
        <f t="shared" si="2"/>
        <v>601117.71074196906</v>
      </c>
      <c r="G34" s="7">
        <f t="shared" si="3"/>
        <v>19179.727769384237</v>
      </c>
      <c r="H34" s="6">
        <f>SUM($G$9:G33)+F33+E34</f>
        <v>1099790.6327459591</v>
      </c>
      <c r="I34" s="8">
        <f t="shared" si="4"/>
        <v>4.6057215113519581E-2</v>
      </c>
      <c r="K34" s="1"/>
      <c r="L34" s="1"/>
      <c r="M34" s="1"/>
      <c r="N34" s="4"/>
    </row>
    <row r="35" spans="3:14" x14ac:dyDescent="0.6">
      <c r="C35" s="5">
        <v>27</v>
      </c>
      <c r="D35" s="6">
        <f t="shared" si="0"/>
        <v>16339.446586128433</v>
      </c>
      <c r="E35" s="6">
        <f t="shared" si="1"/>
        <v>2840.2811832558036</v>
      </c>
      <c r="F35" s="6">
        <f t="shared" si="2"/>
        <v>584778.26415584062</v>
      </c>
      <c r="G35" s="7">
        <f t="shared" si="3"/>
        <v>19179.727769384237</v>
      </c>
      <c r="H35" s="6">
        <f>SUM($G$9:G34)+F34+E35</f>
        <v>1102630.9139292149</v>
      </c>
      <c r="I35" s="8">
        <f t="shared" si="4"/>
        <v>4.5613739524095524E-2</v>
      </c>
      <c r="K35" s="1"/>
      <c r="L35" s="1"/>
      <c r="M35" s="1"/>
      <c r="N35" s="4"/>
    </row>
    <row r="36" spans="3:14" x14ac:dyDescent="0.6">
      <c r="C36" s="5">
        <v>28</v>
      </c>
      <c r="D36" s="6">
        <f t="shared" si="0"/>
        <v>16416.650471247889</v>
      </c>
      <c r="E36" s="6">
        <f t="shared" si="1"/>
        <v>2763.0772981363471</v>
      </c>
      <c r="F36" s="6">
        <f t="shared" si="2"/>
        <v>568361.61368459277</v>
      </c>
      <c r="G36" s="7">
        <f t="shared" si="3"/>
        <v>19179.727769384237</v>
      </c>
      <c r="H36" s="6">
        <f>SUM($G$9:G35)+F35+E36</f>
        <v>1105393.9912273511</v>
      </c>
      <c r="I36" s="8">
        <f t="shared" si="4"/>
        <v>4.5168853383150478E-2</v>
      </c>
      <c r="K36" s="1"/>
      <c r="L36" s="1"/>
      <c r="M36" s="1"/>
      <c r="N36" s="4"/>
    </row>
    <row r="37" spans="3:14" x14ac:dyDescent="0.6">
      <c r="C37" s="5">
        <v>29</v>
      </c>
      <c r="D37" s="6">
        <f t="shared" si="0"/>
        <v>16494.219144724535</v>
      </c>
      <c r="E37" s="6">
        <f t="shared" si="1"/>
        <v>2685.5086246597007</v>
      </c>
      <c r="F37" s="6">
        <f t="shared" si="2"/>
        <v>551867.39453986823</v>
      </c>
      <c r="G37" s="7">
        <f t="shared" si="3"/>
        <v>19179.727769384237</v>
      </c>
      <c r="H37" s="6">
        <f>SUM($G$9:G36)+F36+E37</f>
        <v>1108079.4998520107</v>
      </c>
      <c r="I37" s="8">
        <f t="shared" si="4"/>
        <v>4.4722551662900997E-2</v>
      </c>
      <c r="K37" s="1"/>
      <c r="L37" s="1"/>
      <c r="M37" s="1"/>
      <c r="N37" s="4"/>
    </row>
    <row r="38" spans="3:14" x14ac:dyDescent="0.6">
      <c r="C38" s="5">
        <v>30</v>
      </c>
      <c r="D38" s="6">
        <f t="shared" si="0"/>
        <v>16572.154330183359</v>
      </c>
      <c r="E38" s="6">
        <f t="shared" si="1"/>
        <v>2607.5734392008776</v>
      </c>
      <c r="F38" s="6">
        <f t="shared" si="2"/>
        <v>535295.24020968482</v>
      </c>
      <c r="G38" s="7">
        <f t="shared" si="3"/>
        <v>19179.727769384237</v>
      </c>
      <c r="H38" s="6">
        <f>SUM($G$9:G37)+F37+E38</f>
        <v>1110687.0732912119</v>
      </c>
      <c r="I38" s="8">
        <f t="shared" si="4"/>
        <v>4.4274829316484743E-2</v>
      </c>
      <c r="K38" s="1"/>
      <c r="L38" s="1"/>
      <c r="M38" s="1"/>
      <c r="N38" s="4"/>
    </row>
    <row r="39" spans="3:14" x14ac:dyDescent="0.6">
      <c r="C39" s="5">
        <v>31</v>
      </c>
      <c r="D39" s="6">
        <f t="shared" si="0"/>
        <v>16650.457759393477</v>
      </c>
      <c r="E39" s="6">
        <f t="shared" si="1"/>
        <v>2529.2700099907606</v>
      </c>
      <c r="F39" s="6">
        <f t="shared" si="2"/>
        <v>518644.78245029133</v>
      </c>
      <c r="G39" s="7">
        <f t="shared" si="3"/>
        <v>19179.727769384237</v>
      </c>
      <c r="H39" s="6">
        <f>SUM($G$9:G38)+F38+E39</f>
        <v>1113216.3433012026</v>
      </c>
      <c r="I39" s="8">
        <f t="shared" si="4"/>
        <v>4.3825681277884894E-2</v>
      </c>
      <c r="K39" s="1"/>
      <c r="L39" s="1"/>
      <c r="M39" s="1"/>
      <c r="N39" s="4"/>
    </row>
    <row r="40" spans="3:14" x14ac:dyDescent="0.6">
      <c r="C40" s="5">
        <v>32</v>
      </c>
      <c r="D40" s="6">
        <f t="shared" si="0"/>
        <v>16729.13117230661</v>
      </c>
      <c r="E40" s="6">
        <f t="shared" si="1"/>
        <v>2450.5965970776265</v>
      </c>
      <c r="F40" s="6">
        <f t="shared" si="2"/>
        <v>501915.65127798473</v>
      </c>
      <c r="G40" s="7">
        <f t="shared" si="3"/>
        <v>19179.727769384237</v>
      </c>
      <c r="H40" s="6">
        <f>SUM($G$9:G39)+F39+E40</f>
        <v>1115666.9398982802</v>
      </c>
      <c r="I40" s="8">
        <f t="shared" si="4"/>
        <v>4.3375102461855074E-2</v>
      </c>
      <c r="K40" s="1"/>
      <c r="L40" s="1"/>
      <c r="M40" s="1"/>
      <c r="N40" s="4"/>
    </row>
    <row r="41" spans="3:14" x14ac:dyDescent="0.6">
      <c r="C41" s="5">
        <v>33</v>
      </c>
      <c r="D41" s="6">
        <f t="shared" si="0"/>
        <v>16808.17631709576</v>
      </c>
      <c r="E41" s="6">
        <f t="shared" si="1"/>
        <v>2371.5514522884778</v>
      </c>
      <c r="F41" s="6">
        <f t="shared" si="2"/>
        <v>485107.47496088897</v>
      </c>
      <c r="G41" s="7">
        <f t="shared" si="3"/>
        <v>19179.727769384237</v>
      </c>
      <c r="H41" s="6">
        <f>SUM($G$9:G40)+F40+E41</f>
        <v>1118038.4913505688</v>
      </c>
      <c r="I41" s="8">
        <f t="shared" si="4"/>
        <v>4.2923087763843217E-2</v>
      </c>
      <c r="K41" s="1"/>
      <c r="L41" s="1"/>
      <c r="M41" s="1"/>
      <c r="N41" s="4"/>
    </row>
    <row r="42" spans="3:14" x14ac:dyDescent="0.6">
      <c r="C42" s="5">
        <v>34</v>
      </c>
      <c r="D42" s="6">
        <f t="shared" si="0"/>
        <v>16887.594950194038</v>
      </c>
      <c r="E42" s="6">
        <f t="shared" si="1"/>
        <v>2292.1328191902003</v>
      </c>
      <c r="F42" s="6">
        <f t="shared" si="2"/>
        <v>468219.88001069491</v>
      </c>
      <c r="G42" s="7">
        <f t="shared" si="3"/>
        <v>19179.727769384237</v>
      </c>
      <c r="H42" s="6">
        <f>SUM($G$9:G41)+F41+E42</f>
        <v>1120330.624169759</v>
      </c>
      <c r="I42" s="8">
        <f t="shared" si="4"/>
        <v>4.2469632059914934E-2</v>
      </c>
      <c r="K42" s="1"/>
      <c r="L42" s="1"/>
      <c r="M42" s="1"/>
      <c r="N42" s="4"/>
    </row>
    <row r="43" spans="3:14" x14ac:dyDescent="0.6">
      <c r="C43" s="5">
        <v>35</v>
      </c>
      <c r="D43" s="6">
        <f t="shared" si="0"/>
        <v>16967.388836333703</v>
      </c>
      <c r="E43" s="6">
        <f t="shared" si="1"/>
        <v>2212.3389330505333</v>
      </c>
      <c r="F43" s="6">
        <f t="shared" si="2"/>
        <v>451252.4911743612</v>
      </c>
      <c r="G43" s="7">
        <f t="shared" si="3"/>
        <v>19179.727769384237</v>
      </c>
      <c r="H43" s="6">
        <f>SUM($G$9:G42)+F42+E43</f>
        <v>1122542.9631028096</v>
      </c>
      <c r="I43" s="8">
        <f t="shared" si="4"/>
        <v>4.2014730206677585E-2</v>
      </c>
      <c r="K43" s="1"/>
      <c r="L43" s="1"/>
      <c r="M43" s="1"/>
      <c r="N43" s="4"/>
    </row>
    <row r="44" spans="3:14" x14ac:dyDescent="0.6">
      <c r="C44" s="5">
        <v>36</v>
      </c>
      <c r="D44" s="6">
        <f t="shared" si="0"/>
        <v>17047.55974858538</v>
      </c>
      <c r="E44" s="6">
        <f t="shared" si="1"/>
        <v>2132.1680207988566</v>
      </c>
      <c r="F44" s="6">
        <f t="shared" si="2"/>
        <v>434204.93142577581</v>
      </c>
      <c r="G44" s="7">
        <f t="shared" si="3"/>
        <v>19179.727769384237</v>
      </c>
      <c r="H44" s="6">
        <f>SUM($G$9:G43)+F43+E44</f>
        <v>1124675.1311236084</v>
      </c>
      <c r="I44" s="8">
        <f t="shared" si="4"/>
        <v>4.1558377041202813E-2</v>
      </c>
      <c r="K44" s="1"/>
      <c r="L44" s="1"/>
      <c r="M44" s="1"/>
      <c r="N44" s="4"/>
    </row>
    <row r="45" spans="3:14" x14ac:dyDescent="0.6">
      <c r="C45" s="5">
        <v>37</v>
      </c>
      <c r="D45" s="6">
        <f t="shared" si="0"/>
        <v>17128.109468397444</v>
      </c>
      <c r="E45" s="6">
        <f t="shared" si="1"/>
        <v>2051.6183009867909</v>
      </c>
      <c r="F45" s="6">
        <f t="shared" si="2"/>
        <v>417076.82195737836</v>
      </c>
      <c r="G45" s="7">
        <f t="shared" si="3"/>
        <v>19179.727769384233</v>
      </c>
      <c r="H45" s="6">
        <f>SUM($G$9:G44)+F44+E45</f>
        <v>1126726.7494245952</v>
      </c>
      <c r="I45" s="8">
        <f t="shared" si="4"/>
        <v>4.1100567380949783E-2</v>
      </c>
      <c r="K45" s="1"/>
      <c r="L45" s="1"/>
      <c r="M45" s="1"/>
      <c r="N45" s="4"/>
    </row>
    <row r="46" spans="3:14" x14ac:dyDescent="0.6">
      <c r="C46" s="5">
        <v>38</v>
      </c>
      <c r="D46" s="6">
        <f t="shared" si="0"/>
        <v>17209.039785635625</v>
      </c>
      <c r="E46" s="6">
        <f t="shared" si="1"/>
        <v>1970.6879837486129</v>
      </c>
      <c r="F46" s="6">
        <f t="shared" si="2"/>
        <v>399867.78217174276</v>
      </c>
      <c r="G46" s="7">
        <f t="shared" si="3"/>
        <v>19179.727769384237</v>
      </c>
      <c r="H46" s="6">
        <f>SUM($G$9:G45)+F45+E46</f>
        <v>1128697.4374083439</v>
      </c>
      <c r="I46" s="8">
        <f t="shared" si="4"/>
        <v>4.0641296023687545E-2</v>
      </c>
      <c r="K46" s="1"/>
      <c r="L46" s="1"/>
      <c r="M46" s="1"/>
      <c r="N46" s="4"/>
    </row>
    <row r="47" spans="3:14" x14ac:dyDescent="0.6">
      <c r="C47" s="5">
        <v>39</v>
      </c>
      <c r="D47" s="6">
        <f t="shared" si="0"/>
        <v>17290.352498622753</v>
      </c>
      <c r="E47" s="6">
        <f t="shared" si="1"/>
        <v>1889.3752707614844</v>
      </c>
      <c r="F47" s="6">
        <f t="shared" si="2"/>
        <v>382577.42967312003</v>
      </c>
      <c r="G47" s="7">
        <f t="shared" si="3"/>
        <v>19179.727769384237</v>
      </c>
      <c r="H47" s="6">
        <f>SUM($G$9:G46)+F46+E47</f>
        <v>1130586.8126791054</v>
      </c>
      <c r="I47" s="8">
        <f t="shared" si="4"/>
        <v>4.0180557747417057E-2</v>
      </c>
      <c r="K47" s="1"/>
      <c r="L47" s="1"/>
      <c r="M47" s="1"/>
      <c r="N47" s="4"/>
    </row>
    <row r="48" spans="3:14" x14ac:dyDescent="0.6">
      <c r="C48" s="5">
        <v>40</v>
      </c>
      <c r="D48" s="6">
        <f t="shared" si="0"/>
        <v>17372.049414178746</v>
      </c>
      <c r="E48" s="6">
        <f t="shared" si="1"/>
        <v>1807.6783552054922</v>
      </c>
      <c r="F48" s="6">
        <f t="shared" si="2"/>
        <v>365205.38025894127</v>
      </c>
      <c r="G48" s="7">
        <f t="shared" si="3"/>
        <v>19179.727769384237</v>
      </c>
      <c r="H48" s="6">
        <f>SUM($G$9:G47)+F47+E48</f>
        <v>1132394.491034311</v>
      </c>
      <c r="I48" s="8">
        <f t="shared" si="4"/>
        <v>3.9718347310293299E-2</v>
      </c>
      <c r="K48" s="1"/>
      <c r="L48" s="1"/>
      <c r="M48" s="1"/>
      <c r="N48" s="4"/>
    </row>
    <row r="49" spans="3:14" x14ac:dyDescent="0.6">
      <c r="C49" s="5">
        <v>41</v>
      </c>
      <c r="D49" s="6">
        <f t="shared" si="0"/>
        <v>17454.132347660739</v>
      </c>
      <c r="E49" s="6">
        <f t="shared" si="1"/>
        <v>1725.5954217234976</v>
      </c>
      <c r="F49" s="6">
        <f t="shared" si="2"/>
        <v>347751.24791128054</v>
      </c>
      <c r="G49" s="7">
        <f t="shared" si="3"/>
        <v>19179.727769384237</v>
      </c>
      <c r="H49" s="6">
        <f>SUM($G$9:G48)+F48+E49</f>
        <v>1134120.0864560346</v>
      </c>
      <c r="I49" s="8">
        <f t="shared" si="4"/>
        <v>3.9254659450546701E-2</v>
      </c>
      <c r="K49" s="1"/>
      <c r="L49" s="1"/>
      <c r="M49" s="1"/>
      <c r="N49" s="4"/>
    </row>
    <row r="50" spans="3:14" x14ac:dyDescent="0.6">
      <c r="C50" s="5">
        <v>42</v>
      </c>
      <c r="D50" s="6">
        <f t="shared" si="0"/>
        <v>17536.603123003435</v>
      </c>
      <c r="E50" s="6">
        <f t="shared" si="1"/>
        <v>1643.1246463808006</v>
      </c>
      <c r="F50" s="6">
        <f t="shared" si="2"/>
        <v>330214.6447882771</v>
      </c>
      <c r="G50" s="7">
        <f t="shared" si="3"/>
        <v>19179.727769384237</v>
      </c>
      <c r="H50" s="6">
        <f>SUM($G$9:G49)+F49+E50</f>
        <v>1135763.2111024153</v>
      </c>
      <c r="I50" s="8">
        <f t="shared" si="4"/>
        <v>3.8789488886404384E-2</v>
      </c>
      <c r="K50" s="1"/>
      <c r="L50" s="1"/>
      <c r="M50" s="1"/>
      <c r="N50" s="4"/>
    </row>
    <row r="51" spans="3:14" x14ac:dyDescent="0.6">
      <c r="C51" s="5">
        <v>43</v>
      </c>
      <c r="D51" s="6">
        <f t="shared" si="0"/>
        <v>17619.463572759629</v>
      </c>
      <c r="E51" s="6">
        <f t="shared" si="1"/>
        <v>1560.2641966246092</v>
      </c>
      <c r="F51" s="6">
        <f t="shared" si="2"/>
        <v>312595.18121551746</v>
      </c>
      <c r="G51" s="7">
        <f t="shared" si="3"/>
        <v>19179.727769384237</v>
      </c>
      <c r="H51" s="6">
        <f>SUM($G$9:G50)+F50+E51</f>
        <v>1137323.4752990399</v>
      </c>
      <c r="I51" s="8">
        <f t="shared" si="4"/>
        <v>3.8322830316011115E-2</v>
      </c>
      <c r="K51" s="1"/>
      <c r="L51" s="1"/>
      <c r="M51" s="1"/>
      <c r="N51" s="4"/>
    </row>
    <row r="52" spans="3:14" x14ac:dyDescent="0.6">
      <c r="C52" s="5">
        <v>44</v>
      </c>
      <c r="D52" s="6">
        <f t="shared" si="0"/>
        <v>17702.715538140917</v>
      </c>
      <c r="E52" s="6">
        <f t="shared" si="1"/>
        <v>1477.01223124332</v>
      </c>
      <c r="F52" s="6">
        <f t="shared" si="2"/>
        <v>294892.46567737655</v>
      </c>
      <c r="G52" s="7">
        <f t="shared" si="3"/>
        <v>19179.727769384237</v>
      </c>
      <c r="H52" s="6">
        <f>SUM($G$9:G51)+F51+E52</f>
        <v>1138800.4875302834</v>
      </c>
      <c r="I52" s="8">
        <f t="shared" si="4"/>
        <v>3.7854678417350018E-2</v>
      </c>
      <c r="K52" s="1"/>
      <c r="L52" s="1"/>
      <c r="M52" s="1"/>
      <c r="N52" s="4"/>
    </row>
    <row r="53" spans="3:14" x14ac:dyDescent="0.6">
      <c r="C53" s="5">
        <v>45</v>
      </c>
      <c r="D53" s="6">
        <f t="shared" si="0"/>
        <v>17786.360869058633</v>
      </c>
      <c r="E53" s="6">
        <f t="shared" si="1"/>
        <v>1393.3669003256041</v>
      </c>
      <c r="F53" s="6">
        <f t="shared" si="2"/>
        <v>277106.1048083179</v>
      </c>
      <c r="G53" s="7">
        <f t="shared" si="3"/>
        <v>19179.727769384237</v>
      </c>
      <c r="H53" s="6">
        <f>SUM($G$9:G52)+F52+E53</f>
        <v>1140193.8544306089</v>
      </c>
      <c r="I53" s="8">
        <f t="shared" si="4"/>
        <v>3.7385027848162375E-2</v>
      </c>
      <c r="K53" s="1"/>
      <c r="L53" s="1"/>
      <c r="M53" s="1"/>
      <c r="N53" s="4"/>
    </row>
    <row r="54" spans="3:14" x14ac:dyDescent="0.6">
      <c r="C54" s="5">
        <v>46</v>
      </c>
      <c r="D54" s="6">
        <f t="shared" si="0"/>
        <v>17870.401424164935</v>
      </c>
      <c r="E54" s="6">
        <f t="shared" si="1"/>
        <v>1309.3263452193021</v>
      </c>
      <c r="F54" s="6">
        <f t="shared" si="2"/>
        <v>259235.70338415296</v>
      </c>
      <c r="G54" s="7">
        <f t="shared" si="3"/>
        <v>19179.727769384237</v>
      </c>
      <c r="H54" s="6">
        <f>SUM($G$9:G53)+F53+E54</f>
        <v>1141503.1807758284</v>
      </c>
      <c r="I54" s="8">
        <f t="shared" si="4"/>
        <v>3.6913873245868284E-2</v>
      </c>
      <c r="K54" s="1"/>
      <c r="L54" s="1"/>
      <c r="M54" s="1"/>
      <c r="N54" s="4"/>
    </row>
    <row r="55" spans="3:14" x14ac:dyDescent="0.6">
      <c r="C55" s="5">
        <v>47</v>
      </c>
      <c r="D55" s="6">
        <f t="shared" si="0"/>
        <v>17954.839070894115</v>
      </c>
      <c r="E55" s="6">
        <f t="shared" si="1"/>
        <v>1224.8886984901228</v>
      </c>
      <c r="F55" s="6">
        <f t="shared" si="2"/>
        <v>241280.86431325885</v>
      </c>
      <c r="G55" s="7">
        <f t="shared" si="3"/>
        <v>19179.727769384237</v>
      </c>
      <c r="H55" s="6">
        <f>SUM($G$9:G54)+F54+E55</f>
        <v>1142728.0694743185</v>
      </c>
      <c r="I55" s="8">
        <f t="shared" si="4"/>
        <v>3.6441209227485588E-2</v>
      </c>
      <c r="K55" s="1"/>
      <c r="L55" s="1"/>
      <c r="M55" s="1"/>
      <c r="N55" s="4"/>
    </row>
    <row r="56" spans="3:14" x14ac:dyDescent="0.6">
      <c r="C56" s="5">
        <v>48</v>
      </c>
      <c r="D56" s="6">
        <f t="shared" si="0"/>
        <v>18039.675685504088</v>
      </c>
      <c r="E56" s="6">
        <f t="shared" si="1"/>
        <v>1140.0520838801481</v>
      </c>
      <c r="F56" s="6">
        <f t="shared" si="2"/>
        <v>223241.18862775475</v>
      </c>
      <c r="G56" s="7">
        <f t="shared" si="3"/>
        <v>19179.727769384237</v>
      </c>
      <c r="H56" s="6">
        <f>SUM($G$9:G55)+F55+E56</f>
        <v>1143868.1215581987</v>
      </c>
      <c r="I56" s="8">
        <f t="shared" si="4"/>
        <v>3.5967030389549674E-2</v>
      </c>
      <c r="K56" s="1"/>
      <c r="L56" s="1"/>
      <c r="M56" s="1"/>
      <c r="N56" s="4"/>
    </row>
    <row r="57" spans="3:14" x14ac:dyDescent="0.6">
      <c r="C57" s="5">
        <v>49</v>
      </c>
      <c r="D57" s="6">
        <f t="shared" si="0"/>
        <v>18124.913153118097</v>
      </c>
      <c r="E57" s="6">
        <f t="shared" si="1"/>
        <v>1054.8146162661412</v>
      </c>
      <c r="F57" s="6">
        <f t="shared" si="2"/>
        <v>205116.27547463664</v>
      </c>
      <c r="G57" s="7">
        <f t="shared" si="3"/>
        <v>19179.727769384237</v>
      </c>
      <c r="H57" s="6">
        <f>SUM($G$9:G56)+F56+E57</f>
        <v>1144922.9361744649</v>
      </c>
      <c r="I57" s="8">
        <f t="shared" si="4"/>
        <v>3.5491331308032219E-2</v>
      </c>
      <c r="K57" s="1"/>
      <c r="L57" s="1"/>
      <c r="M57" s="1"/>
      <c r="N57" s="4"/>
    </row>
    <row r="58" spans="3:14" x14ac:dyDescent="0.6">
      <c r="C58" s="5">
        <v>50</v>
      </c>
      <c r="D58" s="6">
        <f t="shared" si="0"/>
        <v>18210.553367766577</v>
      </c>
      <c r="E58" s="6">
        <f t="shared" si="1"/>
        <v>969.17440161765819</v>
      </c>
      <c r="F58" s="6">
        <f t="shared" si="2"/>
        <v>186905.72210687006</v>
      </c>
      <c r="G58" s="7">
        <f t="shared" si="3"/>
        <v>19179.727769384237</v>
      </c>
      <c r="H58" s="6">
        <f>SUM($G$9:G57)+F57+E58</f>
        <v>1145892.1105760825</v>
      </c>
      <c r="I58" s="8">
        <f t="shared" si="4"/>
        <v>3.5014106538259794E-2</v>
      </c>
      <c r="K58" s="1"/>
      <c r="L58" s="1"/>
      <c r="M58" s="1"/>
      <c r="N58" s="4"/>
    </row>
    <row r="59" spans="3:14" x14ac:dyDescent="0.6">
      <c r="C59" s="5">
        <v>51</v>
      </c>
      <c r="D59" s="6">
        <f t="shared" si="0"/>
        <v>18296.598232429275</v>
      </c>
      <c r="E59" s="6">
        <f t="shared" si="1"/>
        <v>883.12953695496105</v>
      </c>
      <c r="F59" s="6">
        <f t="shared" si="2"/>
        <v>168609.12387444079</v>
      </c>
      <c r="G59" s="7">
        <f t="shared" si="3"/>
        <v>19179.727769384237</v>
      </c>
      <c r="H59" s="6">
        <f>SUM($G$9:G58)+F58+E59</f>
        <v>1146775.2401130376</v>
      </c>
      <c r="I59" s="8">
        <f t="shared" si="4"/>
        <v>3.4535350614832386E-2</v>
      </c>
      <c r="K59" s="1"/>
      <c r="L59" s="1"/>
      <c r="M59" s="1"/>
      <c r="N59" s="4"/>
    </row>
    <row r="60" spans="3:14" x14ac:dyDescent="0.6">
      <c r="C60" s="5">
        <v>52</v>
      </c>
      <c r="D60" s="6">
        <f t="shared" si="0"/>
        <v>18383.049659077504</v>
      </c>
      <c r="E60" s="6">
        <f t="shared" si="1"/>
        <v>796.67811030673272</v>
      </c>
      <c r="F60" s="6">
        <f t="shared" si="2"/>
        <v>150226.07421536327</v>
      </c>
      <c r="G60" s="7">
        <f t="shared" si="3"/>
        <v>19179.727769384237</v>
      </c>
      <c r="H60" s="6">
        <f>SUM($G$9:G59)+F59+E60</f>
        <v>1147571.9182233443</v>
      </c>
      <c r="I60" s="8">
        <f t="shared" si="4"/>
        <v>3.4055058051540979E-2</v>
      </c>
      <c r="K60" s="1"/>
      <c r="L60" s="1"/>
      <c r="M60" s="1"/>
      <c r="N60" s="4"/>
    </row>
    <row r="61" spans="3:14" x14ac:dyDescent="0.6">
      <c r="C61" s="5">
        <v>53</v>
      </c>
      <c r="D61" s="6">
        <f t="shared" si="0"/>
        <v>18469.909568716645</v>
      </c>
      <c r="E61" s="6">
        <f t="shared" si="1"/>
        <v>709.81820066759144</v>
      </c>
      <c r="F61" s="6">
        <f t="shared" si="2"/>
        <v>131756.16464664662</v>
      </c>
      <c r="G61" s="7">
        <f t="shared" si="3"/>
        <v>19179.727769384237</v>
      </c>
      <c r="H61" s="6">
        <f>SUM($G$9:G60)+F60+E61</f>
        <v>1148281.7364240121</v>
      </c>
      <c r="I61" s="8">
        <f t="shared" si="4"/>
        <v>3.3573223341285756E-2</v>
      </c>
      <c r="K61" s="1"/>
      <c r="L61" s="1"/>
      <c r="M61" s="1"/>
      <c r="N61" s="4"/>
    </row>
    <row r="62" spans="3:14" x14ac:dyDescent="0.6">
      <c r="C62" s="5">
        <v>54</v>
      </c>
      <c r="D62" s="6">
        <f t="shared" si="0"/>
        <v>18557.17989142883</v>
      </c>
      <c r="E62" s="6">
        <f t="shared" si="1"/>
        <v>622.54787795540528</v>
      </c>
      <c r="F62" s="6">
        <f t="shared" si="2"/>
        <v>113198.9847552178</v>
      </c>
      <c r="G62" s="7">
        <f t="shared" si="3"/>
        <v>19179.727769384237</v>
      </c>
      <c r="H62" s="6">
        <f>SUM($G$9:G61)+F61+E62</f>
        <v>1148904.2843019676</v>
      </c>
      <c r="I62" s="8">
        <f t="shared" si="4"/>
        <v>3.3089840955992801E-2</v>
      </c>
      <c r="K62" s="1"/>
      <c r="L62" s="1"/>
      <c r="M62" s="1"/>
      <c r="N62" s="4"/>
    </row>
    <row r="63" spans="3:14" x14ac:dyDescent="0.6">
      <c r="C63" s="5">
        <v>55</v>
      </c>
      <c r="D63" s="6">
        <f t="shared" si="0"/>
        <v>18644.862566415832</v>
      </c>
      <c r="E63" s="6">
        <f t="shared" si="1"/>
        <v>534.86520296840411</v>
      </c>
      <c r="F63" s="6">
        <f t="shared" si="2"/>
        <v>94554.122188801965</v>
      </c>
      <c r="G63" s="7">
        <f t="shared" si="3"/>
        <v>19179.727769384237</v>
      </c>
      <c r="H63" s="6">
        <f>SUM($G$9:G62)+F62+E63</f>
        <v>1149439.1495049358</v>
      </c>
      <c r="I63" s="8">
        <f t="shared" si="4"/>
        <v>3.2604905346531453E-2</v>
      </c>
      <c r="K63" s="1"/>
      <c r="L63" s="1"/>
      <c r="M63" s="1"/>
      <c r="N63" s="4"/>
    </row>
    <row r="64" spans="3:14" x14ac:dyDescent="0.6">
      <c r="C64" s="5">
        <v>56</v>
      </c>
      <c r="D64" s="6">
        <f t="shared" si="0"/>
        <v>18732.959542042146</v>
      </c>
      <c r="E64" s="6">
        <f t="shared" si="1"/>
        <v>446.76822734208929</v>
      </c>
      <c r="F64" s="6">
        <f t="shared" si="2"/>
        <v>75821.162646759825</v>
      </c>
      <c r="G64" s="7">
        <f t="shared" si="3"/>
        <v>19179.727769384237</v>
      </c>
      <c r="H64" s="6">
        <f>SUM($G$9:G63)+F63+E64</f>
        <v>1149885.9177322779</v>
      </c>
      <c r="I64" s="8">
        <f t="shared" si="4"/>
        <v>3.2118410942630973E-2</v>
      </c>
      <c r="K64" s="1"/>
      <c r="L64" s="1"/>
      <c r="M64" s="1"/>
      <c r="N64" s="4"/>
    </row>
    <row r="65" spans="3:14" x14ac:dyDescent="0.6">
      <c r="C65" s="5">
        <v>57</v>
      </c>
      <c r="D65" s="6">
        <f t="shared" si="0"/>
        <v>18821.472775878297</v>
      </c>
      <c r="E65" s="6">
        <f t="shared" si="1"/>
        <v>358.25499350594015</v>
      </c>
      <c r="F65" s="6">
        <f t="shared" si="2"/>
        <v>56999.689870881528</v>
      </c>
      <c r="G65" s="7">
        <f t="shared" si="3"/>
        <v>19179.727769384237</v>
      </c>
      <c r="H65" s="6">
        <f>SUM($G$9:G64)+F64+E65</f>
        <v>1150244.1727257839</v>
      </c>
      <c r="I65" s="8">
        <f t="shared" si="4"/>
        <v>3.1630352152796609E-2</v>
      </c>
      <c r="K65" s="1"/>
      <c r="L65" s="1"/>
      <c r="M65" s="1"/>
      <c r="N65" s="4"/>
    </row>
    <row r="66" spans="3:14" x14ac:dyDescent="0.6">
      <c r="C66" s="5">
        <v>58</v>
      </c>
      <c r="D66" s="6">
        <f t="shared" si="0"/>
        <v>18910.404234744321</v>
      </c>
      <c r="E66" s="6">
        <f t="shared" si="1"/>
        <v>269.32353463991524</v>
      </c>
      <c r="F66" s="6">
        <f t="shared" si="2"/>
        <v>38089.285636137211</v>
      </c>
      <c r="G66" s="7">
        <f t="shared" si="3"/>
        <v>19179.727769384237</v>
      </c>
      <c r="H66" s="6">
        <f>SUM($G$9:G65)+F65+E66</f>
        <v>1150513.4962604239</v>
      </c>
      <c r="I66" s="8">
        <f t="shared" si="4"/>
        <v>3.1140723364225638E-2</v>
      </c>
      <c r="K66" s="1"/>
      <c r="L66" s="1"/>
      <c r="M66" s="1"/>
      <c r="N66" s="4"/>
    </row>
    <row r="67" spans="3:14" x14ac:dyDescent="0.6">
      <c r="C67" s="5">
        <v>59</v>
      </c>
      <c r="D67" s="6">
        <f t="shared" si="0"/>
        <v>18999.755894753489</v>
      </c>
      <c r="E67" s="6">
        <f t="shared" si="1"/>
        <v>179.97187463074832</v>
      </c>
      <c r="F67" s="6">
        <f t="shared" si="2"/>
        <v>19089.529741383722</v>
      </c>
      <c r="G67" s="7">
        <f t="shared" si="3"/>
        <v>19179.727769384237</v>
      </c>
      <c r="H67" s="6">
        <f>SUM($G$9:G66)+F66+E67</f>
        <v>1150693.4681350545</v>
      </c>
      <c r="I67" s="8">
        <f t="shared" si="4"/>
        <v>3.0649518942722942E-2</v>
      </c>
      <c r="K67" s="1"/>
      <c r="L67" s="1"/>
      <c r="M67" s="1"/>
      <c r="N67" s="4"/>
    </row>
    <row r="68" spans="3:14" x14ac:dyDescent="0.6">
      <c r="C68" s="5">
        <v>60</v>
      </c>
      <c r="D68" s="6">
        <f t="shared" si="0"/>
        <v>19089.5297413562</v>
      </c>
      <c r="E68" s="6">
        <f t="shared" si="1"/>
        <v>90.198028028038081</v>
      </c>
      <c r="F68" s="6">
        <f t="shared" si="2"/>
        <v>2.7521309675648808E-8</v>
      </c>
      <c r="G68" s="7">
        <f t="shared" si="3"/>
        <v>19179.727769384237</v>
      </c>
      <c r="H68" s="6">
        <f>SUM($G$9:G67)+F67+E68</f>
        <v>1150783.6661630822</v>
      </c>
      <c r="I68" s="8">
        <f t="shared" si="4"/>
        <v>3.0156733232616442E-2</v>
      </c>
      <c r="K68" s="1"/>
      <c r="L68" s="1"/>
      <c r="M68" s="1"/>
      <c r="N68" s="4"/>
    </row>
    <row r="69" spans="3:14" x14ac:dyDescent="0.6">
      <c r="C69" s="5"/>
      <c r="D69" s="5"/>
      <c r="E69" s="5"/>
      <c r="F69" s="5"/>
      <c r="G69" s="6">
        <f>SUM(G8:G68)</f>
        <v>1150783.6661630548</v>
      </c>
      <c r="H69" s="5"/>
      <c r="I69" s="5"/>
      <c r="N6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16" workbookViewId="0">
      <selection activeCell="B1" sqref="B1"/>
    </sheetView>
  </sheetViews>
  <sheetFormatPr defaultRowHeight="16.5" x14ac:dyDescent="0.6"/>
  <cols>
    <col min="3" max="3" width="9.7890625" bestFit="1" customWidth="1"/>
  </cols>
  <sheetData>
    <row r="1" spans="1:7" x14ac:dyDescent="0.6">
      <c r="A1" t="s">
        <v>0</v>
      </c>
      <c r="B1" s="2">
        <v>0.1</v>
      </c>
    </row>
    <row r="2" spans="1:7" x14ac:dyDescent="0.6">
      <c r="A2" t="s">
        <v>1</v>
      </c>
      <c r="B2" s="3">
        <f>B1/12</f>
        <v>8.3333333333333332E-3</v>
      </c>
    </row>
    <row r="3" spans="1:7" x14ac:dyDescent="0.6">
      <c r="A3" t="s">
        <v>2</v>
      </c>
      <c r="B3" s="2">
        <v>1000000</v>
      </c>
    </row>
    <row r="5" spans="1:7" x14ac:dyDescent="0.6">
      <c r="C5" t="s">
        <v>12</v>
      </c>
      <c r="D5" t="s">
        <v>13</v>
      </c>
      <c r="E5" t="s">
        <v>4</v>
      </c>
      <c r="F5" t="s">
        <v>3</v>
      </c>
    </row>
    <row r="6" spans="1:7" x14ac:dyDescent="0.6">
      <c r="C6">
        <v>0</v>
      </c>
      <c r="D6">
        <f>$B$3</f>
        <v>1000000</v>
      </c>
      <c r="E6">
        <v>0</v>
      </c>
      <c r="F6">
        <f>D6+E6</f>
        <v>1000000</v>
      </c>
      <c r="G6">
        <f t="shared" ref="G6:G29" si="0">(F6-$B$3)/$B$3</f>
        <v>0</v>
      </c>
    </row>
    <row r="7" spans="1:7" x14ac:dyDescent="0.6">
      <c r="C7">
        <v>1</v>
      </c>
      <c r="D7">
        <f>D6+E6</f>
        <v>1000000</v>
      </c>
      <c r="E7">
        <f>D7*$B$2</f>
        <v>8333.3333333333339</v>
      </c>
      <c r="F7">
        <f>D7+E7</f>
        <v>1008333.3333333334</v>
      </c>
      <c r="G7">
        <f t="shared" si="0"/>
        <v>8.3333333333333714E-3</v>
      </c>
    </row>
    <row r="8" spans="1:7" x14ac:dyDescent="0.6">
      <c r="C8">
        <v>2</v>
      </c>
      <c r="D8">
        <f t="shared" ref="D8:D30" si="1">D7+E7</f>
        <v>1008333.3333333334</v>
      </c>
      <c r="E8">
        <f t="shared" ref="E8:E71" si="2">D8*$B$2</f>
        <v>8402.7777777777774</v>
      </c>
      <c r="F8">
        <f t="shared" ref="F8:F30" si="3">D8+E8</f>
        <v>1016736.1111111111</v>
      </c>
      <c r="G8">
        <f t="shared" si="0"/>
        <v>1.6736111111111125E-2</v>
      </c>
    </row>
    <row r="9" spans="1:7" x14ac:dyDescent="0.6">
      <c r="C9">
        <v>3</v>
      </c>
      <c r="D9">
        <f t="shared" si="1"/>
        <v>1016736.1111111111</v>
      </c>
      <c r="E9">
        <f t="shared" si="2"/>
        <v>8472.8009259259252</v>
      </c>
      <c r="F9">
        <f t="shared" si="3"/>
        <v>1025208.9120370371</v>
      </c>
      <c r="G9">
        <f t="shared" si="0"/>
        <v>2.5208912037037082E-2</v>
      </c>
    </row>
    <row r="10" spans="1:7" x14ac:dyDescent="0.6">
      <c r="C10">
        <v>4</v>
      </c>
      <c r="D10">
        <f t="shared" si="1"/>
        <v>1025208.9120370371</v>
      </c>
      <c r="E10">
        <f t="shared" si="2"/>
        <v>8543.4076003086429</v>
      </c>
      <c r="F10">
        <f t="shared" si="3"/>
        <v>1033752.3196373457</v>
      </c>
      <c r="G10">
        <f t="shared" si="0"/>
        <v>3.3752319637345735E-2</v>
      </c>
    </row>
    <row r="11" spans="1:7" x14ac:dyDescent="0.6">
      <c r="C11">
        <v>5</v>
      </c>
      <c r="D11">
        <f t="shared" si="1"/>
        <v>1033752.3196373457</v>
      </c>
      <c r="E11">
        <f t="shared" si="2"/>
        <v>8614.6026636445476</v>
      </c>
      <c r="F11">
        <f t="shared" si="3"/>
        <v>1042366.9223009903</v>
      </c>
      <c r="G11">
        <f t="shared" si="0"/>
        <v>4.2366922300990324E-2</v>
      </c>
    </row>
    <row r="12" spans="1:7" x14ac:dyDescent="0.6">
      <c r="C12">
        <v>6</v>
      </c>
      <c r="D12">
        <f t="shared" si="1"/>
        <v>1042366.9223009903</v>
      </c>
      <c r="E12">
        <f t="shared" si="2"/>
        <v>8686.3910191749201</v>
      </c>
      <c r="F12">
        <f t="shared" si="3"/>
        <v>1051053.3133201653</v>
      </c>
      <c r="G12">
        <f t="shared" si="0"/>
        <v>5.1053313320165265E-2</v>
      </c>
    </row>
    <row r="13" spans="1:7" x14ac:dyDescent="0.6">
      <c r="C13">
        <v>7</v>
      </c>
      <c r="D13">
        <f t="shared" si="1"/>
        <v>1051053.3133201653</v>
      </c>
      <c r="E13">
        <f t="shared" si="2"/>
        <v>8758.7776110013765</v>
      </c>
      <c r="F13">
        <f t="shared" si="3"/>
        <v>1059812.0909311667</v>
      </c>
      <c r="G13">
        <f t="shared" si="0"/>
        <v>5.9812090931166663E-2</v>
      </c>
    </row>
    <row r="14" spans="1:7" x14ac:dyDescent="0.6">
      <c r="C14">
        <v>8</v>
      </c>
      <c r="D14">
        <f t="shared" si="1"/>
        <v>1059812.0909311667</v>
      </c>
      <c r="E14">
        <f t="shared" si="2"/>
        <v>8831.767424426389</v>
      </c>
      <c r="F14">
        <f t="shared" si="3"/>
        <v>1068643.8583555929</v>
      </c>
      <c r="G14">
        <f t="shared" si="0"/>
        <v>6.8643858355592932E-2</v>
      </c>
    </row>
    <row r="15" spans="1:7" x14ac:dyDescent="0.6">
      <c r="C15">
        <v>9</v>
      </c>
      <c r="D15">
        <f t="shared" si="1"/>
        <v>1068643.8583555929</v>
      </c>
      <c r="E15">
        <f t="shared" si="2"/>
        <v>8905.3654862966068</v>
      </c>
      <c r="F15">
        <f t="shared" si="3"/>
        <v>1077549.2238418895</v>
      </c>
      <c r="G15">
        <f t="shared" si="0"/>
        <v>7.7549223841889531E-2</v>
      </c>
    </row>
    <row r="16" spans="1:7" x14ac:dyDescent="0.6">
      <c r="C16">
        <v>10</v>
      </c>
      <c r="D16">
        <f t="shared" si="1"/>
        <v>1077549.2238418895</v>
      </c>
      <c r="E16">
        <f t="shared" si="2"/>
        <v>8979.5768653490795</v>
      </c>
      <c r="F16">
        <f t="shared" si="3"/>
        <v>1086528.8007072385</v>
      </c>
      <c r="G16">
        <f t="shared" si="0"/>
        <v>8.6528800707238493E-2</v>
      </c>
    </row>
    <row r="17" spans="3:7" x14ac:dyDescent="0.6">
      <c r="C17">
        <v>11</v>
      </c>
      <c r="D17">
        <f t="shared" si="1"/>
        <v>1086528.8007072385</v>
      </c>
      <c r="E17">
        <f t="shared" si="2"/>
        <v>9054.4066725603207</v>
      </c>
      <c r="F17">
        <f t="shared" si="3"/>
        <v>1095583.2073797989</v>
      </c>
      <c r="G17">
        <f t="shared" si="0"/>
        <v>9.5583207379798876E-2</v>
      </c>
    </row>
    <row r="18" spans="3:7" x14ac:dyDescent="0.6">
      <c r="C18">
        <v>12</v>
      </c>
      <c r="D18">
        <f t="shared" si="1"/>
        <v>1095583.2073797989</v>
      </c>
      <c r="E18">
        <f t="shared" si="2"/>
        <v>9129.8600614983243</v>
      </c>
      <c r="F18">
        <f t="shared" si="3"/>
        <v>1104713.0674412972</v>
      </c>
      <c r="G18">
        <f t="shared" si="0"/>
        <v>0.10471306744129723</v>
      </c>
    </row>
    <row r="19" spans="3:7" x14ac:dyDescent="0.6">
      <c r="C19">
        <v>13</v>
      </c>
      <c r="D19">
        <f t="shared" si="1"/>
        <v>1104713.0674412972</v>
      </c>
      <c r="E19">
        <f t="shared" si="2"/>
        <v>9205.942228677477</v>
      </c>
      <c r="F19">
        <f t="shared" si="3"/>
        <v>1113919.0096699747</v>
      </c>
      <c r="G19">
        <f t="shared" si="0"/>
        <v>0.11391900966997467</v>
      </c>
    </row>
    <row r="20" spans="3:7" x14ac:dyDescent="0.6">
      <c r="C20">
        <v>14</v>
      </c>
      <c r="D20">
        <f t="shared" si="1"/>
        <v>1113919.0096699747</v>
      </c>
      <c r="E20">
        <f t="shared" si="2"/>
        <v>9282.6584139164552</v>
      </c>
      <c r="F20">
        <f t="shared" si="3"/>
        <v>1123201.668083891</v>
      </c>
      <c r="G20">
        <f t="shared" si="0"/>
        <v>0.12320166808389103</v>
      </c>
    </row>
    <row r="21" spans="3:7" x14ac:dyDescent="0.6">
      <c r="C21">
        <v>15</v>
      </c>
      <c r="D21">
        <f t="shared" si="1"/>
        <v>1123201.668083891</v>
      </c>
      <c r="E21">
        <f t="shared" si="2"/>
        <v>9360.0139006990921</v>
      </c>
      <c r="F21">
        <f t="shared" si="3"/>
        <v>1132561.6819845901</v>
      </c>
      <c r="G21">
        <f t="shared" si="0"/>
        <v>0.13256168198459015</v>
      </c>
    </row>
    <row r="22" spans="3:7" x14ac:dyDescent="0.6">
      <c r="C22">
        <v>16</v>
      </c>
      <c r="D22">
        <f t="shared" si="1"/>
        <v>1132561.6819845901</v>
      </c>
      <c r="E22">
        <f t="shared" si="2"/>
        <v>9438.0140165382509</v>
      </c>
      <c r="F22">
        <f t="shared" si="3"/>
        <v>1141999.6960011283</v>
      </c>
      <c r="G22">
        <f t="shared" si="0"/>
        <v>0.1419996960011283</v>
      </c>
    </row>
    <row r="23" spans="3:7" x14ac:dyDescent="0.6">
      <c r="C23">
        <v>17</v>
      </c>
      <c r="D23">
        <f t="shared" si="1"/>
        <v>1141999.6960011283</v>
      </c>
      <c r="E23">
        <f t="shared" si="2"/>
        <v>9516.664133342736</v>
      </c>
      <c r="F23">
        <f t="shared" si="3"/>
        <v>1151516.360134471</v>
      </c>
      <c r="G23">
        <f t="shared" si="0"/>
        <v>0.15151636013447098</v>
      </c>
    </row>
    <row r="24" spans="3:7" x14ac:dyDescent="0.6">
      <c r="C24">
        <v>18</v>
      </c>
      <c r="D24">
        <f t="shared" si="1"/>
        <v>1151516.360134471</v>
      </c>
      <c r="E24">
        <f t="shared" si="2"/>
        <v>9595.969667787258</v>
      </c>
      <c r="F24">
        <f t="shared" si="3"/>
        <v>1161112.3298022582</v>
      </c>
      <c r="G24">
        <f t="shared" si="0"/>
        <v>0.16111232980225818</v>
      </c>
    </row>
    <row r="25" spans="3:7" x14ac:dyDescent="0.6">
      <c r="C25">
        <v>19</v>
      </c>
      <c r="D25">
        <f t="shared" si="1"/>
        <v>1161112.3298022582</v>
      </c>
      <c r="E25">
        <f t="shared" si="2"/>
        <v>9675.9360816854842</v>
      </c>
      <c r="F25">
        <f t="shared" si="3"/>
        <v>1170788.2658839438</v>
      </c>
      <c r="G25">
        <f t="shared" si="0"/>
        <v>0.17078826588394377</v>
      </c>
    </row>
    <row r="26" spans="3:7" x14ac:dyDescent="0.6">
      <c r="C26">
        <v>20</v>
      </c>
      <c r="D26">
        <f t="shared" si="1"/>
        <v>1170788.2658839438</v>
      </c>
      <c r="E26">
        <f t="shared" si="2"/>
        <v>9756.5688823661985</v>
      </c>
      <c r="F26">
        <f t="shared" si="3"/>
        <v>1180544.8347663099</v>
      </c>
      <c r="G26">
        <f t="shared" si="0"/>
        <v>0.18054483476630995</v>
      </c>
    </row>
    <row r="27" spans="3:7" x14ac:dyDescent="0.6">
      <c r="C27">
        <v>21</v>
      </c>
      <c r="D27">
        <f t="shared" si="1"/>
        <v>1180544.8347663099</v>
      </c>
      <c r="E27">
        <f t="shared" si="2"/>
        <v>9837.8736230525828</v>
      </c>
      <c r="F27">
        <f t="shared" si="3"/>
        <v>1190382.7083893626</v>
      </c>
      <c r="G27">
        <f t="shared" si="0"/>
        <v>0.19038270838936255</v>
      </c>
    </row>
    <row r="28" spans="3:7" x14ac:dyDescent="0.6">
      <c r="C28">
        <v>22</v>
      </c>
      <c r="D28">
        <f t="shared" si="1"/>
        <v>1190382.7083893626</v>
      </c>
      <c r="E28">
        <f t="shared" si="2"/>
        <v>9919.8559032446883</v>
      </c>
      <c r="F28">
        <f t="shared" si="3"/>
        <v>1200302.5642926071</v>
      </c>
      <c r="G28">
        <f t="shared" si="0"/>
        <v>0.20030256429260712</v>
      </c>
    </row>
    <row r="29" spans="3:7" x14ac:dyDescent="0.6">
      <c r="C29">
        <v>23</v>
      </c>
      <c r="D29">
        <f t="shared" si="1"/>
        <v>1200302.5642926071</v>
      </c>
      <c r="E29">
        <f t="shared" si="2"/>
        <v>10002.521369105059</v>
      </c>
      <c r="F29">
        <f t="shared" si="3"/>
        <v>1210305.0856617121</v>
      </c>
      <c r="G29">
        <f t="shared" si="0"/>
        <v>0.2103050856617121</v>
      </c>
    </row>
    <row r="30" spans="3:7" x14ac:dyDescent="0.6">
      <c r="C30">
        <v>24</v>
      </c>
      <c r="D30">
        <f t="shared" si="1"/>
        <v>1210305.0856617121</v>
      </c>
      <c r="E30">
        <f t="shared" si="2"/>
        <v>10085.875713847601</v>
      </c>
      <c r="F30">
        <f t="shared" si="3"/>
        <v>1220390.9613755597</v>
      </c>
      <c r="G30">
        <f>(F30-$B$3)/$B$3</f>
        <v>0.22039096137555969</v>
      </c>
    </row>
    <row r="31" spans="3:7" x14ac:dyDescent="0.6">
      <c r="C31">
        <v>25</v>
      </c>
      <c r="D31">
        <f t="shared" ref="D31:D45" si="4">D30+E30</f>
        <v>1220390.9613755597</v>
      </c>
      <c r="E31">
        <f t="shared" si="2"/>
        <v>10169.924678129664</v>
      </c>
      <c r="F31">
        <f t="shared" ref="F31:F45" si="5">D31+E31</f>
        <v>1230560.8860536893</v>
      </c>
      <c r="G31">
        <f t="shared" ref="G31:G94" si="6">(F31-$B$3)/$B$3</f>
        <v>0.2305608860536893</v>
      </c>
    </row>
    <row r="32" spans="3:7" x14ac:dyDescent="0.6">
      <c r="C32">
        <v>26</v>
      </c>
      <c r="D32">
        <f t="shared" si="4"/>
        <v>1230560.8860536893</v>
      </c>
      <c r="E32">
        <f t="shared" si="2"/>
        <v>10254.674050447411</v>
      </c>
      <c r="F32">
        <f t="shared" si="5"/>
        <v>1240815.5601041366</v>
      </c>
      <c r="G32">
        <f t="shared" si="6"/>
        <v>0.2408155601041366</v>
      </c>
    </row>
    <row r="33" spans="3:7" x14ac:dyDescent="0.6">
      <c r="C33">
        <v>27</v>
      </c>
      <c r="D33">
        <f t="shared" si="4"/>
        <v>1240815.5601041366</v>
      </c>
      <c r="E33">
        <f t="shared" si="2"/>
        <v>10340.129667534471</v>
      </c>
      <c r="F33">
        <f t="shared" si="5"/>
        <v>1251155.6897716711</v>
      </c>
      <c r="G33">
        <f t="shared" si="6"/>
        <v>0.25115568977167108</v>
      </c>
    </row>
    <row r="34" spans="3:7" x14ac:dyDescent="0.6">
      <c r="C34">
        <v>28</v>
      </c>
      <c r="D34">
        <f t="shared" si="4"/>
        <v>1251155.6897716711</v>
      </c>
      <c r="E34">
        <f t="shared" si="2"/>
        <v>10426.297414763925</v>
      </c>
      <c r="F34">
        <f t="shared" si="5"/>
        <v>1261581.9871864349</v>
      </c>
      <c r="G34">
        <f t="shared" si="6"/>
        <v>0.26158198718643494</v>
      </c>
    </row>
    <row r="35" spans="3:7" x14ac:dyDescent="0.6">
      <c r="C35">
        <v>29</v>
      </c>
      <c r="D35">
        <f t="shared" si="4"/>
        <v>1261581.9871864349</v>
      </c>
      <c r="E35">
        <f t="shared" si="2"/>
        <v>10513.183226553625</v>
      </c>
      <c r="F35">
        <f t="shared" si="5"/>
        <v>1272095.1704129886</v>
      </c>
      <c r="G35">
        <f t="shared" si="6"/>
        <v>0.27209517041298864</v>
      </c>
    </row>
    <row r="36" spans="3:7" x14ac:dyDescent="0.6">
      <c r="C36">
        <v>30</v>
      </c>
      <c r="D36">
        <f t="shared" si="4"/>
        <v>1272095.1704129886</v>
      </c>
      <c r="E36">
        <f t="shared" si="2"/>
        <v>10600.793086774906</v>
      </c>
      <c r="F36">
        <f t="shared" si="5"/>
        <v>1282695.9634997635</v>
      </c>
      <c r="G36">
        <f t="shared" si="6"/>
        <v>0.2826959634997635</v>
      </c>
    </row>
    <row r="37" spans="3:7" x14ac:dyDescent="0.6">
      <c r="C37">
        <v>31</v>
      </c>
      <c r="D37">
        <f t="shared" si="4"/>
        <v>1282695.9634997635</v>
      </c>
      <c r="E37">
        <f t="shared" si="2"/>
        <v>10689.133029164695</v>
      </c>
      <c r="F37">
        <f t="shared" si="5"/>
        <v>1293385.0965289283</v>
      </c>
      <c r="G37">
        <f t="shared" si="6"/>
        <v>0.29338509652892825</v>
      </c>
    </row>
    <row r="38" spans="3:7" x14ac:dyDescent="0.6">
      <c r="C38">
        <v>32</v>
      </c>
      <c r="D38">
        <f t="shared" si="4"/>
        <v>1293385.0965289283</v>
      </c>
      <c r="E38">
        <f t="shared" si="2"/>
        <v>10778.209137741069</v>
      </c>
      <c r="F38">
        <f t="shared" si="5"/>
        <v>1304163.3056666693</v>
      </c>
      <c r="G38">
        <f t="shared" si="6"/>
        <v>0.30416330566666927</v>
      </c>
    </row>
    <row r="39" spans="3:7" x14ac:dyDescent="0.6">
      <c r="C39">
        <v>33</v>
      </c>
      <c r="D39">
        <f t="shared" si="4"/>
        <v>1304163.3056666693</v>
      </c>
      <c r="E39">
        <f t="shared" si="2"/>
        <v>10868.027547222244</v>
      </c>
      <c r="F39">
        <f t="shared" si="5"/>
        <v>1315031.3332138916</v>
      </c>
      <c r="G39">
        <f t="shared" si="6"/>
        <v>0.3150313332138916</v>
      </c>
    </row>
    <row r="40" spans="3:7" x14ac:dyDescent="0.6">
      <c r="C40">
        <v>34</v>
      </c>
      <c r="D40">
        <f t="shared" si="4"/>
        <v>1315031.3332138916</v>
      </c>
      <c r="E40">
        <f t="shared" si="2"/>
        <v>10958.594443449096</v>
      </c>
      <c r="F40">
        <f t="shared" si="5"/>
        <v>1325989.9276573407</v>
      </c>
      <c r="G40">
        <f t="shared" si="6"/>
        <v>0.32598992765734064</v>
      </c>
    </row>
    <row r="41" spans="3:7" x14ac:dyDescent="0.6">
      <c r="C41">
        <v>35</v>
      </c>
      <c r="D41">
        <f t="shared" si="4"/>
        <v>1325989.9276573407</v>
      </c>
      <c r="E41">
        <f t="shared" si="2"/>
        <v>11049.916063811172</v>
      </c>
      <c r="F41">
        <f t="shared" si="5"/>
        <v>1337039.8437211518</v>
      </c>
      <c r="G41">
        <f t="shared" si="6"/>
        <v>0.33703984372115181</v>
      </c>
    </row>
    <row r="42" spans="3:7" x14ac:dyDescent="0.6">
      <c r="C42">
        <v>36</v>
      </c>
      <c r="D42">
        <f t="shared" si="4"/>
        <v>1337039.8437211518</v>
      </c>
      <c r="E42">
        <f t="shared" si="2"/>
        <v>11141.998697676265</v>
      </c>
      <c r="F42">
        <f t="shared" si="5"/>
        <v>1348181.842418828</v>
      </c>
      <c r="G42">
        <f t="shared" si="6"/>
        <v>0.34818184241882805</v>
      </c>
    </row>
    <row r="43" spans="3:7" x14ac:dyDescent="0.6">
      <c r="C43">
        <v>37</v>
      </c>
      <c r="D43">
        <f t="shared" si="4"/>
        <v>1348181.842418828</v>
      </c>
      <c r="E43">
        <f t="shared" si="2"/>
        <v>11234.848686823567</v>
      </c>
      <c r="F43">
        <f t="shared" si="5"/>
        <v>1359416.6911056517</v>
      </c>
      <c r="G43">
        <f t="shared" si="6"/>
        <v>0.35941669110565166</v>
      </c>
    </row>
    <row r="44" spans="3:7" x14ac:dyDescent="0.6">
      <c r="C44">
        <v>38</v>
      </c>
      <c r="D44">
        <f t="shared" si="4"/>
        <v>1359416.6911056517</v>
      </c>
      <c r="E44">
        <f t="shared" si="2"/>
        <v>11328.472425880431</v>
      </c>
      <c r="F44">
        <f t="shared" si="5"/>
        <v>1370745.163531532</v>
      </c>
      <c r="G44">
        <f t="shared" si="6"/>
        <v>0.37074516353153203</v>
      </c>
    </row>
    <row r="45" spans="3:7" x14ac:dyDescent="0.6">
      <c r="C45">
        <v>39</v>
      </c>
      <c r="D45">
        <f t="shared" si="4"/>
        <v>1370745.163531532</v>
      </c>
      <c r="E45">
        <f t="shared" si="2"/>
        <v>11422.876362762767</v>
      </c>
      <c r="F45">
        <f t="shared" si="5"/>
        <v>1382168.0398942949</v>
      </c>
      <c r="G45">
        <f t="shared" si="6"/>
        <v>0.38216803989429493</v>
      </c>
    </row>
    <row r="46" spans="3:7" x14ac:dyDescent="0.6">
      <c r="C46">
        <v>40</v>
      </c>
      <c r="D46">
        <f t="shared" ref="D46:D98" si="7">D45+E45</f>
        <v>1382168.0398942949</v>
      </c>
      <c r="E46">
        <f t="shared" si="2"/>
        <v>11518.066999119124</v>
      </c>
      <c r="F46">
        <f t="shared" ref="F46:F98" si="8">D46+E46</f>
        <v>1393686.1068934142</v>
      </c>
      <c r="G46">
        <f t="shared" si="6"/>
        <v>0.39368610689341416</v>
      </c>
    </row>
    <row r="47" spans="3:7" x14ac:dyDescent="0.6">
      <c r="C47">
        <v>41</v>
      </c>
      <c r="D47">
        <f t="shared" si="7"/>
        <v>1393686.1068934142</v>
      </c>
      <c r="E47">
        <f t="shared" si="2"/>
        <v>11614.050890778452</v>
      </c>
      <c r="F47">
        <f t="shared" si="8"/>
        <v>1405300.1577841926</v>
      </c>
      <c r="G47">
        <f t="shared" si="6"/>
        <v>0.40530015778419259</v>
      </c>
    </row>
    <row r="48" spans="3:7" x14ac:dyDescent="0.6">
      <c r="C48">
        <v>42</v>
      </c>
      <c r="D48">
        <f t="shared" si="7"/>
        <v>1405300.1577841926</v>
      </c>
      <c r="E48">
        <f t="shared" si="2"/>
        <v>11710.834648201604</v>
      </c>
      <c r="F48">
        <f t="shared" si="8"/>
        <v>1417010.9924323943</v>
      </c>
      <c r="G48">
        <f t="shared" si="6"/>
        <v>0.41701099243239431</v>
      </c>
    </row>
    <row r="49" spans="3:7" x14ac:dyDescent="0.6">
      <c r="C49">
        <v>43</v>
      </c>
      <c r="D49">
        <f t="shared" si="7"/>
        <v>1417010.9924323943</v>
      </c>
      <c r="E49">
        <f t="shared" si="2"/>
        <v>11808.424936936619</v>
      </c>
      <c r="F49">
        <f t="shared" si="8"/>
        <v>1428819.417369331</v>
      </c>
      <c r="G49">
        <f t="shared" si="6"/>
        <v>0.42881941736933099</v>
      </c>
    </row>
    <row r="50" spans="3:7" x14ac:dyDescent="0.6">
      <c r="C50">
        <v>44</v>
      </c>
      <c r="D50">
        <f t="shared" si="7"/>
        <v>1428819.417369331</v>
      </c>
      <c r="E50">
        <f t="shared" si="2"/>
        <v>11906.828478077758</v>
      </c>
      <c r="F50">
        <f t="shared" si="8"/>
        <v>1440726.2458474087</v>
      </c>
      <c r="G50">
        <f t="shared" si="6"/>
        <v>0.44072624584740866</v>
      </c>
    </row>
    <row r="51" spans="3:7" x14ac:dyDescent="0.6">
      <c r="C51">
        <v>45</v>
      </c>
      <c r="D51">
        <f t="shared" si="7"/>
        <v>1440726.2458474087</v>
      </c>
      <c r="E51">
        <f t="shared" si="2"/>
        <v>12006.052048728405</v>
      </c>
      <c r="F51">
        <f t="shared" si="8"/>
        <v>1452732.297896137</v>
      </c>
      <c r="G51">
        <f t="shared" si="6"/>
        <v>0.452732297896137</v>
      </c>
    </row>
    <row r="52" spans="3:7" x14ac:dyDescent="0.6">
      <c r="C52">
        <v>46</v>
      </c>
      <c r="D52">
        <f t="shared" si="7"/>
        <v>1452732.297896137</v>
      </c>
      <c r="E52">
        <f t="shared" si="2"/>
        <v>12106.102482467808</v>
      </c>
      <c r="F52">
        <f t="shared" si="8"/>
        <v>1464838.4003786049</v>
      </c>
      <c r="G52">
        <f t="shared" si="6"/>
        <v>0.46483840037860491</v>
      </c>
    </row>
    <row r="53" spans="3:7" x14ac:dyDescent="0.6">
      <c r="C53">
        <v>47</v>
      </c>
      <c r="D53">
        <f t="shared" si="7"/>
        <v>1464838.4003786049</v>
      </c>
      <c r="E53">
        <f t="shared" si="2"/>
        <v>12206.986669821707</v>
      </c>
      <c r="F53">
        <f t="shared" si="8"/>
        <v>1477045.3870484265</v>
      </c>
      <c r="G53">
        <f t="shared" si="6"/>
        <v>0.47704538704842653</v>
      </c>
    </row>
    <row r="54" spans="3:7" x14ac:dyDescent="0.6">
      <c r="C54">
        <v>48</v>
      </c>
      <c r="D54">
        <f t="shared" si="7"/>
        <v>1477045.3870484265</v>
      </c>
      <c r="E54">
        <f t="shared" si="2"/>
        <v>12308.711558736888</v>
      </c>
      <c r="F54">
        <f t="shared" si="8"/>
        <v>1489354.0986071634</v>
      </c>
      <c r="G54">
        <f t="shared" si="6"/>
        <v>0.48935409860716339</v>
      </c>
    </row>
    <row r="55" spans="3:7" x14ac:dyDescent="0.6">
      <c r="C55">
        <v>49</v>
      </c>
      <c r="D55">
        <f t="shared" si="7"/>
        <v>1489354.0986071634</v>
      </c>
      <c r="E55">
        <f t="shared" si="2"/>
        <v>12411.284155059695</v>
      </c>
      <c r="F55">
        <f t="shared" si="8"/>
        <v>1501765.382762223</v>
      </c>
      <c r="G55">
        <f t="shared" si="6"/>
        <v>0.50176538276222304</v>
      </c>
    </row>
    <row r="56" spans="3:7" x14ac:dyDescent="0.6">
      <c r="C56">
        <v>50</v>
      </c>
      <c r="D56">
        <f t="shared" si="7"/>
        <v>1501765.382762223</v>
      </c>
      <c r="E56">
        <f t="shared" si="2"/>
        <v>12514.711523018525</v>
      </c>
      <c r="F56">
        <f t="shared" si="8"/>
        <v>1514280.0942852416</v>
      </c>
      <c r="G56">
        <f t="shared" si="6"/>
        <v>0.51428009428524157</v>
      </c>
    </row>
    <row r="57" spans="3:7" x14ac:dyDescent="0.6">
      <c r="C57">
        <v>51</v>
      </c>
      <c r="D57">
        <f t="shared" si="7"/>
        <v>1514280.0942852416</v>
      </c>
      <c r="E57">
        <f t="shared" si="2"/>
        <v>12619.000785710346</v>
      </c>
      <c r="F57">
        <f t="shared" si="8"/>
        <v>1526899.0950709519</v>
      </c>
      <c r="G57">
        <f t="shared" si="6"/>
        <v>0.5268990950709519</v>
      </c>
    </row>
    <row r="58" spans="3:7" x14ac:dyDescent="0.6">
      <c r="C58">
        <v>52</v>
      </c>
      <c r="D58">
        <f t="shared" si="7"/>
        <v>1526899.0950709519</v>
      </c>
      <c r="E58">
        <f t="shared" si="2"/>
        <v>12724.159125591264</v>
      </c>
      <c r="F58">
        <f t="shared" si="8"/>
        <v>1539623.254196543</v>
      </c>
      <c r="G58">
        <f t="shared" si="6"/>
        <v>0.539623254196543</v>
      </c>
    </row>
    <row r="59" spans="3:7" x14ac:dyDescent="0.6">
      <c r="C59">
        <v>53</v>
      </c>
      <c r="D59">
        <f t="shared" si="7"/>
        <v>1539623.254196543</v>
      </c>
      <c r="E59">
        <f t="shared" si="2"/>
        <v>12830.193784971192</v>
      </c>
      <c r="F59">
        <f t="shared" si="8"/>
        <v>1552453.4479815143</v>
      </c>
      <c r="G59">
        <f t="shared" si="6"/>
        <v>0.5524534479815143</v>
      </c>
    </row>
    <row r="60" spans="3:7" x14ac:dyDescent="0.6">
      <c r="C60">
        <v>54</v>
      </c>
      <c r="D60">
        <f t="shared" si="7"/>
        <v>1552453.4479815143</v>
      </c>
      <c r="E60">
        <f t="shared" si="2"/>
        <v>12937.112066512618</v>
      </c>
      <c r="F60">
        <f t="shared" si="8"/>
        <v>1565390.560048027</v>
      </c>
      <c r="G60">
        <f t="shared" si="6"/>
        <v>0.56539056004802701</v>
      </c>
    </row>
    <row r="61" spans="3:7" x14ac:dyDescent="0.6">
      <c r="C61">
        <v>55</v>
      </c>
      <c r="D61">
        <f t="shared" si="7"/>
        <v>1565390.560048027</v>
      </c>
      <c r="E61">
        <f t="shared" si="2"/>
        <v>13044.921333733559</v>
      </c>
      <c r="F61">
        <f t="shared" si="8"/>
        <v>1578435.4813817604</v>
      </c>
      <c r="G61">
        <f t="shared" si="6"/>
        <v>0.57843548138176049</v>
      </c>
    </row>
    <row r="62" spans="3:7" x14ac:dyDescent="0.6">
      <c r="C62">
        <v>56</v>
      </c>
      <c r="D62">
        <f t="shared" si="7"/>
        <v>1578435.4813817604</v>
      </c>
      <c r="E62">
        <f t="shared" si="2"/>
        <v>13153.629011514669</v>
      </c>
      <c r="F62">
        <f t="shared" si="8"/>
        <v>1591589.110393275</v>
      </c>
      <c r="G62">
        <f t="shared" si="6"/>
        <v>0.591589110393275</v>
      </c>
    </row>
    <row r="63" spans="3:7" x14ac:dyDescent="0.6">
      <c r="C63">
        <v>57</v>
      </c>
      <c r="D63">
        <f t="shared" si="7"/>
        <v>1591589.110393275</v>
      </c>
      <c r="E63">
        <f t="shared" si="2"/>
        <v>13263.242586610626</v>
      </c>
      <c r="F63">
        <f t="shared" si="8"/>
        <v>1604852.3529798856</v>
      </c>
      <c r="G63">
        <f t="shared" si="6"/>
        <v>0.6048523529798856</v>
      </c>
    </row>
    <row r="64" spans="3:7" x14ac:dyDescent="0.6">
      <c r="C64">
        <v>58</v>
      </c>
      <c r="D64">
        <f t="shared" si="7"/>
        <v>1604852.3529798856</v>
      </c>
      <c r="E64">
        <f t="shared" si="2"/>
        <v>13373.769608165714</v>
      </c>
      <c r="F64">
        <f t="shared" si="8"/>
        <v>1618226.1225880513</v>
      </c>
      <c r="G64">
        <f t="shared" si="6"/>
        <v>0.61822612258805121</v>
      </c>
    </row>
    <row r="65" spans="3:7" x14ac:dyDescent="0.6">
      <c r="C65">
        <v>59</v>
      </c>
      <c r="D65">
        <f t="shared" si="7"/>
        <v>1618226.1225880513</v>
      </c>
      <c r="E65">
        <f t="shared" si="2"/>
        <v>13485.217688233761</v>
      </c>
      <c r="F65">
        <f t="shared" si="8"/>
        <v>1631711.3402762851</v>
      </c>
      <c r="G65">
        <f t="shared" si="6"/>
        <v>0.63171134027628506</v>
      </c>
    </row>
    <row r="66" spans="3:7" x14ac:dyDescent="0.6">
      <c r="C66">
        <v>60</v>
      </c>
      <c r="D66">
        <f t="shared" si="7"/>
        <v>1631711.3402762851</v>
      </c>
      <c r="E66">
        <f t="shared" si="2"/>
        <v>13597.594502302376</v>
      </c>
      <c r="F66">
        <f t="shared" si="8"/>
        <v>1645308.9347785874</v>
      </c>
      <c r="G66">
        <f t="shared" si="6"/>
        <v>0.64530893477858742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Loan trial</vt:lpstr>
      <vt:lpstr>Stock trial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Chu</dc:creator>
  <cp:lastModifiedBy>Allen Chu</cp:lastModifiedBy>
  <dcterms:created xsi:type="dcterms:W3CDTF">2017-07-13T13:40:37Z</dcterms:created>
  <dcterms:modified xsi:type="dcterms:W3CDTF">2017-07-13T16:47:32Z</dcterms:modified>
</cp:coreProperties>
</file>