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chool\ECON 6217\"/>
    </mc:Choice>
  </mc:AlternateContent>
  <xr:revisionPtr revIDLastSave="0" documentId="10_ncr:100000_{8BD9EC8B-67EF-495A-AFA0-47F54171C8DB}" xr6:coauthVersionLast="31" xr6:coauthVersionMax="31" xr10:uidLastSave="{00000000-0000-0000-0000-000000000000}"/>
  <bookViews>
    <workbookView xWindow="930" yWindow="0" windowWidth="28770" windowHeight="7980" activeTab="1" xr2:uid="{A9C87ED2-5612-4E49-8648-8F02563F972B}"/>
  </bookViews>
  <sheets>
    <sheet name="Sheet1" sheetId="1" r:id="rId1"/>
    <sheet name="Report Out" sheetId="2" r:id="rId2"/>
    <sheet name="Output" sheetId="3" r:id="rId3"/>
    <sheet name="Updated Opt" sheetId="4" r:id="rId4"/>
  </sheets>
  <definedNames>
    <definedName name="_xlnm.Print_Area" localSheetId="1">'Report Out'!$B$4:$G$88</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5" i="2" l="1"/>
  <c r="F65" i="2"/>
  <c r="E66" i="2"/>
  <c r="F66" i="2"/>
  <c r="E67" i="2"/>
  <c r="F67" i="2"/>
  <c r="E68" i="2"/>
  <c r="F68" i="2"/>
  <c r="E69" i="2"/>
  <c r="F69" i="2"/>
  <c r="F64" i="2"/>
  <c r="E64" i="2"/>
  <c r="A339" i="4"/>
  <c r="A398" i="4" s="1"/>
  <c r="A273" i="4"/>
  <c r="A332" i="4" s="1"/>
  <c r="A330" i="4"/>
  <c r="A337" i="4"/>
  <c r="A404" i="4"/>
  <c r="A407" i="4"/>
  <c r="A265" i="4"/>
  <c r="A206" i="4"/>
  <c r="A75" i="4"/>
  <c r="A133" i="4" s="1"/>
  <c r="A140" i="4"/>
  <c r="A198" i="4"/>
  <c r="A205" i="4"/>
  <c r="A263" i="4" s="1"/>
  <c r="A270" i="4"/>
  <c r="A68" i="4"/>
  <c r="A10" i="4"/>
  <c r="A295" i="3"/>
  <c r="A425" i="3"/>
  <c r="A449" i="3" s="1"/>
  <c r="A501" i="3"/>
  <c r="A502" i="3"/>
  <c r="A526" i="3" s="1"/>
  <c r="A578" i="3"/>
  <c r="A579" i="3"/>
  <c r="A603" i="3"/>
  <c r="A655" i="3"/>
  <c r="A656" i="3"/>
  <c r="A680" i="3"/>
  <c r="A372" i="3"/>
  <c r="A348" i="3"/>
  <c r="A424" i="3"/>
  <c r="A271" i="3"/>
  <c r="A119" i="3"/>
  <c r="A142" i="3" s="1"/>
  <c r="A195" i="3"/>
  <c r="A218" i="3"/>
  <c r="A347" i="3"/>
  <c r="A66" i="3"/>
  <c r="A43" i="3"/>
</calcChain>
</file>

<file path=xl/sharedStrings.xml><?xml version="1.0" encoding="utf-8"?>
<sst xmlns="http://schemas.openxmlformats.org/spreadsheetml/2006/main" count="2414" uniqueCount="189">
  <si>
    <t>Problem 1</t>
  </si>
  <si>
    <t>Model</t>
  </si>
  <si>
    <t>Total</t>
  </si>
  <si>
    <t>price</t>
  </si>
  <si>
    <t>Coef.</t>
  </si>
  <si>
    <t>t</t>
  </si>
  <si>
    <t>Interval]</t>
  </si>
  <si>
    <t>y81</t>
  </si>
  <si>
    <t>nearinc</t>
  </si>
  <si>
    <t>y81nearinc</t>
  </si>
  <si>
    <t>_cons</t>
  </si>
  <si>
    <t>P&gt;t</t>
  </si>
  <si>
    <t>[95%</t>
  </si>
  <si>
    <t>Conf.</t>
  </si>
  <si>
    <t>Coefficient</t>
  </si>
  <si>
    <t>Standard Error</t>
  </si>
  <si>
    <t>P-value</t>
  </si>
  <si>
    <t>T-Statistic</t>
  </si>
  <si>
    <t>Problem 2</t>
  </si>
  <si>
    <t>Comments:</t>
  </si>
  <si>
    <t>The difference in difference effect is -21131.76 with statistical significance below the 2% confindence level.</t>
  </si>
  <si>
    <t>Difference in Difference Estimation</t>
  </si>
  <si>
    <t>.</t>
  </si>
  <si>
    <t>do</t>
  </si>
  <si>
    <t>C:\Users\Allen\AppData\Local\Temp\STD87c_000000.tmp</t>
  </si>
  <si>
    <t>&gt;</t>
  </si>
  <si>
    <t>*</t>
  </si>
  <si>
    <t>Number</t>
  </si>
  <si>
    <t>of</t>
  </si>
  <si>
    <t>obs</t>
  </si>
  <si>
    <t>=</t>
  </si>
  <si>
    <t>Prob</t>
  </si>
  <si>
    <t>Std.</t>
  </si>
  <si>
    <t>Err.</t>
  </si>
  <si>
    <t>*Problem</t>
  </si>
  <si>
    <t>*Nearest</t>
  </si>
  <si>
    <t>Neighbor</t>
  </si>
  <si>
    <t>psmatch2</t>
  </si>
  <si>
    <t>age</t>
  </si>
  <si>
    <t>agesq</t>
  </si>
  <si>
    <t>area</t>
  </si>
  <si>
    <t>baths</t>
  </si>
  <si>
    <t>rooms</t>
  </si>
  <si>
    <t>land</t>
  </si>
  <si>
    <t>if</t>
  </si>
  <si>
    <t>y81==1,</t>
  </si>
  <si>
    <t>outcome(price)</t>
  </si>
  <si>
    <t>ate</t>
  </si>
  <si>
    <t>Probit</t>
  </si>
  <si>
    <t>regression</t>
  </si>
  <si>
    <t>LR</t>
  </si>
  <si>
    <t>chi2(6)</t>
  </si>
  <si>
    <t>chi2</t>
  </si>
  <si>
    <t>Log</t>
  </si>
  <si>
    <t>likelihood</t>
  </si>
  <si>
    <t>Pseudo</t>
  </si>
  <si>
    <t>R2</t>
  </si>
  <si>
    <t>z</t>
  </si>
  <si>
    <t>P&gt;z</t>
  </si>
  <si>
    <t>Variable</t>
  </si>
  <si>
    <t>Sample</t>
  </si>
  <si>
    <t>Treated</t>
  </si>
  <si>
    <t>Controls</t>
  </si>
  <si>
    <t>Difference</t>
  </si>
  <si>
    <t>S.E.</t>
  </si>
  <si>
    <t>T-stat</t>
  </si>
  <si>
    <t>Unmatched</t>
  </si>
  <si>
    <t>ATT</t>
  </si>
  <si>
    <t>ATU</t>
  </si>
  <si>
    <t>ATE</t>
  </si>
  <si>
    <t>Note:</t>
  </si>
  <si>
    <t>does</t>
  </si>
  <si>
    <t>not</t>
  </si>
  <si>
    <t>take</t>
  </si>
  <si>
    <t>into</t>
  </si>
  <si>
    <t>account</t>
  </si>
  <si>
    <t>that</t>
  </si>
  <si>
    <t>the</t>
  </si>
  <si>
    <t>propensity</t>
  </si>
  <si>
    <t>score</t>
  </si>
  <si>
    <t>is</t>
  </si>
  <si>
    <t>estimated.</t>
  </si>
  <si>
    <t>psmatch2:</t>
  </si>
  <si>
    <t>Common</t>
  </si>
  <si>
    <t>Treatment</t>
  </si>
  <si>
    <t>support</t>
  </si>
  <si>
    <t>assignment</t>
  </si>
  <si>
    <t>On</t>
  </si>
  <si>
    <t>suppor</t>
  </si>
  <si>
    <t>Untreated</t>
  </si>
  <si>
    <t>pstest</t>
  </si>
  <si>
    <t>land,</t>
  </si>
  <si>
    <t>sum</t>
  </si>
  <si>
    <t>both</t>
  </si>
  <si>
    <t>Mean</t>
  </si>
  <si>
    <t>%reduct</t>
  </si>
  <si>
    <t>t-test</t>
  </si>
  <si>
    <t>V(T)/</t>
  </si>
  <si>
    <t>Matched</t>
  </si>
  <si>
    <t>Control</t>
  </si>
  <si>
    <t>%bias</t>
  </si>
  <si>
    <t>bias</t>
  </si>
  <si>
    <t>p&gt;t</t>
  </si>
  <si>
    <t>V(C)</t>
  </si>
  <si>
    <t>U</t>
  </si>
  <si>
    <t>2.65*</t>
  </si>
  <si>
    <t>M</t>
  </si>
  <si>
    <t>2.46*</t>
  </si>
  <si>
    <t>2.28*</t>
  </si>
  <si>
    <t>1.92*</t>
  </si>
  <si>
    <t>variance</t>
  </si>
  <si>
    <t>ratio</t>
  </si>
  <si>
    <t>outside</t>
  </si>
  <si>
    <t>[0.53;</t>
  </si>
  <si>
    <t>1.89]</t>
  </si>
  <si>
    <t>for</t>
  </si>
  <si>
    <t>and</t>
  </si>
  <si>
    <t>Ps</t>
  </si>
  <si>
    <t>p&gt;chi2</t>
  </si>
  <si>
    <t>MeanBias</t>
  </si>
  <si>
    <t>MedBias</t>
  </si>
  <si>
    <t>B</t>
  </si>
  <si>
    <t>R</t>
  </si>
  <si>
    <t>%Var</t>
  </si>
  <si>
    <t>126.0*</t>
  </si>
  <si>
    <t>2.54*</t>
  </si>
  <si>
    <t>99.2*</t>
  </si>
  <si>
    <t>B&gt;25%,</t>
  </si>
  <si>
    <t>[0.5;</t>
  </si>
  <si>
    <t>2]</t>
  </si>
  <si>
    <t>n(5)</t>
  </si>
  <si>
    <t>48.5*</t>
  </si>
  <si>
    <t>n(10)</t>
  </si>
  <si>
    <t>0.46*</t>
  </si>
  <si>
    <t>59.4*</t>
  </si>
  <si>
    <t>*Caliber</t>
  </si>
  <si>
    <t>radius</t>
  </si>
  <si>
    <t>caliper(.</t>
  </si>
  <si>
    <t>1)</t>
  </si>
  <si>
    <t>37.0*</t>
  </si>
  <si>
    <t>2)</t>
  </si>
  <si>
    <t>35.3*</t>
  </si>
  <si>
    <t>5)</t>
  </si>
  <si>
    <t>78.8*</t>
  </si>
  <si>
    <t>2.01*</t>
  </si>
  <si>
    <t>end</t>
  </si>
  <si>
    <t>do-file</t>
  </si>
  <si>
    <t>*NearestNeighborATT</t>
  </si>
  <si>
    <t>*Nearest5ATT</t>
  </si>
  <si>
    <t>*Nearest10ATT</t>
  </si>
  <si>
    <t>*Caliberradius0.2ATT</t>
  </si>
  <si>
    <t>*Caliberradius0.5ATT</t>
  </si>
  <si>
    <t>*Caliberradius0.1ATT</t>
  </si>
  <si>
    <t>Radius 0.1</t>
  </si>
  <si>
    <t>Radius 0.2</t>
  </si>
  <si>
    <t>Radius 0.5</t>
  </si>
  <si>
    <t>Nearest 10</t>
  </si>
  <si>
    <t>Nearest 5</t>
  </si>
  <si>
    <t>Nearest 1</t>
  </si>
  <si>
    <t>Average Treatment Estimates per Model</t>
  </si>
  <si>
    <t>Problem 3</t>
  </si>
  <si>
    <t>Manning Worthley</t>
  </si>
  <si>
    <t>Econ 6217</t>
  </si>
  <si>
    <t>Assignment 5</t>
  </si>
  <si>
    <t>Overall, there is limited statistical significance with the estimates and most of the average treatment effects are negative. Interestingly, the nearest neighbor estimated average treatment effect is positive which is counter-intuitive. Prices should in theory decrease.</t>
  </si>
  <si>
    <t>|</t>
  </si>
  <si>
    <t>------------------------------------------------------------------------------</t>
  </si>
  <si>
    <t>-------------+----------------------------------------------------------------</t>
  </si>
  <si>
    <t>P&gt;|z|</t>
  </si>
  <si>
    <t>----------------------------------------------------------------------------------------</t>
  </si>
  <si>
    <t>----------------------------+-----------------------------------------------------------</t>
  </si>
  <si>
    <t>-----------+-----------+----------</t>
  </si>
  <si>
    <t>t(nearinc)</t>
  </si>
  <si>
    <t>p&gt;|t|</t>
  </si>
  <si>
    <t>------------------------+--------------------------+---------------+----------</t>
  </si>
  <si>
    <t>----------------------------------------------------------------------</t>
  </si>
  <si>
    <t>psgraph</t>
  </si>
  <si>
    <t>*NearestNeighborPs</t>
  </si>
  <si>
    <t>*Nearest5Ps</t>
  </si>
  <si>
    <t>*Nearest10Ps</t>
  </si>
  <si>
    <t>*Caliberradius0.1Ps</t>
  </si>
  <si>
    <t>*Caliberradius0.2Ps</t>
  </si>
  <si>
    <t>*Caliberradius0.5Ps</t>
  </si>
  <si>
    <t>Problem 4</t>
  </si>
  <si>
    <t>Overlap Chart</t>
  </si>
  <si>
    <t>Rubin's B</t>
  </si>
  <si>
    <t>Rubin's R</t>
  </si>
  <si>
    <t>As indicated by the asterisks for the Rubin's B &amp; R indexes, all models would not be considered sufficiently balanced. Also evident is the lack of overlap in observations with higher propensity scores as depicted by the above chart. There are limited untreated observations in the upper end of the prepensity score spetrum.</t>
  </si>
  <si>
    <t>In this analysis of the effect of home prices on vacinity to an incinerator, the propensity matching models evaluated appear to not be adequetely balanced and lack overlap. The difference in difference model appears supperior to the propensity matching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</si>
</sst>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0" xfId="0" applyFill="1"/>
    <xf numFmtId="0" fontId="1" fillId="2" borderId="0" xfId="0" applyFont="1" applyFill="1"/>
    <xf numFmtId="11" fontId="0" fillId="2" borderId="0" xfId="0" applyNumberFormat="1" applyFill="1"/>
    <xf numFmtId="0" fontId="0" fillId="2" borderId="1" xfId="0" applyFill="1" applyBorder="1"/>
    <xf numFmtId="0" fontId="0" fillId="3" borderId="1" xfId="0" applyFill="1" applyBorder="1"/>
    <xf numFmtId="0" fontId="2" fillId="2" borderId="0" xfId="0" applyFont="1" applyFill="1"/>
    <xf numFmtId="0" fontId="0" fillId="2" borderId="0" xfId="0" applyFill="1" applyBorder="1"/>
    <xf numFmtId="0" fontId="0" fillId="2" borderId="1" xfId="0" applyFill="1" applyBorder="1" applyAlignment="1">
      <alignment horizontal="left"/>
    </xf>
    <xf numFmtId="0" fontId="0" fillId="2" borderId="1" xfId="0" applyFill="1" applyBorder="1" applyAlignment="1">
      <alignment horizontal="left" vertical="top" wrapText="1"/>
    </xf>
    <xf numFmtId="0" fontId="0" fillId="3" borderId="1" xfId="0" applyFill="1" applyBorder="1" applyAlignment="1">
      <alignment horizontal="center" vertical="center"/>
    </xf>
    <xf numFmtId="0" fontId="0" fillId="3" borderId="1" xfId="0" applyFill="1" applyBorder="1" applyAlignment="1">
      <alignment horizontal="center" vertical="center"/>
    </xf>
    <xf numFmtId="2" fontId="0" fillId="2" borderId="1" xfId="0" applyNumberFormat="1" applyFill="1" applyBorder="1"/>
    <xf numFmtId="0" fontId="0" fillId="2" borderId="0" xfId="0" applyFont="1" applyFill="1"/>
    <xf numFmtId="0" fontId="0" fillId="2" borderId="1" xfId="0"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46781</xdr:colOff>
      <xdr:row>25</xdr:row>
      <xdr:rowOff>142286</xdr:rowOff>
    </xdr:to>
    <xdr:pic>
      <xdr:nvPicPr>
        <xdr:cNvPr id="2" name="Picture 1">
          <a:extLst>
            <a:ext uri="{FF2B5EF4-FFF2-40B4-BE49-F238E27FC236}">
              <a16:creationId xmlns:a16="http://schemas.microsoft.com/office/drawing/2014/main" id="{1091A010-B8EC-4DF4-9198-10A1774C49A7}"/>
            </a:ext>
          </a:extLst>
        </xdr:cNvPr>
        <xdr:cNvPicPr>
          <a:picLocks noChangeAspect="1"/>
        </xdr:cNvPicPr>
      </xdr:nvPicPr>
      <xdr:blipFill>
        <a:blip xmlns:r="http://schemas.openxmlformats.org/officeDocument/2006/relationships" r:embed="rId1"/>
        <a:stretch>
          <a:fillRect/>
        </a:stretch>
      </xdr:blipFill>
      <xdr:spPr>
        <a:xfrm>
          <a:off x="609600" y="190500"/>
          <a:ext cx="6752381" cy="47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46</xdr:row>
      <xdr:rowOff>0</xdr:rowOff>
    </xdr:from>
    <xdr:to>
      <xdr:col>6</xdr:col>
      <xdr:colOff>696516</xdr:colOff>
      <xdr:row>60</xdr:row>
      <xdr:rowOff>104775</xdr:rowOff>
    </xdr:to>
    <xdr:pic>
      <xdr:nvPicPr>
        <xdr:cNvPr id="8" name="Picture 7">
          <a:extLst>
            <a:ext uri="{FF2B5EF4-FFF2-40B4-BE49-F238E27FC236}">
              <a16:creationId xmlns:a16="http://schemas.microsoft.com/office/drawing/2014/main" id="{411ADC1C-11CB-4033-8D6F-74B7687A2D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3450" y="8658225"/>
          <a:ext cx="3811191" cy="2771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91761-FB73-48DF-A5D0-DF7B1D69EC49}">
  <dimension ref="A1"/>
  <sheetViews>
    <sheetView workbookViewId="0">
      <selection activeCell="F34" sqref="F34"/>
    </sheetView>
  </sheetViews>
  <sheetFormatPr defaultRowHeight="15" x14ac:dyDescent="0.25"/>
  <cols>
    <col min="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058FF-E1E1-4A52-9600-835EEF30BAE8}">
  <dimension ref="A1:G524"/>
  <sheetViews>
    <sheetView tabSelected="1" view="pageBreakPreview" topLeftCell="B1" zoomScale="60" zoomScaleNormal="100" workbookViewId="0">
      <selection activeCell="I12" sqref="I12"/>
    </sheetView>
  </sheetViews>
  <sheetFormatPr defaultRowHeight="15" outlineLevelCol="1" x14ac:dyDescent="0.25"/>
  <cols>
    <col min="1" max="1" width="9.140625" style="1" hidden="1" customWidth="1" outlineLevel="1"/>
    <col min="2" max="2" width="4.85546875" style="2" customWidth="1" collapsed="1"/>
    <col min="3" max="3" width="10.5703125" style="1" bestFit="1" customWidth="1"/>
    <col min="4" max="4" width="10.85546875" style="1" bestFit="1" customWidth="1"/>
    <col min="5" max="5" width="13.7109375" style="1" bestFit="1" customWidth="1"/>
    <col min="6" max="6" width="11.5703125" style="1" bestFit="1" customWidth="1"/>
    <col min="7" max="7" width="11.28515625" style="1" customWidth="1"/>
    <col min="8" max="16384" width="9.140625" style="1"/>
  </cols>
  <sheetData>
    <row r="1" spans="2:7" x14ac:dyDescent="0.25">
      <c r="B1" s="1"/>
    </row>
    <row r="2" spans="2:7" x14ac:dyDescent="0.25">
      <c r="B2" s="1"/>
    </row>
    <row r="3" spans="2:7" x14ac:dyDescent="0.25">
      <c r="B3" s="1"/>
    </row>
    <row r="4" spans="2:7" x14ac:dyDescent="0.25">
      <c r="B4" s="13" t="s">
        <v>161</v>
      </c>
    </row>
    <row r="5" spans="2:7" x14ac:dyDescent="0.25">
      <c r="B5" s="13" t="s">
        <v>162</v>
      </c>
    </row>
    <row r="6" spans="2:7" x14ac:dyDescent="0.25">
      <c r="B6" s="13" t="s">
        <v>163</v>
      </c>
    </row>
    <row r="8" spans="2:7" x14ac:dyDescent="0.25">
      <c r="B8" s="2" t="s">
        <v>0</v>
      </c>
    </row>
    <row r="9" spans="2:7" x14ac:dyDescent="0.25">
      <c r="C9" s="6" t="s">
        <v>21</v>
      </c>
    </row>
    <row r="11" spans="2:7" x14ac:dyDescent="0.25">
      <c r="C11" s="5" t="s">
        <v>1</v>
      </c>
      <c r="D11" s="5" t="s">
        <v>14</v>
      </c>
      <c r="E11" s="5" t="s">
        <v>15</v>
      </c>
      <c r="F11" s="5" t="s">
        <v>17</v>
      </c>
      <c r="G11" s="5" t="s">
        <v>16</v>
      </c>
    </row>
    <row r="12" spans="2:7" x14ac:dyDescent="0.25">
      <c r="C12" s="4"/>
      <c r="D12" s="4"/>
      <c r="E12" s="4"/>
      <c r="F12" s="4"/>
      <c r="G12" s="4"/>
    </row>
    <row r="13" spans="2:7" x14ac:dyDescent="0.25">
      <c r="C13" s="4" t="s">
        <v>7</v>
      </c>
      <c r="D13" s="4">
        <v>49385.15</v>
      </c>
      <c r="E13" s="4">
        <v>4666.491</v>
      </c>
      <c r="F13" s="4">
        <v>10.58</v>
      </c>
      <c r="G13" s="4">
        <v>0</v>
      </c>
    </row>
    <row r="14" spans="2:7" x14ac:dyDescent="0.25">
      <c r="C14" s="4" t="s">
        <v>8</v>
      </c>
      <c r="D14" s="4">
        <v>-18824.37</v>
      </c>
      <c r="E14" s="4">
        <v>5617.3530000000001</v>
      </c>
      <c r="F14" s="4">
        <v>-3.35</v>
      </c>
      <c r="G14" s="4">
        <v>1E-3</v>
      </c>
    </row>
    <row r="15" spans="2:7" x14ac:dyDescent="0.25">
      <c r="C15" s="4" t="s">
        <v>9</v>
      </c>
      <c r="D15" s="4">
        <v>-21131.759999999998</v>
      </c>
      <c r="E15" s="4">
        <v>8591.5589999999993</v>
      </c>
      <c r="F15" s="4">
        <v>-2.46</v>
      </c>
      <c r="G15" s="4">
        <v>1.4E-2</v>
      </c>
    </row>
    <row r="16" spans="2:7" x14ac:dyDescent="0.25">
      <c r="C16" s="4" t="s">
        <v>10</v>
      </c>
      <c r="D16" s="4">
        <v>82517.23</v>
      </c>
      <c r="E16" s="4">
        <v>3141.95</v>
      </c>
      <c r="F16" s="4">
        <v>26.26</v>
      </c>
      <c r="G16" s="4">
        <v>0</v>
      </c>
    </row>
    <row r="17" spans="1:7" x14ac:dyDescent="0.25">
      <c r="C17" s="7"/>
      <c r="D17" s="7"/>
      <c r="E17" s="7"/>
      <c r="F17" s="7"/>
      <c r="G17" s="7"/>
    </row>
    <row r="18" spans="1:7" x14ac:dyDescent="0.25">
      <c r="C18" s="6" t="s">
        <v>19</v>
      </c>
    </row>
    <row r="19" spans="1:7" x14ac:dyDescent="0.25">
      <c r="C19" s="9" t="s">
        <v>20</v>
      </c>
      <c r="D19" s="9"/>
      <c r="E19" s="9"/>
      <c r="F19" s="9"/>
      <c r="G19" s="9"/>
    </row>
    <row r="20" spans="1:7" x14ac:dyDescent="0.25">
      <c r="C20" s="9"/>
      <c r="D20" s="9"/>
      <c r="E20" s="9"/>
      <c r="F20" s="9"/>
      <c r="G20" s="9"/>
    </row>
    <row r="21" spans="1:7" x14ac:dyDescent="0.25">
      <c r="C21" s="9"/>
      <c r="D21" s="9"/>
      <c r="E21" s="9"/>
      <c r="F21" s="9"/>
      <c r="G21" s="9"/>
    </row>
    <row r="24" spans="1:7" x14ac:dyDescent="0.25">
      <c r="B24" s="2" t="s">
        <v>18</v>
      </c>
    </row>
    <row r="25" spans="1:7" x14ac:dyDescent="0.25">
      <c r="C25" s="6" t="s">
        <v>159</v>
      </c>
    </row>
    <row r="27" spans="1:7" x14ac:dyDescent="0.25">
      <c r="C27" s="10" t="s">
        <v>1</v>
      </c>
      <c r="D27" s="10"/>
      <c r="E27" s="11" t="s">
        <v>67</v>
      </c>
      <c r="F27" s="11" t="s">
        <v>17</v>
      </c>
    </row>
    <row r="28" spans="1:7" x14ac:dyDescent="0.25">
      <c r="A28" s="1" t="s">
        <v>147</v>
      </c>
      <c r="C28" s="8" t="s">
        <v>158</v>
      </c>
      <c r="D28" s="8"/>
      <c r="E28" s="12">
        <v>316.375</v>
      </c>
      <c r="F28" s="4">
        <v>0.02</v>
      </c>
    </row>
    <row r="29" spans="1:7" x14ac:dyDescent="0.25">
      <c r="A29" s="1" t="s">
        <v>148</v>
      </c>
      <c r="C29" s="8" t="s">
        <v>157</v>
      </c>
      <c r="D29" s="8"/>
      <c r="E29" s="12">
        <v>-2400.8200000000002</v>
      </c>
      <c r="F29" s="4">
        <v>-0.19</v>
      </c>
    </row>
    <row r="30" spans="1:7" x14ac:dyDescent="0.25">
      <c r="A30" s="1" t="s">
        <v>149</v>
      </c>
      <c r="C30" s="8" t="s">
        <v>156</v>
      </c>
      <c r="D30" s="8"/>
      <c r="E30" s="12">
        <v>-12925.5625</v>
      </c>
      <c r="F30" s="4">
        <v>-1.2</v>
      </c>
    </row>
    <row r="31" spans="1:7" x14ac:dyDescent="0.25">
      <c r="A31" s="1" t="s">
        <v>152</v>
      </c>
      <c r="C31" s="8" t="s">
        <v>153</v>
      </c>
      <c r="D31" s="8"/>
      <c r="E31" s="12">
        <v>-4748.5572099999999</v>
      </c>
      <c r="F31" s="4">
        <v>-0.4</v>
      </c>
    </row>
    <row r="32" spans="1:7" x14ac:dyDescent="0.25">
      <c r="A32" s="1" t="s">
        <v>150</v>
      </c>
      <c r="C32" s="8" t="s">
        <v>154</v>
      </c>
      <c r="D32" s="8"/>
      <c r="E32" s="12">
        <v>-6144.1530000000002</v>
      </c>
      <c r="F32" s="4">
        <v>-0.56000000000000005</v>
      </c>
    </row>
    <row r="33" spans="1:7" x14ac:dyDescent="0.25">
      <c r="A33" s="1" t="s">
        <v>151</v>
      </c>
      <c r="C33" s="8" t="s">
        <v>155</v>
      </c>
      <c r="D33" s="8"/>
      <c r="E33" s="12">
        <v>-6144.1530000000002</v>
      </c>
      <c r="F33" s="4">
        <v>-0.56000000000000005</v>
      </c>
    </row>
    <row r="35" spans="1:7" x14ac:dyDescent="0.25">
      <c r="C35" s="6" t="s">
        <v>19</v>
      </c>
    </row>
    <row r="36" spans="1:7" x14ac:dyDescent="0.25">
      <c r="C36" s="9" t="s">
        <v>164</v>
      </c>
      <c r="D36" s="9"/>
      <c r="E36" s="9"/>
      <c r="F36" s="9"/>
      <c r="G36" s="9"/>
    </row>
    <row r="37" spans="1:7" x14ac:dyDescent="0.25">
      <c r="C37" s="9"/>
      <c r="D37" s="9"/>
      <c r="E37" s="9"/>
      <c r="F37" s="9"/>
      <c r="G37" s="9"/>
    </row>
    <row r="38" spans="1:7" x14ac:dyDescent="0.25">
      <c r="C38" s="9"/>
      <c r="D38" s="9"/>
      <c r="E38" s="9"/>
      <c r="F38" s="9"/>
      <c r="G38" s="9"/>
    </row>
    <row r="39" spans="1:7" x14ac:dyDescent="0.25">
      <c r="C39" s="9"/>
      <c r="D39" s="9"/>
      <c r="E39" s="9"/>
      <c r="F39" s="9"/>
      <c r="G39" s="9"/>
    </row>
    <row r="40" spans="1:7" x14ac:dyDescent="0.25">
      <c r="C40" s="9"/>
      <c r="D40" s="9"/>
      <c r="E40" s="9"/>
      <c r="F40" s="9"/>
      <c r="G40" s="9"/>
    </row>
    <row r="41" spans="1:7" ht="6.75" customHeight="1" x14ac:dyDescent="0.25">
      <c r="C41" s="9"/>
      <c r="D41" s="9"/>
      <c r="E41" s="9"/>
      <c r="F41" s="9"/>
      <c r="G41" s="9"/>
    </row>
    <row r="43" spans="1:7" x14ac:dyDescent="0.25">
      <c r="B43" s="2" t="s">
        <v>160</v>
      </c>
    </row>
    <row r="45" spans="1:7" x14ac:dyDescent="0.25">
      <c r="C45" s="6" t="s">
        <v>184</v>
      </c>
    </row>
    <row r="63" spans="1:6" x14ac:dyDescent="0.25">
      <c r="C63" s="10" t="s">
        <v>1</v>
      </c>
      <c r="D63" s="10"/>
      <c r="E63" s="11" t="s">
        <v>185</v>
      </c>
      <c r="F63" s="11" t="s">
        <v>186</v>
      </c>
    </row>
    <row r="64" spans="1:6" x14ac:dyDescent="0.25">
      <c r="A64" s="1" t="s">
        <v>177</v>
      </c>
      <c r="C64" s="8" t="s">
        <v>158</v>
      </c>
      <c r="D64" s="8"/>
      <c r="E64" s="14" t="str">
        <f>VLOOKUP(A64,'Updated Opt'!$A:$I,7,0)</f>
        <v>99.2*</v>
      </c>
      <c r="F64" s="14">
        <f>VLOOKUP(A64,'Updated Opt'!$A:$I,8,0)</f>
        <v>1.59</v>
      </c>
    </row>
    <row r="65" spans="1:7" x14ac:dyDescent="0.25">
      <c r="A65" s="1" t="s">
        <v>178</v>
      </c>
      <c r="C65" s="8" t="s">
        <v>157</v>
      </c>
      <c r="D65" s="8"/>
      <c r="E65" s="14" t="str">
        <f>VLOOKUP(A65,'Updated Opt'!$A:$I,7,0)</f>
        <v>48.5*</v>
      </c>
      <c r="F65" s="14">
        <f>VLOOKUP(A65,'Updated Opt'!$A:$I,8,0)</f>
        <v>0.74</v>
      </c>
    </row>
    <row r="66" spans="1:7" x14ac:dyDescent="0.25">
      <c r="A66" s="1" t="s">
        <v>179</v>
      </c>
      <c r="C66" s="8" t="s">
        <v>156</v>
      </c>
      <c r="D66" s="8"/>
      <c r="E66" s="14" t="str">
        <f>VLOOKUP(A66,'Updated Opt'!$A:$I,7,0)</f>
        <v>59.4*</v>
      </c>
      <c r="F66" s="14">
        <f>VLOOKUP(A66,'Updated Opt'!$A:$I,8,0)</f>
        <v>1.08</v>
      </c>
    </row>
    <row r="67" spans="1:7" x14ac:dyDescent="0.25">
      <c r="A67" s="1" t="s">
        <v>180</v>
      </c>
      <c r="C67" s="8" t="s">
        <v>153</v>
      </c>
      <c r="D67" s="8"/>
      <c r="E67" s="14" t="str">
        <f>VLOOKUP(A67,'Updated Opt'!$A:$I,7,0)</f>
        <v>37.0*</v>
      </c>
      <c r="F67" s="14">
        <f>VLOOKUP(A67,'Updated Opt'!$A:$I,8,0)</f>
        <v>1.1599999999999999</v>
      </c>
    </row>
    <row r="68" spans="1:7" x14ac:dyDescent="0.25">
      <c r="A68" s="1" t="s">
        <v>181</v>
      </c>
      <c r="C68" s="8" t="s">
        <v>154</v>
      </c>
      <c r="D68" s="8"/>
      <c r="E68" s="14" t="str">
        <f>VLOOKUP(A68,'Updated Opt'!$A:$I,7,0)</f>
        <v>35.3*</v>
      </c>
      <c r="F68" s="14">
        <f>VLOOKUP(A68,'Updated Opt'!$A:$I,8,0)</f>
        <v>1.05</v>
      </c>
    </row>
    <row r="69" spans="1:7" x14ac:dyDescent="0.25">
      <c r="A69" s="1" t="s">
        <v>182</v>
      </c>
      <c r="C69" s="8" t="s">
        <v>155</v>
      </c>
      <c r="D69" s="8"/>
      <c r="E69" s="14" t="str">
        <f>VLOOKUP(A69,'Updated Opt'!$A:$I,7,0)</f>
        <v>78.8*</v>
      </c>
      <c r="F69" s="14" t="str">
        <f>VLOOKUP(A69,'Updated Opt'!$A:$I,8,0)</f>
        <v>2.01*</v>
      </c>
    </row>
    <row r="71" spans="1:7" x14ac:dyDescent="0.25">
      <c r="B71" s="1"/>
    </row>
    <row r="72" spans="1:7" x14ac:dyDescent="0.25">
      <c r="C72" s="6" t="s">
        <v>19</v>
      </c>
    </row>
    <row r="73" spans="1:7" x14ac:dyDescent="0.25">
      <c r="C73" s="9" t="s">
        <v>187</v>
      </c>
      <c r="D73" s="9"/>
      <c r="E73" s="9"/>
      <c r="F73" s="9"/>
      <c r="G73" s="9"/>
    </row>
    <row r="74" spans="1:7" x14ac:dyDescent="0.25">
      <c r="C74" s="9"/>
      <c r="D74" s="9"/>
      <c r="E74" s="9"/>
      <c r="F74" s="9"/>
      <c r="G74" s="9"/>
    </row>
    <row r="75" spans="1:7" x14ac:dyDescent="0.25">
      <c r="C75" s="9"/>
      <c r="D75" s="9"/>
      <c r="E75" s="9"/>
      <c r="F75" s="9"/>
      <c r="G75" s="9"/>
    </row>
    <row r="76" spans="1:7" x14ac:dyDescent="0.25">
      <c r="C76" s="9"/>
      <c r="D76" s="9"/>
      <c r="E76" s="9"/>
      <c r="F76" s="9"/>
      <c r="G76" s="9"/>
    </row>
    <row r="77" spans="1:7" x14ac:dyDescent="0.25">
      <c r="C77" s="9"/>
      <c r="D77" s="9"/>
      <c r="E77" s="9"/>
      <c r="F77" s="9"/>
      <c r="G77" s="9"/>
    </row>
    <row r="78" spans="1:7" x14ac:dyDescent="0.25">
      <c r="C78" s="9"/>
      <c r="D78" s="9"/>
      <c r="E78" s="9"/>
      <c r="F78" s="9"/>
      <c r="G78" s="9"/>
    </row>
    <row r="80" spans="1:7" x14ac:dyDescent="0.25">
      <c r="B80" s="2" t="s">
        <v>183</v>
      </c>
    </row>
    <row r="82" spans="1:7" ht="15" customHeight="1" x14ac:dyDescent="0.25">
      <c r="C82" s="6" t="s">
        <v>19</v>
      </c>
    </row>
    <row r="83" spans="1:7" x14ac:dyDescent="0.25">
      <c r="A83"/>
      <c r="C83" s="9" t="s">
        <v>188</v>
      </c>
      <c r="D83" s="9"/>
      <c r="E83" s="9"/>
      <c r="F83" s="9"/>
      <c r="G83" s="9"/>
    </row>
    <row r="84" spans="1:7" x14ac:dyDescent="0.25">
      <c r="C84" s="9"/>
      <c r="D84" s="9"/>
      <c r="E84" s="9"/>
      <c r="F84" s="9"/>
      <c r="G84" s="9"/>
    </row>
    <row r="85" spans="1:7" x14ac:dyDescent="0.25">
      <c r="C85" s="9"/>
      <c r="D85" s="9"/>
      <c r="E85" s="9"/>
      <c r="F85" s="9"/>
      <c r="G85" s="9"/>
    </row>
    <row r="86" spans="1:7" x14ac:dyDescent="0.25">
      <c r="C86" s="9"/>
      <c r="D86" s="9"/>
      <c r="E86" s="9"/>
      <c r="F86" s="9"/>
      <c r="G86" s="9"/>
    </row>
    <row r="87" spans="1:7" x14ac:dyDescent="0.25">
      <c r="C87" s="9"/>
      <c r="D87" s="9"/>
      <c r="E87" s="9"/>
      <c r="F87" s="9"/>
      <c r="G87" s="9"/>
    </row>
    <row r="88" spans="1:7" x14ac:dyDescent="0.25">
      <c r="C88" s="9"/>
      <c r="D88" s="9"/>
      <c r="E88" s="9"/>
      <c r="F88" s="9"/>
      <c r="G88" s="9"/>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sheetData>
  <mergeCells count="18">
    <mergeCell ref="C83:G88"/>
    <mergeCell ref="C36:G41"/>
    <mergeCell ref="C63:D63"/>
    <mergeCell ref="C64:D64"/>
    <mergeCell ref="C65:D65"/>
    <mergeCell ref="C66:D66"/>
    <mergeCell ref="C67:D67"/>
    <mergeCell ref="C68:D68"/>
    <mergeCell ref="C69:D69"/>
    <mergeCell ref="C73:G78"/>
    <mergeCell ref="C33:D33"/>
    <mergeCell ref="C19:G21"/>
    <mergeCell ref="C28:D28"/>
    <mergeCell ref="C29:D29"/>
    <mergeCell ref="C30:D30"/>
    <mergeCell ref="C31:D31"/>
    <mergeCell ref="C32:D32"/>
    <mergeCell ref="C27:D27"/>
  </mergeCells>
  <pageMargins left="0.7" right="0.7" top="0.75" bottom="0.75" header="0.3" footer="0.3"/>
  <pageSetup orientation="portrait" r:id="rId1"/>
  <rowBreaks count="1" manualBreakCount="1">
    <brk id="42" min="1"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63DF6-987D-43D1-908C-BEF55BF50D45}">
  <dimension ref="A26:O680"/>
  <sheetViews>
    <sheetView topLeftCell="A145" workbookViewId="0">
      <selection activeCell="I190" sqref="I189:I190"/>
    </sheetView>
  </sheetViews>
  <sheetFormatPr defaultRowHeight="15" x14ac:dyDescent="0.25"/>
  <cols>
    <col min="1" max="1" width="17.5703125" style="1" bestFit="1" customWidth="1"/>
    <col min="2" max="2" width="9.140625" style="1"/>
    <col min="3" max="3" width="13.7109375" style="1" customWidth="1"/>
    <col min="4" max="5" width="9.140625" style="1"/>
    <col min="6" max="6" width="11.7109375" style="1" bestFit="1" customWidth="1"/>
    <col min="7" max="16384" width="9.140625" style="1"/>
  </cols>
  <sheetData>
    <row r="26" spans="2:10" x14ac:dyDescent="0.25">
      <c r="C26" s="3"/>
      <c r="E26" s="3"/>
    </row>
    <row r="27" spans="2:10" x14ac:dyDescent="0.25">
      <c r="C27" s="3"/>
      <c r="E27" s="3"/>
    </row>
    <row r="29" spans="2:10" x14ac:dyDescent="0.25">
      <c r="C29" s="3"/>
      <c r="E29" s="3"/>
    </row>
    <row r="32" spans="2:10" x14ac:dyDescent="0.25">
      <c r="B32" s="1" t="s">
        <v>3</v>
      </c>
      <c r="C32" s="1" t="s">
        <v>4</v>
      </c>
      <c r="D32" s="1" t="s">
        <v>32</v>
      </c>
      <c r="E32" s="1" t="s">
        <v>33</v>
      </c>
      <c r="F32" s="1" t="s">
        <v>5</v>
      </c>
      <c r="G32" s="1" t="s">
        <v>11</v>
      </c>
      <c r="H32" s="1" t="s">
        <v>12</v>
      </c>
      <c r="I32" s="1" t="s">
        <v>13</v>
      </c>
      <c r="J32" s="1" t="s">
        <v>6</v>
      </c>
    </row>
    <row r="34" spans="1:14" x14ac:dyDescent="0.25">
      <c r="B34" s="1" t="s">
        <v>7</v>
      </c>
      <c r="C34" s="1">
        <v>49385.15</v>
      </c>
      <c r="D34" s="1">
        <v>4666.491</v>
      </c>
      <c r="E34" s="1">
        <v>10.58</v>
      </c>
      <c r="F34" s="1">
        <v>0</v>
      </c>
      <c r="G34" s="1">
        <v>40203.949999999997</v>
      </c>
      <c r="H34" s="1">
        <v>58566.36</v>
      </c>
    </row>
    <row r="35" spans="1:14" x14ac:dyDescent="0.25">
      <c r="B35" s="1" t="s">
        <v>8</v>
      </c>
      <c r="C35" s="1">
        <v>-18824.37</v>
      </c>
      <c r="D35" s="1">
        <v>5617.3530000000001</v>
      </c>
      <c r="E35" s="1">
        <v>-3.35</v>
      </c>
      <c r="F35" s="1">
        <v>1E-3</v>
      </c>
      <c r="G35" s="1">
        <v>-29876.38</v>
      </c>
      <c r="H35" s="1">
        <v>-7772.3639999999996</v>
      </c>
    </row>
    <row r="36" spans="1:14" x14ac:dyDescent="0.25">
      <c r="B36" s="1" t="s">
        <v>9</v>
      </c>
      <c r="C36" s="1">
        <v>-21131.759999999998</v>
      </c>
      <c r="D36" s="1">
        <v>8591.5589999999993</v>
      </c>
      <c r="E36" s="1">
        <v>-2.46</v>
      </c>
      <c r="F36" s="1">
        <v>1.4E-2</v>
      </c>
      <c r="G36" s="1">
        <v>-38035.440000000002</v>
      </c>
      <c r="H36" s="1">
        <v>-4228.0789999999997</v>
      </c>
    </row>
    <row r="37" spans="1:14" x14ac:dyDescent="0.25">
      <c r="B37" s="1" t="s">
        <v>10</v>
      </c>
      <c r="C37" s="1">
        <v>82517.23</v>
      </c>
      <c r="D37" s="1">
        <v>3141.95</v>
      </c>
      <c r="E37" s="1">
        <v>26.26</v>
      </c>
      <c r="F37" s="1">
        <v>0</v>
      </c>
      <c r="G37" s="1">
        <v>76335.520000000004</v>
      </c>
      <c r="H37" s="1">
        <v>88698.94</v>
      </c>
    </row>
    <row r="40" spans="1:14" x14ac:dyDescent="0.25">
      <c r="B40" s="1" t="s">
        <v>22</v>
      </c>
    </row>
    <row r="41" spans="1:14" x14ac:dyDescent="0.25">
      <c r="B41" s="1" t="s">
        <v>22</v>
      </c>
      <c r="C41" s="1" t="s">
        <v>34</v>
      </c>
      <c r="D41" s="1">
        <v>2</v>
      </c>
    </row>
    <row r="42" spans="1:14" x14ac:dyDescent="0.25">
      <c r="B42" s="1" t="s">
        <v>22</v>
      </c>
    </row>
    <row r="43" spans="1:14" x14ac:dyDescent="0.25">
      <c r="A43" s="1" t="str">
        <f>C43&amp;D43</f>
        <v>*NearestNeighbor</v>
      </c>
      <c r="B43" s="1" t="s">
        <v>22</v>
      </c>
      <c r="C43" s="1" t="s">
        <v>35</v>
      </c>
      <c r="D43" s="1" t="s">
        <v>36</v>
      </c>
    </row>
    <row r="44" spans="1:14" x14ac:dyDescent="0.25">
      <c r="B44" s="1" t="s">
        <v>22</v>
      </c>
      <c r="C44" s="1" t="s">
        <v>37</v>
      </c>
      <c r="D44" s="1" t="s">
        <v>8</v>
      </c>
      <c r="E44" s="1" t="s">
        <v>38</v>
      </c>
      <c r="F44" s="1" t="s">
        <v>39</v>
      </c>
      <c r="G44" s="1" t="s">
        <v>40</v>
      </c>
      <c r="H44" s="1" t="s">
        <v>41</v>
      </c>
      <c r="I44" s="1" t="s">
        <v>42</v>
      </c>
      <c r="J44" s="1" t="s">
        <v>43</v>
      </c>
      <c r="K44" s="1" t="s">
        <v>44</v>
      </c>
      <c r="L44" s="1" t="s">
        <v>45</v>
      </c>
      <c r="M44" s="1" t="s">
        <v>46</v>
      </c>
      <c r="N44" s="1" t="s">
        <v>47</v>
      </c>
    </row>
    <row r="46" spans="1:14" x14ac:dyDescent="0.25">
      <c r="B46" s="1" t="s">
        <v>48</v>
      </c>
      <c r="C46" s="1" t="s">
        <v>49</v>
      </c>
      <c r="D46" s="1" t="s">
        <v>27</v>
      </c>
      <c r="E46" s="1" t="s">
        <v>28</v>
      </c>
      <c r="F46" s="1" t="s">
        <v>29</v>
      </c>
      <c r="G46" s="1" t="s">
        <v>30</v>
      </c>
      <c r="H46" s="1">
        <v>142</v>
      </c>
    </row>
    <row r="47" spans="1:14" x14ac:dyDescent="0.25">
      <c r="B47" s="1" t="s">
        <v>50</v>
      </c>
      <c r="C47" s="1" t="s">
        <v>51</v>
      </c>
      <c r="D47" s="1" t="s">
        <v>30</v>
      </c>
      <c r="E47" s="1">
        <v>40.19</v>
      </c>
    </row>
    <row r="48" spans="1:14" x14ac:dyDescent="0.25">
      <c r="B48" s="1" t="s">
        <v>31</v>
      </c>
      <c r="C48" s="1" t="s">
        <v>25</v>
      </c>
      <c r="D48" s="1" t="s">
        <v>52</v>
      </c>
      <c r="E48" s="1" t="s">
        <v>30</v>
      </c>
      <c r="F48" s="1">
        <v>0</v>
      </c>
    </row>
    <row r="49" spans="2:10" x14ac:dyDescent="0.25">
      <c r="B49" s="1" t="s">
        <v>53</v>
      </c>
      <c r="C49" s="1" t="s">
        <v>54</v>
      </c>
      <c r="D49" s="1" t="s">
        <v>30</v>
      </c>
      <c r="E49" s="1">
        <v>-64.329903000000002</v>
      </c>
      <c r="F49" s="1" t="s">
        <v>55</v>
      </c>
      <c r="G49" s="1" t="s">
        <v>56</v>
      </c>
      <c r="H49" s="1" t="s">
        <v>30</v>
      </c>
      <c r="I49" s="1">
        <v>0.23799999999999999</v>
      </c>
    </row>
    <row r="52" spans="2:10" x14ac:dyDescent="0.25">
      <c r="B52" s="1" t="s">
        <v>8</v>
      </c>
      <c r="C52" s="1" t="s">
        <v>4</v>
      </c>
      <c r="D52" s="1" t="s">
        <v>32</v>
      </c>
      <c r="E52" s="1" t="s">
        <v>33</v>
      </c>
      <c r="F52" s="1" t="s">
        <v>57</v>
      </c>
      <c r="G52" s="1" t="s">
        <v>58</v>
      </c>
      <c r="H52" s="1" t="s">
        <v>12</v>
      </c>
      <c r="I52" s="1" t="s">
        <v>13</v>
      </c>
      <c r="J52" s="1" t="s">
        <v>6</v>
      </c>
    </row>
    <row r="54" spans="2:10" x14ac:dyDescent="0.25">
      <c r="B54" s="1" t="s">
        <v>38</v>
      </c>
      <c r="C54" s="1">
        <v>5.5753E-3</v>
      </c>
      <c r="D54" s="1">
        <v>1.9640299999999999E-2</v>
      </c>
      <c r="E54" s="1">
        <v>0.28000000000000003</v>
      </c>
      <c r="F54" s="1">
        <v>0.77700000000000002</v>
      </c>
      <c r="G54" s="1">
        <v>-3.2918900000000001E-2</v>
      </c>
      <c r="H54" s="1">
        <v>4.4069499999999998E-2</v>
      </c>
    </row>
    <row r="55" spans="2:10" x14ac:dyDescent="0.25">
      <c r="B55" s="1" t="s">
        <v>39</v>
      </c>
      <c r="C55" s="3">
        <v>7.17E-6</v>
      </c>
      <c r="D55" s="1">
        <v>1.727E-4</v>
      </c>
      <c r="E55" s="1">
        <v>0.04</v>
      </c>
      <c r="F55" s="1">
        <v>0.96699999999999997</v>
      </c>
      <c r="G55" s="1">
        <v>-3.3129999999999998E-4</v>
      </c>
      <c r="H55" s="1">
        <v>3.457E-4</v>
      </c>
    </row>
    <row r="56" spans="2:10" x14ac:dyDescent="0.25">
      <c r="B56" s="1" t="s">
        <v>40</v>
      </c>
      <c r="C56" s="1">
        <v>3.3789999999999997E-4</v>
      </c>
      <c r="D56" s="1">
        <v>2.4379999999999999E-4</v>
      </c>
      <c r="E56" s="1">
        <v>1.39</v>
      </c>
      <c r="F56" s="1">
        <v>0.16600000000000001</v>
      </c>
      <c r="G56" s="1">
        <v>-1.3990000000000001E-4</v>
      </c>
      <c r="H56" s="1">
        <v>8.1579999999999999E-4</v>
      </c>
    </row>
    <row r="57" spans="2:10" x14ac:dyDescent="0.25">
      <c r="B57" s="1" t="s">
        <v>41</v>
      </c>
      <c r="C57" s="1">
        <v>-0.47549639999999999</v>
      </c>
      <c r="D57" s="1">
        <v>0.29460579999999997</v>
      </c>
      <c r="E57" s="1">
        <v>-1.61</v>
      </c>
      <c r="F57" s="1">
        <v>0.107</v>
      </c>
      <c r="G57" s="1">
        <v>-1.052913</v>
      </c>
      <c r="H57" s="1">
        <v>0.10192039999999999</v>
      </c>
    </row>
    <row r="58" spans="2:10" x14ac:dyDescent="0.25">
      <c r="B58" s="1" t="s">
        <v>42</v>
      </c>
      <c r="C58" s="1">
        <v>-0.2280943</v>
      </c>
      <c r="D58" s="1">
        <v>0.21731829999999999</v>
      </c>
      <c r="E58" s="1">
        <v>-1.05</v>
      </c>
      <c r="F58" s="1">
        <v>0.29399999999999998</v>
      </c>
      <c r="G58" s="1">
        <v>-0.65403020000000001</v>
      </c>
      <c r="H58" s="1">
        <v>0.19784170000000001</v>
      </c>
    </row>
    <row r="59" spans="2:10" x14ac:dyDescent="0.25">
      <c r="B59" s="1" t="s">
        <v>43</v>
      </c>
      <c r="C59" s="1">
        <v>-2.3300000000000001E-5</v>
      </c>
      <c r="D59" s="3">
        <v>7.7600000000000002E-6</v>
      </c>
      <c r="E59" s="1">
        <v>-3.01</v>
      </c>
      <c r="F59" s="1">
        <v>3.0000000000000001E-3</v>
      </c>
      <c r="G59" s="1">
        <v>-3.8600000000000003E-5</v>
      </c>
      <c r="H59" s="3">
        <v>-8.1200000000000002E-6</v>
      </c>
    </row>
    <row r="60" spans="2:10" x14ac:dyDescent="0.25">
      <c r="B60" s="1" t="s">
        <v>10</v>
      </c>
      <c r="C60" s="1">
        <v>1.937173</v>
      </c>
      <c r="D60" s="1">
        <v>1.4728669999999999</v>
      </c>
      <c r="E60" s="1">
        <v>1.32</v>
      </c>
      <c r="F60" s="1">
        <v>0.188</v>
      </c>
      <c r="G60" s="1">
        <v>-0.94959360000000004</v>
      </c>
      <c r="H60" s="1">
        <v>4.8239390000000002</v>
      </c>
    </row>
    <row r="63" spans="2:10" x14ac:dyDescent="0.25">
      <c r="B63" s="1" t="s">
        <v>59</v>
      </c>
      <c r="C63" s="1" t="s">
        <v>60</v>
      </c>
      <c r="D63" s="1" t="s">
        <v>61</v>
      </c>
      <c r="E63" s="1" t="s">
        <v>62</v>
      </c>
      <c r="F63" s="1" t="s">
        <v>63</v>
      </c>
      <c r="G63" s="1" t="s">
        <v>64</v>
      </c>
      <c r="H63" s="1" t="s">
        <v>65</v>
      </c>
    </row>
    <row r="65" spans="1:14" x14ac:dyDescent="0.25">
      <c r="B65" s="1" t="s">
        <v>3</v>
      </c>
      <c r="C65" s="1" t="s">
        <v>66</v>
      </c>
      <c r="D65" s="1">
        <v>91946.25</v>
      </c>
      <c r="E65" s="1">
        <v>131902.38200000001</v>
      </c>
      <c r="F65" s="1">
        <v>-39956.132400000002</v>
      </c>
      <c r="G65" s="1">
        <v>7587.6768599999996</v>
      </c>
      <c r="H65" s="1">
        <v>-5.27</v>
      </c>
    </row>
    <row r="66" spans="1:14" x14ac:dyDescent="0.25">
      <c r="A66" s="1" t="str">
        <f>A43&amp;B66</f>
        <v>*NearestNeighborATT</v>
      </c>
      <c r="B66" s="1" t="s">
        <v>67</v>
      </c>
      <c r="C66" s="1">
        <v>91946.25</v>
      </c>
      <c r="D66" s="1">
        <v>91629.875</v>
      </c>
      <c r="E66" s="1">
        <v>316.375</v>
      </c>
      <c r="F66" s="1">
        <v>16055.876200000001</v>
      </c>
      <c r="G66" s="1">
        <v>0.02</v>
      </c>
    </row>
    <row r="67" spans="1:14" x14ac:dyDescent="0.25">
      <c r="B67" s="1" t="s">
        <v>68</v>
      </c>
      <c r="C67" s="1">
        <v>131902.38200000001</v>
      </c>
      <c r="D67" s="1">
        <v>131756.86300000001</v>
      </c>
      <c r="E67" s="1">
        <v>-145.51960800000001</v>
      </c>
      <c r="F67" s="1" t="s">
        <v>22</v>
      </c>
      <c r="G67" s="1" t="s">
        <v>22</v>
      </c>
    </row>
    <row r="68" spans="1:14" x14ac:dyDescent="0.25">
      <c r="B68" s="1" t="s">
        <v>69</v>
      </c>
      <c r="C68" s="1">
        <v>-15.4084507</v>
      </c>
      <c r="D68" s="1" t="s">
        <v>22</v>
      </c>
      <c r="E68" s="1" t="s">
        <v>22</v>
      </c>
    </row>
    <row r="70" spans="1:14" x14ac:dyDescent="0.25">
      <c r="B70" s="1" t="s">
        <v>70</v>
      </c>
      <c r="C70" s="1" t="s">
        <v>64</v>
      </c>
      <c r="D70" s="1" t="s">
        <v>71</v>
      </c>
      <c r="E70" s="1" t="s">
        <v>72</v>
      </c>
      <c r="F70" s="1" t="s">
        <v>73</v>
      </c>
      <c r="G70" s="1" t="s">
        <v>74</v>
      </c>
      <c r="H70" s="1" t="s">
        <v>75</v>
      </c>
      <c r="I70" s="1" t="s">
        <v>76</v>
      </c>
      <c r="J70" s="1" t="s">
        <v>77</v>
      </c>
      <c r="K70" s="1" t="s">
        <v>78</v>
      </c>
      <c r="L70" s="1" t="s">
        <v>79</v>
      </c>
      <c r="M70" s="1" t="s">
        <v>80</v>
      </c>
      <c r="N70" s="1" t="s">
        <v>81</v>
      </c>
    </row>
    <row r="72" spans="1:14" x14ac:dyDescent="0.25">
      <c r="B72" s="1" t="s">
        <v>82</v>
      </c>
    </row>
    <row r="73" spans="1:14" x14ac:dyDescent="0.25">
      <c r="B73" s="1" t="s">
        <v>82</v>
      </c>
      <c r="C73" s="1" t="s">
        <v>83</v>
      </c>
    </row>
    <row r="74" spans="1:14" x14ac:dyDescent="0.25">
      <c r="B74" s="1" t="s">
        <v>84</v>
      </c>
      <c r="C74" s="1" t="s">
        <v>85</v>
      </c>
    </row>
    <row r="75" spans="1:14" x14ac:dyDescent="0.25">
      <c r="B75" s="1" t="s">
        <v>86</v>
      </c>
      <c r="C75" s="1" t="s">
        <v>87</v>
      </c>
      <c r="D75" s="1" t="s">
        <v>88</v>
      </c>
      <c r="E75" s="1" t="s">
        <v>2</v>
      </c>
    </row>
    <row r="77" spans="1:14" x14ac:dyDescent="0.25">
      <c r="B77" s="1" t="s">
        <v>89</v>
      </c>
      <c r="C77" s="1">
        <v>102</v>
      </c>
      <c r="D77" s="1">
        <v>102</v>
      </c>
    </row>
    <row r="78" spans="1:14" x14ac:dyDescent="0.25">
      <c r="B78" s="1" t="s">
        <v>61</v>
      </c>
      <c r="C78" s="1">
        <v>40</v>
      </c>
      <c r="D78" s="1">
        <v>40</v>
      </c>
    </row>
    <row r="80" spans="1:14" x14ac:dyDescent="0.25">
      <c r="B80" s="1" t="s">
        <v>2</v>
      </c>
      <c r="C80" s="1">
        <v>142</v>
      </c>
      <c r="D80" s="1">
        <v>142</v>
      </c>
    </row>
    <row r="83" spans="2:11" x14ac:dyDescent="0.25">
      <c r="B83" s="1" t="s">
        <v>22</v>
      </c>
      <c r="C83" s="1" t="s">
        <v>90</v>
      </c>
      <c r="D83" s="1" t="s">
        <v>38</v>
      </c>
      <c r="E83" s="1" t="s">
        <v>39</v>
      </c>
      <c r="F83" s="1" t="s">
        <v>40</v>
      </c>
      <c r="G83" s="1" t="s">
        <v>41</v>
      </c>
      <c r="H83" s="1" t="s">
        <v>42</v>
      </c>
      <c r="I83" s="1" t="s">
        <v>91</v>
      </c>
      <c r="J83" s="1" t="s">
        <v>92</v>
      </c>
      <c r="K83" s="1" t="s">
        <v>93</v>
      </c>
    </row>
    <row r="86" spans="2:11" x14ac:dyDescent="0.25">
      <c r="B86" s="1" t="s">
        <v>66</v>
      </c>
      <c r="C86" s="1" t="s">
        <v>94</v>
      </c>
      <c r="D86" s="1" t="s">
        <v>95</v>
      </c>
      <c r="E86" s="1" t="s">
        <v>96</v>
      </c>
      <c r="F86" s="1" t="s">
        <v>97</v>
      </c>
    </row>
    <row r="87" spans="2:11" x14ac:dyDescent="0.25">
      <c r="B87" s="1" t="s">
        <v>59</v>
      </c>
      <c r="C87" s="1" t="s">
        <v>98</v>
      </c>
      <c r="D87" s="1" t="s">
        <v>61</v>
      </c>
      <c r="E87" s="1" t="s">
        <v>99</v>
      </c>
      <c r="F87" s="1" t="s">
        <v>100</v>
      </c>
      <c r="G87" s="1" t="s">
        <v>101</v>
      </c>
      <c r="H87" s="1" t="s">
        <v>5</v>
      </c>
      <c r="I87" s="1" t="s">
        <v>102</v>
      </c>
      <c r="J87" s="1" t="s">
        <v>103</v>
      </c>
    </row>
    <row r="89" spans="2:11" x14ac:dyDescent="0.25">
      <c r="B89" s="1" t="s">
        <v>38</v>
      </c>
      <c r="C89" s="1" t="s">
        <v>104</v>
      </c>
      <c r="D89" s="1">
        <v>27.95</v>
      </c>
      <c r="E89" s="1">
        <v>8.5</v>
      </c>
      <c r="F89" s="1">
        <v>77.8</v>
      </c>
      <c r="G89" s="1">
        <v>4.67</v>
      </c>
      <c r="H89" s="1">
        <v>0</v>
      </c>
      <c r="I89" s="1" t="s">
        <v>105</v>
      </c>
    </row>
    <row r="90" spans="2:11" x14ac:dyDescent="0.25">
      <c r="B90" s="1" t="s">
        <v>106</v>
      </c>
      <c r="C90" s="1">
        <v>27.95</v>
      </c>
      <c r="D90" s="1">
        <v>34.424999999999997</v>
      </c>
      <c r="E90" s="1">
        <v>-25.9</v>
      </c>
      <c r="F90" s="1">
        <v>66.7</v>
      </c>
      <c r="G90" s="1">
        <v>-1.04</v>
      </c>
      <c r="H90" s="1">
        <v>0.3</v>
      </c>
      <c r="I90" s="1">
        <v>1.43</v>
      </c>
    </row>
    <row r="92" spans="2:11" x14ac:dyDescent="0.25">
      <c r="B92" s="1" t="s">
        <v>39</v>
      </c>
      <c r="C92" s="1" t="s">
        <v>104</v>
      </c>
      <c r="D92" s="1">
        <v>1665.3</v>
      </c>
      <c r="E92" s="1">
        <v>411.05</v>
      </c>
      <c r="F92" s="1">
        <v>50.9</v>
      </c>
      <c r="G92" s="1">
        <v>3.03</v>
      </c>
      <c r="H92" s="1">
        <v>3.0000000000000001E-3</v>
      </c>
      <c r="I92" s="1" t="s">
        <v>107</v>
      </c>
    </row>
    <row r="93" spans="2:11" x14ac:dyDescent="0.25">
      <c r="B93" s="1" t="s">
        <v>106</v>
      </c>
      <c r="C93" s="1">
        <v>1665.3</v>
      </c>
      <c r="D93" s="1">
        <v>1803.3</v>
      </c>
      <c r="E93" s="1">
        <v>-5.6</v>
      </c>
      <c r="F93" s="1">
        <v>89</v>
      </c>
      <c r="G93" s="1">
        <v>-0.25</v>
      </c>
      <c r="H93" s="1">
        <v>0.80500000000000005</v>
      </c>
      <c r="I93" s="1" t="s">
        <v>108</v>
      </c>
    </row>
    <row r="95" spans="2:11" x14ac:dyDescent="0.25">
      <c r="B95" s="1" t="s">
        <v>40</v>
      </c>
      <c r="C95" s="1" t="s">
        <v>104</v>
      </c>
      <c r="D95" s="1">
        <v>1962.3</v>
      </c>
      <c r="E95" s="1">
        <v>2351.3000000000002</v>
      </c>
      <c r="F95" s="1">
        <v>-50.6</v>
      </c>
      <c r="G95" s="1">
        <v>-2.87</v>
      </c>
      <c r="H95" s="1">
        <v>5.0000000000000001E-3</v>
      </c>
      <c r="I95" s="1">
        <v>1.65</v>
      </c>
    </row>
    <row r="96" spans="2:11" x14ac:dyDescent="0.25">
      <c r="B96" s="1" t="s">
        <v>106</v>
      </c>
      <c r="C96" s="1">
        <v>1962.3</v>
      </c>
      <c r="D96" s="1">
        <v>1842.3</v>
      </c>
      <c r="E96" s="1">
        <v>15.6</v>
      </c>
      <c r="F96" s="1">
        <v>69.099999999999994</v>
      </c>
      <c r="G96" s="1">
        <v>0.68</v>
      </c>
      <c r="H96" s="1">
        <v>0.498</v>
      </c>
      <c r="I96" s="1">
        <v>1.44</v>
      </c>
    </row>
    <row r="98" spans="2:15" x14ac:dyDescent="0.25">
      <c r="B98" s="1" t="s">
        <v>41</v>
      </c>
      <c r="C98" s="1" t="s">
        <v>104</v>
      </c>
      <c r="D98" s="1">
        <v>1.825</v>
      </c>
      <c r="E98" s="1">
        <v>2.5979999999999999</v>
      </c>
      <c r="F98" s="1">
        <v>-101</v>
      </c>
      <c r="G98" s="1">
        <v>-5.69</v>
      </c>
      <c r="H98" s="1">
        <v>0</v>
      </c>
      <c r="I98" s="1">
        <v>1.55</v>
      </c>
    </row>
    <row r="99" spans="2:15" x14ac:dyDescent="0.25">
      <c r="B99" s="1" t="s">
        <v>106</v>
      </c>
      <c r="C99" s="1">
        <v>1.825</v>
      </c>
      <c r="D99" s="1">
        <v>1.7250000000000001</v>
      </c>
      <c r="E99" s="1">
        <v>13.1</v>
      </c>
      <c r="F99" s="1">
        <v>87.1</v>
      </c>
      <c r="G99" s="1">
        <v>0.56000000000000005</v>
      </c>
      <c r="H99" s="1">
        <v>0.57699999999999996</v>
      </c>
      <c r="I99" s="1">
        <v>1.26</v>
      </c>
    </row>
    <row r="101" spans="2:15" x14ac:dyDescent="0.25">
      <c r="B101" s="1" t="s">
        <v>42</v>
      </c>
      <c r="C101" s="1" t="s">
        <v>104</v>
      </c>
      <c r="D101" s="1">
        <v>6.15</v>
      </c>
      <c r="E101" s="1">
        <v>6.7647000000000004</v>
      </c>
      <c r="F101" s="1">
        <v>-74.400000000000006</v>
      </c>
      <c r="G101" s="1">
        <v>-4.22</v>
      </c>
      <c r="H101" s="1">
        <v>0</v>
      </c>
      <c r="I101" s="1">
        <v>1.64</v>
      </c>
    </row>
    <row r="102" spans="2:15" x14ac:dyDescent="0.25">
      <c r="B102" s="1" t="s">
        <v>106</v>
      </c>
      <c r="C102" s="1">
        <v>6.15</v>
      </c>
      <c r="D102" s="1">
        <v>5.8</v>
      </c>
      <c r="E102" s="1">
        <v>42.3</v>
      </c>
      <c r="F102" s="1">
        <v>43.1</v>
      </c>
      <c r="G102" s="1">
        <v>1.86</v>
      </c>
      <c r="H102" s="1">
        <v>6.7000000000000004E-2</v>
      </c>
      <c r="I102" s="1">
        <v>1.48</v>
      </c>
    </row>
    <row r="104" spans="2:15" x14ac:dyDescent="0.25">
      <c r="B104" s="1" t="s">
        <v>43</v>
      </c>
      <c r="C104" s="1" t="s">
        <v>104</v>
      </c>
      <c r="D104" s="1">
        <v>23164</v>
      </c>
      <c r="E104" s="1">
        <v>40251</v>
      </c>
      <c r="F104" s="1">
        <v>-97.3</v>
      </c>
      <c r="G104" s="1">
        <v>-5.62</v>
      </c>
      <c r="H104" s="1">
        <v>0</v>
      </c>
      <c r="I104" s="1" t="s">
        <v>109</v>
      </c>
    </row>
    <row r="105" spans="2:15" x14ac:dyDescent="0.25">
      <c r="B105" s="1" t="s">
        <v>106</v>
      </c>
      <c r="C105" s="1">
        <v>23164</v>
      </c>
      <c r="D105" s="1">
        <v>29387</v>
      </c>
      <c r="E105" s="1">
        <v>-35.4</v>
      </c>
      <c r="F105" s="1">
        <v>63.6</v>
      </c>
      <c r="G105" s="1">
        <v>-1.39</v>
      </c>
      <c r="H105" s="1">
        <v>0.16900000000000001</v>
      </c>
      <c r="I105" s="1">
        <v>1.02</v>
      </c>
    </row>
    <row r="108" spans="2:15" x14ac:dyDescent="0.25">
      <c r="B108" s="1" t="s">
        <v>26</v>
      </c>
      <c r="C108" s="1" t="s">
        <v>44</v>
      </c>
      <c r="D108" s="1" t="s">
        <v>110</v>
      </c>
      <c r="E108" s="1" t="s">
        <v>111</v>
      </c>
      <c r="F108" s="1" t="s">
        <v>112</v>
      </c>
      <c r="G108" s="1" t="s">
        <v>113</v>
      </c>
      <c r="H108" s="1" t="s">
        <v>114</v>
      </c>
      <c r="I108" s="1" t="s">
        <v>115</v>
      </c>
      <c r="J108" s="1" t="s">
        <v>104</v>
      </c>
      <c r="K108" s="1" t="s">
        <v>116</v>
      </c>
      <c r="L108" s="1" t="s">
        <v>113</v>
      </c>
      <c r="M108" s="1" t="s">
        <v>114</v>
      </c>
      <c r="N108" s="1" t="s">
        <v>115</v>
      </c>
      <c r="O108" s="1" t="s">
        <v>106</v>
      </c>
    </row>
    <row r="111" spans="2:15" x14ac:dyDescent="0.25">
      <c r="B111" s="1" t="s">
        <v>60</v>
      </c>
      <c r="C111" s="1" t="s">
        <v>117</v>
      </c>
      <c r="D111" s="1" t="s">
        <v>56</v>
      </c>
      <c r="E111" s="1" t="s">
        <v>50</v>
      </c>
      <c r="F111" s="1" t="s">
        <v>52</v>
      </c>
      <c r="G111" s="1" t="s">
        <v>118</v>
      </c>
      <c r="H111" s="1" t="s">
        <v>119</v>
      </c>
      <c r="I111" s="1" t="s">
        <v>120</v>
      </c>
      <c r="J111" s="1" t="s">
        <v>121</v>
      </c>
      <c r="K111" s="1" t="s">
        <v>122</v>
      </c>
      <c r="L111" s="1" t="s">
        <v>123</v>
      </c>
    </row>
    <row r="113" spans="1:15" x14ac:dyDescent="0.25">
      <c r="B113" s="1" t="s">
        <v>66</v>
      </c>
      <c r="C113" s="1">
        <v>0.23799999999999999</v>
      </c>
      <c r="D113" s="1">
        <v>40.19</v>
      </c>
      <c r="E113" s="1">
        <v>0</v>
      </c>
      <c r="F113" s="1">
        <v>75.3</v>
      </c>
      <c r="G113" s="1">
        <v>76.099999999999994</v>
      </c>
      <c r="H113" s="1" t="s">
        <v>124</v>
      </c>
      <c r="I113" s="1" t="s">
        <v>125</v>
      </c>
      <c r="J113" s="1">
        <v>50</v>
      </c>
    </row>
    <row r="114" spans="1:15" x14ac:dyDescent="0.25">
      <c r="B114" s="1" t="s">
        <v>98</v>
      </c>
      <c r="C114" s="1">
        <v>0.159</v>
      </c>
      <c r="D114" s="1">
        <v>17.600000000000001</v>
      </c>
      <c r="E114" s="1">
        <v>7.0000000000000001E-3</v>
      </c>
      <c r="F114" s="1">
        <v>23</v>
      </c>
      <c r="G114" s="1">
        <v>20.8</v>
      </c>
      <c r="H114" s="1" t="s">
        <v>126</v>
      </c>
      <c r="I114" s="1">
        <v>1.59</v>
      </c>
      <c r="J114" s="1">
        <v>17</v>
      </c>
    </row>
    <row r="116" spans="1:15" x14ac:dyDescent="0.25">
      <c r="B116" s="1" t="s">
        <v>26</v>
      </c>
      <c r="C116" s="1" t="s">
        <v>44</v>
      </c>
      <c r="D116" s="1" t="s">
        <v>127</v>
      </c>
      <c r="E116" s="1" t="s">
        <v>122</v>
      </c>
      <c r="F116" s="1" t="s">
        <v>112</v>
      </c>
      <c r="G116" s="1" t="s">
        <v>128</v>
      </c>
      <c r="H116" s="1" t="s">
        <v>129</v>
      </c>
    </row>
    <row r="118" spans="1:15" x14ac:dyDescent="0.25">
      <c r="B118" s="1" t="s">
        <v>22</v>
      </c>
    </row>
    <row r="119" spans="1:15" x14ac:dyDescent="0.25">
      <c r="A119" s="1" t="str">
        <f t="shared" ref="A119:A182" si="0">C119&amp;D119</f>
        <v>*Nearest5</v>
      </c>
      <c r="B119" s="1" t="s">
        <v>22</v>
      </c>
      <c r="C119" s="1" t="s">
        <v>35</v>
      </c>
      <c r="D119" s="1">
        <v>5</v>
      </c>
    </row>
    <row r="120" spans="1:15" x14ac:dyDescent="0.25">
      <c r="B120" s="1" t="s">
        <v>22</v>
      </c>
      <c r="C120" s="1" t="s">
        <v>37</v>
      </c>
      <c r="D120" s="1" t="s">
        <v>8</v>
      </c>
      <c r="E120" s="1" t="s">
        <v>38</v>
      </c>
      <c r="F120" s="1" t="s">
        <v>39</v>
      </c>
      <c r="G120" s="1" t="s">
        <v>40</v>
      </c>
      <c r="H120" s="1" t="s">
        <v>41</v>
      </c>
      <c r="I120" s="1" t="s">
        <v>42</v>
      </c>
      <c r="J120" s="1" t="s">
        <v>43</v>
      </c>
      <c r="K120" s="1" t="s">
        <v>44</v>
      </c>
      <c r="L120" s="1" t="s">
        <v>45</v>
      </c>
      <c r="M120" s="1" t="s">
        <v>46</v>
      </c>
      <c r="N120" s="1" t="s">
        <v>130</v>
      </c>
      <c r="O120" s="1" t="s">
        <v>47</v>
      </c>
    </row>
    <row r="122" spans="1:15" x14ac:dyDescent="0.25">
      <c r="B122" s="1" t="s">
        <v>48</v>
      </c>
      <c r="C122" s="1" t="s">
        <v>49</v>
      </c>
      <c r="D122" s="1" t="s">
        <v>27</v>
      </c>
      <c r="E122" s="1" t="s">
        <v>28</v>
      </c>
      <c r="F122" s="1" t="s">
        <v>29</v>
      </c>
      <c r="G122" s="1" t="s">
        <v>30</v>
      </c>
      <c r="H122" s="1">
        <v>142</v>
      </c>
    </row>
    <row r="123" spans="1:15" x14ac:dyDescent="0.25">
      <c r="B123" s="1" t="s">
        <v>50</v>
      </c>
      <c r="C123" s="1" t="s">
        <v>51</v>
      </c>
      <c r="D123" s="1" t="s">
        <v>30</v>
      </c>
      <c r="E123" s="1">
        <v>40.19</v>
      </c>
    </row>
    <row r="124" spans="1:15" x14ac:dyDescent="0.25">
      <c r="B124" s="1" t="s">
        <v>31</v>
      </c>
      <c r="C124" s="1" t="s">
        <v>25</v>
      </c>
      <c r="D124" s="1" t="s">
        <v>52</v>
      </c>
      <c r="E124" s="1" t="s">
        <v>30</v>
      </c>
      <c r="F124" s="1">
        <v>0</v>
      </c>
    </row>
    <row r="125" spans="1:15" x14ac:dyDescent="0.25">
      <c r="B125" s="1" t="s">
        <v>53</v>
      </c>
      <c r="C125" s="1" t="s">
        <v>54</v>
      </c>
      <c r="D125" s="1" t="s">
        <v>30</v>
      </c>
      <c r="E125" s="1">
        <v>-64.329903000000002</v>
      </c>
      <c r="F125" s="1" t="s">
        <v>55</v>
      </c>
      <c r="G125" s="1" t="s">
        <v>56</v>
      </c>
      <c r="H125" s="1" t="s">
        <v>30</v>
      </c>
      <c r="I125" s="1">
        <v>0.23799999999999999</v>
      </c>
    </row>
    <row r="128" spans="1:15" x14ac:dyDescent="0.25">
      <c r="B128" s="1" t="s">
        <v>8</v>
      </c>
      <c r="C128" s="1" t="s">
        <v>4</v>
      </c>
      <c r="D128" s="1" t="s">
        <v>32</v>
      </c>
      <c r="E128" s="1" t="s">
        <v>33</v>
      </c>
      <c r="F128" s="1" t="s">
        <v>57</v>
      </c>
      <c r="G128" s="1" t="s">
        <v>58</v>
      </c>
      <c r="H128" s="1" t="s">
        <v>12</v>
      </c>
      <c r="I128" s="1" t="s">
        <v>13</v>
      </c>
      <c r="J128" s="1" t="s">
        <v>6</v>
      </c>
    </row>
    <row r="130" spans="1:8" x14ac:dyDescent="0.25">
      <c r="B130" s="1" t="s">
        <v>38</v>
      </c>
      <c r="C130" s="1">
        <v>5.5753E-3</v>
      </c>
      <c r="D130" s="1">
        <v>1.9640299999999999E-2</v>
      </c>
      <c r="E130" s="1">
        <v>0.28000000000000003</v>
      </c>
      <c r="F130" s="1">
        <v>0.77700000000000002</v>
      </c>
      <c r="G130" s="1">
        <v>-3.2918900000000001E-2</v>
      </c>
      <c r="H130" s="1">
        <v>4.4069499999999998E-2</v>
      </c>
    </row>
    <row r="131" spans="1:8" x14ac:dyDescent="0.25">
      <c r="B131" s="1" t="s">
        <v>39</v>
      </c>
      <c r="C131" s="3">
        <v>7.17E-6</v>
      </c>
      <c r="D131" s="1">
        <v>1.727E-4</v>
      </c>
      <c r="E131" s="1">
        <v>0.04</v>
      </c>
      <c r="F131" s="1">
        <v>0.96699999999999997</v>
      </c>
      <c r="G131" s="1">
        <v>-3.3129999999999998E-4</v>
      </c>
      <c r="H131" s="1">
        <v>3.457E-4</v>
      </c>
    </row>
    <row r="132" spans="1:8" x14ac:dyDescent="0.25">
      <c r="B132" s="1" t="s">
        <v>40</v>
      </c>
      <c r="C132" s="1">
        <v>3.3789999999999997E-4</v>
      </c>
      <c r="D132" s="1">
        <v>2.4379999999999999E-4</v>
      </c>
      <c r="E132" s="1">
        <v>1.39</v>
      </c>
      <c r="F132" s="1">
        <v>0.16600000000000001</v>
      </c>
      <c r="G132" s="1">
        <v>-1.3990000000000001E-4</v>
      </c>
      <c r="H132" s="1">
        <v>8.1579999999999999E-4</v>
      </c>
    </row>
    <row r="133" spans="1:8" x14ac:dyDescent="0.25">
      <c r="B133" s="1" t="s">
        <v>41</v>
      </c>
      <c r="C133" s="1">
        <v>-0.47549639999999999</v>
      </c>
      <c r="D133" s="1">
        <v>0.29460579999999997</v>
      </c>
      <c r="E133" s="1">
        <v>-1.61</v>
      </c>
      <c r="F133" s="1">
        <v>0.107</v>
      </c>
      <c r="G133" s="1">
        <v>-1.052913</v>
      </c>
      <c r="H133" s="1">
        <v>0.10192039999999999</v>
      </c>
    </row>
    <row r="134" spans="1:8" x14ac:dyDescent="0.25">
      <c r="B134" s="1" t="s">
        <v>42</v>
      </c>
      <c r="C134" s="1">
        <v>-0.2280943</v>
      </c>
      <c r="D134" s="1">
        <v>0.21731829999999999</v>
      </c>
      <c r="E134" s="1">
        <v>-1.05</v>
      </c>
      <c r="F134" s="1">
        <v>0.29399999999999998</v>
      </c>
      <c r="G134" s="1">
        <v>-0.65403020000000001</v>
      </c>
      <c r="H134" s="1">
        <v>0.19784170000000001</v>
      </c>
    </row>
    <row r="135" spans="1:8" x14ac:dyDescent="0.25">
      <c r="B135" s="1" t="s">
        <v>43</v>
      </c>
      <c r="C135" s="1">
        <v>-2.3300000000000001E-5</v>
      </c>
      <c r="D135" s="3">
        <v>7.7600000000000002E-6</v>
      </c>
      <c r="E135" s="1">
        <v>-3.01</v>
      </c>
      <c r="F135" s="1">
        <v>3.0000000000000001E-3</v>
      </c>
      <c r="G135" s="1">
        <v>-3.8600000000000003E-5</v>
      </c>
      <c r="H135" s="3">
        <v>-8.1200000000000002E-6</v>
      </c>
    </row>
    <row r="136" spans="1:8" x14ac:dyDescent="0.25">
      <c r="B136" s="1" t="s">
        <v>10</v>
      </c>
      <c r="C136" s="1">
        <v>1.937173</v>
      </c>
      <c r="D136" s="1">
        <v>1.4728669999999999</v>
      </c>
      <c r="E136" s="1">
        <v>1.32</v>
      </c>
      <c r="F136" s="1">
        <v>0.188</v>
      </c>
      <c r="G136" s="1">
        <v>-0.94959360000000004</v>
      </c>
      <c r="H136" s="1">
        <v>4.8239390000000002</v>
      </c>
    </row>
    <row r="139" spans="1:8" x14ac:dyDescent="0.25">
      <c r="B139" s="1" t="s">
        <v>59</v>
      </c>
      <c r="C139" s="1" t="s">
        <v>60</v>
      </c>
      <c r="D139" s="1" t="s">
        <v>61</v>
      </c>
      <c r="E139" s="1" t="s">
        <v>62</v>
      </c>
      <c r="F139" s="1" t="s">
        <v>63</v>
      </c>
      <c r="G139" s="1" t="s">
        <v>64</v>
      </c>
      <c r="H139" s="1" t="s">
        <v>65</v>
      </c>
    </row>
    <row r="141" spans="1:8" x14ac:dyDescent="0.25">
      <c r="B141" s="1" t="s">
        <v>3</v>
      </c>
      <c r="C141" s="1" t="s">
        <v>66</v>
      </c>
      <c r="D141" s="1">
        <v>91946.25</v>
      </c>
      <c r="E141" s="1">
        <v>131902.38200000001</v>
      </c>
      <c r="F141" s="1">
        <v>-39956.132400000002</v>
      </c>
      <c r="G141" s="1">
        <v>7587.6768599999996</v>
      </c>
      <c r="H141" s="1">
        <v>-5.27</v>
      </c>
    </row>
    <row r="142" spans="1:8" x14ac:dyDescent="0.25">
      <c r="A142" s="1" t="str">
        <f t="shared" ref="A142" si="1">A119&amp;B142</f>
        <v>*Nearest5ATT</v>
      </c>
      <c r="B142" s="1" t="s">
        <v>67</v>
      </c>
      <c r="C142" s="1">
        <v>91946.25</v>
      </c>
      <c r="D142" s="1">
        <v>94347.07</v>
      </c>
      <c r="E142" s="1">
        <v>-2400.8200000000002</v>
      </c>
      <c r="F142" s="1">
        <v>12387.6096</v>
      </c>
      <c r="G142" s="1">
        <v>-0.19</v>
      </c>
    </row>
    <row r="143" spans="1:8" x14ac:dyDescent="0.25">
      <c r="B143" s="1" t="s">
        <v>68</v>
      </c>
      <c r="C143" s="1">
        <v>131902.38200000001</v>
      </c>
      <c r="D143" s="1">
        <v>134709.804</v>
      </c>
      <c r="E143" s="1">
        <v>2807.42157</v>
      </c>
      <c r="F143" s="1" t="s">
        <v>22</v>
      </c>
      <c r="G143" s="1" t="s">
        <v>22</v>
      </c>
    </row>
    <row r="144" spans="1:8" x14ac:dyDescent="0.25">
      <c r="B144" s="1" t="s">
        <v>69</v>
      </c>
      <c r="C144" s="1">
        <v>1340.3112699999999</v>
      </c>
      <c r="D144" s="1" t="s">
        <v>22</v>
      </c>
      <c r="E144" s="1" t="s">
        <v>22</v>
      </c>
    </row>
    <row r="146" spans="2:14" x14ac:dyDescent="0.25">
      <c r="B146" s="1" t="s">
        <v>70</v>
      </c>
      <c r="C146" s="1" t="s">
        <v>64</v>
      </c>
      <c r="D146" s="1" t="s">
        <v>71</v>
      </c>
      <c r="E146" s="1" t="s">
        <v>72</v>
      </c>
      <c r="F146" s="1" t="s">
        <v>73</v>
      </c>
      <c r="G146" s="1" t="s">
        <v>74</v>
      </c>
      <c r="H146" s="1" t="s">
        <v>75</v>
      </c>
      <c r="I146" s="1" t="s">
        <v>76</v>
      </c>
      <c r="J146" s="1" t="s">
        <v>77</v>
      </c>
      <c r="K146" s="1" t="s">
        <v>78</v>
      </c>
      <c r="L146" s="1" t="s">
        <v>79</v>
      </c>
      <c r="M146" s="1" t="s">
        <v>80</v>
      </c>
      <c r="N146" s="1" t="s">
        <v>81</v>
      </c>
    </row>
    <row r="148" spans="2:14" x14ac:dyDescent="0.25">
      <c r="B148" s="1" t="s">
        <v>82</v>
      </c>
    </row>
    <row r="149" spans="2:14" x14ac:dyDescent="0.25">
      <c r="B149" s="1" t="s">
        <v>82</v>
      </c>
      <c r="C149" s="1" t="s">
        <v>83</v>
      </c>
    </row>
    <row r="150" spans="2:14" x14ac:dyDescent="0.25">
      <c r="B150" s="1" t="s">
        <v>84</v>
      </c>
      <c r="C150" s="1" t="s">
        <v>85</v>
      </c>
    </row>
    <row r="151" spans="2:14" x14ac:dyDescent="0.25">
      <c r="B151" s="1" t="s">
        <v>86</v>
      </c>
      <c r="C151" s="1" t="s">
        <v>87</v>
      </c>
      <c r="D151" s="1" t="s">
        <v>88</v>
      </c>
      <c r="E151" s="1" t="s">
        <v>2</v>
      </c>
    </row>
    <row r="153" spans="2:14" x14ac:dyDescent="0.25">
      <c r="B153" s="1" t="s">
        <v>89</v>
      </c>
      <c r="C153" s="1">
        <v>102</v>
      </c>
      <c r="D153" s="1">
        <v>102</v>
      </c>
    </row>
    <row r="154" spans="2:14" x14ac:dyDescent="0.25">
      <c r="B154" s="1" t="s">
        <v>61</v>
      </c>
      <c r="C154" s="1">
        <v>40</v>
      </c>
      <c r="D154" s="1">
        <v>40</v>
      </c>
    </row>
    <row r="156" spans="2:14" x14ac:dyDescent="0.25">
      <c r="B156" s="1" t="s">
        <v>2</v>
      </c>
      <c r="C156" s="1">
        <v>142</v>
      </c>
      <c r="D156" s="1">
        <v>142</v>
      </c>
    </row>
    <row r="159" spans="2:14" x14ac:dyDescent="0.25">
      <c r="B159" s="1" t="s">
        <v>22</v>
      </c>
      <c r="C159" s="1" t="s">
        <v>90</v>
      </c>
      <c r="D159" s="1" t="s">
        <v>38</v>
      </c>
      <c r="E159" s="1" t="s">
        <v>39</v>
      </c>
      <c r="F159" s="1" t="s">
        <v>40</v>
      </c>
      <c r="G159" s="1" t="s">
        <v>41</v>
      </c>
      <c r="H159" s="1" t="s">
        <v>42</v>
      </c>
      <c r="I159" s="1" t="s">
        <v>91</v>
      </c>
      <c r="J159" s="1" t="s">
        <v>92</v>
      </c>
      <c r="K159" s="1" t="s">
        <v>93</v>
      </c>
    </row>
    <row r="162" spans="2:10" x14ac:dyDescent="0.25">
      <c r="B162" s="1" t="s">
        <v>66</v>
      </c>
      <c r="C162" s="1" t="s">
        <v>94</v>
      </c>
      <c r="D162" s="1" t="s">
        <v>95</v>
      </c>
      <c r="E162" s="1" t="s">
        <v>96</v>
      </c>
      <c r="F162" s="1" t="s">
        <v>97</v>
      </c>
    </row>
    <row r="163" spans="2:10" x14ac:dyDescent="0.25">
      <c r="B163" s="1" t="s">
        <v>59</v>
      </c>
      <c r="C163" s="1" t="s">
        <v>98</v>
      </c>
      <c r="D163" s="1" t="s">
        <v>61</v>
      </c>
      <c r="E163" s="1" t="s">
        <v>99</v>
      </c>
      <c r="F163" s="1" t="s">
        <v>100</v>
      </c>
      <c r="G163" s="1" t="s">
        <v>101</v>
      </c>
      <c r="H163" s="1" t="s">
        <v>5</v>
      </c>
      <c r="I163" s="1" t="s">
        <v>102</v>
      </c>
      <c r="J163" s="1" t="s">
        <v>103</v>
      </c>
    </row>
    <row r="165" spans="2:10" x14ac:dyDescent="0.25">
      <c r="B165" s="1" t="s">
        <v>38</v>
      </c>
      <c r="C165" s="1" t="s">
        <v>104</v>
      </c>
      <c r="D165" s="1">
        <v>27.95</v>
      </c>
      <c r="E165" s="1">
        <v>8.5</v>
      </c>
      <c r="F165" s="1">
        <v>77.8</v>
      </c>
      <c r="G165" s="1">
        <v>4.67</v>
      </c>
      <c r="H165" s="1">
        <v>0</v>
      </c>
      <c r="I165" s="1" t="s">
        <v>105</v>
      </c>
    </row>
    <row r="166" spans="2:10" x14ac:dyDescent="0.25">
      <c r="B166" s="1" t="s">
        <v>106</v>
      </c>
      <c r="C166" s="1">
        <v>27.95</v>
      </c>
      <c r="D166" s="1">
        <v>29.655000000000001</v>
      </c>
      <c r="E166" s="1">
        <v>-6.8</v>
      </c>
      <c r="F166" s="1">
        <v>91.2</v>
      </c>
      <c r="G166" s="1">
        <v>-0.27</v>
      </c>
      <c r="H166" s="1">
        <v>0.79</v>
      </c>
      <c r="I166" s="1">
        <v>1.25</v>
      </c>
    </row>
    <row r="168" spans="2:10" x14ac:dyDescent="0.25">
      <c r="B168" s="1" t="s">
        <v>39</v>
      </c>
      <c r="C168" s="1" t="s">
        <v>104</v>
      </c>
      <c r="D168" s="1">
        <v>1665.3</v>
      </c>
      <c r="E168" s="1">
        <v>411.05</v>
      </c>
      <c r="F168" s="1">
        <v>50.9</v>
      </c>
      <c r="G168" s="1">
        <v>3.03</v>
      </c>
      <c r="H168" s="1">
        <v>3.0000000000000001E-3</v>
      </c>
      <c r="I168" s="1" t="s">
        <v>107</v>
      </c>
    </row>
    <row r="169" spans="2:10" x14ac:dyDescent="0.25">
      <c r="B169" s="1" t="s">
        <v>106</v>
      </c>
      <c r="C169" s="1">
        <v>1665.3</v>
      </c>
      <c r="D169" s="1">
        <v>1585.2</v>
      </c>
      <c r="E169" s="1">
        <v>3.2</v>
      </c>
      <c r="F169" s="1">
        <v>93.6</v>
      </c>
      <c r="G169" s="1">
        <v>0.12</v>
      </c>
      <c r="H169" s="1">
        <v>0.90300000000000002</v>
      </c>
      <c r="I169" s="1">
        <v>1</v>
      </c>
    </row>
    <row r="171" spans="2:10" x14ac:dyDescent="0.25">
      <c r="B171" s="1" t="s">
        <v>40</v>
      </c>
      <c r="C171" s="1" t="s">
        <v>104</v>
      </c>
      <c r="D171" s="1">
        <v>1962.3</v>
      </c>
      <c r="E171" s="1">
        <v>2351.3000000000002</v>
      </c>
      <c r="F171" s="1">
        <v>-50.6</v>
      </c>
      <c r="G171" s="1">
        <v>-2.87</v>
      </c>
      <c r="H171" s="1">
        <v>5.0000000000000001E-3</v>
      </c>
      <c r="I171" s="1">
        <v>1.65</v>
      </c>
    </row>
    <row r="172" spans="2:10" x14ac:dyDescent="0.25">
      <c r="B172" s="1" t="s">
        <v>106</v>
      </c>
      <c r="C172" s="1">
        <v>1962.3</v>
      </c>
      <c r="D172" s="1">
        <v>1830.5</v>
      </c>
      <c r="E172" s="1">
        <v>17.100000000000001</v>
      </c>
      <c r="F172" s="1">
        <v>66.099999999999994</v>
      </c>
      <c r="G172" s="1">
        <v>0.72</v>
      </c>
      <c r="H172" s="1">
        <v>0.47699999999999998</v>
      </c>
      <c r="I172" s="1">
        <v>1.18</v>
      </c>
    </row>
    <row r="174" spans="2:10" x14ac:dyDescent="0.25">
      <c r="B174" s="1" t="s">
        <v>41</v>
      </c>
      <c r="C174" s="1" t="s">
        <v>104</v>
      </c>
      <c r="D174" s="1">
        <v>1.825</v>
      </c>
      <c r="E174" s="1">
        <v>2.5979999999999999</v>
      </c>
      <c r="F174" s="1">
        <v>-101</v>
      </c>
      <c r="G174" s="1">
        <v>-5.69</v>
      </c>
      <c r="H174" s="1">
        <v>0</v>
      </c>
      <c r="I174" s="1">
        <v>1.55</v>
      </c>
    </row>
    <row r="175" spans="2:10" x14ac:dyDescent="0.25">
      <c r="B175" s="1" t="s">
        <v>106</v>
      </c>
      <c r="C175" s="1">
        <v>1.825</v>
      </c>
      <c r="D175" s="1">
        <v>1.7150000000000001</v>
      </c>
      <c r="E175" s="1">
        <v>14.4</v>
      </c>
      <c r="F175" s="1">
        <v>85.8</v>
      </c>
      <c r="G175" s="1">
        <v>0.57999999999999996</v>
      </c>
      <c r="H175" s="1">
        <v>0.56200000000000006</v>
      </c>
      <c r="I175" s="1">
        <v>1</v>
      </c>
    </row>
    <row r="177" spans="2:15" x14ac:dyDescent="0.25">
      <c r="B177" s="1" t="s">
        <v>42</v>
      </c>
      <c r="C177" s="1" t="s">
        <v>104</v>
      </c>
      <c r="D177" s="1">
        <v>6.15</v>
      </c>
      <c r="E177" s="1">
        <v>6.7647000000000004</v>
      </c>
      <c r="F177" s="1">
        <v>-74.400000000000006</v>
      </c>
      <c r="G177" s="1">
        <v>-4.22</v>
      </c>
      <c r="H177" s="1">
        <v>0</v>
      </c>
      <c r="I177" s="1">
        <v>1.64</v>
      </c>
    </row>
    <row r="178" spans="2:15" x14ac:dyDescent="0.25">
      <c r="B178" s="1" t="s">
        <v>106</v>
      </c>
      <c r="C178" s="1">
        <v>6.15</v>
      </c>
      <c r="D178" s="1">
        <v>6.085</v>
      </c>
      <c r="E178" s="1">
        <v>7.9</v>
      </c>
      <c r="F178" s="1">
        <v>89.4</v>
      </c>
      <c r="G178" s="1">
        <v>0.31</v>
      </c>
      <c r="H178" s="1">
        <v>0.76</v>
      </c>
      <c r="I178" s="1">
        <v>0.89</v>
      </c>
    </row>
    <row r="180" spans="2:15" x14ac:dyDescent="0.25">
      <c r="B180" s="1" t="s">
        <v>43</v>
      </c>
      <c r="C180" s="1" t="s">
        <v>104</v>
      </c>
      <c r="D180" s="1">
        <v>23164</v>
      </c>
      <c r="E180" s="1">
        <v>40251</v>
      </c>
      <c r="F180" s="1">
        <v>-97.3</v>
      </c>
      <c r="G180" s="1">
        <v>-5.62</v>
      </c>
      <c r="H180" s="1">
        <v>0</v>
      </c>
      <c r="I180" s="1" t="s">
        <v>109</v>
      </c>
    </row>
    <row r="181" spans="2:15" x14ac:dyDescent="0.25">
      <c r="B181" s="1" t="s">
        <v>106</v>
      </c>
      <c r="C181" s="1">
        <v>23164</v>
      </c>
      <c r="D181" s="1">
        <v>27216</v>
      </c>
      <c r="E181" s="1">
        <v>-23.1</v>
      </c>
      <c r="F181" s="1">
        <v>76.3</v>
      </c>
      <c r="G181" s="1">
        <v>-0.93</v>
      </c>
      <c r="H181" s="1">
        <v>0.35299999999999998</v>
      </c>
      <c r="I181" s="1">
        <v>1.17</v>
      </c>
    </row>
    <row r="184" spans="2:15" x14ac:dyDescent="0.25">
      <c r="B184" s="1" t="s">
        <v>26</v>
      </c>
      <c r="C184" s="1" t="s">
        <v>44</v>
      </c>
      <c r="D184" s="1" t="s">
        <v>110</v>
      </c>
      <c r="E184" s="1" t="s">
        <v>111</v>
      </c>
      <c r="F184" s="1" t="s">
        <v>112</v>
      </c>
      <c r="G184" s="1" t="s">
        <v>113</v>
      </c>
      <c r="H184" s="1" t="s">
        <v>114</v>
      </c>
      <c r="I184" s="1" t="s">
        <v>115</v>
      </c>
      <c r="J184" s="1" t="s">
        <v>104</v>
      </c>
      <c r="K184" s="1" t="s">
        <v>116</v>
      </c>
      <c r="L184" s="1" t="s">
        <v>113</v>
      </c>
      <c r="M184" s="1" t="s">
        <v>114</v>
      </c>
      <c r="N184" s="1" t="s">
        <v>115</v>
      </c>
      <c r="O184" s="1" t="s">
        <v>106</v>
      </c>
    </row>
    <row r="187" spans="2:15" x14ac:dyDescent="0.25">
      <c r="B187" s="1" t="s">
        <v>60</v>
      </c>
      <c r="C187" s="1" t="s">
        <v>117</v>
      </c>
      <c r="D187" s="1" t="s">
        <v>56</v>
      </c>
      <c r="E187" s="1" t="s">
        <v>50</v>
      </c>
      <c r="F187" s="1" t="s">
        <v>52</v>
      </c>
      <c r="G187" s="1" t="s">
        <v>118</v>
      </c>
      <c r="H187" s="1" t="s">
        <v>119</v>
      </c>
      <c r="I187" s="1" t="s">
        <v>120</v>
      </c>
      <c r="J187" s="1" t="s">
        <v>121</v>
      </c>
      <c r="K187" s="1" t="s">
        <v>122</v>
      </c>
      <c r="L187" s="1" t="s">
        <v>123</v>
      </c>
    </row>
    <row r="189" spans="2:15" x14ac:dyDescent="0.25">
      <c r="B189" s="1" t="s">
        <v>66</v>
      </c>
      <c r="C189" s="1">
        <v>0.23799999999999999</v>
      </c>
      <c r="D189" s="1">
        <v>40.19</v>
      </c>
      <c r="E189" s="1">
        <v>0</v>
      </c>
      <c r="F189" s="1">
        <v>75.3</v>
      </c>
      <c r="G189" s="1">
        <v>76.099999999999994</v>
      </c>
      <c r="H189" s="1" t="s">
        <v>124</v>
      </c>
      <c r="I189" s="1" t="s">
        <v>125</v>
      </c>
      <c r="J189" s="1">
        <v>50</v>
      </c>
    </row>
    <row r="190" spans="2:15" x14ac:dyDescent="0.25">
      <c r="B190" s="1" t="s">
        <v>98</v>
      </c>
      <c r="C190" s="1">
        <v>4.2000000000000003E-2</v>
      </c>
      <c r="D190" s="1">
        <v>4.66</v>
      </c>
      <c r="E190" s="1">
        <v>0.58799999999999997</v>
      </c>
      <c r="F190" s="1">
        <v>12.1</v>
      </c>
      <c r="G190" s="1">
        <v>11.1</v>
      </c>
      <c r="H190" s="1" t="s">
        <v>131</v>
      </c>
      <c r="I190" s="1">
        <v>0.74</v>
      </c>
      <c r="J190" s="1">
        <v>0</v>
      </c>
    </row>
    <row r="192" spans="2:15" x14ac:dyDescent="0.25">
      <c r="B192" s="1" t="s">
        <v>26</v>
      </c>
      <c r="C192" s="1" t="s">
        <v>44</v>
      </c>
      <c r="D192" s="1" t="s">
        <v>127</v>
      </c>
      <c r="E192" s="1" t="s">
        <v>122</v>
      </c>
      <c r="F192" s="1" t="s">
        <v>112</v>
      </c>
      <c r="G192" s="1" t="s">
        <v>128</v>
      </c>
      <c r="H192" s="1" t="s">
        <v>129</v>
      </c>
    </row>
    <row r="194" spans="1:15" x14ac:dyDescent="0.25">
      <c r="B194" s="1" t="s">
        <v>22</v>
      </c>
    </row>
    <row r="195" spans="1:15" x14ac:dyDescent="0.25">
      <c r="A195" s="1" t="str">
        <f t="shared" ref="A195:A258" si="2">C195&amp;D195</f>
        <v>*Nearest10</v>
      </c>
      <c r="B195" s="1" t="s">
        <v>22</v>
      </c>
      <c r="C195" s="1" t="s">
        <v>35</v>
      </c>
      <c r="D195" s="1">
        <v>10</v>
      </c>
    </row>
    <row r="196" spans="1:15" x14ac:dyDescent="0.25">
      <c r="B196" s="1" t="s">
        <v>22</v>
      </c>
      <c r="C196" s="1" t="s">
        <v>37</v>
      </c>
      <c r="D196" s="1" t="s">
        <v>8</v>
      </c>
      <c r="E196" s="1" t="s">
        <v>38</v>
      </c>
      <c r="F196" s="1" t="s">
        <v>39</v>
      </c>
      <c r="G196" s="1" t="s">
        <v>40</v>
      </c>
      <c r="H196" s="1" t="s">
        <v>41</v>
      </c>
      <c r="I196" s="1" t="s">
        <v>42</v>
      </c>
      <c r="J196" s="1" t="s">
        <v>43</v>
      </c>
      <c r="K196" s="1" t="s">
        <v>44</v>
      </c>
      <c r="L196" s="1" t="s">
        <v>45</v>
      </c>
      <c r="M196" s="1" t="s">
        <v>46</v>
      </c>
      <c r="N196" s="1" t="s">
        <v>132</v>
      </c>
      <c r="O196" s="1" t="s">
        <v>47</v>
      </c>
    </row>
    <row r="198" spans="1:15" x14ac:dyDescent="0.25">
      <c r="B198" s="1" t="s">
        <v>48</v>
      </c>
      <c r="C198" s="1" t="s">
        <v>49</v>
      </c>
      <c r="D198" s="1" t="s">
        <v>27</v>
      </c>
      <c r="E198" s="1" t="s">
        <v>28</v>
      </c>
      <c r="F198" s="1" t="s">
        <v>29</v>
      </c>
      <c r="G198" s="1" t="s">
        <v>30</v>
      </c>
      <c r="H198" s="1">
        <v>142</v>
      </c>
    </row>
    <row r="199" spans="1:15" x14ac:dyDescent="0.25">
      <c r="B199" s="1" t="s">
        <v>50</v>
      </c>
      <c r="C199" s="1" t="s">
        <v>51</v>
      </c>
      <c r="D199" s="1" t="s">
        <v>30</v>
      </c>
      <c r="E199" s="1">
        <v>40.19</v>
      </c>
    </row>
    <row r="200" spans="1:15" x14ac:dyDescent="0.25">
      <c r="B200" s="1" t="s">
        <v>31</v>
      </c>
      <c r="C200" s="1" t="s">
        <v>25</v>
      </c>
      <c r="D200" s="1" t="s">
        <v>52</v>
      </c>
      <c r="E200" s="1" t="s">
        <v>30</v>
      </c>
      <c r="F200" s="1">
        <v>0</v>
      </c>
    </row>
    <row r="201" spans="1:15" x14ac:dyDescent="0.25">
      <c r="B201" s="1" t="s">
        <v>53</v>
      </c>
      <c r="C201" s="1" t="s">
        <v>54</v>
      </c>
      <c r="D201" s="1" t="s">
        <v>30</v>
      </c>
      <c r="E201" s="1">
        <v>-64.329903000000002</v>
      </c>
      <c r="F201" s="1" t="s">
        <v>55</v>
      </c>
      <c r="G201" s="1" t="s">
        <v>56</v>
      </c>
      <c r="H201" s="1" t="s">
        <v>30</v>
      </c>
      <c r="I201" s="1">
        <v>0.23799999999999999</v>
      </c>
    </row>
    <row r="204" spans="1:15" x14ac:dyDescent="0.25">
      <c r="B204" s="1" t="s">
        <v>8</v>
      </c>
      <c r="C204" s="1" t="s">
        <v>4</v>
      </c>
      <c r="D204" s="1" t="s">
        <v>32</v>
      </c>
      <c r="E204" s="1" t="s">
        <v>33</v>
      </c>
      <c r="F204" s="1" t="s">
        <v>57</v>
      </c>
      <c r="G204" s="1" t="s">
        <v>58</v>
      </c>
      <c r="H204" s="1" t="s">
        <v>12</v>
      </c>
      <c r="I204" s="1" t="s">
        <v>13</v>
      </c>
      <c r="J204" s="1" t="s">
        <v>6</v>
      </c>
    </row>
    <row r="206" spans="1:15" x14ac:dyDescent="0.25">
      <c r="B206" s="1" t="s">
        <v>38</v>
      </c>
      <c r="C206" s="1">
        <v>5.5753E-3</v>
      </c>
      <c r="D206" s="1">
        <v>1.9640299999999999E-2</v>
      </c>
      <c r="E206" s="1">
        <v>0.28000000000000003</v>
      </c>
      <c r="F206" s="1">
        <v>0.77700000000000002</v>
      </c>
      <c r="G206" s="1">
        <v>-3.2918900000000001E-2</v>
      </c>
      <c r="H206" s="1">
        <v>4.4069499999999998E-2</v>
      </c>
    </row>
    <row r="207" spans="1:15" x14ac:dyDescent="0.25">
      <c r="B207" s="1" t="s">
        <v>39</v>
      </c>
      <c r="C207" s="3">
        <v>7.17E-6</v>
      </c>
      <c r="D207" s="1">
        <v>1.727E-4</v>
      </c>
      <c r="E207" s="1">
        <v>0.04</v>
      </c>
      <c r="F207" s="1">
        <v>0.96699999999999997</v>
      </c>
      <c r="G207" s="1">
        <v>-3.3129999999999998E-4</v>
      </c>
      <c r="H207" s="1">
        <v>3.457E-4</v>
      </c>
    </row>
    <row r="208" spans="1:15" x14ac:dyDescent="0.25">
      <c r="B208" s="1" t="s">
        <v>40</v>
      </c>
      <c r="C208" s="1">
        <v>3.3789999999999997E-4</v>
      </c>
      <c r="D208" s="1">
        <v>2.4379999999999999E-4</v>
      </c>
      <c r="E208" s="1">
        <v>1.39</v>
      </c>
      <c r="F208" s="1">
        <v>0.16600000000000001</v>
      </c>
      <c r="G208" s="1">
        <v>-1.3990000000000001E-4</v>
      </c>
      <c r="H208" s="1">
        <v>8.1579999999999999E-4</v>
      </c>
    </row>
    <row r="209" spans="1:14" x14ac:dyDescent="0.25">
      <c r="B209" s="1" t="s">
        <v>41</v>
      </c>
      <c r="C209" s="1">
        <v>-0.47549639999999999</v>
      </c>
      <c r="D209" s="1">
        <v>0.29460579999999997</v>
      </c>
      <c r="E209" s="1">
        <v>-1.61</v>
      </c>
      <c r="F209" s="1">
        <v>0.107</v>
      </c>
      <c r="G209" s="1">
        <v>-1.052913</v>
      </c>
      <c r="H209" s="1">
        <v>0.10192039999999999</v>
      </c>
    </row>
    <row r="210" spans="1:14" x14ac:dyDescent="0.25">
      <c r="B210" s="1" t="s">
        <v>42</v>
      </c>
      <c r="C210" s="1">
        <v>-0.2280943</v>
      </c>
      <c r="D210" s="1">
        <v>0.21731829999999999</v>
      </c>
      <c r="E210" s="1">
        <v>-1.05</v>
      </c>
      <c r="F210" s="1">
        <v>0.29399999999999998</v>
      </c>
      <c r="G210" s="1">
        <v>-0.65403020000000001</v>
      </c>
      <c r="H210" s="1">
        <v>0.19784170000000001</v>
      </c>
    </row>
    <row r="211" spans="1:14" x14ac:dyDescent="0.25">
      <c r="B211" s="1" t="s">
        <v>43</v>
      </c>
      <c r="C211" s="1">
        <v>-2.3300000000000001E-5</v>
      </c>
      <c r="D211" s="3">
        <v>7.7600000000000002E-6</v>
      </c>
      <c r="E211" s="1">
        <v>-3.01</v>
      </c>
      <c r="F211" s="1">
        <v>3.0000000000000001E-3</v>
      </c>
      <c r="G211" s="1">
        <v>-3.8600000000000003E-5</v>
      </c>
      <c r="H211" s="3">
        <v>-8.1200000000000002E-6</v>
      </c>
    </row>
    <row r="212" spans="1:14" x14ac:dyDescent="0.25">
      <c r="B212" s="1" t="s">
        <v>10</v>
      </c>
      <c r="C212" s="1">
        <v>1.937173</v>
      </c>
      <c r="D212" s="1">
        <v>1.4728669999999999</v>
      </c>
      <c r="E212" s="1">
        <v>1.32</v>
      </c>
      <c r="F212" s="1">
        <v>0.188</v>
      </c>
      <c r="G212" s="1">
        <v>-0.94959360000000004</v>
      </c>
      <c r="H212" s="1">
        <v>4.8239390000000002</v>
      </c>
    </row>
    <row r="215" spans="1:14" x14ac:dyDescent="0.25">
      <c r="B215" s="1" t="s">
        <v>59</v>
      </c>
      <c r="C215" s="1" t="s">
        <v>60</v>
      </c>
      <c r="D215" s="1" t="s">
        <v>61</v>
      </c>
      <c r="E215" s="1" t="s">
        <v>62</v>
      </c>
      <c r="F215" s="1" t="s">
        <v>63</v>
      </c>
      <c r="G215" s="1" t="s">
        <v>64</v>
      </c>
      <c r="H215" s="1" t="s">
        <v>65</v>
      </c>
    </row>
    <row r="217" spans="1:14" x14ac:dyDescent="0.25">
      <c r="B217" s="1" t="s">
        <v>3</v>
      </c>
      <c r="C217" s="1" t="s">
        <v>66</v>
      </c>
      <c r="D217" s="1">
        <v>91946.25</v>
      </c>
      <c r="E217" s="1">
        <v>131902.38200000001</v>
      </c>
      <c r="F217" s="1">
        <v>-39956.132400000002</v>
      </c>
      <c r="G217" s="1">
        <v>7587.6768599999996</v>
      </c>
      <c r="H217" s="1">
        <v>-5.27</v>
      </c>
    </row>
    <row r="218" spans="1:14" x14ac:dyDescent="0.25">
      <c r="A218" s="1" t="str">
        <f t="shared" ref="A218" si="3">A195&amp;B218</f>
        <v>*Nearest10ATT</v>
      </c>
      <c r="B218" s="1" t="s">
        <v>67</v>
      </c>
      <c r="C218" s="1">
        <v>91946.25</v>
      </c>
      <c r="D218" s="1">
        <v>104871.81299999999</v>
      </c>
      <c r="E218" s="1">
        <v>-12925.5625</v>
      </c>
      <c r="F218" s="1">
        <v>10775.1792</v>
      </c>
      <c r="G218" s="1">
        <v>-1.2</v>
      </c>
    </row>
    <row r="219" spans="1:14" x14ac:dyDescent="0.25">
      <c r="B219" s="1" t="s">
        <v>68</v>
      </c>
      <c r="C219" s="1">
        <v>131902.38200000001</v>
      </c>
      <c r="D219" s="1">
        <v>131848.18599999999</v>
      </c>
      <c r="E219" s="1">
        <v>-54.196078399999998</v>
      </c>
      <c r="F219" s="1" t="s">
        <v>22</v>
      </c>
      <c r="G219" s="1" t="s">
        <v>22</v>
      </c>
    </row>
    <row r="220" spans="1:14" x14ac:dyDescent="0.25">
      <c r="B220" s="1" t="s">
        <v>69</v>
      </c>
      <c r="C220" s="1">
        <v>-3679.9331000000002</v>
      </c>
      <c r="D220" s="1" t="s">
        <v>22</v>
      </c>
      <c r="E220" s="1" t="s">
        <v>22</v>
      </c>
    </row>
    <row r="222" spans="1:14" x14ac:dyDescent="0.25">
      <c r="B222" s="1" t="s">
        <v>70</v>
      </c>
      <c r="C222" s="1" t="s">
        <v>64</v>
      </c>
      <c r="D222" s="1" t="s">
        <v>71</v>
      </c>
      <c r="E222" s="1" t="s">
        <v>72</v>
      </c>
      <c r="F222" s="1" t="s">
        <v>73</v>
      </c>
      <c r="G222" s="1" t="s">
        <v>74</v>
      </c>
      <c r="H222" s="1" t="s">
        <v>75</v>
      </c>
      <c r="I222" s="1" t="s">
        <v>76</v>
      </c>
      <c r="J222" s="1" t="s">
        <v>77</v>
      </c>
      <c r="K222" s="1" t="s">
        <v>78</v>
      </c>
      <c r="L222" s="1" t="s">
        <v>79</v>
      </c>
      <c r="M222" s="1" t="s">
        <v>80</v>
      </c>
      <c r="N222" s="1" t="s">
        <v>81</v>
      </c>
    </row>
    <row r="224" spans="1:14" x14ac:dyDescent="0.25">
      <c r="B224" s="1" t="s">
        <v>82</v>
      </c>
    </row>
    <row r="225" spans="2:11" x14ac:dyDescent="0.25">
      <c r="B225" s="1" t="s">
        <v>82</v>
      </c>
      <c r="C225" s="1" t="s">
        <v>83</v>
      </c>
    </row>
    <row r="226" spans="2:11" x14ac:dyDescent="0.25">
      <c r="B226" s="1" t="s">
        <v>84</v>
      </c>
      <c r="C226" s="1" t="s">
        <v>85</v>
      </c>
    </row>
    <row r="227" spans="2:11" x14ac:dyDescent="0.25">
      <c r="B227" s="1" t="s">
        <v>86</v>
      </c>
      <c r="C227" s="1" t="s">
        <v>87</v>
      </c>
      <c r="D227" s="1" t="s">
        <v>88</v>
      </c>
      <c r="E227" s="1" t="s">
        <v>2</v>
      </c>
    </row>
    <row r="229" spans="2:11" x14ac:dyDescent="0.25">
      <c r="B229" s="1" t="s">
        <v>89</v>
      </c>
      <c r="C229" s="1">
        <v>102</v>
      </c>
      <c r="D229" s="1">
        <v>102</v>
      </c>
    </row>
    <row r="230" spans="2:11" x14ac:dyDescent="0.25">
      <c r="B230" s="1" t="s">
        <v>61</v>
      </c>
      <c r="C230" s="1">
        <v>40</v>
      </c>
      <c r="D230" s="1">
        <v>40</v>
      </c>
    </row>
    <row r="232" spans="2:11" x14ac:dyDescent="0.25">
      <c r="B232" s="1" t="s">
        <v>2</v>
      </c>
      <c r="C232" s="1">
        <v>142</v>
      </c>
      <c r="D232" s="1">
        <v>142</v>
      </c>
    </row>
    <row r="235" spans="2:11" x14ac:dyDescent="0.25">
      <c r="B235" s="1" t="s">
        <v>22</v>
      </c>
      <c r="C235" s="1" t="s">
        <v>90</v>
      </c>
      <c r="D235" s="1" t="s">
        <v>38</v>
      </c>
      <c r="E235" s="1" t="s">
        <v>39</v>
      </c>
      <c r="F235" s="1" t="s">
        <v>40</v>
      </c>
      <c r="G235" s="1" t="s">
        <v>41</v>
      </c>
      <c r="H235" s="1" t="s">
        <v>42</v>
      </c>
      <c r="I235" s="1" t="s">
        <v>91</v>
      </c>
      <c r="J235" s="1" t="s">
        <v>92</v>
      </c>
      <c r="K235" s="1" t="s">
        <v>93</v>
      </c>
    </row>
    <row r="238" spans="2:11" x14ac:dyDescent="0.25">
      <c r="B238" s="1" t="s">
        <v>66</v>
      </c>
      <c r="C238" s="1" t="s">
        <v>94</v>
      </c>
      <c r="D238" s="1" t="s">
        <v>95</v>
      </c>
      <c r="E238" s="1" t="s">
        <v>96</v>
      </c>
      <c r="F238" s="1" t="s">
        <v>97</v>
      </c>
    </row>
    <row r="239" spans="2:11" x14ac:dyDescent="0.25">
      <c r="B239" s="1" t="s">
        <v>59</v>
      </c>
      <c r="C239" s="1" t="s">
        <v>98</v>
      </c>
      <c r="D239" s="1" t="s">
        <v>61</v>
      </c>
      <c r="E239" s="1" t="s">
        <v>99</v>
      </c>
      <c r="F239" s="1" t="s">
        <v>100</v>
      </c>
      <c r="G239" s="1" t="s">
        <v>101</v>
      </c>
      <c r="H239" s="1" t="s">
        <v>5</v>
      </c>
      <c r="I239" s="1" t="s">
        <v>102</v>
      </c>
      <c r="J239" s="1" t="s">
        <v>103</v>
      </c>
    </row>
    <row r="241" spans="2:9" x14ac:dyDescent="0.25">
      <c r="B241" s="1" t="s">
        <v>38</v>
      </c>
      <c r="C241" s="1" t="s">
        <v>104</v>
      </c>
      <c r="D241" s="1">
        <v>27.95</v>
      </c>
      <c r="E241" s="1">
        <v>8.5</v>
      </c>
      <c r="F241" s="1">
        <v>77.8</v>
      </c>
      <c r="G241" s="1">
        <v>4.67</v>
      </c>
      <c r="H241" s="1">
        <v>0</v>
      </c>
      <c r="I241" s="1" t="s">
        <v>105</v>
      </c>
    </row>
    <row r="242" spans="2:9" x14ac:dyDescent="0.25">
      <c r="B242" s="1" t="s">
        <v>106</v>
      </c>
      <c r="C242" s="1">
        <v>27.95</v>
      </c>
      <c r="D242" s="1">
        <v>31.97</v>
      </c>
      <c r="E242" s="1">
        <v>-16.100000000000001</v>
      </c>
      <c r="F242" s="1">
        <v>79.3</v>
      </c>
      <c r="G242" s="1">
        <v>-0.55000000000000004</v>
      </c>
      <c r="H242" s="1">
        <v>0.58099999999999996</v>
      </c>
      <c r="I242" s="1">
        <v>0.75</v>
      </c>
    </row>
    <row r="244" spans="2:9" x14ac:dyDescent="0.25">
      <c r="B244" s="1" t="s">
        <v>39</v>
      </c>
      <c r="C244" s="1" t="s">
        <v>104</v>
      </c>
      <c r="D244" s="1">
        <v>1665.3</v>
      </c>
      <c r="E244" s="1">
        <v>411.05</v>
      </c>
      <c r="F244" s="1">
        <v>50.9</v>
      </c>
      <c r="G244" s="1">
        <v>3.03</v>
      </c>
      <c r="H244" s="1">
        <v>3.0000000000000001E-3</v>
      </c>
      <c r="I244" s="1" t="s">
        <v>107</v>
      </c>
    </row>
    <row r="245" spans="2:9" x14ac:dyDescent="0.25">
      <c r="B245" s="1" t="s">
        <v>106</v>
      </c>
      <c r="C245" s="1">
        <v>1665.3</v>
      </c>
      <c r="D245" s="1">
        <v>2194.6</v>
      </c>
      <c r="E245" s="1">
        <v>-21.5</v>
      </c>
      <c r="F245" s="1">
        <v>57.8</v>
      </c>
      <c r="G245" s="1">
        <v>-0.64</v>
      </c>
      <c r="H245" s="1">
        <v>0.52600000000000002</v>
      </c>
      <c r="I245" s="1" t="s">
        <v>133</v>
      </c>
    </row>
    <row r="247" spans="2:9" x14ac:dyDescent="0.25">
      <c r="B247" s="1" t="s">
        <v>40</v>
      </c>
      <c r="C247" s="1" t="s">
        <v>104</v>
      </c>
      <c r="D247" s="1">
        <v>1962.3</v>
      </c>
      <c r="E247" s="1">
        <v>2351.3000000000002</v>
      </c>
      <c r="F247" s="1">
        <v>-50.6</v>
      </c>
      <c r="G247" s="1">
        <v>-2.87</v>
      </c>
      <c r="H247" s="1">
        <v>5.0000000000000001E-3</v>
      </c>
      <c r="I247" s="1">
        <v>1.65</v>
      </c>
    </row>
    <row r="248" spans="2:9" x14ac:dyDescent="0.25">
      <c r="B248" s="1" t="s">
        <v>106</v>
      </c>
      <c r="C248" s="1">
        <v>1962.3</v>
      </c>
      <c r="D248" s="1">
        <v>2007.5</v>
      </c>
      <c r="E248" s="1">
        <v>-5.9</v>
      </c>
      <c r="F248" s="1">
        <v>88.4</v>
      </c>
      <c r="G248" s="1">
        <v>-0.24</v>
      </c>
      <c r="H248" s="1">
        <v>0.80700000000000005</v>
      </c>
      <c r="I248" s="1">
        <v>1.17</v>
      </c>
    </row>
    <row r="250" spans="2:9" x14ac:dyDescent="0.25">
      <c r="B250" s="1" t="s">
        <v>41</v>
      </c>
      <c r="C250" s="1" t="s">
        <v>104</v>
      </c>
      <c r="D250" s="1">
        <v>1.825</v>
      </c>
      <c r="E250" s="1">
        <v>2.5979999999999999</v>
      </c>
      <c r="F250" s="1">
        <v>-101</v>
      </c>
      <c r="G250" s="1">
        <v>-5.69</v>
      </c>
      <c r="H250" s="1">
        <v>0</v>
      </c>
      <c r="I250" s="1">
        <v>1.55</v>
      </c>
    </row>
    <row r="251" spans="2:9" x14ac:dyDescent="0.25">
      <c r="B251" s="1" t="s">
        <v>106</v>
      </c>
      <c r="C251" s="1">
        <v>1.825</v>
      </c>
      <c r="D251" s="1">
        <v>1.86</v>
      </c>
      <c r="E251" s="1">
        <v>-4.5999999999999996</v>
      </c>
      <c r="F251" s="1">
        <v>95.5</v>
      </c>
      <c r="G251" s="1">
        <v>-0.19</v>
      </c>
      <c r="H251" s="1">
        <v>0.85099999999999998</v>
      </c>
      <c r="I251" s="1">
        <v>1.07</v>
      </c>
    </row>
    <row r="253" spans="2:9" x14ac:dyDescent="0.25">
      <c r="B253" s="1" t="s">
        <v>42</v>
      </c>
      <c r="C253" s="1" t="s">
        <v>104</v>
      </c>
      <c r="D253" s="1">
        <v>6.15</v>
      </c>
      <c r="E253" s="1">
        <v>6.7647000000000004</v>
      </c>
      <c r="F253" s="1">
        <v>-74.400000000000006</v>
      </c>
      <c r="G253" s="1">
        <v>-4.22</v>
      </c>
      <c r="H253" s="1">
        <v>0</v>
      </c>
      <c r="I253" s="1">
        <v>1.64</v>
      </c>
    </row>
    <row r="254" spans="2:9" x14ac:dyDescent="0.25">
      <c r="B254" s="1" t="s">
        <v>106</v>
      </c>
      <c r="C254" s="1">
        <v>6.15</v>
      </c>
      <c r="D254" s="1">
        <v>6.3425000000000002</v>
      </c>
      <c r="E254" s="1">
        <v>-23.3</v>
      </c>
      <c r="F254" s="1">
        <v>68.7</v>
      </c>
      <c r="G254" s="1">
        <v>-0.88</v>
      </c>
      <c r="H254" s="1">
        <v>0.38100000000000001</v>
      </c>
      <c r="I254" s="1">
        <v>0.8</v>
      </c>
    </row>
    <row r="256" spans="2:9" x14ac:dyDescent="0.25">
      <c r="B256" s="1" t="s">
        <v>43</v>
      </c>
      <c r="C256" s="1" t="s">
        <v>104</v>
      </c>
      <c r="D256" s="1">
        <v>23164</v>
      </c>
      <c r="E256" s="1">
        <v>40251</v>
      </c>
      <c r="F256" s="1">
        <v>-97.3</v>
      </c>
      <c r="G256" s="1">
        <v>-5.62</v>
      </c>
      <c r="H256" s="1">
        <v>0</v>
      </c>
      <c r="I256" s="1" t="s">
        <v>109</v>
      </c>
    </row>
    <row r="257" spans="1:15" x14ac:dyDescent="0.25">
      <c r="B257" s="1" t="s">
        <v>106</v>
      </c>
      <c r="C257" s="1">
        <v>23164</v>
      </c>
      <c r="D257" s="1">
        <v>32256</v>
      </c>
      <c r="E257" s="1">
        <v>-51.8</v>
      </c>
      <c r="F257" s="1">
        <v>46.8</v>
      </c>
      <c r="G257" s="1">
        <v>-2.1800000000000002</v>
      </c>
      <c r="H257" s="1">
        <v>3.2000000000000001E-2</v>
      </c>
      <c r="I257" s="1">
        <v>1.4</v>
      </c>
    </row>
    <row r="260" spans="1:15" x14ac:dyDescent="0.25">
      <c r="B260" s="1" t="s">
        <v>26</v>
      </c>
      <c r="C260" s="1" t="s">
        <v>44</v>
      </c>
      <c r="D260" s="1" t="s">
        <v>110</v>
      </c>
      <c r="E260" s="1" t="s">
        <v>111</v>
      </c>
      <c r="F260" s="1" t="s">
        <v>112</v>
      </c>
      <c r="G260" s="1" t="s">
        <v>113</v>
      </c>
      <c r="H260" s="1" t="s">
        <v>114</v>
      </c>
      <c r="I260" s="1" t="s">
        <v>115</v>
      </c>
      <c r="J260" s="1" t="s">
        <v>104</v>
      </c>
      <c r="K260" s="1" t="s">
        <v>116</v>
      </c>
      <c r="L260" s="1" t="s">
        <v>113</v>
      </c>
      <c r="M260" s="1" t="s">
        <v>114</v>
      </c>
      <c r="N260" s="1" t="s">
        <v>115</v>
      </c>
      <c r="O260" s="1" t="s">
        <v>106</v>
      </c>
    </row>
    <row r="263" spans="1:15" x14ac:dyDescent="0.25">
      <c r="B263" s="1" t="s">
        <v>60</v>
      </c>
      <c r="C263" s="1" t="s">
        <v>117</v>
      </c>
      <c r="D263" s="1" t="s">
        <v>56</v>
      </c>
      <c r="E263" s="1" t="s">
        <v>50</v>
      </c>
      <c r="F263" s="1" t="s">
        <v>52</v>
      </c>
      <c r="G263" s="1" t="s">
        <v>118</v>
      </c>
      <c r="H263" s="1" t="s">
        <v>119</v>
      </c>
      <c r="I263" s="1" t="s">
        <v>120</v>
      </c>
      <c r="J263" s="1" t="s">
        <v>121</v>
      </c>
      <c r="K263" s="1" t="s">
        <v>122</v>
      </c>
      <c r="L263" s="1" t="s">
        <v>123</v>
      </c>
    </row>
    <row r="265" spans="1:15" x14ac:dyDescent="0.25">
      <c r="B265" s="1" t="s">
        <v>66</v>
      </c>
      <c r="C265" s="1">
        <v>0.23799999999999999</v>
      </c>
      <c r="D265" s="1">
        <v>40.19</v>
      </c>
      <c r="E265" s="1">
        <v>0</v>
      </c>
      <c r="F265" s="1">
        <v>75.3</v>
      </c>
      <c r="G265" s="1">
        <v>76.099999999999994</v>
      </c>
      <c r="H265" s="1" t="s">
        <v>124</v>
      </c>
      <c r="I265" s="1" t="s">
        <v>125</v>
      </c>
      <c r="J265" s="1">
        <v>50</v>
      </c>
    </row>
    <row r="266" spans="1:15" x14ac:dyDescent="0.25">
      <c r="B266" s="1" t="s">
        <v>98</v>
      </c>
      <c r="C266" s="1">
        <v>6.0999999999999999E-2</v>
      </c>
      <c r="D266" s="1">
        <v>6.81</v>
      </c>
      <c r="E266" s="1">
        <v>0.33900000000000002</v>
      </c>
      <c r="F266" s="1">
        <v>20.5</v>
      </c>
      <c r="G266" s="1">
        <v>18.8</v>
      </c>
      <c r="H266" s="1" t="s">
        <v>134</v>
      </c>
      <c r="I266" s="1">
        <v>1.08</v>
      </c>
      <c r="J266" s="1">
        <v>17</v>
      </c>
    </row>
    <row r="268" spans="1:15" x14ac:dyDescent="0.25">
      <c r="B268" s="1" t="s">
        <v>26</v>
      </c>
      <c r="C268" s="1" t="s">
        <v>44</v>
      </c>
      <c r="D268" s="1" t="s">
        <v>127</v>
      </c>
      <c r="E268" s="1" t="s">
        <v>122</v>
      </c>
      <c r="F268" s="1" t="s">
        <v>112</v>
      </c>
      <c r="G268" s="1" t="s">
        <v>128</v>
      </c>
      <c r="H268" s="1" t="s">
        <v>129</v>
      </c>
    </row>
    <row r="270" spans="1:15" x14ac:dyDescent="0.25">
      <c r="B270" s="1" t="s">
        <v>22</v>
      </c>
    </row>
    <row r="271" spans="1:15" x14ac:dyDescent="0.25">
      <c r="A271" s="1" t="str">
        <f>C271&amp;D271&amp;E271</f>
        <v>*Caliberradius0.1</v>
      </c>
      <c r="B271" s="1" t="s">
        <v>22</v>
      </c>
      <c r="C271" s="1" t="s">
        <v>135</v>
      </c>
      <c r="D271" s="1" t="s">
        <v>136</v>
      </c>
      <c r="E271" s="1">
        <v>0.1</v>
      </c>
    </row>
    <row r="272" spans="1:15" x14ac:dyDescent="0.25">
      <c r="B272" s="1" t="s">
        <v>22</v>
      </c>
      <c r="C272" s="1" t="s">
        <v>37</v>
      </c>
      <c r="D272" s="1" t="s">
        <v>8</v>
      </c>
      <c r="E272" s="1" t="s">
        <v>38</v>
      </c>
      <c r="F272" s="1" t="s">
        <v>39</v>
      </c>
      <c r="G272" s="1" t="s">
        <v>40</v>
      </c>
      <c r="H272" s="1" t="s">
        <v>41</v>
      </c>
      <c r="I272" s="1" t="s">
        <v>42</v>
      </c>
      <c r="J272" s="1" t="s">
        <v>43</v>
      </c>
      <c r="K272" s="1" t="s">
        <v>44</v>
      </c>
      <c r="L272" s="1" t="s">
        <v>45</v>
      </c>
      <c r="M272" s="1" t="s">
        <v>46</v>
      </c>
      <c r="N272" s="1" t="s">
        <v>136</v>
      </c>
      <c r="O272" s="1" t="s">
        <v>137</v>
      </c>
    </row>
    <row r="273" spans="2:10" x14ac:dyDescent="0.25">
      <c r="B273" s="1" t="s">
        <v>25</v>
      </c>
      <c r="C273" s="1" t="s">
        <v>138</v>
      </c>
      <c r="D273" s="1" t="s">
        <v>47</v>
      </c>
    </row>
    <row r="275" spans="2:10" x14ac:dyDescent="0.25">
      <c r="B275" s="1" t="s">
        <v>48</v>
      </c>
      <c r="C275" s="1" t="s">
        <v>49</v>
      </c>
      <c r="D275" s="1" t="s">
        <v>27</v>
      </c>
      <c r="E275" s="1" t="s">
        <v>28</v>
      </c>
      <c r="F275" s="1" t="s">
        <v>29</v>
      </c>
      <c r="G275" s="1" t="s">
        <v>30</v>
      </c>
      <c r="H275" s="1">
        <v>142</v>
      </c>
    </row>
    <row r="276" spans="2:10" x14ac:dyDescent="0.25">
      <c r="B276" s="1" t="s">
        <v>50</v>
      </c>
      <c r="C276" s="1" t="s">
        <v>51</v>
      </c>
      <c r="D276" s="1" t="s">
        <v>30</v>
      </c>
      <c r="E276" s="1">
        <v>40.19</v>
      </c>
    </row>
    <row r="277" spans="2:10" x14ac:dyDescent="0.25">
      <c r="B277" s="1" t="s">
        <v>31</v>
      </c>
      <c r="C277" s="1" t="s">
        <v>25</v>
      </c>
      <c r="D277" s="1" t="s">
        <v>52</v>
      </c>
      <c r="E277" s="1" t="s">
        <v>30</v>
      </c>
      <c r="F277" s="1">
        <v>0</v>
      </c>
    </row>
    <row r="278" spans="2:10" x14ac:dyDescent="0.25">
      <c r="B278" s="1" t="s">
        <v>53</v>
      </c>
      <c r="C278" s="1" t="s">
        <v>54</v>
      </c>
      <c r="D278" s="1" t="s">
        <v>30</v>
      </c>
      <c r="E278" s="1">
        <v>-64.329903000000002</v>
      </c>
      <c r="F278" s="1" t="s">
        <v>55</v>
      </c>
      <c r="G278" s="1" t="s">
        <v>56</v>
      </c>
      <c r="H278" s="1" t="s">
        <v>30</v>
      </c>
      <c r="I278" s="1">
        <v>0.23799999999999999</v>
      </c>
    </row>
    <row r="281" spans="2:10" x14ac:dyDescent="0.25">
      <c r="B281" s="1" t="s">
        <v>8</v>
      </c>
      <c r="C281" s="1" t="s">
        <v>4</v>
      </c>
      <c r="D281" s="1" t="s">
        <v>32</v>
      </c>
      <c r="E281" s="1" t="s">
        <v>33</v>
      </c>
      <c r="F281" s="1" t="s">
        <v>57</v>
      </c>
      <c r="G281" s="1" t="s">
        <v>58</v>
      </c>
      <c r="H281" s="1" t="s">
        <v>12</v>
      </c>
      <c r="I281" s="1" t="s">
        <v>13</v>
      </c>
      <c r="J281" s="1" t="s">
        <v>6</v>
      </c>
    </row>
    <row r="283" spans="2:10" x14ac:dyDescent="0.25">
      <c r="B283" s="1" t="s">
        <v>38</v>
      </c>
      <c r="C283" s="1">
        <v>5.5753E-3</v>
      </c>
      <c r="D283" s="1">
        <v>1.9640299999999999E-2</v>
      </c>
      <c r="E283" s="1">
        <v>0.28000000000000003</v>
      </c>
      <c r="F283" s="1">
        <v>0.77700000000000002</v>
      </c>
      <c r="G283" s="1">
        <v>-3.2918900000000001E-2</v>
      </c>
      <c r="H283" s="1">
        <v>4.4069499999999998E-2</v>
      </c>
    </row>
    <row r="284" spans="2:10" x14ac:dyDescent="0.25">
      <c r="B284" s="1" t="s">
        <v>39</v>
      </c>
      <c r="C284" s="3">
        <v>7.17E-6</v>
      </c>
      <c r="D284" s="1">
        <v>1.727E-4</v>
      </c>
      <c r="E284" s="1">
        <v>0.04</v>
      </c>
      <c r="F284" s="1">
        <v>0.96699999999999997</v>
      </c>
      <c r="G284" s="1">
        <v>-3.3129999999999998E-4</v>
      </c>
      <c r="H284" s="1">
        <v>3.457E-4</v>
      </c>
    </row>
    <row r="285" spans="2:10" x14ac:dyDescent="0.25">
      <c r="B285" s="1" t="s">
        <v>40</v>
      </c>
      <c r="C285" s="1">
        <v>3.3789999999999997E-4</v>
      </c>
      <c r="D285" s="1">
        <v>2.4379999999999999E-4</v>
      </c>
      <c r="E285" s="1">
        <v>1.39</v>
      </c>
      <c r="F285" s="1">
        <v>0.16600000000000001</v>
      </c>
      <c r="G285" s="1">
        <v>-1.3990000000000001E-4</v>
      </c>
      <c r="H285" s="1">
        <v>8.1579999999999999E-4</v>
      </c>
    </row>
    <row r="286" spans="2:10" x14ac:dyDescent="0.25">
      <c r="B286" s="1" t="s">
        <v>41</v>
      </c>
      <c r="C286" s="1">
        <v>-0.47549639999999999</v>
      </c>
      <c r="D286" s="1">
        <v>0.29460579999999997</v>
      </c>
      <c r="E286" s="1">
        <v>-1.61</v>
      </c>
      <c r="F286" s="1">
        <v>0.107</v>
      </c>
      <c r="G286" s="1">
        <v>-1.052913</v>
      </c>
      <c r="H286" s="1">
        <v>0.10192039999999999</v>
      </c>
    </row>
    <row r="287" spans="2:10" x14ac:dyDescent="0.25">
      <c r="B287" s="1" t="s">
        <v>42</v>
      </c>
      <c r="C287" s="1">
        <v>-0.2280943</v>
      </c>
      <c r="D287" s="1">
        <v>0.21731829999999999</v>
      </c>
      <c r="E287" s="1">
        <v>-1.05</v>
      </c>
      <c r="F287" s="1">
        <v>0.29399999999999998</v>
      </c>
      <c r="G287" s="1">
        <v>-0.65403020000000001</v>
      </c>
      <c r="H287" s="1">
        <v>0.19784170000000001</v>
      </c>
    </row>
    <row r="288" spans="2:10" x14ac:dyDescent="0.25">
      <c r="B288" s="1" t="s">
        <v>43</v>
      </c>
      <c r="C288" s="1">
        <v>-2.3300000000000001E-5</v>
      </c>
      <c r="D288" s="3">
        <v>7.7600000000000002E-6</v>
      </c>
      <c r="E288" s="1">
        <v>-3.01</v>
      </c>
      <c r="F288" s="1">
        <v>3.0000000000000001E-3</v>
      </c>
      <c r="G288" s="1">
        <v>-3.8600000000000003E-5</v>
      </c>
      <c r="H288" s="3">
        <v>-8.1200000000000002E-6</v>
      </c>
    </row>
    <row r="289" spans="1:14" x14ac:dyDescent="0.25">
      <c r="B289" s="1" t="s">
        <v>10</v>
      </c>
      <c r="C289" s="1">
        <v>1.937173</v>
      </c>
      <c r="D289" s="1">
        <v>1.4728669999999999</v>
      </c>
      <c r="E289" s="1">
        <v>1.32</v>
      </c>
      <c r="F289" s="1">
        <v>0.188</v>
      </c>
      <c r="G289" s="1">
        <v>-0.94959360000000004</v>
      </c>
      <c r="H289" s="1">
        <v>4.8239390000000002</v>
      </c>
    </row>
    <row r="292" spans="1:14" x14ac:dyDescent="0.25">
      <c r="B292" s="1" t="s">
        <v>59</v>
      </c>
      <c r="C292" s="1" t="s">
        <v>60</v>
      </c>
      <c r="D292" s="1" t="s">
        <v>61</v>
      </c>
      <c r="E292" s="1" t="s">
        <v>62</v>
      </c>
      <c r="F292" s="1" t="s">
        <v>63</v>
      </c>
      <c r="G292" s="1" t="s">
        <v>64</v>
      </c>
      <c r="H292" s="1" t="s">
        <v>65</v>
      </c>
    </row>
    <row r="294" spans="1:14" x14ac:dyDescent="0.25">
      <c r="B294" s="1" t="s">
        <v>3</v>
      </c>
      <c r="C294" s="1" t="s">
        <v>66</v>
      </c>
      <c r="D294" s="1">
        <v>91946.25</v>
      </c>
      <c r="E294" s="1">
        <v>131902.38200000001</v>
      </c>
      <c r="F294" s="1">
        <v>-39956.132400000002</v>
      </c>
      <c r="G294" s="1">
        <v>7587.6768599999996</v>
      </c>
      <c r="H294" s="1">
        <v>-5.27</v>
      </c>
    </row>
    <row r="295" spans="1:14" x14ac:dyDescent="0.25">
      <c r="A295" s="1" t="str">
        <f>A271&amp;B295</f>
        <v>*Caliberradius0.1ATT</v>
      </c>
      <c r="B295" s="1" t="s">
        <v>67</v>
      </c>
      <c r="C295" s="1">
        <v>91946.25</v>
      </c>
      <c r="D295" s="1">
        <v>96694.807199999996</v>
      </c>
      <c r="E295" s="1">
        <v>-4748.5572099999999</v>
      </c>
      <c r="F295" s="1">
        <v>11726.8946</v>
      </c>
      <c r="G295" s="1">
        <v>-0.4</v>
      </c>
    </row>
    <row r="296" spans="1:14" x14ac:dyDescent="0.25">
      <c r="B296" s="1" t="s">
        <v>68</v>
      </c>
      <c r="C296" s="1">
        <v>131902.38200000001</v>
      </c>
      <c r="D296" s="1">
        <v>135695.79999999999</v>
      </c>
      <c r="E296" s="1">
        <v>3793.4176499999999</v>
      </c>
      <c r="F296" s="1" t="s">
        <v>22</v>
      </c>
      <c r="G296" s="1" t="s">
        <v>22</v>
      </c>
    </row>
    <row r="297" spans="1:14" x14ac:dyDescent="0.25">
      <c r="B297" s="1" t="s">
        <v>69</v>
      </c>
      <c r="C297" s="1">
        <v>1387.2275500000001</v>
      </c>
      <c r="D297" s="1" t="s">
        <v>22</v>
      </c>
      <c r="E297" s="1" t="s">
        <v>22</v>
      </c>
    </row>
    <row r="299" spans="1:14" x14ac:dyDescent="0.25">
      <c r="B299" s="1" t="s">
        <v>70</v>
      </c>
      <c r="C299" s="1" t="s">
        <v>64</v>
      </c>
      <c r="D299" s="1" t="s">
        <v>71</v>
      </c>
      <c r="E299" s="1" t="s">
        <v>72</v>
      </c>
      <c r="F299" s="1" t="s">
        <v>73</v>
      </c>
      <c r="G299" s="1" t="s">
        <v>74</v>
      </c>
      <c r="H299" s="1" t="s">
        <v>75</v>
      </c>
      <c r="I299" s="1" t="s">
        <v>76</v>
      </c>
      <c r="J299" s="1" t="s">
        <v>77</v>
      </c>
      <c r="K299" s="1" t="s">
        <v>78</v>
      </c>
      <c r="L299" s="1" t="s">
        <v>79</v>
      </c>
      <c r="M299" s="1" t="s">
        <v>80</v>
      </c>
      <c r="N299" s="1" t="s">
        <v>81</v>
      </c>
    </row>
    <row r="301" spans="1:14" x14ac:dyDescent="0.25">
      <c r="B301" s="1" t="s">
        <v>82</v>
      </c>
    </row>
    <row r="302" spans="1:14" x14ac:dyDescent="0.25">
      <c r="B302" s="1" t="s">
        <v>82</v>
      </c>
      <c r="C302" s="1" t="s">
        <v>83</v>
      </c>
    </row>
    <row r="303" spans="1:14" x14ac:dyDescent="0.25">
      <c r="B303" s="1" t="s">
        <v>84</v>
      </c>
      <c r="C303" s="1" t="s">
        <v>85</v>
      </c>
    </row>
    <row r="304" spans="1:14" x14ac:dyDescent="0.25">
      <c r="B304" s="1" t="s">
        <v>86</v>
      </c>
      <c r="C304" s="1" t="s">
        <v>87</v>
      </c>
      <c r="D304" s="1" t="s">
        <v>88</v>
      </c>
      <c r="E304" s="1" t="s">
        <v>2</v>
      </c>
    </row>
    <row r="306" spans="2:11" x14ac:dyDescent="0.25">
      <c r="B306" s="1" t="s">
        <v>89</v>
      </c>
      <c r="C306" s="1">
        <v>102</v>
      </c>
      <c r="D306" s="1">
        <v>102</v>
      </c>
    </row>
    <row r="307" spans="2:11" x14ac:dyDescent="0.25">
      <c r="B307" s="1" t="s">
        <v>61</v>
      </c>
      <c r="C307" s="1">
        <v>40</v>
      </c>
      <c r="D307" s="1">
        <v>40</v>
      </c>
    </row>
    <row r="309" spans="2:11" x14ac:dyDescent="0.25">
      <c r="B309" s="1" t="s">
        <v>2</v>
      </c>
      <c r="C309" s="1">
        <v>142</v>
      </c>
      <c r="D309" s="1">
        <v>142</v>
      </c>
    </row>
    <row r="312" spans="2:11" x14ac:dyDescent="0.25">
      <c r="B312" s="1" t="s">
        <v>22</v>
      </c>
      <c r="C312" s="1" t="s">
        <v>90</v>
      </c>
      <c r="D312" s="1" t="s">
        <v>38</v>
      </c>
      <c r="E312" s="1" t="s">
        <v>39</v>
      </c>
      <c r="F312" s="1" t="s">
        <v>40</v>
      </c>
      <c r="G312" s="1" t="s">
        <v>41</v>
      </c>
      <c r="H312" s="1" t="s">
        <v>42</v>
      </c>
      <c r="I312" s="1" t="s">
        <v>91</v>
      </c>
      <c r="J312" s="1" t="s">
        <v>92</v>
      </c>
      <c r="K312" s="1" t="s">
        <v>93</v>
      </c>
    </row>
    <row r="315" spans="2:11" x14ac:dyDescent="0.25">
      <c r="B315" s="1" t="s">
        <v>66</v>
      </c>
      <c r="C315" s="1" t="s">
        <v>94</v>
      </c>
      <c r="D315" s="1" t="s">
        <v>95</v>
      </c>
      <c r="E315" s="1" t="s">
        <v>96</v>
      </c>
      <c r="F315" s="1" t="s">
        <v>97</v>
      </c>
    </row>
    <row r="316" spans="2:11" x14ac:dyDescent="0.25">
      <c r="B316" s="1" t="s">
        <v>59</v>
      </c>
      <c r="C316" s="1" t="s">
        <v>98</v>
      </c>
      <c r="D316" s="1" t="s">
        <v>61</v>
      </c>
      <c r="E316" s="1" t="s">
        <v>99</v>
      </c>
      <c r="F316" s="1" t="s">
        <v>100</v>
      </c>
      <c r="G316" s="1" t="s">
        <v>101</v>
      </c>
      <c r="H316" s="1" t="s">
        <v>5</v>
      </c>
      <c r="I316" s="1" t="s">
        <v>102</v>
      </c>
      <c r="J316" s="1" t="s">
        <v>103</v>
      </c>
    </row>
    <row r="318" spans="2:11" x14ac:dyDescent="0.25">
      <c r="B318" s="1" t="s">
        <v>38</v>
      </c>
      <c r="C318" s="1" t="s">
        <v>104</v>
      </c>
      <c r="D318" s="1">
        <v>27.95</v>
      </c>
      <c r="E318" s="1">
        <v>8.5</v>
      </c>
      <c r="F318" s="1">
        <v>77.8</v>
      </c>
      <c r="G318" s="1">
        <v>4.67</v>
      </c>
      <c r="H318" s="1">
        <v>0</v>
      </c>
      <c r="I318" s="1" t="s">
        <v>105</v>
      </c>
    </row>
    <row r="319" spans="2:11" x14ac:dyDescent="0.25">
      <c r="B319" s="1" t="s">
        <v>106</v>
      </c>
      <c r="C319" s="1">
        <v>27.95</v>
      </c>
      <c r="D319" s="1">
        <v>30.58</v>
      </c>
      <c r="E319" s="1">
        <v>-10.5</v>
      </c>
      <c r="F319" s="1">
        <v>86.5</v>
      </c>
      <c r="G319" s="1">
        <v>-0.4</v>
      </c>
      <c r="H319" s="1">
        <v>0.68899999999999995</v>
      </c>
      <c r="I319" s="1">
        <v>1.1200000000000001</v>
      </c>
    </row>
    <row r="321" spans="2:9" x14ac:dyDescent="0.25">
      <c r="B321" s="1" t="s">
        <v>39</v>
      </c>
      <c r="C321" s="1" t="s">
        <v>104</v>
      </c>
      <c r="D321" s="1">
        <v>1665.3</v>
      </c>
      <c r="E321" s="1">
        <v>411.05</v>
      </c>
      <c r="F321" s="1">
        <v>50.9</v>
      </c>
      <c r="G321" s="1">
        <v>3.03</v>
      </c>
      <c r="H321" s="1">
        <v>3.0000000000000001E-3</v>
      </c>
      <c r="I321" s="1" t="s">
        <v>107</v>
      </c>
    </row>
    <row r="322" spans="2:9" x14ac:dyDescent="0.25">
      <c r="B322" s="1" t="s">
        <v>106</v>
      </c>
      <c r="C322" s="1">
        <v>1665.3</v>
      </c>
      <c r="D322" s="1">
        <v>1725.4</v>
      </c>
      <c r="E322" s="1">
        <v>-2.4</v>
      </c>
      <c r="F322" s="1">
        <v>95.2</v>
      </c>
      <c r="G322" s="1">
        <v>-0.09</v>
      </c>
      <c r="H322" s="1">
        <v>0.92800000000000005</v>
      </c>
      <c r="I322" s="1">
        <v>0.98</v>
      </c>
    </row>
    <row r="324" spans="2:9" x14ac:dyDescent="0.25">
      <c r="B324" s="1" t="s">
        <v>40</v>
      </c>
      <c r="C324" s="1" t="s">
        <v>104</v>
      </c>
      <c r="D324" s="1">
        <v>1962.3</v>
      </c>
      <c r="E324" s="1">
        <v>2351.3000000000002</v>
      </c>
      <c r="F324" s="1">
        <v>-50.6</v>
      </c>
      <c r="G324" s="1">
        <v>-2.87</v>
      </c>
      <c r="H324" s="1">
        <v>5.0000000000000001E-3</v>
      </c>
      <c r="I324" s="1">
        <v>1.65</v>
      </c>
    </row>
    <row r="325" spans="2:9" x14ac:dyDescent="0.25">
      <c r="B325" s="1" t="s">
        <v>106</v>
      </c>
      <c r="C325" s="1">
        <v>1962.3</v>
      </c>
      <c r="D325" s="1">
        <v>1925.6</v>
      </c>
      <c r="E325" s="1">
        <v>4.8</v>
      </c>
      <c r="F325" s="1">
        <v>90.6</v>
      </c>
      <c r="G325" s="1">
        <v>0.2</v>
      </c>
      <c r="H325" s="1">
        <v>0.84199999999999997</v>
      </c>
      <c r="I325" s="1">
        <v>1.21</v>
      </c>
    </row>
    <row r="327" spans="2:9" x14ac:dyDescent="0.25">
      <c r="B327" s="1" t="s">
        <v>41</v>
      </c>
      <c r="C327" s="1" t="s">
        <v>104</v>
      </c>
      <c r="D327" s="1">
        <v>1.825</v>
      </c>
      <c r="E327" s="1">
        <v>2.5979999999999999</v>
      </c>
      <c r="F327" s="1">
        <v>-101</v>
      </c>
      <c r="G327" s="1">
        <v>-5.69</v>
      </c>
      <c r="H327" s="1">
        <v>0</v>
      </c>
      <c r="I327" s="1">
        <v>1.55</v>
      </c>
    </row>
    <row r="328" spans="2:9" x14ac:dyDescent="0.25">
      <c r="B328" s="1" t="s">
        <v>106</v>
      </c>
      <c r="C328" s="1">
        <v>1.825</v>
      </c>
      <c r="D328" s="1">
        <v>1.8207</v>
      </c>
      <c r="E328" s="1">
        <v>0.6</v>
      </c>
      <c r="F328" s="1">
        <v>99.4</v>
      </c>
      <c r="G328" s="1">
        <v>0.02</v>
      </c>
      <c r="H328" s="1">
        <v>0.98199999999999998</v>
      </c>
      <c r="I328" s="1">
        <v>1.03</v>
      </c>
    </row>
    <row r="330" spans="2:9" x14ac:dyDescent="0.25">
      <c r="B330" s="1" t="s">
        <v>42</v>
      </c>
      <c r="C330" s="1" t="s">
        <v>104</v>
      </c>
      <c r="D330" s="1">
        <v>6.15</v>
      </c>
      <c r="E330" s="1">
        <v>6.7647000000000004</v>
      </c>
      <c r="F330" s="1">
        <v>-74.400000000000006</v>
      </c>
      <c r="G330" s="1">
        <v>-4.22</v>
      </c>
      <c r="H330" s="1">
        <v>0</v>
      </c>
      <c r="I330" s="1">
        <v>1.64</v>
      </c>
    </row>
    <row r="331" spans="2:9" x14ac:dyDescent="0.25">
      <c r="B331" s="1" t="s">
        <v>106</v>
      </c>
      <c r="C331" s="1">
        <v>6.15</v>
      </c>
      <c r="D331" s="1">
        <v>6.0323000000000002</v>
      </c>
      <c r="E331" s="1">
        <v>14.2</v>
      </c>
      <c r="F331" s="1">
        <v>80.900000000000006</v>
      </c>
      <c r="G331" s="1">
        <v>0.56000000000000005</v>
      </c>
      <c r="H331" s="1">
        <v>0.57799999999999996</v>
      </c>
      <c r="I331" s="1">
        <v>0.92</v>
      </c>
    </row>
    <row r="333" spans="2:9" x14ac:dyDescent="0.25">
      <c r="B333" s="1" t="s">
        <v>43</v>
      </c>
      <c r="C333" s="1" t="s">
        <v>104</v>
      </c>
      <c r="D333" s="1">
        <v>23164</v>
      </c>
      <c r="E333" s="1">
        <v>40251</v>
      </c>
      <c r="F333" s="1">
        <v>-97.3</v>
      </c>
      <c r="G333" s="1">
        <v>-5.62</v>
      </c>
      <c r="H333" s="1">
        <v>0</v>
      </c>
      <c r="I333" s="1" t="s">
        <v>109</v>
      </c>
    </row>
    <row r="334" spans="2:9" x14ac:dyDescent="0.25">
      <c r="B334" s="1" t="s">
        <v>106</v>
      </c>
      <c r="C334" s="1">
        <v>23164</v>
      </c>
      <c r="D334" s="1">
        <v>25512</v>
      </c>
      <c r="E334" s="1">
        <v>-13.4</v>
      </c>
      <c r="F334" s="1">
        <v>86.3</v>
      </c>
      <c r="G334" s="1">
        <v>-0.56999999999999995</v>
      </c>
      <c r="H334" s="1">
        <v>0.57099999999999995</v>
      </c>
      <c r="I334" s="1">
        <v>1.47</v>
      </c>
    </row>
    <row r="337" spans="1:15" x14ac:dyDescent="0.25">
      <c r="B337" s="1" t="s">
        <v>26</v>
      </c>
      <c r="C337" s="1" t="s">
        <v>44</v>
      </c>
      <c r="D337" s="1" t="s">
        <v>110</v>
      </c>
      <c r="E337" s="1" t="s">
        <v>111</v>
      </c>
      <c r="F337" s="1" t="s">
        <v>112</v>
      </c>
      <c r="G337" s="1" t="s">
        <v>113</v>
      </c>
      <c r="H337" s="1" t="s">
        <v>114</v>
      </c>
      <c r="I337" s="1" t="s">
        <v>115</v>
      </c>
      <c r="J337" s="1" t="s">
        <v>104</v>
      </c>
      <c r="K337" s="1" t="s">
        <v>116</v>
      </c>
      <c r="L337" s="1" t="s">
        <v>113</v>
      </c>
      <c r="M337" s="1" t="s">
        <v>114</v>
      </c>
      <c r="N337" s="1" t="s">
        <v>115</v>
      </c>
      <c r="O337" s="1" t="s">
        <v>106</v>
      </c>
    </row>
    <row r="340" spans="1:15" x14ac:dyDescent="0.25">
      <c r="B340" s="1" t="s">
        <v>60</v>
      </c>
      <c r="C340" s="1" t="s">
        <v>117</v>
      </c>
      <c r="D340" s="1" t="s">
        <v>56</v>
      </c>
      <c r="E340" s="1" t="s">
        <v>50</v>
      </c>
      <c r="F340" s="1" t="s">
        <v>52</v>
      </c>
      <c r="G340" s="1" t="s">
        <v>118</v>
      </c>
      <c r="H340" s="1" t="s">
        <v>119</v>
      </c>
      <c r="I340" s="1" t="s">
        <v>120</v>
      </c>
      <c r="J340" s="1" t="s">
        <v>121</v>
      </c>
      <c r="K340" s="1" t="s">
        <v>122</v>
      </c>
      <c r="L340" s="1" t="s">
        <v>123</v>
      </c>
    </row>
    <row r="342" spans="1:15" x14ac:dyDescent="0.25">
      <c r="B342" s="1" t="s">
        <v>66</v>
      </c>
      <c r="C342" s="1">
        <v>0.23799999999999999</v>
      </c>
      <c r="D342" s="1">
        <v>40.19</v>
      </c>
      <c r="E342" s="1">
        <v>0</v>
      </c>
      <c r="F342" s="1">
        <v>75.3</v>
      </c>
      <c r="G342" s="1">
        <v>76.099999999999994</v>
      </c>
      <c r="H342" s="1" t="s">
        <v>124</v>
      </c>
      <c r="I342" s="1" t="s">
        <v>125</v>
      </c>
      <c r="J342" s="1">
        <v>50</v>
      </c>
    </row>
    <row r="343" spans="1:15" x14ac:dyDescent="0.25">
      <c r="B343" s="1" t="s">
        <v>98</v>
      </c>
      <c r="C343" s="1">
        <v>2.5000000000000001E-2</v>
      </c>
      <c r="D343" s="1">
        <v>2.73</v>
      </c>
      <c r="E343" s="1">
        <v>0.84199999999999997</v>
      </c>
      <c r="F343" s="1">
        <v>7.6</v>
      </c>
      <c r="G343" s="1">
        <v>7.6</v>
      </c>
      <c r="H343" s="1" t="s">
        <v>139</v>
      </c>
      <c r="I343" s="1">
        <v>1.1599999999999999</v>
      </c>
      <c r="J343" s="1">
        <v>0</v>
      </c>
    </row>
    <row r="345" spans="1:15" x14ac:dyDescent="0.25">
      <c r="B345" s="1" t="s">
        <v>26</v>
      </c>
      <c r="C345" s="1" t="s">
        <v>44</v>
      </c>
      <c r="D345" s="1" t="s">
        <v>127</v>
      </c>
      <c r="E345" s="1" t="s">
        <v>122</v>
      </c>
      <c r="F345" s="1" t="s">
        <v>112</v>
      </c>
      <c r="G345" s="1" t="s">
        <v>128</v>
      </c>
      <c r="H345" s="1" t="s">
        <v>129</v>
      </c>
    </row>
    <row r="347" spans="1:15" x14ac:dyDescent="0.25">
      <c r="A347" s="1" t="str">
        <f t="shared" ref="A347:A378" si="4">C347&amp;D347</f>
        <v/>
      </c>
      <c r="B347" s="1" t="s">
        <v>22</v>
      </c>
    </row>
    <row r="348" spans="1:15" x14ac:dyDescent="0.25">
      <c r="A348" s="1" t="str">
        <f t="shared" ref="A348:A411" si="5">C348&amp;D348&amp;E348</f>
        <v>*Caliberradius0.2</v>
      </c>
      <c r="B348" s="1" t="s">
        <v>22</v>
      </c>
      <c r="C348" s="1" t="s">
        <v>135</v>
      </c>
      <c r="D348" s="1" t="s">
        <v>136</v>
      </c>
      <c r="E348" s="1">
        <v>0.2</v>
      </c>
    </row>
    <row r="349" spans="1:15" x14ac:dyDescent="0.25">
      <c r="B349" s="1" t="s">
        <v>22</v>
      </c>
      <c r="C349" s="1" t="s">
        <v>37</v>
      </c>
      <c r="D349" s="1" t="s">
        <v>8</v>
      </c>
      <c r="E349" s="1" t="s">
        <v>38</v>
      </c>
      <c r="F349" s="1" t="s">
        <v>39</v>
      </c>
      <c r="G349" s="1" t="s">
        <v>40</v>
      </c>
      <c r="H349" s="1" t="s">
        <v>41</v>
      </c>
      <c r="I349" s="1" t="s">
        <v>42</v>
      </c>
      <c r="J349" s="1" t="s">
        <v>43</v>
      </c>
      <c r="K349" s="1" t="s">
        <v>44</v>
      </c>
      <c r="L349" s="1" t="s">
        <v>45</v>
      </c>
      <c r="M349" s="1" t="s">
        <v>46</v>
      </c>
      <c r="N349" s="1" t="s">
        <v>136</v>
      </c>
      <c r="O349" s="1" t="s">
        <v>137</v>
      </c>
    </row>
    <row r="350" spans="1:15" x14ac:dyDescent="0.25">
      <c r="B350" s="1" t="s">
        <v>25</v>
      </c>
      <c r="C350" s="1" t="s">
        <v>140</v>
      </c>
      <c r="D350" s="1" t="s">
        <v>47</v>
      </c>
    </row>
    <row r="352" spans="1:15" x14ac:dyDescent="0.25">
      <c r="B352" s="1" t="s">
        <v>48</v>
      </c>
      <c r="C352" s="1" t="s">
        <v>49</v>
      </c>
      <c r="D352" s="1" t="s">
        <v>27</v>
      </c>
      <c r="E352" s="1" t="s">
        <v>28</v>
      </c>
      <c r="F352" s="1" t="s">
        <v>29</v>
      </c>
      <c r="G352" s="1" t="s">
        <v>30</v>
      </c>
      <c r="H352" s="1">
        <v>142</v>
      </c>
    </row>
    <row r="353" spans="2:10" x14ac:dyDescent="0.25">
      <c r="B353" s="1" t="s">
        <v>50</v>
      </c>
      <c r="C353" s="1" t="s">
        <v>51</v>
      </c>
      <c r="D353" s="1" t="s">
        <v>30</v>
      </c>
      <c r="E353" s="1">
        <v>40.19</v>
      </c>
    </row>
    <row r="354" spans="2:10" x14ac:dyDescent="0.25">
      <c r="B354" s="1" t="s">
        <v>31</v>
      </c>
      <c r="C354" s="1" t="s">
        <v>25</v>
      </c>
      <c r="D354" s="1" t="s">
        <v>52</v>
      </c>
      <c r="E354" s="1" t="s">
        <v>30</v>
      </c>
      <c r="F354" s="1">
        <v>0</v>
      </c>
    </row>
    <row r="355" spans="2:10" x14ac:dyDescent="0.25">
      <c r="B355" s="1" t="s">
        <v>53</v>
      </c>
      <c r="C355" s="1" t="s">
        <v>54</v>
      </c>
      <c r="D355" s="1" t="s">
        <v>30</v>
      </c>
      <c r="E355" s="1">
        <v>-64.329903000000002</v>
      </c>
      <c r="F355" s="1" t="s">
        <v>55</v>
      </c>
      <c r="G355" s="1" t="s">
        <v>56</v>
      </c>
      <c r="H355" s="1" t="s">
        <v>30</v>
      </c>
      <c r="I355" s="1">
        <v>0.23799999999999999</v>
      </c>
    </row>
    <row r="358" spans="2:10" x14ac:dyDescent="0.25">
      <c r="B358" s="1" t="s">
        <v>8</v>
      </c>
      <c r="C358" s="1" t="s">
        <v>4</v>
      </c>
      <c r="D358" s="1" t="s">
        <v>32</v>
      </c>
      <c r="E358" s="1" t="s">
        <v>33</v>
      </c>
      <c r="F358" s="1" t="s">
        <v>57</v>
      </c>
      <c r="G358" s="1" t="s">
        <v>58</v>
      </c>
      <c r="H358" s="1" t="s">
        <v>12</v>
      </c>
      <c r="I358" s="1" t="s">
        <v>13</v>
      </c>
      <c r="J358" s="1" t="s">
        <v>6</v>
      </c>
    </row>
    <row r="360" spans="2:10" x14ac:dyDescent="0.25">
      <c r="B360" s="1" t="s">
        <v>38</v>
      </c>
      <c r="C360" s="1">
        <v>5.5753E-3</v>
      </c>
      <c r="D360" s="1">
        <v>1.9640299999999999E-2</v>
      </c>
      <c r="E360" s="1">
        <v>0.28000000000000003</v>
      </c>
      <c r="F360" s="1">
        <v>0.77700000000000002</v>
      </c>
      <c r="G360" s="1">
        <v>-3.2918900000000001E-2</v>
      </c>
      <c r="H360" s="1">
        <v>4.4069499999999998E-2</v>
      </c>
    </row>
    <row r="361" spans="2:10" x14ac:dyDescent="0.25">
      <c r="B361" s="1" t="s">
        <v>39</v>
      </c>
      <c r="C361" s="3">
        <v>7.17E-6</v>
      </c>
      <c r="D361" s="1">
        <v>1.727E-4</v>
      </c>
      <c r="E361" s="1">
        <v>0.04</v>
      </c>
      <c r="F361" s="1">
        <v>0.96699999999999997</v>
      </c>
      <c r="G361" s="1">
        <v>-3.3129999999999998E-4</v>
      </c>
      <c r="H361" s="1">
        <v>3.457E-4</v>
      </c>
    </row>
    <row r="362" spans="2:10" x14ac:dyDescent="0.25">
      <c r="B362" s="1" t="s">
        <v>40</v>
      </c>
      <c r="C362" s="1">
        <v>3.3789999999999997E-4</v>
      </c>
      <c r="D362" s="1">
        <v>2.4379999999999999E-4</v>
      </c>
      <c r="E362" s="1">
        <v>1.39</v>
      </c>
      <c r="F362" s="1">
        <v>0.16600000000000001</v>
      </c>
      <c r="G362" s="1">
        <v>-1.3990000000000001E-4</v>
      </c>
      <c r="H362" s="1">
        <v>8.1579999999999999E-4</v>
      </c>
    </row>
    <row r="363" spans="2:10" x14ac:dyDescent="0.25">
      <c r="B363" s="1" t="s">
        <v>41</v>
      </c>
      <c r="C363" s="1">
        <v>-0.47549639999999999</v>
      </c>
      <c r="D363" s="1">
        <v>0.29460579999999997</v>
      </c>
      <c r="E363" s="1">
        <v>-1.61</v>
      </c>
      <c r="F363" s="1">
        <v>0.107</v>
      </c>
      <c r="G363" s="1">
        <v>-1.052913</v>
      </c>
      <c r="H363" s="1">
        <v>0.10192039999999999</v>
      </c>
    </row>
    <row r="364" spans="2:10" x14ac:dyDescent="0.25">
      <c r="B364" s="1" t="s">
        <v>42</v>
      </c>
      <c r="C364" s="1">
        <v>-0.2280943</v>
      </c>
      <c r="D364" s="1">
        <v>0.21731829999999999</v>
      </c>
      <c r="E364" s="1">
        <v>-1.05</v>
      </c>
      <c r="F364" s="1">
        <v>0.29399999999999998</v>
      </c>
      <c r="G364" s="1">
        <v>-0.65403020000000001</v>
      </c>
      <c r="H364" s="1">
        <v>0.19784170000000001</v>
      </c>
    </row>
    <row r="365" spans="2:10" x14ac:dyDescent="0.25">
      <c r="B365" s="1" t="s">
        <v>43</v>
      </c>
      <c r="C365" s="1">
        <v>-2.3300000000000001E-5</v>
      </c>
      <c r="D365" s="3">
        <v>7.7600000000000002E-6</v>
      </c>
      <c r="E365" s="1">
        <v>-3.01</v>
      </c>
      <c r="F365" s="1">
        <v>3.0000000000000001E-3</v>
      </c>
      <c r="G365" s="1">
        <v>-3.8600000000000003E-5</v>
      </c>
      <c r="H365" s="3">
        <v>-8.1200000000000002E-6</v>
      </c>
    </row>
    <row r="366" spans="2:10" x14ac:dyDescent="0.25">
      <c r="B366" s="1" t="s">
        <v>10</v>
      </c>
      <c r="C366" s="1">
        <v>1.937173</v>
      </c>
      <c r="D366" s="1">
        <v>1.4728669999999999</v>
      </c>
      <c r="E366" s="1">
        <v>1.32</v>
      </c>
      <c r="F366" s="1">
        <v>0.188</v>
      </c>
      <c r="G366" s="1">
        <v>-0.94959360000000004</v>
      </c>
      <c r="H366" s="1">
        <v>4.8239390000000002</v>
      </c>
    </row>
    <row r="369" spans="1:14" x14ac:dyDescent="0.25">
      <c r="B369" s="1" t="s">
        <v>59</v>
      </c>
      <c r="C369" s="1" t="s">
        <v>60</v>
      </c>
      <c r="D369" s="1" t="s">
        <v>61</v>
      </c>
      <c r="E369" s="1" t="s">
        <v>62</v>
      </c>
      <c r="F369" s="1" t="s">
        <v>63</v>
      </c>
      <c r="G369" s="1" t="s">
        <v>64</v>
      </c>
      <c r="H369" s="1" t="s">
        <v>65</v>
      </c>
    </row>
    <row r="371" spans="1:14" x14ac:dyDescent="0.25">
      <c r="B371" s="1" t="s">
        <v>3</v>
      </c>
      <c r="C371" s="1" t="s">
        <v>66</v>
      </c>
      <c r="D371" s="1">
        <v>91946.25</v>
      </c>
      <c r="E371" s="1">
        <v>131902.38200000001</v>
      </c>
      <c r="F371" s="1">
        <v>-39956.132400000002</v>
      </c>
      <c r="G371" s="1">
        <v>7587.6768599999996</v>
      </c>
      <c r="H371" s="1">
        <v>-5.27</v>
      </c>
    </row>
    <row r="372" spans="1:14" x14ac:dyDescent="0.25">
      <c r="A372" s="1" t="str">
        <f>A348&amp;B372</f>
        <v>*Caliberradius0.2ATT</v>
      </c>
      <c r="B372" s="1" t="s">
        <v>67</v>
      </c>
      <c r="C372" s="1">
        <v>91946.25</v>
      </c>
      <c r="D372" s="1">
        <v>98090.403000000006</v>
      </c>
      <c r="E372" s="1">
        <v>-6144.1530000000002</v>
      </c>
      <c r="F372" s="1">
        <v>11029.9943</v>
      </c>
      <c r="G372" s="1">
        <v>-0.56000000000000005</v>
      </c>
    </row>
    <row r="373" spans="1:14" x14ac:dyDescent="0.25">
      <c r="B373" s="1" t="s">
        <v>68</v>
      </c>
      <c r="C373" s="1">
        <v>131902.38200000001</v>
      </c>
      <c r="D373" s="1">
        <v>129546.107</v>
      </c>
      <c r="E373" s="1">
        <v>-2356.2749399999998</v>
      </c>
      <c r="F373" s="1" t="s">
        <v>22</v>
      </c>
      <c r="G373" s="1" t="s">
        <v>22</v>
      </c>
    </row>
    <row r="374" spans="1:14" x14ac:dyDescent="0.25">
      <c r="B374" s="1" t="s">
        <v>69</v>
      </c>
      <c r="C374" s="1">
        <v>-3423.2828500000001</v>
      </c>
      <c r="D374" s="1" t="s">
        <v>22</v>
      </c>
      <c r="E374" s="1" t="s">
        <v>22</v>
      </c>
    </row>
    <row r="376" spans="1:14" x14ac:dyDescent="0.25">
      <c r="B376" s="1" t="s">
        <v>70</v>
      </c>
      <c r="C376" s="1" t="s">
        <v>64</v>
      </c>
      <c r="D376" s="1" t="s">
        <v>71</v>
      </c>
      <c r="E376" s="1" t="s">
        <v>72</v>
      </c>
      <c r="F376" s="1" t="s">
        <v>73</v>
      </c>
      <c r="G376" s="1" t="s">
        <v>74</v>
      </c>
      <c r="H376" s="1" t="s">
        <v>75</v>
      </c>
      <c r="I376" s="1" t="s">
        <v>76</v>
      </c>
      <c r="J376" s="1" t="s">
        <v>77</v>
      </c>
      <c r="K376" s="1" t="s">
        <v>78</v>
      </c>
      <c r="L376" s="1" t="s">
        <v>79</v>
      </c>
      <c r="M376" s="1" t="s">
        <v>80</v>
      </c>
      <c r="N376" s="1" t="s">
        <v>81</v>
      </c>
    </row>
    <row r="378" spans="1:14" x14ac:dyDescent="0.25">
      <c r="B378" s="1" t="s">
        <v>82</v>
      </c>
    </row>
    <row r="379" spans="1:14" x14ac:dyDescent="0.25">
      <c r="B379" s="1" t="s">
        <v>82</v>
      </c>
      <c r="C379" s="1" t="s">
        <v>83</v>
      </c>
    </row>
    <row r="380" spans="1:14" x14ac:dyDescent="0.25">
      <c r="B380" s="1" t="s">
        <v>84</v>
      </c>
      <c r="C380" s="1" t="s">
        <v>85</v>
      </c>
    </row>
    <row r="381" spans="1:14" x14ac:dyDescent="0.25">
      <c r="B381" s="1" t="s">
        <v>86</v>
      </c>
      <c r="C381" s="1" t="s">
        <v>87</v>
      </c>
      <c r="D381" s="1" t="s">
        <v>88</v>
      </c>
      <c r="E381" s="1" t="s">
        <v>2</v>
      </c>
    </row>
    <row r="383" spans="1:14" x14ac:dyDescent="0.25">
      <c r="B383" s="1" t="s">
        <v>89</v>
      </c>
      <c r="C383" s="1">
        <v>102</v>
      </c>
      <c r="D383" s="1">
        <v>102</v>
      </c>
    </row>
    <row r="384" spans="1:14" x14ac:dyDescent="0.25">
      <c r="B384" s="1" t="s">
        <v>61</v>
      </c>
      <c r="C384" s="1">
        <v>40</v>
      </c>
      <c r="D384" s="1">
        <v>40</v>
      </c>
    </row>
    <row r="386" spans="2:11" x14ac:dyDescent="0.25">
      <c r="B386" s="1" t="s">
        <v>2</v>
      </c>
      <c r="C386" s="1">
        <v>142</v>
      </c>
      <c r="D386" s="1">
        <v>142</v>
      </c>
    </row>
    <row r="389" spans="2:11" x14ac:dyDescent="0.25">
      <c r="B389" s="1" t="s">
        <v>22</v>
      </c>
      <c r="C389" s="1" t="s">
        <v>90</v>
      </c>
      <c r="D389" s="1" t="s">
        <v>38</v>
      </c>
      <c r="E389" s="1" t="s">
        <v>39</v>
      </c>
      <c r="F389" s="1" t="s">
        <v>40</v>
      </c>
      <c r="G389" s="1" t="s">
        <v>41</v>
      </c>
      <c r="H389" s="1" t="s">
        <v>42</v>
      </c>
      <c r="I389" s="1" t="s">
        <v>91</v>
      </c>
      <c r="J389" s="1" t="s">
        <v>92</v>
      </c>
      <c r="K389" s="1" t="s">
        <v>93</v>
      </c>
    </row>
    <row r="392" spans="2:11" x14ac:dyDescent="0.25">
      <c r="B392" s="1" t="s">
        <v>66</v>
      </c>
      <c r="C392" s="1" t="s">
        <v>94</v>
      </c>
      <c r="D392" s="1" t="s">
        <v>95</v>
      </c>
      <c r="E392" s="1" t="s">
        <v>96</v>
      </c>
      <c r="F392" s="1" t="s">
        <v>97</v>
      </c>
    </row>
    <row r="393" spans="2:11" x14ac:dyDescent="0.25">
      <c r="B393" s="1" t="s">
        <v>59</v>
      </c>
      <c r="C393" s="1" t="s">
        <v>98</v>
      </c>
      <c r="D393" s="1" t="s">
        <v>61</v>
      </c>
      <c r="E393" s="1" t="s">
        <v>99</v>
      </c>
      <c r="F393" s="1" t="s">
        <v>100</v>
      </c>
      <c r="G393" s="1" t="s">
        <v>101</v>
      </c>
      <c r="H393" s="1" t="s">
        <v>5</v>
      </c>
      <c r="I393" s="1" t="s">
        <v>102</v>
      </c>
      <c r="J393" s="1" t="s">
        <v>103</v>
      </c>
    </row>
    <row r="395" spans="2:11" x14ac:dyDescent="0.25">
      <c r="B395" s="1" t="s">
        <v>38</v>
      </c>
      <c r="C395" s="1" t="s">
        <v>104</v>
      </c>
      <c r="D395" s="1">
        <v>27.95</v>
      </c>
      <c r="E395" s="1">
        <v>8.5</v>
      </c>
      <c r="F395" s="1">
        <v>77.8</v>
      </c>
      <c r="G395" s="1">
        <v>4.67</v>
      </c>
      <c r="H395" s="1">
        <v>0</v>
      </c>
      <c r="I395" s="1" t="s">
        <v>105</v>
      </c>
    </row>
    <row r="396" spans="2:11" x14ac:dyDescent="0.25">
      <c r="B396" s="1" t="s">
        <v>106</v>
      </c>
      <c r="C396" s="1">
        <v>27.95</v>
      </c>
      <c r="D396" s="1">
        <v>26.954999999999998</v>
      </c>
      <c r="E396" s="1">
        <v>4</v>
      </c>
      <c r="F396" s="1">
        <v>94.9</v>
      </c>
      <c r="G396" s="1">
        <v>0.16</v>
      </c>
      <c r="H396" s="1">
        <v>0.877</v>
      </c>
      <c r="I396" s="1">
        <v>1.25</v>
      </c>
    </row>
    <row r="398" spans="2:11" x14ac:dyDescent="0.25">
      <c r="B398" s="1" t="s">
        <v>39</v>
      </c>
      <c r="C398" s="1" t="s">
        <v>104</v>
      </c>
      <c r="D398" s="1">
        <v>1665.3</v>
      </c>
      <c r="E398" s="1">
        <v>411.05</v>
      </c>
      <c r="F398" s="1">
        <v>50.9</v>
      </c>
      <c r="G398" s="1">
        <v>3.03</v>
      </c>
      <c r="H398" s="1">
        <v>3.0000000000000001E-3</v>
      </c>
      <c r="I398" s="1" t="s">
        <v>107</v>
      </c>
    </row>
    <row r="399" spans="2:11" x14ac:dyDescent="0.25">
      <c r="B399" s="1" t="s">
        <v>106</v>
      </c>
      <c r="C399" s="1">
        <v>1665.3</v>
      </c>
      <c r="D399" s="1">
        <v>1433.7</v>
      </c>
      <c r="E399" s="1">
        <v>9.4</v>
      </c>
      <c r="F399" s="1">
        <v>81.5</v>
      </c>
      <c r="G399" s="1">
        <v>0.36</v>
      </c>
      <c r="H399" s="1">
        <v>0.71799999999999997</v>
      </c>
      <c r="I399" s="1">
        <v>1.1299999999999999</v>
      </c>
    </row>
    <row r="401" spans="2:15" x14ac:dyDescent="0.25">
      <c r="B401" s="1" t="s">
        <v>40</v>
      </c>
      <c r="C401" s="1" t="s">
        <v>104</v>
      </c>
      <c r="D401" s="1">
        <v>1962.3</v>
      </c>
      <c r="E401" s="1">
        <v>2351.3000000000002</v>
      </c>
      <c r="F401" s="1">
        <v>-50.6</v>
      </c>
      <c r="G401" s="1">
        <v>-2.87</v>
      </c>
      <c r="H401" s="1">
        <v>5.0000000000000001E-3</v>
      </c>
      <c r="I401" s="1">
        <v>1.65</v>
      </c>
    </row>
    <row r="402" spans="2:15" x14ac:dyDescent="0.25">
      <c r="B402" s="1" t="s">
        <v>106</v>
      </c>
      <c r="C402" s="1">
        <v>1962.3</v>
      </c>
      <c r="D402" s="1">
        <v>1895</v>
      </c>
      <c r="E402" s="1">
        <v>8.8000000000000007</v>
      </c>
      <c r="F402" s="1">
        <v>82.7</v>
      </c>
      <c r="G402" s="1">
        <v>0.37</v>
      </c>
      <c r="H402" s="1">
        <v>0.71599999999999997</v>
      </c>
      <c r="I402" s="1">
        <v>1.18</v>
      </c>
    </row>
    <row r="404" spans="2:15" x14ac:dyDescent="0.25">
      <c r="B404" s="1" t="s">
        <v>41</v>
      </c>
      <c r="C404" s="1" t="s">
        <v>104</v>
      </c>
      <c r="D404" s="1">
        <v>1.825</v>
      </c>
      <c r="E404" s="1">
        <v>2.5979999999999999</v>
      </c>
      <c r="F404" s="1">
        <v>-101</v>
      </c>
      <c r="G404" s="1">
        <v>-5.69</v>
      </c>
      <c r="H404" s="1">
        <v>0</v>
      </c>
      <c r="I404" s="1">
        <v>1.55</v>
      </c>
    </row>
    <row r="405" spans="2:15" x14ac:dyDescent="0.25">
      <c r="B405" s="1" t="s">
        <v>106</v>
      </c>
      <c r="C405" s="1">
        <v>1.825</v>
      </c>
      <c r="D405" s="1">
        <v>1.8292999999999999</v>
      </c>
      <c r="E405" s="1">
        <v>-0.6</v>
      </c>
      <c r="F405" s="1">
        <v>99.4</v>
      </c>
      <c r="G405" s="1">
        <v>-0.02</v>
      </c>
      <c r="H405" s="1">
        <v>0.98199999999999998</v>
      </c>
      <c r="I405" s="1">
        <v>0.95</v>
      </c>
    </row>
    <row r="407" spans="2:15" x14ac:dyDescent="0.25">
      <c r="B407" s="1" t="s">
        <v>42</v>
      </c>
      <c r="C407" s="1" t="s">
        <v>104</v>
      </c>
      <c r="D407" s="1">
        <v>6.15</v>
      </c>
      <c r="E407" s="1">
        <v>6.7647000000000004</v>
      </c>
      <c r="F407" s="1">
        <v>-74.400000000000006</v>
      </c>
      <c r="G407" s="1">
        <v>-4.22</v>
      </c>
      <c r="H407" s="1">
        <v>0</v>
      </c>
      <c r="I407" s="1">
        <v>1.64</v>
      </c>
    </row>
    <row r="408" spans="2:15" x14ac:dyDescent="0.25">
      <c r="B408" s="1" t="s">
        <v>106</v>
      </c>
      <c r="C408" s="1">
        <v>6.15</v>
      </c>
      <c r="D408" s="1">
        <v>6.1101999999999999</v>
      </c>
      <c r="E408" s="1">
        <v>4.8</v>
      </c>
      <c r="F408" s="1">
        <v>93.5</v>
      </c>
      <c r="G408" s="1">
        <v>0.19</v>
      </c>
      <c r="H408" s="1">
        <v>0.84799999999999998</v>
      </c>
      <c r="I408" s="1">
        <v>0.98</v>
      </c>
    </row>
    <row r="410" spans="2:15" x14ac:dyDescent="0.25">
      <c r="B410" s="1" t="s">
        <v>43</v>
      </c>
      <c r="C410" s="1" t="s">
        <v>104</v>
      </c>
      <c r="D410" s="1">
        <v>23164</v>
      </c>
      <c r="E410" s="1">
        <v>40251</v>
      </c>
      <c r="F410" s="1">
        <v>-97.3</v>
      </c>
      <c r="G410" s="1">
        <v>-5.62</v>
      </c>
      <c r="H410" s="1">
        <v>0</v>
      </c>
      <c r="I410" s="1" t="s">
        <v>109</v>
      </c>
    </row>
    <row r="411" spans="2:15" x14ac:dyDescent="0.25">
      <c r="B411" s="1" t="s">
        <v>106</v>
      </c>
      <c r="C411" s="1">
        <v>23164</v>
      </c>
      <c r="D411" s="1">
        <v>26570</v>
      </c>
      <c r="E411" s="1">
        <v>-19.399999999999999</v>
      </c>
      <c r="F411" s="1">
        <v>80.099999999999994</v>
      </c>
      <c r="G411" s="1">
        <v>-0.83</v>
      </c>
      <c r="H411" s="1">
        <v>0.41</v>
      </c>
      <c r="I411" s="1">
        <v>1.49</v>
      </c>
    </row>
    <row r="414" spans="2:15" x14ac:dyDescent="0.25">
      <c r="B414" s="1" t="s">
        <v>26</v>
      </c>
      <c r="C414" s="1" t="s">
        <v>44</v>
      </c>
      <c r="D414" s="1" t="s">
        <v>110</v>
      </c>
      <c r="E414" s="1" t="s">
        <v>111</v>
      </c>
      <c r="F414" s="1" t="s">
        <v>112</v>
      </c>
      <c r="G414" s="1" t="s">
        <v>113</v>
      </c>
      <c r="H414" s="1" t="s">
        <v>114</v>
      </c>
      <c r="I414" s="1" t="s">
        <v>115</v>
      </c>
      <c r="J414" s="1" t="s">
        <v>104</v>
      </c>
      <c r="K414" s="1" t="s">
        <v>116</v>
      </c>
      <c r="L414" s="1" t="s">
        <v>113</v>
      </c>
      <c r="M414" s="1" t="s">
        <v>114</v>
      </c>
      <c r="N414" s="1" t="s">
        <v>115</v>
      </c>
      <c r="O414" s="1" t="s">
        <v>106</v>
      </c>
    </row>
    <row r="417" spans="1:15" x14ac:dyDescent="0.25">
      <c r="B417" s="1" t="s">
        <v>60</v>
      </c>
      <c r="C417" s="1" t="s">
        <v>117</v>
      </c>
      <c r="D417" s="1" t="s">
        <v>56</v>
      </c>
      <c r="E417" s="1" t="s">
        <v>50</v>
      </c>
      <c r="F417" s="1" t="s">
        <v>52</v>
      </c>
      <c r="G417" s="1" t="s">
        <v>118</v>
      </c>
      <c r="H417" s="1" t="s">
        <v>119</v>
      </c>
      <c r="I417" s="1" t="s">
        <v>120</v>
      </c>
      <c r="J417" s="1" t="s">
        <v>121</v>
      </c>
      <c r="K417" s="1" t="s">
        <v>122</v>
      </c>
      <c r="L417" s="1" t="s">
        <v>123</v>
      </c>
    </row>
    <row r="419" spans="1:15" x14ac:dyDescent="0.25">
      <c r="B419" s="1" t="s">
        <v>66</v>
      </c>
      <c r="C419" s="1">
        <v>0.23799999999999999</v>
      </c>
      <c r="D419" s="1">
        <v>40.19</v>
      </c>
      <c r="E419" s="1">
        <v>0</v>
      </c>
      <c r="F419" s="1">
        <v>75.3</v>
      </c>
      <c r="G419" s="1">
        <v>76.099999999999994</v>
      </c>
      <c r="H419" s="1" t="s">
        <v>124</v>
      </c>
      <c r="I419" s="1" t="s">
        <v>125</v>
      </c>
      <c r="J419" s="1">
        <v>50</v>
      </c>
    </row>
    <row r="420" spans="1:15" x14ac:dyDescent="0.25">
      <c r="B420" s="1" t="s">
        <v>98</v>
      </c>
      <c r="C420" s="1">
        <v>2.1999999999999999E-2</v>
      </c>
      <c r="D420" s="1">
        <v>2.4700000000000002</v>
      </c>
      <c r="E420" s="1">
        <v>0.872</v>
      </c>
      <c r="F420" s="1">
        <v>7.8</v>
      </c>
      <c r="G420" s="1">
        <v>6.8</v>
      </c>
      <c r="H420" s="1" t="s">
        <v>141</v>
      </c>
      <c r="I420" s="1">
        <v>1.05</v>
      </c>
      <c r="J420" s="1">
        <v>0</v>
      </c>
    </row>
    <row r="422" spans="1:15" x14ac:dyDescent="0.25">
      <c r="B422" s="1" t="s">
        <v>26</v>
      </c>
      <c r="C422" s="1" t="s">
        <v>44</v>
      </c>
      <c r="D422" s="1" t="s">
        <v>127</v>
      </c>
      <c r="E422" s="1" t="s">
        <v>122</v>
      </c>
      <c r="F422" s="1" t="s">
        <v>112</v>
      </c>
      <c r="G422" s="1" t="s">
        <v>128</v>
      </c>
      <c r="H422" s="1" t="s">
        <v>129</v>
      </c>
    </row>
    <row r="424" spans="1:15" x14ac:dyDescent="0.25">
      <c r="A424" s="1" t="str">
        <f t="shared" ref="A424:A487" si="6">C424&amp;D424</f>
        <v/>
      </c>
      <c r="B424" s="1" t="s">
        <v>22</v>
      </c>
    </row>
    <row r="425" spans="1:15" x14ac:dyDescent="0.25">
      <c r="A425" s="1" t="str">
        <f t="shared" ref="A425:A488" si="7">C425&amp;D425&amp;E425</f>
        <v>*Caliberradius0.5</v>
      </c>
      <c r="B425" s="1" t="s">
        <v>22</v>
      </c>
      <c r="C425" s="1" t="s">
        <v>135</v>
      </c>
      <c r="D425" s="1" t="s">
        <v>136</v>
      </c>
      <c r="E425" s="1">
        <v>0.5</v>
      </c>
    </row>
    <row r="426" spans="1:15" x14ac:dyDescent="0.25">
      <c r="B426" s="1" t="s">
        <v>22</v>
      </c>
      <c r="C426" s="1" t="s">
        <v>37</v>
      </c>
      <c r="D426" s="1" t="s">
        <v>8</v>
      </c>
      <c r="E426" s="1" t="s">
        <v>38</v>
      </c>
      <c r="F426" s="1" t="s">
        <v>39</v>
      </c>
      <c r="G426" s="1" t="s">
        <v>40</v>
      </c>
      <c r="H426" s="1" t="s">
        <v>41</v>
      </c>
      <c r="I426" s="1" t="s">
        <v>42</v>
      </c>
      <c r="J426" s="1" t="s">
        <v>43</v>
      </c>
      <c r="K426" s="1" t="s">
        <v>44</v>
      </c>
      <c r="L426" s="1" t="s">
        <v>45</v>
      </c>
      <c r="M426" s="1" t="s">
        <v>46</v>
      </c>
      <c r="N426" s="1" t="s">
        <v>136</v>
      </c>
      <c r="O426" s="1" t="s">
        <v>137</v>
      </c>
    </row>
    <row r="427" spans="1:15" x14ac:dyDescent="0.25">
      <c r="B427" s="1" t="s">
        <v>25</v>
      </c>
      <c r="C427" s="1" t="s">
        <v>142</v>
      </c>
      <c r="D427" s="1" t="s">
        <v>47</v>
      </c>
    </row>
    <row r="429" spans="1:15" x14ac:dyDescent="0.25">
      <c r="B429" s="1" t="s">
        <v>48</v>
      </c>
      <c r="C429" s="1" t="s">
        <v>49</v>
      </c>
      <c r="D429" s="1" t="s">
        <v>27</v>
      </c>
      <c r="E429" s="1" t="s">
        <v>28</v>
      </c>
      <c r="F429" s="1" t="s">
        <v>29</v>
      </c>
      <c r="G429" s="1" t="s">
        <v>30</v>
      </c>
      <c r="H429" s="1">
        <v>142</v>
      </c>
    </row>
    <row r="430" spans="1:15" x14ac:dyDescent="0.25">
      <c r="B430" s="1" t="s">
        <v>50</v>
      </c>
      <c r="C430" s="1" t="s">
        <v>51</v>
      </c>
      <c r="D430" s="1" t="s">
        <v>30</v>
      </c>
      <c r="E430" s="1">
        <v>40.19</v>
      </c>
    </row>
    <row r="431" spans="1:15" x14ac:dyDescent="0.25">
      <c r="B431" s="1" t="s">
        <v>31</v>
      </c>
      <c r="C431" s="1" t="s">
        <v>25</v>
      </c>
      <c r="D431" s="1" t="s">
        <v>52</v>
      </c>
      <c r="E431" s="1" t="s">
        <v>30</v>
      </c>
      <c r="F431" s="1">
        <v>0</v>
      </c>
    </row>
    <row r="432" spans="1:15" x14ac:dyDescent="0.25">
      <c r="B432" s="1" t="s">
        <v>53</v>
      </c>
      <c r="C432" s="1" t="s">
        <v>54</v>
      </c>
      <c r="D432" s="1" t="s">
        <v>30</v>
      </c>
      <c r="E432" s="1">
        <v>-64.329903000000002</v>
      </c>
      <c r="F432" s="1" t="s">
        <v>55</v>
      </c>
      <c r="G432" s="1" t="s">
        <v>56</v>
      </c>
      <c r="H432" s="1" t="s">
        <v>30</v>
      </c>
      <c r="I432" s="1">
        <v>0.23799999999999999</v>
      </c>
    </row>
    <row r="435" spans="2:10" x14ac:dyDescent="0.25">
      <c r="B435" s="1" t="s">
        <v>8</v>
      </c>
      <c r="C435" s="1" t="s">
        <v>4</v>
      </c>
      <c r="D435" s="1" t="s">
        <v>32</v>
      </c>
      <c r="E435" s="1" t="s">
        <v>33</v>
      </c>
      <c r="F435" s="1" t="s">
        <v>57</v>
      </c>
      <c r="G435" s="1" t="s">
        <v>58</v>
      </c>
      <c r="H435" s="1" t="s">
        <v>12</v>
      </c>
      <c r="I435" s="1" t="s">
        <v>13</v>
      </c>
      <c r="J435" s="1" t="s">
        <v>6</v>
      </c>
    </row>
    <row r="437" spans="2:10" x14ac:dyDescent="0.25">
      <c r="B437" s="1" t="s">
        <v>38</v>
      </c>
      <c r="C437" s="1">
        <v>5.5753E-3</v>
      </c>
      <c r="D437" s="1">
        <v>1.9640299999999999E-2</v>
      </c>
      <c r="E437" s="1">
        <v>0.28000000000000003</v>
      </c>
      <c r="F437" s="1">
        <v>0.77700000000000002</v>
      </c>
      <c r="G437" s="1">
        <v>-3.2918900000000001E-2</v>
      </c>
      <c r="H437" s="1">
        <v>4.4069499999999998E-2</v>
      </c>
    </row>
    <row r="438" spans="2:10" x14ac:dyDescent="0.25">
      <c r="B438" s="1" t="s">
        <v>39</v>
      </c>
      <c r="C438" s="3">
        <v>7.17E-6</v>
      </c>
      <c r="D438" s="1">
        <v>1.727E-4</v>
      </c>
      <c r="E438" s="1">
        <v>0.04</v>
      </c>
      <c r="F438" s="1">
        <v>0.96699999999999997</v>
      </c>
      <c r="G438" s="1">
        <v>-3.3129999999999998E-4</v>
      </c>
      <c r="H438" s="1">
        <v>3.457E-4</v>
      </c>
    </row>
    <row r="439" spans="2:10" x14ac:dyDescent="0.25">
      <c r="B439" s="1" t="s">
        <v>40</v>
      </c>
      <c r="C439" s="1">
        <v>3.3789999999999997E-4</v>
      </c>
      <c r="D439" s="1">
        <v>2.4379999999999999E-4</v>
      </c>
      <c r="E439" s="1">
        <v>1.39</v>
      </c>
      <c r="F439" s="1">
        <v>0.16600000000000001</v>
      </c>
      <c r="G439" s="1">
        <v>-1.3990000000000001E-4</v>
      </c>
      <c r="H439" s="1">
        <v>8.1579999999999999E-4</v>
      </c>
    </row>
    <row r="440" spans="2:10" x14ac:dyDescent="0.25">
      <c r="B440" s="1" t="s">
        <v>41</v>
      </c>
      <c r="C440" s="1">
        <v>-0.47549639999999999</v>
      </c>
      <c r="D440" s="1">
        <v>0.29460579999999997</v>
      </c>
      <c r="E440" s="1">
        <v>-1.61</v>
      </c>
      <c r="F440" s="1">
        <v>0.107</v>
      </c>
      <c r="G440" s="1">
        <v>-1.052913</v>
      </c>
      <c r="H440" s="1">
        <v>0.10192039999999999</v>
      </c>
    </row>
    <row r="441" spans="2:10" x14ac:dyDescent="0.25">
      <c r="B441" s="1" t="s">
        <v>42</v>
      </c>
      <c r="C441" s="1">
        <v>-0.2280943</v>
      </c>
      <c r="D441" s="1">
        <v>0.21731829999999999</v>
      </c>
      <c r="E441" s="1">
        <v>-1.05</v>
      </c>
      <c r="F441" s="1">
        <v>0.29399999999999998</v>
      </c>
      <c r="G441" s="1">
        <v>-0.65403020000000001</v>
      </c>
      <c r="H441" s="1">
        <v>0.19784170000000001</v>
      </c>
    </row>
    <row r="442" spans="2:10" x14ac:dyDescent="0.25">
      <c r="B442" s="1" t="s">
        <v>43</v>
      </c>
      <c r="C442" s="1">
        <v>-2.3300000000000001E-5</v>
      </c>
      <c r="D442" s="3">
        <v>7.7600000000000002E-6</v>
      </c>
      <c r="E442" s="1">
        <v>-3.01</v>
      </c>
      <c r="F442" s="1">
        <v>3.0000000000000001E-3</v>
      </c>
      <c r="G442" s="1">
        <v>-3.8600000000000003E-5</v>
      </c>
      <c r="H442" s="3">
        <v>-8.1200000000000002E-6</v>
      </c>
    </row>
    <row r="443" spans="2:10" x14ac:dyDescent="0.25">
      <c r="B443" s="1" t="s">
        <v>10</v>
      </c>
      <c r="C443" s="1">
        <v>1.937173</v>
      </c>
      <c r="D443" s="1">
        <v>1.4728669999999999</v>
      </c>
      <c r="E443" s="1">
        <v>1.32</v>
      </c>
      <c r="F443" s="1">
        <v>0.188</v>
      </c>
      <c r="G443" s="1">
        <v>-0.94959360000000004</v>
      </c>
      <c r="H443" s="1">
        <v>4.8239390000000002</v>
      </c>
    </row>
    <row r="446" spans="2:10" x14ac:dyDescent="0.25">
      <c r="B446" s="1" t="s">
        <v>59</v>
      </c>
      <c r="C446" s="1" t="s">
        <v>60</v>
      </c>
      <c r="D446" s="1" t="s">
        <v>61</v>
      </c>
      <c r="E446" s="1" t="s">
        <v>62</v>
      </c>
      <c r="F446" s="1" t="s">
        <v>63</v>
      </c>
      <c r="G446" s="1" t="s">
        <v>64</v>
      </c>
      <c r="H446" s="1" t="s">
        <v>65</v>
      </c>
    </row>
    <row r="448" spans="2:10" x14ac:dyDescent="0.25">
      <c r="B448" s="1" t="s">
        <v>3</v>
      </c>
      <c r="C448" s="1" t="s">
        <v>66</v>
      </c>
      <c r="D448" s="1">
        <v>91946.25</v>
      </c>
      <c r="E448" s="1">
        <v>131902.38200000001</v>
      </c>
      <c r="F448" s="1">
        <v>-39956.132400000002</v>
      </c>
      <c r="G448" s="1">
        <v>7587.6768599999996</v>
      </c>
      <c r="H448" s="1">
        <v>-5.27</v>
      </c>
    </row>
    <row r="449" spans="1:14" x14ac:dyDescent="0.25">
      <c r="A449" s="1" t="str">
        <f t="shared" ref="A449" si="8">A425&amp;B449</f>
        <v>*Caliberradius0.5ATT</v>
      </c>
      <c r="B449" s="1" t="s">
        <v>67</v>
      </c>
      <c r="C449" s="1">
        <v>91946.25</v>
      </c>
      <c r="D449" s="1">
        <v>121152.158</v>
      </c>
      <c r="E449" s="1">
        <v>-29205.908200000002</v>
      </c>
      <c r="F449" s="1">
        <v>8506.5549499999997</v>
      </c>
      <c r="G449" s="1">
        <v>-3.43</v>
      </c>
    </row>
    <row r="450" spans="1:14" x14ac:dyDescent="0.25">
      <c r="B450" s="1" t="s">
        <v>68</v>
      </c>
      <c r="C450" s="1">
        <v>131902.38200000001</v>
      </c>
      <c r="D450" s="1">
        <v>108255.10400000001</v>
      </c>
      <c r="E450" s="1">
        <v>-23647.278200000001</v>
      </c>
      <c r="F450" s="1" t="s">
        <v>22</v>
      </c>
      <c r="G450" s="1" t="s">
        <v>22</v>
      </c>
    </row>
    <row r="451" spans="1:14" x14ac:dyDescent="0.25">
      <c r="B451" s="1" t="s">
        <v>69</v>
      </c>
      <c r="C451" s="1">
        <v>-25213.089499999998</v>
      </c>
      <c r="D451" s="1" t="s">
        <v>22</v>
      </c>
      <c r="E451" s="1" t="s">
        <v>22</v>
      </c>
    </row>
    <row r="453" spans="1:14" x14ac:dyDescent="0.25">
      <c r="B453" s="1" t="s">
        <v>70</v>
      </c>
      <c r="C453" s="1" t="s">
        <v>64</v>
      </c>
      <c r="D453" s="1" t="s">
        <v>71</v>
      </c>
      <c r="E453" s="1" t="s">
        <v>72</v>
      </c>
      <c r="F453" s="1" t="s">
        <v>73</v>
      </c>
      <c r="G453" s="1" t="s">
        <v>74</v>
      </c>
      <c r="H453" s="1" t="s">
        <v>75</v>
      </c>
      <c r="I453" s="1" t="s">
        <v>76</v>
      </c>
      <c r="J453" s="1" t="s">
        <v>77</v>
      </c>
      <c r="K453" s="1" t="s">
        <v>78</v>
      </c>
      <c r="L453" s="1" t="s">
        <v>79</v>
      </c>
      <c r="M453" s="1" t="s">
        <v>80</v>
      </c>
      <c r="N453" s="1" t="s">
        <v>81</v>
      </c>
    </row>
    <row r="455" spans="1:14" x14ac:dyDescent="0.25">
      <c r="B455" s="1" t="s">
        <v>82</v>
      </c>
    </row>
    <row r="456" spans="1:14" x14ac:dyDescent="0.25">
      <c r="B456" s="1" t="s">
        <v>82</v>
      </c>
      <c r="C456" s="1" t="s">
        <v>83</v>
      </c>
    </row>
    <row r="457" spans="1:14" x14ac:dyDescent="0.25">
      <c r="B457" s="1" t="s">
        <v>84</v>
      </c>
      <c r="C457" s="1" t="s">
        <v>85</v>
      </c>
    </row>
    <row r="458" spans="1:14" x14ac:dyDescent="0.25">
      <c r="B458" s="1" t="s">
        <v>86</v>
      </c>
      <c r="C458" s="1" t="s">
        <v>87</v>
      </c>
      <c r="D458" s="1" t="s">
        <v>88</v>
      </c>
      <c r="E458" s="1" t="s">
        <v>2</v>
      </c>
    </row>
    <row r="460" spans="1:14" x14ac:dyDescent="0.25">
      <c r="B460" s="1" t="s">
        <v>89</v>
      </c>
      <c r="C460" s="1">
        <v>102</v>
      </c>
      <c r="D460" s="1">
        <v>102</v>
      </c>
    </row>
    <row r="461" spans="1:14" x14ac:dyDescent="0.25">
      <c r="B461" s="1" t="s">
        <v>61</v>
      </c>
      <c r="C461" s="1">
        <v>40</v>
      </c>
      <c r="D461" s="1">
        <v>40</v>
      </c>
    </row>
    <row r="463" spans="1:14" x14ac:dyDescent="0.25">
      <c r="B463" s="1" t="s">
        <v>2</v>
      </c>
      <c r="C463" s="1">
        <v>142</v>
      </c>
      <c r="D463" s="1">
        <v>142</v>
      </c>
    </row>
    <row r="466" spans="2:11" x14ac:dyDescent="0.25">
      <c r="B466" s="1" t="s">
        <v>22</v>
      </c>
      <c r="C466" s="1" t="s">
        <v>90</v>
      </c>
      <c r="D466" s="1" t="s">
        <v>38</v>
      </c>
      <c r="E466" s="1" t="s">
        <v>39</v>
      </c>
      <c r="F466" s="1" t="s">
        <v>40</v>
      </c>
      <c r="G466" s="1" t="s">
        <v>41</v>
      </c>
      <c r="H466" s="1" t="s">
        <v>42</v>
      </c>
      <c r="I466" s="1" t="s">
        <v>91</v>
      </c>
      <c r="J466" s="1" t="s">
        <v>92</v>
      </c>
      <c r="K466" s="1" t="s">
        <v>93</v>
      </c>
    </row>
    <row r="469" spans="2:11" x14ac:dyDescent="0.25">
      <c r="B469" s="1" t="s">
        <v>66</v>
      </c>
      <c r="C469" s="1" t="s">
        <v>94</v>
      </c>
      <c r="D469" s="1" t="s">
        <v>95</v>
      </c>
      <c r="E469" s="1" t="s">
        <v>96</v>
      </c>
      <c r="F469" s="1" t="s">
        <v>97</v>
      </c>
    </row>
    <row r="470" spans="2:11" x14ac:dyDescent="0.25">
      <c r="B470" s="1" t="s">
        <v>59</v>
      </c>
      <c r="C470" s="1" t="s">
        <v>98</v>
      </c>
      <c r="D470" s="1" t="s">
        <v>61</v>
      </c>
      <c r="E470" s="1" t="s">
        <v>99</v>
      </c>
      <c r="F470" s="1" t="s">
        <v>100</v>
      </c>
      <c r="G470" s="1" t="s">
        <v>101</v>
      </c>
      <c r="H470" s="1" t="s">
        <v>5</v>
      </c>
      <c r="I470" s="1" t="s">
        <v>102</v>
      </c>
      <c r="J470" s="1" t="s">
        <v>103</v>
      </c>
    </row>
    <row r="472" spans="2:11" x14ac:dyDescent="0.25">
      <c r="B472" s="1" t="s">
        <v>38</v>
      </c>
      <c r="C472" s="1" t="s">
        <v>104</v>
      </c>
      <c r="D472" s="1">
        <v>27.95</v>
      </c>
      <c r="E472" s="1">
        <v>8.5</v>
      </c>
      <c r="F472" s="1">
        <v>77.8</v>
      </c>
      <c r="G472" s="1">
        <v>4.67</v>
      </c>
      <c r="H472" s="1">
        <v>0</v>
      </c>
      <c r="I472" s="1" t="s">
        <v>105</v>
      </c>
    </row>
    <row r="473" spans="2:11" x14ac:dyDescent="0.25">
      <c r="B473" s="1" t="s">
        <v>106</v>
      </c>
      <c r="C473" s="1">
        <v>27.95</v>
      </c>
      <c r="D473" s="1">
        <v>16.106000000000002</v>
      </c>
      <c r="E473" s="1">
        <v>47.4</v>
      </c>
      <c r="F473" s="1">
        <v>39.1</v>
      </c>
      <c r="G473" s="1">
        <v>1.86</v>
      </c>
      <c r="H473" s="1">
        <v>6.6000000000000003E-2</v>
      </c>
      <c r="I473" s="1">
        <v>1.27</v>
      </c>
    </row>
    <row r="475" spans="2:11" x14ac:dyDescent="0.25">
      <c r="B475" s="1" t="s">
        <v>39</v>
      </c>
      <c r="C475" s="1" t="s">
        <v>104</v>
      </c>
      <c r="D475" s="1">
        <v>1665.3</v>
      </c>
      <c r="E475" s="1">
        <v>411.05</v>
      </c>
      <c r="F475" s="1">
        <v>50.9</v>
      </c>
      <c r="G475" s="1">
        <v>3.03</v>
      </c>
      <c r="H475" s="1">
        <v>3.0000000000000001E-3</v>
      </c>
      <c r="I475" s="1" t="s">
        <v>107</v>
      </c>
    </row>
    <row r="476" spans="2:11" x14ac:dyDescent="0.25">
      <c r="B476" s="1" t="s">
        <v>106</v>
      </c>
      <c r="C476" s="1">
        <v>1665.3</v>
      </c>
      <c r="D476" s="1">
        <v>953.96</v>
      </c>
      <c r="E476" s="1">
        <v>28.9</v>
      </c>
      <c r="F476" s="1">
        <v>43.3</v>
      </c>
      <c r="G476" s="1">
        <v>1.08</v>
      </c>
      <c r="H476" s="1">
        <v>0.28100000000000003</v>
      </c>
      <c r="I476" s="1">
        <v>1.01</v>
      </c>
    </row>
    <row r="478" spans="2:11" x14ac:dyDescent="0.25">
      <c r="B478" s="1" t="s">
        <v>40</v>
      </c>
      <c r="C478" s="1" t="s">
        <v>104</v>
      </c>
      <c r="D478" s="1">
        <v>1962.3</v>
      </c>
      <c r="E478" s="1">
        <v>2351.3000000000002</v>
      </c>
      <c r="F478" s="1">
        <v>-50.6</v>
      </c>
      <c r="G478" s="1">
        <v>-2.87</v>
      </c>
      <c r="H478" s="1">
        <v>5.0000000000000001E-3</v>
      </c>
      <c r="I478" s="1">
        <v>1.65</v>
      </c>
    </row>
    <row r="479" spans="2:11" x14ac:dyDescent="0.25">
      <c r="B479" s="1" t="s">
        <v>106</v>
      </c>
      <c r="C479" s="1">
        <v>1962.3</v>
      </c>
      <c r="D479" s="1">
        <v>2232.5</v>
      </c>
      <c r="E479" s="1">
        <v>-35.1</v>
      </c>
      <c r="F479" s="1">
        <v>30.5</v>
      </c>
      <c r="G479" s="1">
        <v>-1.51</v>
      </c>
      <c r="H479" s="1">
        <v>0.13600000000000001</v>
      </c>
      <c r="I479" s="1">
        <v>1.33</v>
      </c>
    </row>
    <row r="481" spans="2:15" x14ac:dyDescent="0.25">
      <c r="B481" s="1" t="s">
        <v>41</v>
      </c>
      <c r="C481" s="1" t="s">
        <v>104</v>
      </c>
      <c r="D481" s="1">
        <v>1.825</v>
      </c>
      <c r="E481" s="1">
        <v>2.5979999999999999</v>
      </c>
      <c r="F481" s="1">
        <v>-101</v>
      </c>
      <c r="G481" s="1">
        <v>-5.69</v>
      </c>
      <c r="H481" s="1">
        <v>0</v>
      </c>
      <c r="I481" s="1">
        <v>1.55</v>
      </c>
    </row>
    <row r="482" spans="2:15" x14ac:dyDescent="0.25">
      <c r="B482" s="1" t="s">
        <v>106</v>
      </c>
      <c r="C482" s="1">
        <v>1.825</v>
      </c>
      <c r="D482" s="1">
        <v>2.2869000000000002</v>
      </c>
      <c r="E482" s="1">
        <v>-60.3</v>
      </c>
      <c r="F482" s="1">
        <v>40.200000000000003</v>
      </c>
      <c r="G482" s="1">
        <v>-2.4900000000000002</v>
      </c>
      <c r="H482" s="1">
        <v>1.4999999999999999E-2</v>
      </c>
      <c r="I482" s="1">
        <v>1.07</v>
      </c>
    </row>
    <row r="484" spans="2:15" x14ac:dyDescent="0.25">
      <c r="B484" s="1" t="s">
        <v>42</v>
      </c>
      <c r="C484" s="1" t="s">
        <v>104</v>
      </c>
      <c r="D484" s="1">
        <v>6.15</v>
      </c>
      <c r="E484" s="1">
        <v>6.7647000000000004</v>
      </c>
      <c r="F484" s="1">
        <v>-74.400000000000006</v>
      </c>
      <c r="G484" s="1">
        <v>-4.22</v>
      </c>
      <c r="H484" s="1">
        <v>0</v>
      </c>
      <c r="I484" s="1">
        <v>1.64</v>
      </c>
    </row>
    <row r="485" spans="2:15" x14ac:dyDescent="0.25">
      <c r="B485" s="1" t="s">
        <v>106</v>
      </c>
      <c r="C485" s="1">
        <v>6.15</v>
      </c>
      <c r="D485" s="1">
        <v>6.5594000000000001</v>
      </c>
      <c r="E485" s="1">
        <v>-49.5</v>
      </c>
      <c r="F485" s="1">
        <v>33.4</v>
      </c>
      <c r="G485" s="1">
        <v>-2.09</v>
      </c>
      <c r="H485" s="1">
        <v>0.04</v>
      </c>
      <c r="I485" s="1">
        <v>1.24</v>
      </c>
    </row>
    <row r="487" spans="2:15" x14ac:dyDescent="0.25">
      <c r="B487" s="1" t="s">
        <v>43</v>
      </c>
      <c r="C487" s="1" t="s">
        <v>104</v>
      </c>
      <c r="D487" s="1">
        <v>23164</v>
      </c>
      <c r="E487" s="1">
        <v>40251</v>
      </c>
      <c r="F487" s="1">
        <v>-97.3</v>
      </c>
      <c r="G487" s="1">
        <v>-5.62</v>
      </c>
      <c r="H487" s="1">
        <v>0</v>
      </c>
      <c r="I487" s="1" t="s">
        <v>109</v>
      </c>
    </row>
    <row r="488" spans="2:15" x14ac:dyDescent="0.25">
      <c r="B488" s="1" t="s">
        <v>106</v>
      </c>
      <c r="C488" s="1">
        <v>23164</v>
      </c>
      <c r="D488" s="1">
        <v>35256</v>
      </c>
      <c r="E488" s="1">
        <v>-68.8</v>
      </c>
      <c r="F488" s="1">
        <v>29.2</v>
      </c>
      <c r="G488" s="1">
        <v>-3.02</v>
      </c>
      <c r="H488" s="1">
        <v>3.0000000000000001E-3</v>
      </c>
      <c r="I488" s="1">
        <v>1.71</v>
      </c>
    </row>
    <row r="491" spans="2:15" x14ac:dyDescent="0.25">
      <c r="B491" s="1" t="s">
        <v>26</v>
      </c>
      <c r="C491" s="1" t="s">
        <v>44</v>
      </c>
      <c r="D491" s="1" t="s">
        <v>110</v>
      </c>
      <c r="E491" s="1" t="s">
        <v>111</v>
      </c>
      <c r="F491" s="1" t="s">
        <v>112</v>
      </c>
      <c r="G491" s="1" t="s">
        <v>113</v>
      </c>
      <c r="H491" s="1" t="s">
        <v>114</v>
      </c>
      <c r="I491" s="1" t="s">
        <v>115</v>
      </c>
      <c r="J491" s="1" t="s">
        <v>104</v>
      </c>
      <c r="K491" s="1" t="s">
        <v>116</v>
      </c>
      <c r="L491" s="1" t="s">
        <v>113</v>
      </c>
      <c r="M491" s="1" t="s">
        <v>114</v>
      </c>
      <c r="N491" s="1" t="s">
        <v>115</v>
      </c>
      <c r="O491" s="1" t="s">
        <v>106</v>
      </c>
    </row>
    <row r="494" spans="2:15" x14ac:dyDescent="0.25">
      <c r="B494" s="1" t="s">
        <v>60</v>
      </c>
      <c r="C494" s="1" t="s">
        <v>117</v>
      </c>
      <c r="D494" s="1" t="s">
        <v>56</v>
      </c>
      <c r="E494" s="1" t="s">
        <v>50</v>
      </c>
      <c r="F494" s="1" t="s">
        <v>52</v>
      </c>
      <c r="G494" s="1" t="s">
        <v>118</v>
      </c>
      <c r="H494" s="1" t="s">
        <v>119</v>
      </c>
      <c r="I494" s="1" t="s">
        <v>120</v>
      </c>
      <c r="J494" s="1" t="s">
        <v>121</v>
      </c>
      <c r="K494" s="1" t="s">
        <v>122</v>
      </c>
      <c r="L494" s="1" t="s">
        <v>123</v>
      </c>
    </row>
    <row r="496" spans="2:15" x14ac:dyDescent="0.25">
      <c r="B496" s="1" t="s">
        <v>66</v>
      </c>
      <c r="C496" s="1">
        <v>0.23799999999999999</v>
      </c>
      <c r="D496" s="1">
        <v>40.19</v>
      </c>
      <c r="E496" s="1">
        <v>0</v>
      </c>
      <c r="F496" s="1">
        <v>75.3</v>
      </c>
      <c r="G496" s="1">
        <v>76.099999999999994</v>
      </c>
      <c r="H496" s="1" t="s">
        <v>124</v>
      </c>
      <c r="I496" s="1" t="s">
        <v>125</v>
      </c>
      <c r="J496" s="1">
        <v>50</v>
      </c>
    </row>
    <row r="497" spans="1:10" x14ac:dyDescent="0.25">
      <c r="B497" s="1" t="s">
        <v>98</v>
      </c>
      <c r="C497" s="1">
        <v>0.10299999999999999</v>
      </c>
      <c r="D497" s="1">
        <v>11.4</v>
      </c>
      <c r="E497" s="1">
        <v>7.6999999999999999E-2</v>
      </c>
      <c r="F497" s="1">
        <v>48.3</v>
      </c>
      <c r="G497" s="1">
        <v>48.5</v>
      </c>
      <c r="H497" s="1" t="s">
        <v>143</v>
      </c>
      <c r="I497" s="1" t="s">
        <v>144</v>
      </c>
      <c r="J497" s="1">
        <v>0</v>
      </c>
    </row>
    <row r="499" spans="1:10" x14ac:dyDescent="0.25">
      <c r="B499" s="1" t="s">
        <v>26</v>
      </c>
      <c r="C499" s="1" t="s">
        <v>44</v>
      </c>
      <c r="D499" s="1" t="s">
        <v>127</v>
      </c>
      <c r="E499" s="1" t="s">
        <v>122</v>
      </c>
      <c r="F499" s="1" t="s">
        <v>112</v>
      </c>
      <c r="G499" s="1" t="s">
        <v>128</v>
      </c>
      <c r="H499" s="1" t="s">
        <v>129</v>
      </c>
    </row>
    <row r="501" spans="1:10" x14ac:dyDescent="0.25">
      <c r="A501" s="1" t="str">
        <f t="shared" ref="A501:A564" si="9">C501&amp;D501</f>
        <v/>
      </c>
      <c r="B501" s="1" t="s">
        <v>22</v>
      </c>
    </row>
    <row r="502" spans="1:10" x14ac:dyDescent="0.25">
      <c r="A502" s="1" t="str">
        <f t="shared" ref="A502:A565" si="10">C502&amp;D502&amp;E502</f>
        <v>ofdo-file</v>
      </c>
      <c r="B502" s="1" t="s">
        <v>145</v>
      </c>
      <c r="C502" s="1" t="s">
        <v>28</v>
      </c>
      <c r="D502" s="1" t="s">
        <v>146</v>
      </c>
    </row>
    <row r="504" spans="1:10" x14ac:dyDescent="0.25">
      <c r="B504" s="1" t="s">
        <v>22</v>
      </c>
    </row>
    <row r="526" spans="1:1" x14ac:dyDescent="0.25">
      <c r="A526" s="1" t="str">
        <f t="shared" ref="A526" si="11">A502&amp;B526</f>
        <v>ofdo-file</v>
      </c>
    </row>
    <row r="578" spans="1:1" x14ac:dyDescent="0.25">
      <c r="A578" s="1" t="str">
        <f t="shared" ref="A578:A641" si="12">C578&amp;D578</f>
        <v/>
      </c>
    </row>
    <row r="579" spans="1:1" x14ac:dyDescent="0.25">
      <c r="A579" s="1" t="str">
        <f t="shared" ref="A579:A642" si="13">C579&amp;D579&amp;E579</f>
        <v/>
      </c>
    </row>
    <row r="603" spans="1:1" x14ac:dyDescent="0.25">
      <c r="A603" s="1" t="str">
        <f t="shared" ref="A603" si="14">A579&amp;B603</f>
        <v/>
      </c>
    </row>
    <row r="655" spans="1:1" x14ac:dyDescent="0.25">
      <c r="A655" s="1" t="str">
        <f t="shared" ref="A655:A690" si="15">C655&amp;D655</f>
        <v/>
      </c>
    </row>
    <row r="656" spans="1:1" x14ac:dyDescent="0.25">
      <c r="A656" s="1" t="str">
        <f t="shared" ref="A656:A690" si="16">C656&amp;D656&amp;E656</f>
        <v/>
      </c>
    </row>
    <row r="680" spans="1:1" x14ac:dyDescent="0.25">
      <c r="A680" s="1" t="str">
        <f t="shared" ref="A680" si="17">A656&amp;B680</f>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F900-8CC1-419B-86DB-BE6625E6BCE2}">
  <dimension ref="A3:O407"/>
  <sheetViews>
    <sheetView topLeftCell="A40" workbookViewId="0">
      <selection activeCell="H68" sqref="H68"/>
    </sheetView>
  </sheetViews>
  <sheetFormatPr defaultRowHeight="15" x14ac:dyDescent="0.25"/>
  <cols>
    <col min="1" max="1" width="17.5703125" style="1" bestFit="1" customWidth="1"/>
    <col min="2" max="16384" width="9.140625" style="1"/>
  </cols>
  <sheetData>
    <row r="3" spans="1:14" x14ac:dyDescent="0.25">
      <c r="B3" s="1" t="s">
        <v>22</v>
      </c>
      <c r="C3" s="1" t="s">
        <v>23</v>
      </c>
      <c r="D3" s="1" t="s">
        <v>24</v>
      </c>
    </row>
    <row r="5" spans="1:14" x14ac:dyDescent="0.25">
      <c r="B5" s="1" t="s">
        <v>22</v>
      </c>
    </row>
    <row r="7" spans="1:14" x14ac:dyDescent="0.25">
      <c r="B7" s="1" t="s">
        <v>22</v>
      </c>
    </row>
    <row r="8" spans="1:14" x14ac:dyDescent="0.25">
      <c r="B8" s="1" t="s">
        <v>22</v>
      </c>
      <c r="C8" s="1" t="s">
        <v>34</v>
      </c>
      <c r="D8" s="1">
        <v>2</v>
      </c>
    </row>
    <row r="9" spans="1:14" x14ac:dyDescent="0.25">
      <c r="B9" s="1" t="s">
        <v>22</v>
      </c>
    </row>
    <row r="10" spans="1:14" x14ac:dyDescent="0.25">
      <c r="A10" s="1" t="str">
        <f>CONCATENATE(C10,D10)</f>
        <v>*NearestNeighbor</v>
      </c>
      <c r="B10" s="1" t="s">
        <v>22</v>
      </c>
      <c r="C10" s="1" t="s">
        <v>35</v>
      </c>
      <c r="D10" s="1" t="s">
        <v>36</v>
      </c>
    </row>
    <row r="11" spans="1:14" x14ac:dyDescent="0.25">
      <c r="B11" s="1" t="s">
        <v>22</v>
      </c>
      <c r="C11" s="1" t="s">
        <v>37</v>
      </c>
      <c r="D11" s="1" t="s">
        <v>8</v>
      </c>
      <c r="E11" s="1" t="s">
        <v>38</v>
      </c>
      <c r="F11" s="1" t="s">
        <v>39</v>
      </c>
      <c r="G11" s="1" t="s">
        <v>40</v>
      </c>
      <c r="H11" s="1" t="s">
        <v>41</v>
      </c>
      <c r="I11" s="1" t="s">
        <v>42</v>
      </c>
      <c r="J11" s="1" t="s">
        <v>43</v>
      </c>
      <c r="K11" s="1" t="s">
        <v>44</v>
      </c>
      <c r="L11" s="1" t="s">
        <v>45</v>
      </c>
      <c r="M11" s="1" t="s">
        <v>46</v>
      </c>
      <c r="N11" s="1" t="s">
        <v>47</v>
      </c>
    </row>
    <row r="13" spans="1:14" x14ac:dyDescent="0.25">
      <c r="B13" s="1" t="s">
        <v>48</v>
      </c>
      <c r="C13" s="1" t="s">
        <v>49</v>
      </c>
      <c r="D13" s="1" t="s">
        <v>27</v>
      </c>
      <c r="E13" s="1" t="s">
        <v>28</v>
      </c>
      <c r="F13" s="1" t="s">
        <v>29</v>
      </c>
      <c r="G13" s="1" t="s">
        <v>30</v>
      </c>
      <c r="H13" s="1">
        <v>142</v>
      </c>
    </row>
    <row r="14" spans="1:14" x14ac:dyDescent="0.25">
      <c r="C14" s="1" t="s">
        <v>50</v>
      </c>
      <c r="D14" s="1" t="s">
        <v>51</v>
      </c>
      <c r="E14" s="1" t="s">
        <v>30</v>
      </c>
      <c r="F14" s="1">
        <v>40.19</v>
      </c>
    </row>
    <row r="15" spans="1:14" x14ac:dyDescent="0.25">
      <c r="C15" s="1" t="s">
        <v>31</v>
      </c>
      <c r="D15" s="1" t="s">
        <v>25</v>
      </c>
      <c r="E15" s="1" t="s">
        <v>52</v>
      </c>
      <c r="F15" s="1" t="s">
        <v>30</v>
      </c>
      <c r="G15" s="1">
        <v>0</v>
      </c>
    </row>
    <row r="16" spans="1:14" x14ac:dyDescent="0.25">
      <c r="B16" s="1" t="s">
        <v>53</v>
      </c>
      <c r="C16" s="1" t="s">
        <v>54</v>
      </c>
      <c r="D16" s="1" t="s">
        <v>30</v>
      </c>
      <c r="E16" s="1">
        <v>-64.329903000000002</v>
      </c>
      <c r="F16" s="1" t="s">
        <v>55</v>
      </c>
      <c r="G16" s="1" t="s">
        <v>56</v>
      </c>
      <c r="H16" s="1" t="s">
        <v>30</v>
      </c>
      <c r="I16" s="1">
        <v>0.23799999999999999</v>
      </c>
    </row>
    <row r="18" spans="2:12" x14ac:dyDescent="0.25">
      <c r="B18" s="1" t="s">
        <v>166</v>
      </c>
    </row>
    <row r="19" spans="2:12" x14ac:dyDescent="0.25">
      <c r="C19" s="1" t="s">
        <v>8</v>
      </c>
      <c r="D19" s="1" t="s">
        <v>165</v>
      </c>
      <c r="E19" s="1" t="s">
        <v>4</v>
      </c>
      <c r="F19" s="1" t="s">
        <v>32</v>
      </c>
      <c r="G19" s="1" t="s">
        <v>33</v>
      </c>
      <c r="H19" s="1" t="s">
        <v>57</v>
      </c>
      <c r="I19" s="1" t="s">
        <v>168</v>
      </c>
      <c r="J19" s="1" t="s">
        <v>12</v>
      </c>
      <c r="K19" s="1" t="s">
        <v>13</v>
      </c>
      <c r="L19" s="1" t="s">
        <v>6</v>
      </c>
    </row>
    <row r="20" spans="2:12" x14ac:dyDescent="0.25">
      <c r="B20" s="1" t="s">
        <v>167</v>
      </c>
    </row>
    <row r="21" spans="2:12" x14ac:dyDescent="0.25">
      <c r="C21" s="1" t="s">
        <v>38</v>
      </c>
      <c r="D21" s="1" t="s">
        <v>165</v>
      </c>
      <c r="E21" s="1">
        <v>5.5753E-3</v>
      </c>
      <c r="F21" s="1">
        <v>1.9640299999999999E-2</v>
      </c>
      <c r="G21" s="1">
        <v>0.28000000000000003</v>
      </c>
      <c r="H21" s="1">
        <v>0.77700000000000002</v>
      </c>
      <c r="I21" s="1">
        <v>-3.2918900000000001E-2</v>
      </c>
      <c r="J21" s="1">
        <v>4.4069499999999998E-2</v>
      </c>
    </row>
    <row r="22" spans="2:12" x14ac:dyDescent="0.25">
      <c r="C22" s="1" t="s">
        <v>39</v>
      </c>
      <c r="D22" s="1" t="s">
        <v>165</v>
      </c>
      <c r="E22" s="3">
        <v>7.17E-6</v>
      </c>
      <c r="F22" s="1">
        <v>1.727E-4</v>
      </c>
      <c r="G22" s="1">
        <v>0.04</v>
      </c>
      <c r="H22" s="1">
        <v>0.96699999999999997</v>
      </c>
      <c r="I22" s="1">
        <v>-3.3129999999999998E-4</v>
      </c>
      <c r="J22" s="1">
        <v>3.457E-4</v>
      </c>
    </row>
    <row r="23" spans="2:12" x14ac:dyDescent="0.25">
      <c r="C23" s="1" t="s">
        <v>40</v>
      </c>
      <c r="D23" s="1" t="s">
        <v>165</v>
      </c>
      <c r="E23" s="1">
        <v>3.3789999999999997E-4</v>
      </c>
      <c r="F23" s="1">
        <v>2.4379999999999999E-4</v>
      </c>
      <c r="G23" s="1">
        <v>1.39</v>
      </c>
      <c r="H23" s="1">
        <v>0.16600000000000001</v>
      </c>
      <c r="I23" s="1">
        <v>-1.3990000000000001E-4</v>
      </c>
      <c r="J23" s="1">
        <v>8.1579999999999999E-4</v>
      </c>
    </row>
    <row r="24" spans="2:12" x14ac:dyDescent="0.25">
      <c r="C24" s="1" t="s">
        <v>41</v>
      </c>
      <c r="D24" s="1" t="s">
        <v>165</v>
      </c>
      <c r="E24" s="1">
        <v>-0.47549639999999999</v>
      </c>
      <c r="F24" s="1">
        <v>0.29460579999999997</v>
      </c>
      <c r="G24" s="1">
        <v>-1.61</v>
      </c>
      <c r="H24" s="1">
        <v>0.107</v>
      </c>
      <c r="I24" s="1">
        <v>-1.052913</v>
      </c>
      <c r="J24" s="1">
        <v>0.10192039999999999</v>
      </c>
    </row>
    <row r="25" spans="2:12" x14ac:dyDescent="0.25">
      <c r="C25" s="1" t="s">
        <v>42</v>
      </c>
      <c r="D25" s="1" t="s">
        <v>165</v>
      </c>
      <c r="E25" s="1">
        <v>-0.2280943</v>
      </c>
      <c r="F25" s="1">
        <v>0.21731829999999999</v>
      </c>
      <c r="G25" s="1">
        <v>-1.05</v>
      </c>
      <c r="H25" s="1">
        <v>0.29399999999999998</v>
      </c>
      <c r="I25" s="1">
        <v>-0.65403020000000001</v>
      </c>
      <c r="J25" s="1">
        <v>0.19784170000000001</v>
      </c>
    </row>
    <row r="26" spans="2:12" x14ac:dyDescent="0.25">
      <c r="C26" s="1" t="s">
        <v>43</v>
      </c>
      <c r="D26" s="1" t="s">
        <v>165</v>
      </c>
      <c r="E26" s="1">
        <v>-2.3300000000000001E-5</v>
      </c>
      <c r="F26" s="3">
        <v>7.7600000000000002E-6</v>
      </c>
      <c r="G26" s="1">
        <v>-3.01</v>
      </c>
      <c r="H26" s="1">
        <v>3.0000000000000001E-3</v>
      </c>
      <c r="I26" s="1">
        <v>-3.8600000000000003E-5</v>
      </c>
      <c r="J26" s="3">
        <v>-8.1200000000000002E-6</v>
      </c>
    </row>
    <row r="27" spans="2:12" x14ac:dyDescent="0.25">
      <c r="C27" s="1" t="s">
        <v>10</v>
      </c>
      <c r="D27" s="1" t="s">
        <v>165</v>
      </c>
      <c r="E27" s="1">
        <v>1.937173</v>
      </c>
      <c r="F27" s="1">
        <v>1.4728669999999999</v>
      </c>
      <c r="G27" s="1">
        <v>1.32</v>
      </c>
      <c r="H27" s="1">
        <v>0.188</v>
      </c>
      <c r="I27" s="1">
        <v>-0.94959360000000004</v>
      </c>
      <c r="J27" s="1">
        <v>4.8239390000000002</v>
      </c>
    </row>
    <row r="28" spans="2:12" x14ac:dyDescent="0.25">
      <c r="B28" s="1" t="s">
        <v>166</v>
      </c>
    </row>
    <row r="29" spans="2:12" x14ac:dyDescent="0.25">
      <c r="B29" s="1" t="s">
        <v>169</v>
      </c>
    </row>
    <row r="30" spans="2:12" x14ac:dyDescent="0.25">
      <c r="C30" s="1" t="s">
        <v>59</v>
      </c>
      <c r="D30" s="1" t="s">
        <v>60</v>
      </c>
      <c r="E30" s="1" t="s">
        <v>165</v>
      </c>
      <c r="F30" s="1" t="s">
        <v>61</v>
      </c>
      <c r="G30" s="1" t="s">
        <v>62</v>
      </c>
      <c r="H30" s="1" t="s">
        <v>63</v>
      </c>
      <c r="I30" s="1" t="s">
        <v>64</v>
      </c>
      <c r="J30" s="1" t="s">
        <v>65</v>
      </c>
    </row>
    <row r="31" spans="2:12" x14ac:dyDescent="0.25">
      <c r="B31" s="1" t="s">
        <v>170</v>
      </c>
    </row>
    <row r="32" spans="2:12" x14ac:dyDescent="0.25">
      <c r="C32" s="1" t="s">
        <v>3</v>
      </c>
      <c r="D32" s="1" t="s">
        <v>66</v>
      </c>
      <c r="E32" s="1" t="s">
        <v>165</v>
      </c>
      <c r="F32" s="1">
        <v>91946.25</v>
      </c>
      <c r="G32" s="1">
        <v>131902.38200000001</v>
      </c>
      <c r="H32" s="1">
        <v>-39956.132400000002</v>
      </c>
      <c r="I32" s="1">
        <v>7587.6768599999996</v>
      </c>
      <c r="J32" s="1">
        <v>-5.27</v>
      </c>
    </row>
    <row r="33" spans="2:14" x14ac:dyDescent="0.25">
      <c r="C33" s="1" t="s">
        <v>67</v>
      </c>
      <c r="D33" s="1" t="s">
        <v>165</v>
      </c>
      <c r="E33" s="1">
        <v>91946.25</v>
      </c>
      <c r="F33" s="1">
        <v>91629.875</v>
      </c>
      <c r="G33" s="1">
        <v>316.375</v>
      </c>
      <c r="H33" s="1">
        <v>16055.876200000001</v>
      </c>
      <c r="I33" s="1">
        <v>0.02</v>
      </c>
    </row>
    <row r="34" spans="2:14" x14ac:dyDescent="0.25">
      <c r="C34" s="1" t="s">
        <v>68</v>
      </c>
      <c r="D34" s="1" t="s">
        <v>165</v>
      </c>
      <c r="E34" s="1">
        <v>131902.38200000001</v>
      </c>
      <c r="F34" s="1">
        <v>131756.86300000001</v>
      </c>
      <c r="G34" s="1">
        <v>-145.51960800000001</v>
      </c>
      <c r="H34" s="1" t="s">
        <v>22</v>
      </c>
      <c r="I34" s="1" t="s">
        <v>22</v>
      </c>
    </row>
    <row r="35" spans="2:14" x14ac:dyDescent="0.25">
      <c r="C35" s="1" t="s">
        <v>69</v>
      </c>
      <c r="D35" s="1" t="s">
        <v>165</v>
      </c>
      <c r="E35" s="1">
        <v>-15.4084507</v>
      </c>
      <c r="F35" s="1" t="s">
        <v>22</v>
      </c>
      <c r="G35" s="1" t="s">
        <v>22</v>
      </c>
    </row>
    <row r="36" spans="2:14" x14ac:dyDescent="0.25">
      <c r="B36" s="1" t="s">
        <v>170</v>
      </c>
    </row>
    <row r="37" spans="2:14" x14ac:dyDescent="0.25">
      <c r="B37" s="1" t="s">
        <v>70</v>
      </c>
      <c r="C37" s="1" t="s">
        <v>64</v>
      </c>
      <c r="D37" s="1" t="s">
        <v>71</v>
      </c>
      <c r="E37" s="1" t="s">
        <v>72</v>
      </c>
      <c r="F37" s="1" t="s">
        <v>73</v>
      </c>
      <c r="G37" s="1" t="s">
        <v>74</v>
      </c>
      <c r="H37" s="1" t="s">
        <v>75</v>
      </c>
      <c r="I37" s="1" t="s">
        <v>76</v>
      </c>
      <c r="J37" s="1" t="s">
        <v>77</v>
      </c>
      <c r="K37" s="1" t="s">
        <v>78</v>
      </c>
      <c r="L37" s="1" t="s">
        <v>79</v>
      </c>
      <c r="M37" s="1" t="s">
        <v>80</v>
      </c>
      <c r="N37" s="1" t="s">
        <v>81</v>
      </c>
    </row>
    <row r="39" spans="2:14" x14ac:dyDescent="0.25">
      <c r="C39" s="1" t="s">
        <v>165</v>
      </c>
      <c r="D39" s="1" t="s">
        <v>82</v>
      </c>
    </row>
    <row r="40" spans="2:14" x14ac:dyDescent="0.25">
      <c r="C40" s="1" t="s">
        <v>82</v>
      </c>
      <c r="D40" s="1" t="s">
        <v>165</v>
      </c>
      <c r="E40" s="1" t="s">
        <v>83</v>
      </c>
    </row>
    <row r="41" spans="2:14" x14ac:dyDescent="0.25">
      <c r="C41" s="1" t="s">
        <v>84</v>
      </c>
      <c r="D41" s="1" t="s">
        <v>165</v>
      </c>
      <c r="E41" s="1" t="s">
        <v>85</v>
      </c>
    </row>
    <row r="42" spans="2:14" x14ac:dyDescent="0.25">
      <c r="B42" s="1" t="s">
        <v>86</v>
      </c>
      <c r="C42" s="1" t="s">
        <v>165</v>
      </c>
      <c r="D42" s="1" t="s">
        <v>87</v>
      </c>
      <c r="E42" s="1" t="s">
        <v>88</v>
      </c>
      <c r="F42" s="1" t="s">
        <v>165</v>
      </c>
      <c r="G42" s="1" t="s">
        <v>2</v>
      </c>
    </row>
    <row r="43" spans="2:14" x14ac:dyDescent="0.25">
      <c r="B43" s="1" t="s">
        <v>171</v>
      </c>
    </row>
    <row r="44" spans="2:14" x14ac:dyDescent="0.25">
      <c r="C44" s="1" t="s">
        <v>89</v>
      </c>
      <c r="D44" s="1" t="s">
        <v>165</v>
      </c>
      <c r="E44" s="1">
        <v>102</v>
      </c>
      <c r="F44" s="1" t="s">
        <v>165</v>
      </c>
      <c r="G44" s="1">
        <v>102</v>
      </c>
    </row>
    <row r="45" spans="2:14" x14ac:dyDescent="0.25">
      <c r="C45" s="1" t="s">
        <v>61</v>
      </c>
      <c r="D45" s="1" t="s">
        <v>165</v>
      </c>
      <c r="E45" s="1">
        <v>40</v>
      </c>
      <c r="F45" s="1" t="s">
        <v>165</v>
      </c>
      <c r="G45" s="1">
        <v>40</v>
      </c>
    </row>
    <row r="46" spans="2:14" x14ac:dyDescent="0.25">
      <c r="B46" s="1" t="s">
        <v>171</v>
      </c>
    </row>
    <row r="47" spans="2:14" x14ac:dyDescent="0.25">
      <c r="C47" s="1" t="s">
        <v>2</v>
      </c>
      <c r="D47" s="1" t="s">
        <v>165</v>
      </c>
      <c r="E47" s="1">
        <v>142</v>
      </c>
      <c r="F47" s="1" t="s">
        <v>165</v>
      </c>
      <c r="G47" s="1">
        <v>142</v>
      </c>
    </row>
    <row r="50" spans="2:11" x14ac:dyDescent="0.25">
      <c r="B50" s="1" t="s">
        <v>22</v>
      </c>
      <c r="C50" s="1" t="s">
        <v>90</v>
      </c>
      <c r="D50" s="1" t="s">
        <v>38</v>
      </c>
      <c r="E50" s="1" t="s">
        <v>39</v>
      </c>
      <c r="F50" s="1" t="s">
        <v>40</v>
      </c>
      <c r="G50" s="1" t="s">
        <v>41</v>
      </c>
      <c r="H50" s="1" t="s">
        <v>42</v>
      </c>
      <c r="I50" s="1" t="s">
        <v>91</v>
      </c>
      <c r="J50" s="1" t="s">
        <v>172</v>
      </c>
    </row>
    <row r="52" spans="2:11" x14ac:dyDescent="0.25">
      <c r="B52" s="1" t="s">
        <v>166</v>
      </c>
    </row>
    <row r="53" spans="2:11" x14ac:dyDescent="0.25">
      <c r="C53" s="1" t="s">
        <v>165</v>
      </c>
      <c r="D53" s="1" t="s">
        <v>94</v>
      </c>
      <c r="E53" s="1" t="s">
        <v>165</v>
      </c>
      <c r="F53" s="1" t="s">
        <v>96</v>
      </c>
      <c r="G53" s="1" t="s">
        <v>165</v>
      </c>
      <c r="H53" s="1" t="s">
        <v>97</v>
      </c>
    </row>
    <row r="54" spans="2:11" x14ac:dyDescent="0.25">
      <c r="B54" s="1" t="s">
        <v>59</v>
      </c>
      <c r="C54" s="1" t="s">
        <v>165</v>
      </c>
      <c r="D54" s="1" t="s">
        <v>61</v>
      </c>
      <c r="E54" s="1" t="s">
        <v>99</v>
      </c>
      <c r="F54" s="1" t="s">
        <v>100</v>
      </c>
      <c r="G54" s="1" t="s">
        <v>165</v>
      </c>
      <c r="H54" s="1" t="s">
        <v>5</v>
      </c>
      <c r="I54" s="1" t="s">
        <v>173</v>
      </c>
      <c r="J54" s="1" t="s">
        <v>165</v>
      </c>
      <c r="K54" s="1" t="s">
        <v>103</v>
      </c>
    </row>
    <row r="55" spans="2:11" x14ac:dyDescent="0.25">
      <c r="B55" s="1" t="s">
        <v>174</v>
      </c>
    </row>
    <row r="56" spans="2:11" x14ac:dyDescent="0.25">
      <c r="B56" s="1" t="s">
        <v>38</v>
      </c>
      <c r="C56" s="1" t="s">
        <v>165</v>
      </c>
      <c r="D56" s="1">
        <v>27.95</v>
      </c>
      <c r="E56" s="1">
        <v>34.424999999999997</v>
      </c>
      <c r="F56" s="1">
        <v>-20.5</v>
      </c>
      <c r="G56" s="1" t="s">
        <v>165</v>
      </c>
      <c r="H56" s="1">
        <v>-1.04</v>
      </c>
      <c r="I56" s="1">
        <v>0.3</v>
      </c>
      <c r="J56" s="1" t="s">
        <v>165</v>
      </c>
      <c r="K56" s="1">
        <v>1.43</v>
      </c>
    </row>
    <row r="57" spans="2:11" x14ac:dyDescent="0.25">
      <c r="B57" s="1" t="s">
        <v>39</v>
      </c>
      <c r="C57" s="1" t="s">
        <v>165</v>
      </c>
      <c r="D57" s="1">
        <v>1665.3</v>
      </c>
      <c r="E57" s="1">
        <v>1803.3</v>
      </c>
      <c r="F57" s="1">
        <v>-2.9</v>
      </c>
      <c r="G57" s="1" t="s">
        <v>165</v>
      </c>
      <c r="H57" s="1">
        <v>-0.25</v>
      </c>
      <c r="I57" s="1">
        <v>0.80500000000000005</v>
      </c>
      <c r="J57" s="1" t="s">
        <v>165</v>
      </c>
      <c r="K57" s="1" t="s">
        <v>108</v>
      </c>
    </row>
    <row r="58" spans="2:11" x14ac:dyDescent="0.25">
      <c r="B58" s="1" t="s">
        <v>40</v>
      </c>
      <c r="C58" s="1" t="s">
        <v>165</v>
      </c>
      <c r="D58" s="1">
        <v>1962.3</v>
      </c>
      <c r="E58" s="1">
        <v>1842.3</v>
      </c>
      <c r="F58" s="1">
        <v>16.399999999999999</v>
      </c>
      <c r="G58" s="1" t="s">
        <v>165</v>
      </c>
      <c r="H58" s="1">
        <v>0.68</v>
      </c>
      <c r="I58" s="1">
        <v>0.498</v>
      </c>
      <c r="J58" s="1" t="s">
        <v>165</v>
      </c>
      <c r="K58" s="1">
        <v>1.44</v>
      </c>
    </row>
    <row r="59" spans="2:11" x14ac:dyDescent="0.25">
      <c r="B59" s="1" t="s">
        <v>41</v>
      </c>
      <c r="C59" s="1" t="s">
        <v>165</v>
      </c>
      <c r="D59" s="1">
        <v>1.825</v>
      </c>
      <c r="E59" s="1">
        <v>1.7250000000000001</v>
      </c>
      <c r="F59" s="1">
        <v>13.9</v>
      </c>
      <c r="G59" s="1" t="s">
        <v>165</v>
      </c>
      <c r="H59" s="1">
        <v>0.56000000000000005</v>
      </c>
      <c r="I59" s="1">
        <v>0.57699999999999996</v>
      </c>
      <c r="J59" s="1" t="s">
        <v>165</v>
      </c>
      <c r="K59" s="1">
        <v>1.26</v>
      </c>
    </row>
    <row r="60" spans="2:11" x14ac:dyDescent="0.25">
      <c r="B60" s="1" t="s">
        <v>42</v>
      </c>
      <c r="C60" s="1" t="s">
        <v>165</v>
      </c>
      <c r="D60" s="1">
        <v>6.15</v>
      </c>
      <c r="E60" s="1">
        <v>5.8</v>
      </c>
      <c r="F60" s="1">
        <v>39.299999999999997</v>
      </c>
      <c r="G60" s="1" t="s">
        <v>165</v>
      </c>
      <c r="H60" s="1">
        <v>1.86</v>
      </c>
      <c r="I60" s="1">
        <v>6.7000000000000004E-2</v>
      </c>
      <c r="J60" s="1" t="s">
        <v>165</v>
      </c>
      <c r="K60" s="1">
        <v>1.48</v>
      </c>
    </row>
    <row r="61" spans="2:11" x14ac:dyDescent="0.25">
      <c r="B61" s="1" t="s">
        <v>43</v>
      </c>
      <c r="C61" s="1" t="s">
        <v>165</v>
      </c>
      <c r="D61" s="1">
        <v>23164</v>
      </c>
      <c r="E61" s="1">
        <v>29387</v>
      </c>
      <c r="F61" s="1">
        <v>-16.899999999999999</v>
      </c>
      <c r="G61" s="1" t="s">
        <v>165</v>
      </c>
      <c r="H61" s="1">
        <v>-1.39</v>
      </c>
      <c r="I61" s="1">
        <v>0.16900000000000001</v>
      </c>
      <c r="J61" s="1" t="s">
        <v>165</v>
      </c>
      <c r="K61" s="1">
        <v>1.02</v>
      </c>
    </row>
    <row r="62" spans="2:11" x14ac:dyDescent="0.25">
      <c r="B62" s="1" t="s">
        <v>166</v>
      </c>
    </row>
    <row r="63" spans="2:11" x14ac:dyDescent="0.25">
      <c r="B63" s="1" t="s">
        <v>26</v>
      </c>
      <c r="C63" s="1" t="s">
        <v>44</v>
      </c>
      <c r="D63" s="1" t="s">
        <v>110</v>
      </c>
      <c r="E63" s="1" t="s">
        <v>111</v>
      </c>
      <c r="F63" s="1" t="s">
        <v>112</v>
      </c>
      <c r="G63" s="1" t="s">
        <v>113</v>
      </c>
      <c r="H63" s="1" t="s">
        <v>114</v>
      </c>
    </row>
    <row r="65" spans="1:15" x14ac:dyDescent="0.25">
      <c r="B65" s="1" t="s">
        <v>175</v>
      </c>
    </row>
    <row r="66" spans="1:15" x14ac:dyDescent="0.25">
      <c r="B66" s="1" t="s">
        <v>117</v>
      </c>
      <c r="C66" s="1" t="s">
        <v>56</v>
      </c>
      <c r="D66" s="1" t="s">
        <v>50</v>
      </c>
      <c r="E66" s="1" t="s">
        <v>52</v>
      </c>
      <c r="F66" s="1" t="s">
        <v>118</v>
      </c>
      <c r="G66" s="1" t="s">
        <v>119</v>
      </c>
      <c r="H66" s="1" t="s">
        <v>120</v>
      </c>
      <c r="I66" s="1" t="s">
        <v>121</v>
      </c>
      <c r="J66" s="1" t="s">
        <v>122</v>
      </c>
      <c r="K66" s="1" t="s">
        <v>123</v>
      </c>
    </row>
    <row r="67" spans="1:15" x14ac:dyDescent="0.25">
      <c r="B67" s="1" t="s">
        <v>175</v>
      </c>
    </row>
    <row r="68" spans="1:15" x14ac:dyDescent="0.25">
      <c r="A68" s="1" t="str">
        <f>A10&amp;B66</f>
        <v>*NearestNeighborPs</v>
      </c>
      <c r="B68" s="1">
        <v>0.159</v>
      </c>
      <c r="C68" s="1">
        <v>17.600000000000001</v>
      </c>
      <c r="D68" s="1">
        <v>7.0000000000000001E-3</v>
      </c>
      <c r="E68" s="1">
        <v>18.3</v>
      </c>
      <c r="F68" s="1">
        <v>16.7</v>
      </c>
      <c r="G68" s="1" t="s">
        <v>126</v>
      </c>
      <c r="H68" s="1">
        <v>1.59</v>
      </c>
      <c r="I68" s="1">
        <v>17</v>
      </c>
    </row>
    <row r="69" spans="1:15" x14ac:dyDescent="0.25">
      <c r="B69" s="1" t="s">
        <v>175</v>
      </c>
    </row>
    <row r="70" spans="1:15" x14ac:dyDescent="0.25">
      <c r="B70" s="1" t="s">
        <v>26</v>
      </c>
      <c r="C70" s="1" t="s">
        <v>44</v>
      </c>
      <c r="D70" s="1" t="s">
        <v>127</v>
      </c>
      <c r="E70" s="1" t="s">
        <v>122</v>
      </c>
      <c r="F70" s="1" t="s">
        <v>112</v>
      </c>
      <c r="G70" s="1" t="s">
        <v>128</v>
      </c>
      <c r="H70" s="1" t="s">
        <v>129</v>
      </c>
    </row>
    <row r="72" spans="1:15" x14ac:dyDescent="0.25">
      <c r="B72" s="1" t="s">
        <v>22</v>
      </c>
      <c r="C72" s="1" t="s">
        <v>176</v>
      </c>
    </row>
    <row r="74" spans="1:15" x14ac:dyDescent="0.25">
      <c r="B74" s="1" t="s">
        <v>22</v>
      </c>
    </row>
    <row r="75" spans="1:15" x14ac:dyDescent="0.25">
      <c r="A75" s="1" t="str">
        <f t="shared" ref="A75:A138" si="0">CONCATENATE(C75,D75)</f>
        <v>*Nearest5</v>
      </c>
      <c r="B75" s="1" t="s">
        <v>22</v>
      </c>
      <c r="C75" s="1" t="s">
        <v>35</v>
      </c>
      <c r="D75" s="1">
        <v>5</v>
      </c>
    </row>
    <row r="76" spans="1:15" x14ac:dyDescent="0.25">
      <c r="B76" s="1" t="s">
        <v>22</v>
      </c>
      <c r="C76" s="1" t="s">
        <v>37</v>
      </c>
      <c r="D76" s="1" t="s">
        <v>8</v>
      </c>
      <c r="E76" s="1" t="s">
        <v>38</v>
      </c>
      <c r="F76" s="1" t="s">
        <v>39</v>
      </c>
      <c r="G76" s="1" t="s">
        <v>40</v>
      </c>
      <c r="H76" s="1" t="s">
        <v>41</v>
      </c>
      <c r="I76" s="1" t="s">
        <v>42</v>
      </c>
      <c r="J76" s="1" t="s">
        <v>43</v>
      </c>
      <c r="K76" s="1" t="s">
        <v>44</v>
      </c>
      <c r="L76" s="1" t="s">
        <v>45</v>
      </c>
      <c r="M76" s="1" t="s">
        <v>46</v>
      </c>
      <c r="N76" s="1" t="s">
        <v>130</v>
      </c>
      <c r="O76" s="1" t="s">
        <v>47</v>
      </c>
    </row>
    <row r="78" spans="1:15" x14ac:dyDescent="0.25">
      <c r="B78" s="1" t="s">
        <v>48</v>
      </c>
      <c r="C78" s="1" t="s">
        <v>49</v>
      </c>
      <c r="D78" s="1" t="s">
        <v>27</v>
      </c>
      <c r="E78" s="1" t="s">
        <v>28</v>
      </c>
      <c r="F78" s="1" t="s">
        <v>29</v>
      </c>
      <c r="G78" s="1" t="s">
        <v>30</v>
      </c>
      <c r="H78" s="1">
        <v>142</v>
      </c>
    </row>
    <row r="79" spans="1:15" x14ac:dyDescent="0.25">
      <c r="C79" s="1" t="s">
        <v>50</v>
      </c>
      <c r="D79" s="1" t="s">
        <v>51</v>
      </c>
      <c r="E79" s="1" t="s">
        <v>30</v>
      </c>
      <c r="F79" s="1">
        <v>40.19</v>
      </c>
    </row>
    <row r="80" spans="1:15" x14ac:dyDescent="0.25">
      <c r="C80" s="1" t="s">
        <v>31</v>
      </c>
      <c r="D80" s="1" t="s">
        <v>25</v>
      </c>
      <c r="E80" s="1" t="s">
        <v>52</v>
      </c>
      <c r="F80" s="1" t="s">
        <v>30</v>
      </c>
      <c r="G80" s="1">
        <v>0</v>
      </c>
    </row>
    <row r="81" spans="2:12" x14ac:dyDescent="0.25">
      <c r="B81" s="1" t="s">
        <v>53</v>
      </c>
      <c r="C81" s="1" t="s">
        <v>54</v>
      </c>
      <c r="D81" s="1" t="s">
        <v>30</v>
      </c>
      <c r="E81" s="1">
        <v>-64.329903000000002</v>
      </c>
      <c r="F81" s="1" t="s">
        <v>55</v>
      </c>
      <c r="G81" s="1" t="s">
        <v>56</v>
      </c>
      <c r="H81" s="1" t="s">
        <v>30</v>
      </c>
      <c r="I81" s="1">
        <v>0.23799999999999999</v>
      </c>
    </row>
    <row r="83" spans="2:12" x14ac:dyDescent="0.25">
      <c r="B83" s="1" t="s">
        <v>166</v>
      </c>
    </row>
    <row r="84" spans="2:12" x14ac:dyDescent="0.25">
      <c r="C84" s="1" t="s">
        <v>8</v>
      </c>
      <c r="D84" s="1" t="s">
        <v>165</v>
      </c>
      <c r="E84" s="1" t="s">
        <v>4</v>
      </c>
      <c r="F84" s="1" t="s">
        <v>32</v>
      </c>
      <c r="G84" s="1" t="s">
        <v>33</v>
      </c>
      <c r="H84" s="1" t="s">
        <v>57</v>
      </c>
      <c r="I84" s="1" t="s">
        <v>168</v>
      </c>
      <c r="J84" s="1" t="s">
        <v>12</v>
      </c>
      <c r="K84" s="1" t="s">
        <v>13</v>
      </c>
      <c r="L84" s="1" t="s">
        <v>6</v>
      </c>
    </row>
    <row r="85" spans="2:12" x14ac:dyDescent="0.25">
      <c r="B85" s="1" t="s">
        <v>167</v>
      </c>
    </row>
    <row r="86" spans="2:12" x14ac:dyDescent="0.25">
      <c r="C86" s="1" t="s">
        <v>38</v>
      </c>
      <c r="D86" s="1" t="s">
        <v>165</v>
      </c>
      <c r="E86" s="1">
        <v>5.5753E-3</v>
      </c>
      <c r="F86" s="1">
        <v>1.9640299999999999E-2</v>
      </c>
      <c r="G86" s="1">
        <v>0.28000000000000003</v>
      </c>
      <c r="H86" s="1">
        <v>0.77700000000000002</v>
      </c>
      <c r="I86" s="1">
        <v>-3.2918900000000001E-2</v>
      </c>
      <c r="J86" s="1">
        <v>4.4069499999999998E-2</v>
      </c>
    </row>
    <row r="87" spans="2:12" x14ac:dyDescent="0.25">
      <c r="C87" s="1" t="s">
        <v>39</v>
      </c>
      <c r="D87" s="1" t="s">
        <v>165</v>
      </c>
      <c r="E87" s="3">
        <v>7.17E-6</v>
      </c>
      <c r="F87" s="1">
        <v>1.727E-4</v>
      </c>
      <c r="G87" s="1">
        <v>0.04</v>
      </c>
      <c r="H87" s="1">
        <v>0.96699999999999997</v>
      </c>
      <c r="I87" s="1">
        <v>-3.3129999999999998E-4</v>
      </c>
      <c r="J87" s="1">
        <v>3.457E-4</v>
      </c>
    </row>
    <row r="88" spans="2:12" x14ac:dyDescent="0.25">
      <c r="C88" s="1" t="s">
        <v>40</v>
      </c>
      <c r="D88" s="1" t="s">
        <v>165</v>
      </c>
      <c r="E88" s="1">
        <v>3.3789999999999997E-4</v>
      </c>
      <c r="F88" s="1">
        <v>2.4379999999999999E-4</v>
      </c>
      <c r="G88" s="1">
        <v>1.39</v>
      </c>
      <c r="H88" s="1">
        <v>0.16600000000000001</v>
      </c>
      <c r="I88" s="1">
        <v>-1.3990000000000001E-4</v>
      </c>
      <c r="J88" s="1">
        <v>8.1579999999999999E-4</v>
      </c>
    </row>
    <row r="89" spans="2:12" x14ac:dyDescent="0.25">
      <c r="C89" s="1" t="s">
        <v>41</v>
      </c>
      <c r="D89" s="1" t="s">
        <v>165</v>
      </c>
      <c r="E89" s="1">
        <v>-0.47549639999999999</v>
      </c>
      <c r="F89" s="1">
        <v>0.29460579999999997</v>
      </c>
      <c r="G89" s="1">
        <v>-1.61</v>
      </c>
      <c r="H89" s="1">
        <v>0.107</v>
      </c>
      <c r="I89" s="1">
        <v>-1.052913</v>
      </c>
      <c r="J89" s="1">
        <v>0.10192039999999999</v>
      </c>
    </row>
    <row r="90" spans="2:12" x14ac:dyDescent="0.25">
      <c r="C90" s="1" t="s">
        <v>42</v>
      </c>
      <c r="D90" s="1" t="s">
        <v>165</v>
      </c>
      <c r="E90" s="1">
        <v>-0.2280943</v>
      </c>
      <c r="F90" s="1">
        <v>0.21731829999999999</v>
      </c>
      <c r="G90" s="1">
        <v>-1.05</v>
      </c>
      <c r="H90" s="1">
        <v>0.29399999999999998</v>
      </c>
      <c r="I90" s="1">
        <v>-0.65403020000000001</v>
      </c>
      <c r="J90" s="1">
        <v>0.19784170000000001</v>
      </c>
    </row>
    <row r="91" spans="2:12" x14ac:dyDescent="0.25">
      <c r="C91" s="1" t="s">
        <v>43</v>
      </c>
      <c r="D91" s="1" t="s">
        <v>165</v>
      </c>
      <c r="E91" s="1">
        <v>-2.3300000000000001E-5</v>
      </c>
      <c r="F91" s="3">
        <v>7.7600000000000002E-6</v>
      </c>
      <c r="G91" s="1">
        <v>-3.01</v>
      </c>
      <c r="H91" s="1">
        <v>3.0000000000000001E-3</v>
      </c>
      <c r="I91" s="1">
        <v>-3.8600000000000003E-5</v>
      </c>
      <c r="J91" s="3">
        <v>-8.1200000000000002E-6</v>
      </c>
    </row>
    <row r="92" spans="2:12" x14ac:dyDescent="0.25">
      <c r="C92" s="1" t="s">
        <v>10</v>
      </c>
      <c r="D92" s="1" t="s">
        <v>165</v>
      </c>
      <c r="E92" s="1">
        <v>1.937173</v>
      </c>
      <c r="F92" s="1">
        <v>1.4728669999999999</v>
      </c>
      <c r="G92" s="1">
        <v>1.32</v>
      </c>
      <c r="H92" s="1">
        <v>0.188</v>
      </c>
      <c r="I92" s="1">
        <v>-0.94959360000000004</v>
      </c>
      <c r="J92" s="1">
        <v>4.8239390000000002</v>
      </c>
    </row>
    <row r="93" spans="2:12" x14ac:dyDescent="0.25">
      <c r="B93" s="1" t="s">
        <v>166</v>
      </c>
    </row>
    <row r="94" spans="2:12" x14ac:dyDescent="0.25">
      <c r="B94" s="1" t="s">
        <v>169</v>
      </c>
    </row>
    <row r="95" spans="2:12" x14ac:dyDescent="0.25">
      <c r="C95" s="1" t="s">
        <v>59</v>
      </c>
      <c r="D95" s="1" t="s">
        <v>60</v>
      </c>
      <c r="E95" s="1" t="s">
        <v>165</v>
      </c>
      <c r="F95" s="1" t="s">
        <v>61</v>
      </c>
      <c r="G95" s="1" t="s">
        <v>62</v>
      </c>
      <c r="H95" s="1" t="s">
        <v>63</v>
      </c>
      <c r="I95" s="1" t="s">
        <v>64</v>
      </c>
      <c r="J95" s="1" t="s">
        <v>65</v>
      </c>
    </row>
    <row r="96" spans="2:12" x14ac:dyDescent="0.25">
      <c r="B96" s="1" t="s">
        <v>170</v>
      </c>
    </row>
    <row r="97" spans="2:14" x14ac:dyDescent="0.25">
      <c r="C97" s="1" t="s">
        <v>3</v>
      </c>
      <c r="D97" s="1" t="s">
        <v>66</v>
      </c>
      <c r="E97" s="1" t="s">
        <v>165</v>
      </c>
      <c r="F97" s="1">
        <v>91946.25</v>
      </c>
      <c r="G97" s="1">
        <v>131902.38200000001</v>
      </c>
      <c r="H97" s="1">
        <v>-39956.132400000002</v>
      </c>
      <c r="I97" s="1">
        <v>7587.6768599999996</v>
      </c>
      <c r="J97" s="1">
        <v>-5.27</v>
      </c>
    </row>
    <row r="98" spans="2:14" x14ac:dyDescent="0.25">
      <c r="C98" s="1" t="s">
        <v>67</v>
      </c>
      <c r="D98" s="1" t="s">
        <v>165</v>
      </c>
      <c r="E98" s="1">
        <v>91946.25</v>
      </c>
      <c r="F98" s="1">
        <v>94347.07</v>
      </c>
      <c r="G98" s="1">
        <v>-2400.8200000000002</v>
      </c>
      <c r="H98" s="1">
        <v>12387.6096</v>
      </c>
      <c r="I98" s="1">
        <v>-0.19</v>
      </c>
    </row>
    <row r="99" spans="2:14" x14ac:dyDescent="0.25">
      <c r="C99" s="1" t="s">
        <v>68</v>
      </c>
      <c r="D99" s="1" t="s">
        <v>165</v>
      </c>
      <c r="E99" s="1">
        <v>131902.38200000001</v>
      </c>
      <c r="F99" s="1">
        <v>134709.804</v>
      </c>
      <c r="G99" s="1">
        <v>2807.42157</v>
      </c>
      <c r="H99" s="1" t="s">
        <v>22</v>
      </c>
      <c r="I99" s="1" t="s">
        <v>22</v>
      </c>
    </row>
    <row r="100" spans="2:14" x14ac:dyDescent="0.25">
      <c r="C100" s="1" t="s">
        <v>69</v>
      </c>
      <c r="D100" s="1" t="s">
        <v>165</v>
      </c>
      <c r="E100" s="1">
        <v>1340.3112699999999</v>
      </c>
      <c r="F100" s="1" t="s">
        <v>22</v>
      </c>
      <c r="G100" s="1" t="s">
        <v>22</v>
      </c>
    </row>
    <row r="101" spans="2:14" x14ac:dyDescent="0.25">
      <c r="B101" s="1" t="s">
        <v>170</v>
      </c>
    </row>
    <row r="102" spans="2:14" x14ac:dyDescent="0.25">
      <c r="B102" s="1" t="s">
        <v>70</v>
      </c>
      <c r="C102" s="1" t="s">
        <v>64</v>
      </c>
      <c r="D102" s="1" t="s">
        <v>71</v>
      </c>
      <c r="E102" s="1" t="s">
        <v>72</v>
      </c>
      <c r="F102" s="1" t="s">
        <v>73</v>
      </c>
      <c r="G102" s="1" t="s">
        <v>74</v>
      </c>
      <c r="H102" s="1" t="s">
        <v>75</v>
      </c>
      <c r="I102" s="1" t="s">
        <v>76</v>
      </c>
      <c r="J102" s="1" t="s">
        <v>77</v>
      </c>
      <c r="K102" s="1" t="s">
        <v>78</v>
      </c>
      <c r="L102" s="1" t="s">
        <v>79</v>
      </c>
      <c r="M102" s="1" t="s">
        <v>80</v>
      </c>
      <c r="N102" s="1" t="s">
        <v>81</v>
      </c>
    </row>
    <row r="104" spans="2:14" x14ac:dyDescent="0.25">
      <c r="C104" s="1" t="s">
        <v>165</v>
      </c>
      <c r="D104" s="1" t="s">
        <v>82</v>
      </c>
    </row>
    <row r="105" spans="2:14" x14ac:dyDescent="0.25">
      <c r="C105" s="1" t="s">
        <v>82</v>
      </c>
      <c r="D105" s="1" t="s">
        <v>165</v>
      </c>
      <c r="E105" s="1" t="s">
        <v>83</v>
      </c>
    </row>
    <row r="106" spans="2:14" x14ac:dyDescent="0.25">
      <c r="C106" s="1" t="s">
        <v>84</v>
      </c>
      <c r="D106" s="1" t="s">
        <v>165</v>
      </c>
      <c r="E106" s="1" t="s">
        <v>85</v>
      </c>
    </row>
    <row r="107" spans="2:14" x14ac:dyDescent="0.25">
      <c r="B107" s="1" t="s">
        <v>86</v>
      </c>
      <c r="C107" s="1" t="s">
        <v>165</v>
      </c>
      <c r="D107" s="1" t="s">
        <v>87</v>
      </c>
      <c r="E107" s="1" t="s">
        <v>88</v>
      </c>
      <c r="F107" s="1" t="s">
        <v>165</v>
      </c>
      <c r="G107" s="1" t="s">
        <v>2</v>
      </c>
    </row>
    <row r="108" spans="2:14" x14ac:dyDescent="0.25">
      <c r="B108" s="1" t="s">
        <v>171</v>
      </c>
    </row>
    <row r="109" spans="2:14" x14ac:dyDescent="0.25">
      <c r="C109" s="1" t="s">
        <v>89</v>
      </c>
      <c r="D109" s="1" t="s">
        <v>165</v>
      </c>
      <c r="E109" s="1">
        <v>102</v>
      </c>
      <c r="F109" s="1" t="s">
        <v>165</v>
      </c>
      <c r="G109" s="1">
        <v>102</v>
      </c>
    </row>
    <row r="110" spans="2:14" x14ac:dyDescent="0.25">
      <c r="C110" s="1" t="s">
        <v>61</v>
      </c>
      <c r="D110" s="1" t="s">
        <v>165</v>
      </c>
      <c r="E110" s="1">
        <v>40</v>
      </c>
      <c r="F110" s="1" t="s">
        <v>165</v>
      </c>
      <c r="G110" s="1">
        <v>40</v>
      </c>
    </row>
    <row r="111" spans="2:14" x14ac:dyDescent="0.25">
      <c r="B111" s="1" t="s">
        <v>171</v>
      </c>
    </row>
    <row r="112" spans="2:14" x14ac:dyDescent="0.25">
      <c r="C112" s="1" t="s">
        <v>2</v>
      </c>
      <c r="D112" s="1" t="s">
        <v>165</v>
      </c>
      <c r="E112" s="1">
        <v>142</v>
      </c>
      <c r="F112" s="1" t="s">
        <v>165</v>
      </c>
      <c r="G112" s="1">
        <v>142</v>
      </c>
    </row>
    <row r="115" spans="2:11" x14ac:dyDescent="0.25">
      <c r="B115" s="1" t="s">
        <v>22</v>
      </c>
      <c r="C115" s="1" t="s">
        <v>90</v>
      </c>
      <c r="D115" s="1" t="s">
        <v>38</v>
      </c>
      <c r="E115" s="1" t="s">
        <v>39</v>
      </c>
      <c r="F115" s="1" t="s">
        <v>40</v>
      </c>
      <c r="G115" s="1" t="s">
        <v>41</v>
      </c>
      <c r="H115" s="1" t="s">
        <v>42</v>
      </c>
      <c r="I115" s="1" t="s">
        <v>91</v>
      </c>
      <c r="J115" s="1" t="s">
        <v>172</v>
      </c>
    </row>
    <row r="117" spans="2:11" x14ac:dyDescent="0.25">
      <c r="B117" s="1" t="s">
        <v>166</v>
      </c>
    </row>
    <row r="118" spans="2:11" x14ac:dyDescent="0.25">
      <c r="C118" s="1" t="s">
        <v>165</v>
      </c>
      <c r="D118" s="1" t="s">
        <v>94</v>
      </c>
      <c r="E118" s="1" t="s">
        <v>165</v>
      </c>
      <c r="F118" s="1" t="s">
        <v>96</v>
      </c>
      <c r="G118" s="1" t="s">
        <v>165</v>
      </c>
      <c r="H118" s="1" t="s">
        <v>97</v>
      </c>
    </row>
    <row r="119" spans="2:11" x14ac:dyDescent="0.25">
      <c r="B119" s="1" t="s">
        <v>59</v>
      </c>
      <c r="C119" s="1" t="s">
        <v>165</v>
      </c>
      <c r="D119" s="1" t="s">
        <v>61</v>
      </c>
      <c r="E119" s="1" t="s">
        <v>99</v>
      </c>
      <c r="F119" s="1" t="s">
        <v>100</v>
      </c>
      <c r="G119" s="1" t="s">
        <v>165</v>
      </c>
      <c r="H119" s="1" t="s">
        <v>5</v>
      </c>
      <c r="I119" s="1" t="s">
        <v>173</v>
      </c>
      <c r="J119" s="1" t="s">
        <v>165</v>
      </c>
      <c r="K119" s="1" t="s">
        <v>103</v>
      </c>
    </row>
    <row r="120" spans="2:11" x14ac:dyDescent="0.25">
      <c r="B120" s="1" t="s">
        <v>174</v>
      </c>
    </row>
    <row r="121" spans="2:11" x14ac:dyDescent="0.25">
      <c r="B121" s="1" t="s">
        <v>38</v>
      </c>
      <c r="C121" s="1" t="s">
        <v>165</v>
      </c>
      <c r="D121" s="1">
        <v>27.95</v>
      </c>
      <c r="E121" s="1">
        <v>29.655000000000001</v>
      </c>
      <c r="F121" s="1">
        <v>-5.4</v>
      </c>
      <c r="G121" s="1" t="s">
        <v>165</v>
      </c>
      <c r="H121" s="1">
        <v>-0.27</v>
      </c>
      <c r="I121" s="1">
        <v>0.79</v>
      </c>
      <c r="J121" s="1" t="s">
        <v>165</v>
      </c>
      <c r="K121" s="1">
        <v>1.25</v>
      </c>
    </row>
    <row r="122" spans="2:11" x14ac:dyDescent="0.25">
      <c r="B122" s="1" t="s">
        <v>39</v>
      </c>
      <c r="C122" s="1" t="s">
        <v>165</v>
      </c>
      <c r="D122" s="1">
        <v>1665.3</v>
      </c>
      <c r="E122" s="1">
        <v>1585.2</v>
      </c>
      <c r="F122" s="1">
        <v>1.7</v>
      </c>
      <c r="G122" s="1" t="s">
        <v>165</v>
      </c>
      <c r="H122" s="1">
        <v>0.12</v>
      </c>
      <c r="I122" s="1">
        <v>0.90300000000000002</v>
      </c>
      <c r="J122" s="1" t="s">
        <v>165</v>
      </c>
      <c r="K122" s="1">
        <v>1</v>
      </c>
    </row>
    <row r="123" spans="2:11" x14ac:dyDescent="0.25">
      <c r="B123" s="1" t="s">
        <v>40</v>
      </c>
      <c r="C123" s="1" t="s">
        <v>165</v>
      </c>
      <c r="D123" s="1">
        <v>1962.3</v>
      </c>
      <c r="E123" s="1">
        <v>1830.5</v>
      </c>
      <c r="F123" s="1">
        <v>18</v>
      </c>
      <c r="G123" s="1" t="s">
        <v>165</v>
      </c>
      <c r="H123" s="1">
        <v>0.72</v>
      </c>
      <c r="I123" s="1">
        <v>0.47699999999999998</v>
      </c>
      <c r="J123" s="1" t="s">
        <v>165</v>
      </c>
      <c r="K123" s="1">
        <v>1.18</v>
      </c>
    </row>
    <row r="124" spans="2:11" x14ac:dyDescent="0.25">
      <c r="B124" s="1" t="s">
        <v>41</v>
      </c>
      <c r="C124" s="1" t="s">
        <v>165</v>
      </c>
      <c r="D124" s="1">
        <v>1.825</v>
      </c>
      <c r="E124" s="1">
        <v>1.7150000000000001</v>
      </c>
      <c r="F124" s="1">
        <v>15.3</v>
      </c>
      <c r="G124" s="1" t="s">
        <v>165</v>
      </c>
      <c r="H124" s="1">
        <v>0.57999999999999996</v>
      </c>
      <c r="I124" s="1">
        <v>0.56200000000000006</v>
      </c>
      <c r="J124" s="1" t="s">
        <v>165</v>
      </c>
      <c r="K124" s="1">
        <v>1</v>
      </c>
    </row>
    <row r="125" spans="2:11" x14ac:dyDescent="0.25">
      <c r="B125" s="1" t="s">
        <v>42</v>
      </c>
      <c r="C125" s="1" t="s">
        <v>165</v>
      </c>
      <c r="D125" s="1">
        <v>6.15</v>
      </c>
      <c r="E125" s="1">
        <v>6.085</v>
      </c>
      <c r="F125" s="1">
        <v>7.3</v>
      </c>
      <c r="G125" s="1" t="s">
        <v>165</v>
      </c>
      <c r="H125" s="1">
        <v>0.31</v>
      </c>
      <c r="I125" s="1">
        <v>0.76</v>
      </c>
      <c r="J125" s="1" t="s">
        <v>165</v>
      </c>
      <c r="K125" s="1">
        <v>0.89</v>
      </c>
    </row>
    <row r="126" spans="2:11" x14ac:dyDescent="0.25">
      <c r="B126" s="1" t="s">
        <v>43</v>
      </c>
      <c r="C126" s="1" t="s">
        <v>165</v>
      </c>
      <c r="D126" s="1">
        <v>23164</v>
      </c>
      <c r="E126" s="1">
        <v>27216</v>
      </c>
      <c r="F126" s="1">
        <v>-11</v>
      </c>
      <c r="G126" s="1" t="s">
        <v>165</v>
      </c>
      <c r="H126" s="1">
        <v>-0.93</v>
      </c>
      <c r="I126" s="1">
        <v>0.35299999999999998</v>
      </c>
      <c r="J126" s="1" t="s">
        <v>165</v>
      </c>
      <c r="K126" s="1">
        <v>1.17</v>
      </c>
    </row>
    <row r="127" spans="2:11" x14ac:dyDescent="0.25">
      <c r="B127" s="1" t="s">
        <v>166</v>
      </c>
    </row>
    <row r="128" spans="2:11" x14ac:dyDescent="0.25">
      <c r="B128" s="1" t="s">
        <v>26</v>
      </c>
      <c r="C128" s="1" t="s">
        <v>44</v>
      </c>
      <c r="D128" s="1" t="s">
        <v>110</v>
      </c>
      <c r="E128" s="1" t="s">
        <v>111</v>
      </c>
      <c r="F128" s="1" t="s">
        <v>112</v>
      </c>
      <c r="G128" s="1" t="s">
        <v>113</v>
      </c>
      <c r="H128" s="1" t="s">
        <v>114</v>
      </c>
    </row>
    <row r="130" spans="1:15" x14ac:dyDescent="0.25">
      <c r="B130" s="1" t="s">
        <v>175</v>
      </c>
    </row>
    <row r="131" spans="1:15" x14ac:dyDescent="0.25">
      <c r="B131" s="1" t="s">
        <v>117</v>
      </c>
      <c r="C131" s="1" t="s">
        <v>56</v>
      </c>
      <c r="D131" s="1" t="s">
        <v>50</v>
      </c>
      <c r="E131" s="1" t="s">
        <v>52</v>
      </c>
      <c r="F131" s="1" t="s">
        <v>118</v>
      </c>
      <c r="G131" s="1" t="s">
        <v>119</v>
      </c>
      <c r="H131" s="1" t="s">
        <v>120</v>
      </c>
      <c r="I131" s="1" t="s">
        <v>121</v>
      </c>
      <c r="J131" s="1" t="s">
        <v>122</v>
      </c>
      <c r="K131" s="1" t="s">
        <v>123</v>
      </c>
    </row>
    <row r="132" spans="1:15" x14ac:dyDescent="0.25">
      <c r="B132" s="1" t="s">
        <v>175</v>
      </c>
    </row>
    <row r="133" spans="1:15" x14ac:dyDescent="0.25">
      <c r="A133" s="1" t="str">
        <f t="shared" ref="A133" si="1">A75&amp;B131</f>
        <v>*Nearest5Ps</v>
      </c>
      <c r="B133" s="1">
        <v>4.2000000000000003E-2</v>
      </c>
      <c r="C133" s="1">
        <v>4.66</v>
      </c>
      <c r="D133" s="1">
        <v>0.58799999999999997</v>
      </c>
      <c r="E133" s="1">
        <v>9.8000000000000007</v>
      </c>
      <c r="F133" s="1">
        <v>9.1999999999999993</v>
      </c>
      <c r="G133" s="1" t="s">
        <v>131</v>
      </c>
      <c r="H133" s="1">
        <v>0.74</v>
      </c>
      <c r="I133" s="1">
        <v>0</v>
      </c>
    </row>
    <row r="134" spans="1:15" x14ac:dyDescent="0.25">
      <c r="B134" s="1" t="s">
        <v>175</v>
      </c>
    </row>
    <row r="135" spans="1:15" x14ac:dyDescent="0.25">
      <c r="B135" s="1" t="s">
        <v>26</v>
      </c>
      <c r="C135" s="1" t="s">
        <v>44</v>
      </c>
      <c r="D135" s="1" t="s">
        <v>127</v>
      </c>
      <c r="E135" s="1" t="s">
        <v>122</v>
      </c>
      <c r="F135" s="1" t="s">
        <v>112</v>
      </c>
      <c r="G135" s="1" t="s">
        <v>128</v>
      </c>
      <c r="H135" s="1" t="s">
        <v>129</v>
      </c>
    </row>
    <row r="137" spans="1:15" x14ac:dyDescent="0.25">
      <c r="B137" s="1" t="s">
        <v>22</v>
      </c>
      <c r="C137" s="1" t="s">
        <v>176</v>
      </c>
    </row>
    <row r="139" spans="1:15" x14ac:dyDescent="0.25">
      <c r="B139" s="1" t="s">
        <v>22</v>
      </c>
    </row>
    <row r="140" spans="1:15" x14ac:dyDescent="0.25">
      <c r="A140" s="1" t="str">
        <f t="shared" ref="A140:A203" si="2">CONCATENATE(C140,D140)</f>
        <v>*Nearest10</v>
      </c>
      <c r="B140" s="1" t="s">
        <v>22</v>
      </c>
      <c r="C140" s="1" t="s">
        <v>35</v>
      </c>
      <c r="D140" s="1">
        <v>10</v>
      </c>
    </row>
    <row r="141" spans="1:15" x14ac:dyDescent="0.25">
      <c r="B141" s="1" t="s">
        <v>22</v>
      </c>
      <c r="C141" s="1" t="s">
        <v>37</v>
      </c>
      <c r="D141" s="1" t="s">
        <v>8</v>
      </c>
      <c r="E141" s="1" t="s">
        <v>38</v>
      </c>
      <c r="F141" s="1" t="s">
        <v>39</v>
      </c>
      <c r="G141" s="1" t="s">
        <v>40</v>
      </c>
      <c r="H141" s="1" t="s">
        <v>41</v>
      </c>
      <c r="I141" s="1" t="s">
        <v>42</v>
      </c>
      <c r="J141" s="1" t="s">
        <v>43</v>
      </c>
      <c r="K141" s="1" t="s">
        <v>44</v>
      </c>
      <c r="L141" s="1" t="s">
        <v>45</v>
      </c>
      <c r="M141" s="1" t="s">
        <v>46</v>
      </c>
      <c r="N141" s="1" t="s">
        <v>132</v>
      </c>
      <c r="O141" s="1" t="s">
        <v>47</v>
      </c>
    </row>
    <row r="143" spans="1:15" x14ac:dyDescent="0.25">
      <c r="B143" s="1" t="s">
        <v>48</v>
      </c>
      <c r="C143" s="1" t="s">
        <v>49</v>
      </c>
      <c r="D143" s="1" t="s">
        <v>27</v>
      </c>
      <c r="E143" s="1" t="s">
        <v>28</v>
      </c>
      <c r="F143" s="1" t="s">
        <v>29</v>
      </c>
      <c r="G143" s="1" t="s">
        <v>30</v>
      </c>
      <c r="H143" s="1">
        <v>142</v>
      </c>
    </row>
    <row r="144" spans="1:15" x14ac:dyDescent="0.25">
      <c r="C144" s="1" t="s">
        <v>50</v>
      </c>
      <c r="D144" s="1" t="s">
        <v>51</v>
      </c>
      <c r="E144" s="1" t="s">
        <v>30</v>
      </c>
      <c r="F144" s="1">
        <v>40.19</v>
      </c>
    </row>
    <row r="145" spans="2:12" x14ac:dyDescent="0.25">
      <c r="C145" s="1" t="s">
        <v>31</v>
      </c>
      <c r="D145" s="1" t="s">
        <v>25</v>
      </c>
      <c r="E145" s="1" t="s">
        <v>52</v>
      </c>
      <c r="F145" s="1" t="s">
        <v>30</v>
      </c>
      <c r="G145" s="1">
        <v>0</v>
      </c>
    </row>
    <row r="146" spans="2:12" x14ac:dyDescent="0.25">
      <c r="B146" s="1" t="s">
        <v>53</v>
      </c>
      <c r="C146" s="1" t="s">
        <v>54</v>
      </c>
      <c r="D146" s="1" t="s">
        <v>30</v>
      </c>
      <c r="E146" s="1">
        <v>-64.329903000000002</v>
      </c>
      <c r="F146" s="1" t="s">
        <v>55</v>
      </c>
      <c r="G146" s="1" t="s">
        <v>56</v>
      </c>
      <c r="H146" s="1" t="s">
        <v>30</v>
      </c>
      <c r="I146" s="1">
        <v>0.23799999999999999</v>
      </c>
    </row>
    <row r="148" spans="2:12" x14ac:dyDescent="0.25">
      <c r="B148" s="1" t="s">
        <v>166</v>
      </c>
    </row>
    <row r="149" spans="2:12" x14ac:dyDescent="0.25">
      <c r="C149" s="1" t="s">
        <v>8</v>
      </c>
      <c r="D149" s="1" t="s">
        <v>165</v>
      </c>
      <c r="E149" s="1" t="s">
        <v>4</v>
      </c>
      <c r="F149" s="1" t="s">
        <v>32</v>
      </c>
      <c r="G149" s="1" t="s">
        <v>33</v>
      </c>
      <c r="H149" s="1" t="s">
        <v>57</v>
      </c>
      <c r="I149" s="1" t="s">
        <v>168</v>
      </c>
      <c r="J149" s="1" t="s">
        <v>12</v>
      </c>
      <c r="K149" s="1" t="s">
        <v>13</v>
      </c>
      <c r="L149" s="1" t="s">
        <v>6</v>
      </c>
    </row>
    <row r="150" spans="2:12" x14ac:dyDescent="0.25">
      <c r="B150" s="1" t="s">
        <v>167</v>
      </c>
    </row>
    <row r="151" spans="2:12" x14ac:dyDescent="0.25">
      <c r="C151" s="1" t="s">
        <v>38</v>
      </c>
      <c r="D151" s="1" t="s">
        <v>165</v>
      </c>
      <c r="E151" s="1">
        <v>5.5753E-3</v>
      </c>
      <c r="F151" s="1">
        <v>1.9640299999999999E-2</v>
      </c>
      <c r="G151" s="1">
        <v>0.28000000000000003</v>
      </c>
      <c r="H151" s="1">
        <v>0.77700000000000002</v>
      </c>
      <c r="I151" s="1">
        <v>-3.2918900000000001E-2</v>
      </c>
      <c r="J151" s="1">
        <v>4.4069499999999998E-2</v>
      </c>
    </row>
    <row r="152" spans="2:12" x14ac:dyDescent="0.25">
      <c r="C152" s="1" t="s">
        <v>39</v>
      </c>
      <c r="D152" s="1" t="s">
        <v>165</v>
      </c>
      <c r="E152" s="3">
        <v>7.17E-6</v>
      </c>
      <c r="F152" s="1">
        <v>1.727E-4</v>
      </c>
      <c r="G152" s="1">
        <v>0.04</v>
      </c>
      <c r="H152" s="1">
        <v>0.96699999999999997</v>
      </c>
      <c r="I152" s="1">
        <v>-3.3129999999999998E-4</v>
      </c>
      <c r="J152" s="1">
        <v>3.457E-4</v>
      </c>
    </row>
    <row r="153" spans="2:12" x14ac:dyDescent="0.25">
      <c r="C153" s="1" t="s">
        <v>40</v>
      </c>
      <c r="D153" s="1" t="s">
        <v>165</v>
      </c>
      <c r="E153" s="1">
        <v>3.3789999999999997E-4</v>
      </c>
      <c r="F153" s="1">
        <v>2.4379999999999999E-4</v>
      </c>
      <c r="G153" s="1">
        <v>1.39</v>
      </c>
      <c r="H153" s="1">
        <v>0.16600000000000001</v>
      </c>
      <c r="I153" s="1">
        <v>-1.3990000000000001E-4</v>
      </c>
      <c r="J153" s="1">
        <v>8.1579999999999999E-4</v>
      </c>
    </row>
    <row r="154" spans="2:12" x14ac:dyDescent="0.25">
      <c r="C154" s="1" t="s">
        <v>41</v>
      </c>
      <c r="D154" s="1" t="s">
        <v>165</v>
      </c>
      <c r="E154" s="1">
        <v>-0.47549639999999999</v>
      </c>
      <c r="F154" s="1">
        <v>0.29460579999999997</v>
      </c>
      <c r="G154" s="1">
        <v>-1.61</v>
      </c>
      <c r="H154" s="1">
        <v>0.107</v>
      </c>
      <c r="I154" s="1">
        <v>-1.052913</v>
      </c>
      <c r="J154" s="1">
        <v>0.10192039999999999</v>
      </c>
    </row>
    <row r="155" spans="2:12" x14ac:dyDescent="0.25">
      <c r="C155" s="1" t="s">
        <v>42</v>
      </c>
      <c r="D155" s="1" t="s">
        <v>165</v>
      </c>
      <c r="E155" s="1">
        <v>-0.2280943</v>
      </c>
      <c r="F155" s="1">
        <v>0.21731829999999999</v>
      </c>
      <c r="G155" s="1">
        <v>-1.05</v>
      </c>
      <c r="H155" s="1">
        <v>0.29399999999999998</v>
      </c>
      <c r="I155" s="1">
        <v>-0.65403020000000001</v>
      </c>
      <c r="J155" s="1">
        <v>0.19784170000000001</v>
      </c>
    </row>
    <row r="156" spans="2:12" x14ac:dyDescent="0.25">
      <c r="C156" s="1" t="s">
        <v>43</v>
      </c>
      <c r="D156" s="1" t="s">
        <v>165</v>
      </c>
      <c r="E156" s="1">
        <v>-2.3300000000000001E-5</v>
      </c>
      <c r="F156" s="3">
        <v>7.7600000000000002E-6</v>
      </c>
      <c r="G156" s="1">
        <v>-3.01</v>
      </c>
      <c r="H156" s="1">
        <v>3.0000000000000001E-3</v>
      </c>
      <c r="I156" s="1">
        <v>-3.8600000000000003E-5</v>
      </c>
      <c r="J156" s="3">
        <v>-8.1200000000000002E-6</v>
      </c>
    </row>
    <row r="157" spans="2:12" x14ac:dyDescent="0.25">
      <c r="C157" s="1" t="s">
        <v>10</v>
      </c>
      <c r="D157" s="1" t="s">
        <v>165</v>
      </c>
      <c r="E157" s="1">
        <v>1.937173</v>
      </c>
      <c r="F157" s="1">
        <v>1.4728669999999999</v>
      </c>
      <c r="G157" s="1">
        <v>1.32</v>
      </c>
      <c r="H157" s="1">
        <v>0.188</v>
      </c>
      <c r="I157" s="1">
        <v>-0.94959360000000004</v>
      </c>
      <c r="J157" s="1">
        <v>4.8239390000000002</v>
      </c>
    </row>
    <row r="158" spans="2:12" x14ac:dyDescent="0.25">
      <c r="B158" s="1" t="s">
        <v>166</v>
      </c>
    </row>
    <row r="159" spans="2:12" x14ac:dyDescent="0.25">
      <c r="B159" s="1" t="s">
        <v>169</v>
      </c>
    </row>
    <row r="160" spans="2:12" x14ac:dyDescent="0.25">
      <c r="C160" s="1" t="s">
        <v>59</v>
      </c>
      <c r="D160" s="1" t="s">
        <v>60</v>
      </c>
      <c r="E160" s="1" t="s">
        <v>165</v>
      </c>
      <c r="F160" s="1" t="s">
        <v>61</v>
      </c>
      <c r="G160" s="1" t="s">
        <v>62</v>
      </c>
      <c r="H160" s="1" t="s">
        <v>63</v>
      </c>
      <c r="I160" s="1" t="s">
        <v>64</v>
      </c>
      <c r="J160" s="1" t="s">
        <v>65</v>
      </c>
    </row>
    <row r="161" spans="2:14" x14ac:dyDescent="0.25">
      <c r="B161" s="1" t="s">
        <v>170</v>
      </c>
    </row>
    <row r="162" spans="2:14" x14ac:dyDescent="0.25">
      <c r="C162" s="1" t="s">
        <v>3</v>
      </c>
      <c r="D162" s="1" t="s">
        <v>66</v>
      </c>
      <c r="E162" s="1" t="s">
        <v>165</v>
      </c>
      <c r="F162" s="1">
        <v>91946.25</v>
      </c>
      <c r="G162" s="1">
        <v>131902.38200000001</v>
      </c>
      <c r="H162" s="1">
        <v>-39956.132400000002</v>
      </c>
      <c r="I162" s="1">
        <v>7587.6768599999996</v>
      </c>
      <c r="J162" s="1">
        <v>-5.27</v>
      </c>
    </row>
    <row r="163" spans="2:14" x14ac:dyDescent="0.25">
      <c r="C163" s="1" t="s">
        <v>67</v>
      </c>
      <c r="D163" s="1" t="s">
        <v>165</v>
      </c>
      <c r="E163" s="1">
        <v>91946.25</v>
      </c>
      <c r="F163" s="1">
        <v>104871.81299999999</v>
      </c>
      <c r="G163" s="1">
        <v>-12925.5625</v>
      </c>
      <c r="H163" s="1">
        <v>10775.1792</v>
      </c>
      <c r="I163" s="1">
        <v>-1.2</v>
      </c>
    </row>
    <row r="164" spans="2:14" x14ac:dyDescent="0.25">
      <c r="C164" s="1" t="s">
        <v>68</v>
      </c>
      <c r="D164" s="1" t="s">
        <v>165</v>
      </c>
      <c r="E164" s="1">
        <v>131902.38200000001</v>
      </c>
      <c r="F164" s="1">
        <v>131848.18599999999</v>
      </c>
      <c r="G164" s="1">
        <v>-54.196078399999998</v>
      </c>
      <c r="H164" s="1" t="s">
        <v>22</v>
      </c>
      <c r="I164" s="1" t="s">
        <v>22</v>
      </c>
    </row>
    <row r="165" spans="2:14" x14ac:dyDescent="0.25">
      <c r="C165" s="1" t="s">
        <v>69</v>
      </c>
      <c r="D165" s="1" t="s">
        <v>165</v>
      </c>
      <c r="E165" s="1">
        <v>-3679.9331000000002</v>
      </c>
      <c r="F165" s="1" t="s">
        <v>22</v>
      </c>
      <c r="G165" s="1" t="s">
        <v>22</v>
      </c>
    </row>
    <row r="166" spans="2:14" x14ac:dyDescent="0.25">
      <c r="B166" s="1" t="s">
        <v>170</v>
      </c>
    </row>
    <row r="167" spans="2:14" x14ac:dyDescent="0.25">
      <c r="B167" s="1" t="s">
        <v>70</v>
      </c>
      <c r="C167" s="1" t="s">
        <v>64</v>
      </c>
      <c r="D167" s="1" t="s">
        <v>71</v>
      </c>
      <c r="E167" s="1" t="s">
        <v>72</v>
      </c>
      <c r="F167" s="1" t="s">
        <v>73</v>
      </c>
      <c r="G167" s="1" t="s">
        <v>74</v>
      </c>
      <c r="H167" s="1" t="s">
        <v>75</v>
      </c>
      <c r="I167" s="1" t="s">
        <v>76</v>
      </c>
      <c r="J167" s="1" t="s">
        <v>77</v>
      </c>
      <c r="K167" s="1" t="s">
        <v>78</v>
      </c>
      <c r="L167" s="1" t="s">
        <v>79</v>
      </c>
      <c r="M167" s="1" t="s">
        <v>80</v>
      </c>
      <c r="N167" s="1" t="s">
        <v>81</v>
      </c>
    </row>
    <row r="169" spans="2:14" x14ac:dyDescent="0.25">
      <c r="C169" s="1" t="s">
        <v>165</v>
      </c>
      <c r="D169" s="1" t="s">
        <v>82</v>
      </c>
    </row>
    <row r="170" spans="2:14" x14ac:dyDescent="0.25">
      <c r="C170" s="1" t="s">
        <v>82</v>
      </c>
      <c r="D170" s="1" t="s">
        <v>165</v>
      </c>
      <c r="E170" s="1" t="s">
        <v>83</v>
      </c>
    </row>
    <row r="171" spans="2:14" x14ac:dyDescent="0.25">
      <c r="C171" s="1" t="s">
        <v>84</v>
      </c>
      <c r="D171" s="1" t="s">
        <v>165</v>
      </c>
      <c r="E171" s="1" t="s">
        <v>85</v>
      </c>
    </row>
    <row r="172" spans="2:14" x14ac:dyDescent="0.25">
      <c r="B172" s="1" t="s">
        <v>86</v>
      </c>
      <c r="C172" s="1" t="s">
        <v>165</v>
      </c>
      <c r="D172" s="1" t="s">
        <v>87</v>
      </c>
      <c r="E172" s="1" t="s">
        <v>88</v>
      </c>
      <c r="F172" s="1" t="s">
        <v>165</v>
      </c>
      <c r="G172" s="1" t="s">
        <v>2</v>
      </c>
    </row>
    <row r="173" spans="2:14" x14ac:dyDescent="0.25">
      <c r="B173" s="1" t="s">
        <v>171</v>
      </c>
    </row>
    <row r="174" spans="2:14" x14ac:dyDescent="0.25">
      <c r="C174" s="1" t="s">
        <v>89</v>
      </c>
      <c r="D174" s="1" t="s">
        <v>165</v>
      </c>
      <c r="E174" s="1">
        <v>102</v>
      </c>
      <c r="F174" s="1" t="s">
        <v>165</v>
      </c>
      <c r="G174" s="1">
        <v>102</v>
      </c>
    </row>
    <row r="175" spans="2:14" x14ac:dyDescent="0.25">
      <c r="C175" s="1" t="s">
        <v>61</v>
      </c>
      <c r="D175" s="1" t="s">
        <v>165</v>
      </c>
      <c r="E175" s="1">
        <v>40</v>
      </c>
      <c r="F175" s="1" t="s">
        <v>165</v>
      </c>
      <c r="G175" s="1">
        <v>40</v>
      </c>
    </row>
    <row r="176" spans="2:14" x14ac:dyDescent="0.25">
      <c r="B176" s="1" t="s">
        <v>171</v>
      </c>
    </row>
    <row r="177" spans="2:11" x14ac:dyDescent="0.25">
      <c r="C177" s="1" t="s">
        <v>2</v>
      </c>
      <c r="D177" s="1" t="s">
        <v>165</v>
      </c>
      <c r="E177" s="1">
        <v>142</v>
      </c>
      <c r="F177" s="1" t="s">
        <v>165</v>
      </c>
      <c r="G177" s="1">
        <v>142</v>
      </c>
    </row>
    <row r="180" spans="2:11" x14ac:dyDescent="0.25">
      <c r="B180" s="1" t="s">
        <v>22</v>
      </c>
      <c r="C180" s="1" t="s">
        <v>90</v>
      </c>
      <c r="D180" s="1" t="s">
        <v>38</v>
      </c>
      <c r="E180" s="1" t="s">
        <v>39</v>
      </c>
      <c r="F180" s="1" t="s">
        <v>40</v>
      </c>
      <c r="G180" s="1" t="s">
        <v>41</v>
      </c>
      <c r="H180" s="1" t="s">
        <v>42</v>
      </c>
      <c r="I180" s="1" t="s">
        <v>91</v>
      </c>
      <c r="J180" s="1" t="s">
        <v>172</v>
      </c>
    </row>
    <row r="182" spans="2:11" x14ac:dyDescent="0.25">
      <c r="B182" s="1" t="s">
        <v>166</v>
      </c>
    </row>
    <row r="183" spans="2:11" x14ac:dyDescent="0.25">
      <c r="C183" s="1" t="s">
        <v>165</v>
      </c>
      <c r="D183" s="1" t="s">
        <v>94</v>
      </c>
      <c r="E183" s="1" t="s">
        <v>165</v>
      </c>
      <c r="F183" s="1" t="s">
        <v>96</v>
      </c>
      <c r="G183" s="1" t="s">
        <v>165</v>
      </c>
      <c r="H183" s="1" t="s">
        <v>97</v>
      </c>
    </row>
    <row r="184" spans="2:11" x14ac:dyDescent="0.25">
      <c r="B184" s="1" t="s">
        <v>59</v>
      </c>
      <c r="C184" s="1" t="s">
        <v>165</v>
      </c>
      <c r="D184" s="1" t="s">
        <v>61</v>
      </c>
      <c r="E184" s="1" t="s">
        <v>99</v>
      </c>
      <c r="F184" s="1" t="s">
        <v>100</v>
      </c>
      <c r="G184" s="1" t="s">
        <v>165</v>
      </c>
      <c r="H184" s="1" t="s">
        <v>5</v>
      </c>
      <c r="I184" s="1" t="s">
        <v>173</v>
      </c>
      <c r="J184" s="1" t="s">
        <v>165</v>
      </c>
      <c r="K184" s="1" t="s">
        <v>103</v>
      </c>
    </row>
    <row r="185" spans="2:11" x14ac:dyDescent="0.25">
      <c r="B185" s="1" t="s">
        <v>174</v>
      </c>
    </row>
    <row r="186" spans="2:11" x14ac:dyDescent="0.25">
      <c r="B186" s="1" t="s">
        <v>38</v>
      </c>
      <c r="C186" s="1" t="s">
        <v>165</v>
      </c>
      <c r="D186" s="1">
        <v>27.95</v>
      </c>
      <c r="E186" s="1">
        <v>31.97</v>
      </c>
      <c r="F186" s="1">
        <v>-12.7</v>
      </c>
      <c r="G186" s="1" t="s">
        <v>165</v>
      </c>
      <c r="H186" s="1">
        <v>-0.55000000000000004</v>
      </c>
      <c r="I186" s="1">
        <v>0.58099999999999996</v>
      </c>
      <c r="J186" s="1" t="s">
        <v>165</v>
      </c>
      <c r="K186" s="1">
        <v>0.75</v>
      </c>
    </row>
    <row r="187" spans="2:11" x14ac:dyDescent="0.25">
      <c r="B187" s="1" t="s">
        <v>39</v>
      </c>
      <c r="C187" s="1" t="s">
        <v>165</v>
      </c>
      <c r="D187" s="1">
        <v>1665.3</v>
      </c>
      <c r="E187" s="1">
        <v>2194.6</v>
      </c>
      <c r="F187" s="1">
        <v>-11.1</v>
      </c>
      <c r="G187" s="1" t="s">
        <v>165</v>
      </c>
      <c r="H187" s="1">
        <v>-0.64</v>
      </c>
      <c r="I187" s="1">
        <v>0.52600000000000002</v>
      </c>
      <c r="J187" s="1" t="s">
        <v>165</v>
      </c>
      <c r="K187" s="1" t="s">
        <v>133</v>
      </c>
    </row>
    <row r="188" spans="2:11" x14ac:dyDescent="0.25">
      <c r="B188" s="1" t="s">
        <v>40</v>
      </c>
      <c r="C188" s="1" t="s">
        <v>165</v>
      </c>
      <c r="D188" s="1">
        <v>1962.3</v>
      </c>
      <c r="E188" s="1">
        <v>2007.5</v>
      </c>
      <c r="F188" s="1">
        <v>-6.2</v>
      </c>
      <c r="G188" s="1" t="s">
        <v>165</v>
      </c>
      <c r="H188" s="1">
        <v>-0.24</v>
      </c>
      <c r="I188" s="1">
        <v>0.80700000000000005</v>
      </c>
      <c r="J188" s="1" t="s">
        <v>165</v>
      </c>
      <c r="K188" s="1">
        <v>1.17</v>
      </c>
    </row>
    <row r="189" spans="2:11" x14ac:dyDescent="0.25">
      <c r="B189" s="1" t="s">
        <v>41</v>
      </c>
      <c r="C189" s="1" t="s">
        <v>165</v>
      </c>
      <c r="D189" s="1">
        <v>1.825</v>
      </c>
      <c r="E189" s="1">
        <v>1.86</v>
      </c>
      <c r="F189" s="1">
        <v>-4.9000000000000004</v>
      </c>
      <c r="G189" s="1" t="s">
        <v>165</v>
      </c>
      <c r="H189" s="1">
        <v>-0.19</v>
      </c>
      <c r="I189" s="1">
        <v>0.85099999999999998</v>
      </c>
      <c r="J189" s="1" t="s">
        <v>165</v>
      </c>
      <c r="K189" s="1">
        <v>1.07</v>
      </c>
    </row>
    <row r="190" spans="2:11" x14ac:dyDescent="0.25">
      <c r="B190" s="1" t="s">
        <v>42</v>
      </c>
      <c r="C190" s="1" t="s">
        <v>165</v>
      </c>
      <c r="D190" s="1">
        <v>6.15</v>
      </c>
      <c r="E190" s="1">
        <v>6.3425000000000002</v>
      </c>
      <c r="F190" s="1">
        <v>-21.6</v>
      </c>
      <c r="G190" s="1" t="s">
        <v>165</v>
      </c>
      <c r="H190" s="1">
        <v>-0.88</v>
      </c>
      <c r="I190" s="1">
        <v>0.38100000000000001</v>
      </c>
      <c r="J190" s="1" t="s">
        <v>165</v>
      </c>
      <c r="K190" s="1">
        <v>0.8</v>
      </c>
    </row>
    <row r="191" spans="2:11" x14ac:dyDescent="0.25">
      <c r="B191" s="1" t="s">
        <v>43</v>
      </c>
      <c r="C191" s="1" t="s">
        <v>165</v>
      </c>
      <c r="D191" s="1">
        <v>23164</v>
      </c>
      <c r="E191" s="1">
        <v>32256</v>
      </c>
      <c r="F191" s="1">
        <v>-24.8</v>
      </c>
      <c r="G191" s="1" t="s">
        <v>165</v>
      </c>
      <c r="H191" s="1">
        <v>-2.1800000000000002</v>
      </c>
      <c r="I191" s="1">
        <v>3.2000000000000001E-2</v>
      </c>
      <c r="J191" s="1" t="s">
        <v>165</v>
      </c>
      <c r="K191" s="1">
        <v>1.4</v>
      </c>
    </row>
    <row r="192" spans="2:11" x14ac:dyDescent="0.25">
      <c r="B192" s="1" t="s">
        <v>166</v>
      </c>
    </row>
    <row r="193" spans="1:15" x14ac:dyDescent="0.25">
      <c r="B193" s="1" t="s">
        <v>26</v>
      </c>
      <c r="C193" s="1" t="s">
        <v>44</v>
      </c>
      <c r="D193" s="1" t="s">
        <v>110</v>
      </c>
      <c r="E193" s="1" t="s">
        <v>111</v>
      </c>
      <c r="F193" s="1" t="s">
        <v>112</v>
      </c>
      <c r="G193" s="1" t="s">
        <v>113</v>
      </c>
      <c r="H193" s="1" t="s">
        <v>114</v>
      </c>
    </row>
    <row r="195" spans="1:15" x14ac:dyDescent="0.25">
      <c r="B195" s="1" t="s">
        <v>175</v>
      </c>
    </row>
    <row r="196" spans="1:15" x14ac:dyDescent="0.25">
      <c r="B196" s="1" t="s">
        <v>117</v>
      </c>
      <c r="C196" s="1" t="s">
        <v>56</v>
      </c>
      <c r="D196" s="1" t="s">
        <v>50</v>
      </c>
      <c r="E196" s="1" t="s">
        <v>52</v>
      </c>
      <c r="F196" s="1" t="s">
        <v>118</v>
      </c>
      <c r="G196" s="1" t="s">
        <v>119</v>
      </c>
      <c r="H196" s="1" t="s">
        <v>120</v>
      </c>
      <c r="I196" s="1" t="s">
        <v>121</v>
      </c>
      <c r="J196" s="1" t="s">
        <v>122</v>
      </c>
      <c r="K196" s="1" t="s">
        <v>123</v>
      </c>
    </row>
    <row r="197" spans="1:15" x14ac:dyDescent="0.25">
      <c r="B197" s="1" t="s">
        <v>175</v>
      </c>
    </row>
    <row r="198" spans="1:15" x14ac:dyDescent="0.25">
      <c r="A198" s="1" t="str">
        <f t="shared" ref="A198" si="3">A140&amp;B196</f>
        <v>*Nearest10Ps</v>
      </c>
      <c r="B198" s="1">
        <v>6.0999999999999999E-2</v>
      </c>
      <c r="C198" s="1">
        <v>6.81</v>
      </c>
      <c r="D198" s="1">
        <v>0.33900000000000002</v>
      </c>
      <c r="E198" s="1">
        <v>13.5</v>
      </c>
      <c r="F198" s="1">
        <v>11.9</v>
      </c>
      <c r="G198" s="1" t="s">
        <v>134</v>
      </c>
      <c r="H198" s="1">
        <v>1.08</v>
      </c>
      <c r="I198" s="1">
        <v>17</v>
      </c>
    </row>
    <row r="199" spans="1:15" x14ac:dyDescent="0.25">
      <c r="B199" s="1" t="s">
        <v>175</v>
      </c>
    </row>
    <row r="200" spans="1:15" x14ac:dyDescent="0.25">
      <c r="B200" s="1" t="s">
        <v>26</v>
      </c>
      <c r="C200" s="1" t="s">
        <v>44</v>
      </c>
      <c r="D200" s="1" t="s">
        <v>127</v>
      </c>
      <c r="E200" s="1" t="s">
        <v>122</v>
      </c>
      <c r="F200" s="1" t="s">
        <v>112</v>
      </c>
      <c r="G200" s="1" t="s">
        <v>128</v>
      </c>
      <c r="H200" s="1" t="s">
        <v>129</v>
      </c>
    </row>
    <row r="202" spans="1:15" x14ac:dyDescent="0.25">
      <c r="B202" s="1" t="s">
        <v>22</v>
      </c>
      <c r="C202" s="1" t="s">
        <v>176</v>
      </c>
    </row>
    <row r="204" spans="1:15" x14ac:dyDescent="0.25">
      <c r="B204" s="1" t="s">
        <v>22</v>
      </c>
    </row>
    <row r="205" spans="1:15" x14ac:dyDescent="0.25">
      <c r="A205" s="1" t="str">
        <f t="shared" ref="A205:A268" si="4">CONCATENATE(C205,D205)</f>
        <v/>
      </c>
      <c r="B205" s="1" t="s">
        <v>22</v>
      </c>
    </row>
    <row r="206" spans="1:15" x14ac:dyDescent="0.25">
      <c r="A206" s="1" t="str">
        <f>CONCATENATE(C206,D206,E206)</f>
        <v>*Caliberradius0.1</v>
      </c>
      <c r="B206" s="1" t="s">
        <v>22</v>
      </c>
      <c r="C206" s="1" t="s">
        <v>135</v>
      </c>
      <c r="D206" s="1" t="s">
        <v>136</v>
      </c>
      <c r="E206" s="1">
        <v>0.1</v>
      </c>
    </row>
    <row r="207" spans="1:15" x14ac:dyDescent="0.25">
      <c r="B207" s="1" t="s">
        <v>22</v>
      </c>
      <c r="C207" s="1" t="s">
        <v>37</v>
      </c>
      <c r="D207" s="1" t="s">
        <v>8</v>
      </c>
      <c r="E207" s="1" t="s">
        <v>38</v>
      </c>
      <c r="F207" s="1" t="s">
        <v>39</v>
      </c>
      <c r="G207" s="1" t="s">
        <v>40</v>
      </c>
      <c r="H207" s="1" t="s">
        <v>41</v>
      </c>
      <c r="I207" s="1" t="s">
        <v>42</v>
      </c>
      <c r="J207" s="1" t="s">
        <v>43</v>
      </c>
      <c r="K207" s="1" t="s">
        <v>44</v>
      </c>
      <c r="L207" s="1" t="s">
        <v>45</v>
      </c>
      <c r="M207" s="1" t="s">
        <v>46</v>
      </c>
      <c r="N207" s="1" t="s">
        <v>136</v>
      </c>
      <c r="O207" s="1" t="s">
        <v>137</v>
      </c>
    </row>
    <row r="208" spans="1:15" x14ac:dyDescent="0.25">
      <c r="B208" s="1" t="s">
        <v>25</v>
      </c>
      <c r="C208" s="1" t="s">
        <v>138</v>
      </c>
      <c r="D208" s="1" t="s">
        <v>47</v>
      </c>
    </row>
    <row r="210" spans="2:12" x14ac:dyDescent="0.25">
      <c r="B210" s="1" t="s">
        <v>48</v>
      </c>
      <c r="C210" s="1" t="s">
        <v>49</v>
      </c>
      <c r="D210" s="1" t="s">
        <v>27</v>
      </c>
      <c r="E210" s="1" t="s">
        <v>28</v>
      </c>
      <c r="F210" s="1" t="s">
        <v>29</v>
      </c>
      <c r="G210" s="1" t="s">
        <v>30</v>
      </c>
      <c r="H210" s="1">
        <v>142</v>
      </c>
    </row>
    <row r="211" spans="2:12" x14ac:dyDescent="0.25">
      <c r="C211" s="1" t="s">
        <v>50</v>
      </c>
      <c r="D211" s="1" t="s">
        <v>51</v>
      </c>
      <c r="E211" s="1" t="s">
        <v>30</v>
      </c>
      <c r="F211" s="1">
        <v>40.19</v>
      </c>
    </row>
    <row r="212" spans="2:12" x14ac:dyDescent="0.25">
      <c r="C212" s="1" t="s">
        <v>31</v>
      </c>
      <c r="D212" s="1" t="s">
        <v>25</v>
      </c>
      <c r="E212" s="1" t="s">
        <v>52</v>
      </c>
      <c r="F212" s="1" t="s">
        <v>30</v>
      </c>
      <c r="G212" s="1">
        <v>0</v>
      </c>
    </row>
    <row r="213" spans="2:12" x14ac:dyDescent="0.25">
      <c r="B213" s="1" t="s">
        <v>53</v>
      </c>
      <c r="C213" s="1" t="s">
        <v>54</v>
      </c>
      <c r="D213" s="1" t="s">
        <v>30</v>
      </c>
      <c r="E213" s="1">
        <v>-64.329903000000002</v>
      </c>
      <c r="F213" s="1" t="s">
        <v>55</v>
      </c>
      <c r="G213" s="1" t="s">
        <v>56</v>
      </c>
      <c r="H213" s="1" t="s">
        <v>30</v>
      </c>
      <c r="I213" s="1">
        <v>0.23799999999999999</v>
      </c>
    </row>
    <row r="215" spans="2:12" x14ac:dyDescent="0.25">
      <c r="B215" s="1" t="s">
        <v>166</v>
      </c>
    </row>
    <row r="216" spans="2:12" x14ac:dyDescent="0.25">
      <c r="C216" s="1" t="s">
        <v>8</v>
      </c>
      <c r="D216" s="1" t="s">
        <v>165</v>
      </c>
      <c r="E216" s="1" t="s">
        <v>4</v>
      </c>
      <c r="F216" s="1" t="s">
        <v>32</v>
      </c>
      <c r="G216" s="1" t="s">
        <v>33</v>
      </c>
      <c r="H216" s="1" t="s">
        <v>57</v>
      </c>
      <c r="I216" s="1" t="s">
        <v>168</v>
      </c>
      <c r="J216" s="1" t="s">
        <v>12</v>
      </c>
      <c r="K216" s="1" t="s">
        <v>13</v>
      </c>
      <c r="L216" s="1" t="s">
        <v>6</v>
      </c>
    </row>
    <row r="217" spans="2:12" x14ac:dyDescent="0.25">
      <c r="B217" s="1" t="s">
        <v>167</v>
      </c>
    </row>
    <row r="218" spans="2:12" x14ac:dyDescent="0.25">
      <c r="C218" s="1" t="s">
        <v>38</v>
      </c>
      <c r="D218" s="1" t="s">
        <v>165</v>
      </c>
      <c r="E218" s="1">
        <v>5.5753E-3</v>
      </c>
      <c r="F218" s="1">
        <v>1.9640299999999999E-2</v>
      </c>
      <c r="G218" s="1">
        <v>0.28000000000000003</v>
      </c>
      <c r="H218" s="1">
        <v>0.77700000000000002</v>
      </c>
      <c r="I218" s="1">
        <v>-3.2918900000000001E-2</v>
      </c>
      <c r="J218" s="1">
        <v>4.4069499999999998E-2</v>
      </c>
    </row>
    <row r="219" spans="2:12" x14ac:dyDescent="0.25">
      <c r="C219" s="1" t="s">
        <v>39</v>
      </c>
      <c r="D219" s="1" t="s">
        <v>165</v>
      </c>
      <c r="E219" s="3">
        <v>7.17E-6</v>
      </c>
      <c r="F219" s="1">
        <v>1.727E-4</v>
      </c>
      <c r="G219" s="1">
        <v>0.04</v>
      </c>
      <c r="H219" s="1">
        <v>0.96699999999999997</v>
      </c>
      <c r="I219" s="1">
        <v>-3.3129999999999998E-4</v>
      </c>
      <c r="J219" s="1">
        <v>3.457E-4</v>
      </c>
    </row>
    <row r="220" spans="2:12" x14ac:dyDescent="0.25">
      <c r="C220" s="1" t="s">
        <v>40</v>
      </c>
      <c r="D220" s="1" t="s">
        <v>165</v>
      </c>
      <c r="E220" s="1">
        <v>3.3789999999999997E-4</v>
      </c>
      <c r="F220" s="1">
        <v>2.4379999999999999E-4</v>
      </c>
      <c r="G220" s="1">
        <v>1.39</v>
      </c>
      <c r="H220" s="1">
        <v>0.16600000000000001</v>
      </c>
      <c r="I220" s="1">
        <v>-1.3990000000000001E-4</v>
      </c>
      <c r="J220" s="1">
        <v>8.1579999999999999E-4</v>
      </c>
    </row>
    <row r="221" spans="2:12" x14ac:dyDescent="0.25">
      <c r="C221" s="1" t="s">
        <v>41</v>
      </c>
      <c r="D221" s="1" t="s">
        <v>165</v>
      </c>
      <c r="E221" s="1">
        <v>-0.47549639999999999</v>
      </c>
      <c r="F221" s="1">
        <v>0.29460579999999997</v>
      </c>
      <c r="G221" s="1">
        <v>-1.61</v>
      </c>
      <c r="H221" s="1">
        <v>0.107</v>
      </c>
      <c r="I221" s="1">
        <v>-1.052913</v>
      </c>
      <c r="J221" s="1">
        <v>0.10192039999999999</v>
      </c>
    </row>
    <row r="222" spans="2:12" x14ac:dyDescent="0.25">
      <c r="C222" s="1" t="s">
        <v>42</v>
      </c>
      <c r="D222" s="1" t="s">
        <v>165</v>
      </c>
      <c r="E222" s="1">
        <v>-0.2280943</v>
      </c>
      <c r="F222" s="1">
        <v>0.21731829999999999</v>
      </c>
      <c r="G222" s="1">
        <v>-1.05</v>
      </c>
      <c r="H222" s="1">
        <v>0.29399999999999998</v>
      </c>
      <c r="I222" s="1">
        <v>-0.65403020000000001</v>
      </c>
      <c r="J222" s="1">
        <v>0.19784170000000001</v>
      </c>
    </row>
    <row r="223" spans="2:12" x14ac:dyDescent="0.25">
      <c r="C223" s="1" t="s">
        <v>43</v>
      </c>
      <c r="D223" s="1" t="s">
        <v>165</v>
      </c>
      <c r="E223" s="1">
        <v>-2.3300000000000001E-5</v>
      </c>
      <c r="F223" s="3">
        <v>7.7600000000000002E-6</v>
      </c>
      <c r="G223" s="1">
        <v>-3.01</v>
      </c>
      <c r="H223" s="1">
        <v>3.0000000000000001E-3</v>
      </c>
      <c r="I223" s="1">
        <v>-3.8600000000000003E-5</v>
      </c>
      <c r="J223" s="3">
        <v>-8.1200000000000002E-6</v>
      </c>
    </row>
    <row r="224" spans="2:12" x14ac:dyDescent="0.25">
      <c r="C224" s="1" t="s">
        <v>10</v>
      </c>
      <c r="D224" s="1" t="s">
        <v>165</v>
      </c>
      <c r="E224" s="1">
        <v>1.937173</v>
      </c>
      <c r="F224" s="1">
        <v>1.4728669999999999</v>
      </c>
      <c r="G224" s="1">
        <v>1.32</v>
      </c>
      <c r="H224" s="1">
        <v>0.188</v>
      </c>
      <c r="I224" s="1">
        <v>-0.94959360000000004</v>
      </c>
      <c r="J224" s="1">
        <v>4.8239390000000002</v>
      </c>
    </row>
    <row r="225" spans="2:14" x14ac:dyDescent="0.25">
      <c r="B225" s="1" t="s">
        <v>166</v>
      </c>
    </row>
    <row r="226" spans="2:14" x14ac:dyDescent="0.25">
      <c r="B226" s="1" t="s">
        <v>169</v>
      </c>
    </row>
    <row r="227" spans="2:14" x14ac:dyDescent="0.25">
      <c r="C227" s="1" t="s">
        <v>59</v>
      </c>
      <c r="D227" s="1" t="s">
        <v>60</v>
      </c>
      <c r="E227" s="1" t="s">
        <v>165</v>
      </c>
      <c r="F227" s="1" t="s">
        <v>61</v>
      </c>
      <c r="G227" s="1" t="s">
        <v>62</v>
      </c>
      <c r="H227" s="1" t="s">
        <v>63</v>
      </c>
      <c r="I227" s="1" t="s">
        <v>64</v>
      </c>
      <c r="J227" s="1" t="s">
        <v>65</v>
      </c>
    </row>
    <row r="228" spans="2:14" x14ac:dyDescent="0.25">
      <c r="B228" s="1" t="s">
        <v>170</v>
      </c>
    </row>
    <row r="229" spans="2:14" x14ac:dyDescent="0.25">
      <c r="C229" s="1" t="s">
        <v>3</v>
      </c>
      <c r="D229" s="1" t="s">
        <v>66</v>
      </c>
      <c r="E229" s="1" t="s">
        <v>165</v>
      </c>
      <c r="F229" s="1">
        <v>91946.25</v>
      </c>
      <c r="G229" s="1">
        <v>131902.38200000001</v>
      </c>
      <c r="H229" s="1">
        <v>-39956.132400000002</v>
      </c>
      <c r="I229" s="1">
        <v>7587.6768599999996</v>
      </c>
      <c r="J229" s="1">
        <v>-5.27</v>
      </c>
    </row>
    <row r="230" spans="2:14" x14ac:dyDescent="0.25">
      <c r="C230" s="1" t="s">
        <v>67</v>
      </c>
      <c r="D230" s="1" t="s">
        <v>165</v>
      </c>
      <c r="E230" s="1">
        <v>91946.25</v>
      </c>
      <c r="F230" s="1">
        <v>96694.807199999996</v>
      </c>
      <c r="G230" s="1">
        <v>-4748.5572099999999</v>
      </c>
      <c r="H230" s="1">
        <v>11726.8946</v>
      </c>
      <c r="I230" s="1">
        <v>-0.4</v>
      </c>
    </row>
    <row r="231" spans="2:14" x14ac:dyDescent="0.25">
      <c r="C231" s="1" t="s">
        <v>68</v>
      </c>
      <c r="D231" s="1" t="s">
        <v>165</v>
      </c>
      <c r="E231" s="1">
        <v>131902.38200000001</v>
      </c>
      <c r="F231" s="1">
        <v>135695.79999999999</v>
      </c>
      <c r="G231" s="1">
        <v>3793.4176499999999</v>
      </c>
      <c r="H231" s="1" t="s">
        <v>22</v>
      </c>
      <c r="I231" s="1" t="s">
        <v>22</v>
      </c>
    </row>
    <row r="232" spans="2:14" x14ac:dyDescent="0.25">
      <c r="C232" s="1" t="s">
        <v>69</v>
      </c>
      <c r="D232" s="1" t="s">
        <v>165</v>
      </c>
      <c r="E232" s="1">
        <v>1387.2275500000001</v>
      </c>
      <c r="F232" s="1" t="s">
        <v>22</v>
      </c>
      <c r="G232" s="1" t="s">
        <v>22</v>
      </c>
    </row>
    <row r="233" spans="2:14" x14ac:dyDescent="0.25">
      <c r="B233" s="1" t="s">
        <v>170</v>
      </c>
    </row>
    <row r="234" spans="2:14" x14ac:dyDescent="0.25">
      <c r="B234" s="1" t="s">
        <v>70</v>
      </c>
      <c r="C234" s="1" t="s">
        <v>64</v>
      </c>
      <c r="D234" s="1" t="s">
        <v>71</v>
      </c>
      <c r="E234" s="1" t="s">
        <v>72</v>
      </c>
      <c r="F234" s="1" t="s">
        <v>73</v>
      </c>
      <c r="G234" s="1" t="s">
        <v>74</v>
      </c>
      <c r="H234" s="1" t="s">
        <v>75</v>
      </c>
      <c r="I234" s="1" t="s">
        <v>76</v>
      </c>
      <c r="J234" s="1" t="s">
        <v>77</v>
      </c>
      <c r="K234" s="1" t="s">
        <v>78</v>
      </c>
      <c r="L234" s="1" t="s">
        <v>79</v>
      </c>
      <c r="M234" s="1" t="s">
        <v>80</v>
      </c>
      <c r="N234" s="1" t="s">
        <v>81</v>
      </c>
    </row>
    <row r="236" spans="2:14" x14ac:dyDescent="0.25">
      <c r="C236" s="1" t="s">
        <v>165</v>
      </c>
      <c r="D236" s="1" t="s">
        <v>82</v>
      </c>
    </row>
    <row r="237" spans="2:14" x14ac:dyDescent="0.25">
      <c r="C237" s="1" t="s">
        <v>82</v>
      </c>
      <c r="D237" s="1" t="s">
        <v>165</v>
      </c>
      <c r="E237" s="1" t="s">
        <v>83</v>
      </c>
    </row>
    <row r="238" spans="2:14" x14ac:dyDescent="0.25">
      <c r="C238" s="1" t="s">
        <v>84</v>
      </c>
      <c r="D238" s="1" t="s">
        <v>165</v>
      </c>
      <c r="E238" s="1" t="s">
        <v>85</v>
      </c>
    </row>
    <row r="239" spans="2:14" x14ac:dyDescent="0.25">
      <c r="B239" s="1" t="s">
        <v>86</v>
      </c>
      <c r="C239" s="1" t="s">
        <v>165</v>
      </c>
      <c r="D239" s="1" t="s">
        <v>87</v>
      </c>
      <c r="E239" s="1" t="s">
        <v>88</v>
      </c>
      <c r="F239" s="1" t="s">
        <v>165</v>
      </c>
      <c r="G239" s="1" t="s">
        <v>2</v>
      </c>
    </row>
    <row r="240" spans="2:14" x14ac:dyDescent="0.25">
      <c r="B240" s="1" t="s">
        <v>171</v>
      </c>
    </row>
    <row r="241" spans="2:11" x14ac:dyDescent="0.25">
      <c r="C241" s="1" t="s">
        <v>89</v>
      </c>
      <c r="D241" s="1" t="s">
        <v>165</v>
      </c>
      <c r="E241" s="1">
        <v>102</v>
      </c>
      <c r="F241" s="1" t="s">
        <v>165</v>
      </c>
      <c r="G241" s="1">
        <v>102</v>
      </c>
    </row>
    <row r="242" spans="2:11" x14ac:dyDescent="0.25">
      <c r="C242" s="1" t="s">
        <v>61</v>
      </c>
      <c r="D242" s="1" t="s">
        <v>165</v>
      </c>
      <c r="E242" s="1">
        <v>40</v>
      </c>
      <c r="F242" s="1" t="s">
        <v>165</v>
      </c>
      <c r="G242" s="1">
        <v>40</v>
      </c>
    </row>
    <row r="243" spans="2:11" x14ac:dyDescent="0.25">
      <c r="B243" s="1" t="s">
        <v>171</v>
      </c>
    </row>
    <row r="244" spans="2:11" x14ac:dyDescent="0.25">
      <c r="C244" s="1" t="s">
        <v>2</v>
      </c>
      <c r="D244" s="1" t="s">
        <v>165</v>
      </c>
      <c r="E244" s="1">
        <v>142</v>
      </c>
      <c r="F244" s="1" t="s">
        <v>165</v>
      </c>
      <c r="G244" s="1">
        <v>142</v>
      </c>
    </row>
    <row r="247" spans="2:11" x14ac:dyDescent="0.25">
      <c r="B247" s="1" t="s">
        <v>22</v>
      </c>
      <c r="C247" s="1" t="s">
        <v>90</v>
      </c>
      <c r="D247" s="1" t="s">
        <v>38</v>
      </c>
      <c r="E247" s="1" t="s">
        <v>39</v>
      </c>
      <c r="F247" s="1" t="s">
        <v>40</v>
      </c>
      <c r="G247" s="1" t="s">
        <v>41</v>
      </c>
      <c r="H247" s="1" t="s">
        <v>42</v>
      </c>
      <c r="I247" s="1" t="s">
        <v>91</v>
      </c>
      <c r="J247" s="1" t="s">
        <v>172</v>
      </c>
    </row>
    <row r="249" spans="2:11" x14ac:dyDescent="0.25">
      <c r="B249" s="1" t="s">
        <v>166</v>
      </c>
    </row>
    <row r="250" spans="2:11" x14ac:dyDescent="0.25">
      <c r="C250" s="1" t="s">
        <v>165</v>
      </c>
      <c r="D250" s="1" t="s">
        <v>94</v>
      </c>
      <c r="E250" s="1" t="s">
        <v>165</v>
      </c>
      <c r="F250" s="1" t="s">
        <v>96</v>
      </c>
      <c r="G250" s="1" t="s">
        <v>165</v>
      </c>
      <c r="H250" s="1" t="s">
        <v>97</v>
      </c>
    </row>
    <row r="251" spans="2:11" x14ac:dyDescent="0.25">
      <c r="B251" s="1" t="s">
        <v>59</v>
      </c>
      <c r="C251" s="1" t="s">
        <v>165</v>
      </c>
      <c r="D251" s="1" t="s">
        <v>61</v>
      </c>
      <c r="E251" s="1" t="s">
        <v>99</v>
      </c>
      <c r="F251" s="1" t="s">
        <v>100</v>
      </c>
      <c r="G251" s="1" t="s">
        <v>165</v>
      </c>
      <c r="H251" s="1" t="s">
        <v>5</v>
      </c>
      <c r="I251" s="1" t="s">
        <v>173</v>
      </c>
      <c r="J251" s="1" t="s">
        <v>165</v>
      </c>
      <c r="K251" s="1" t="s">
        <v>103</v>
      </c>
    </row>
    <row r="252" spans="2:11" x14ac:dyDescent="0.25">
      <c r="B252" s="1" t="s">
        <v>174</v>
      </c>
    </row>
    <row r="253" spans="2:11" x14ac:dyDescent="0.25">
      <c r="B253" s="1" t="s">
        <v>38</v>
      </c>
      <c r="C253" s="1" t="s">
        <v>165</v>
      </c>
      <c r="D253" s="1">
        <v>27.95</v>
      </c>
      <c r="E253" s="1">
        <v>30.58</v>
      </c>
      <c r="F253" s="1">
        <v>-8.3000000000000007</v>
      </c>
      <c r="G253" s="1" t="s">
        <v>165</v>
      </c>
      <c r="H253" s="1">
        <v>-0.4</v>
      </c>
      <c r="I253" s="1">
        <v>0.68899999999999995</v>
      </c>
      <c r="J253" s="1" t="s">
        <v>165</v>
      </c>
      <c r="K253" s="1">
        <v>1.1200000000000001</v>
      </c>
    </row>
    <row r="254" spans="2:11" x14ac:dyDescent="0.25">
      <c r="B254" s="1" t="s">
        <v>39</v>
      </c>
      <c r="C254" s="1" t="s">
        <v>165</v>
      </c>
      <c r="D254" s="1">
        <v>1665.3</v>
      </c>
      <c r="E254" s="1">
        <v>1725.4</v>
      </c>
      <c r="F254" s="1">
        <v>-1.3</v>
      </c>
      <c r="G254" s="1" t="s">
        <v>165</v>
      </c>
      <c r="H254" s="1">
        <v>-0.09</v>
      </c>
      <c r="I254" s="1">
        <v>0.92800000000000005</v>
      </c>
      <c r="J254" s="1" t="s">
        <v>165</v>
      </c>
      <c r="K254" s="1">
        <v>0.98</v>
      </c>
    </row>
    <row r="255" spans="2:11" x14ac:dyDescent="0.25">
      <c r="B255" s="1" t="s">
        <v>40</v>
      </c>
      <c r="C255" s="1" t="s">
        <v>165</v>
      </c>
      <c r="D255" s="1">
        <v>1962.3</v>
      </c>
      <c r="E255" s="1">
        <v>1925.6</v>
      </c>
      <c r="F255" s="1">
        <v>5</v>
      </c>
      <c r="G255" s="1" t="s">
        <v>165</v>
      </c>
      <c r="H255" s="1">
        <v>0.2</v>
      </c>
      <c r="I255" s="1">
        <v>0.84199999999999997</v>
      </c>
      <c r="J255" s="1" t="s">
        <v>165</v>
      </c>
      <c r="K255" s="1">
        <v>1.21</v>
      </c>
    </row>
    <row r="256" spans="2:11" x14ac:dyDescent="0.25">
      <c r="B256" s="1" t="s">
        <v>41</v>
      </c>
      <c r="C256" s="1" t="s">
        <v>165</v>
      </c>
      <c r="D256" s="1">
        <v>1.825</v>
      </c>
      <c r="E256" s="1">
        <v>1.8207</v>
      </c>
      <c r="F256" s="1">
        <v>0.6</v>
      </c>
      <c r="G256" s="1" t="s">
        <v>165</v>
      </c>
      <c r="H256" s="1">
        <v>0.02</v>
      </c>
      <c r="I256" s="1">
        <v>0.98199999999999998</v>
      </c>
      <c r="J256" s="1" t="s">
        <v>165</v>
      </c>
      <c r="K256" s="1">
        <v>1.03</v>
      </c>
    </row>
    <row r="257" spans="1:11" x14ac:dyDescent="0.25">
      <c r="B257" s="1" t="s">
        <v>42</v>
      </c>
      <c r="C257" s="1" t="s">
        <v>165</v>
      </c>
      <c r="D257" s="1">
        <v>6.15</v>
      </c>
      <c r="E257" s="1">
        <v>6.0323000000000002</v>
      </c>
      <c r="F257" s="1">
        <v>13.2</v>
      </c>
      <c r="G257" s="1" t="s">
        <v>165</v>
      </c>
      <c r="H257" s="1">
        <v>0.56000000000000005</v>
      </c>
      <c r="I257" s="1">
        <v>0.57799999999999996</v>
      </c>
      <c r="J257" s="1" t="s">
        <v>165</v>
      </c>
      <c r="K257" s="1">
        <v>0.92</v>
      </c>
    </row>
    <row r="258" spans="1:11" x14ac:dyDescent="0.25">
      <c r="B258" s="1" t="s">
        <v>43</v>
      </c>
      <c r="C258" s="1" t="s">
        <v>165</v>
      </c>
      <c r="D258" s="1">
        <v>23164</v>
      </c>
      <c r="E258" s="1">
        <v>25512</v>
      </c>
      <c r="F258" s="1">
        <v>-6.4</v>
      </c>
      <c r="G258" s="1" t="s">
        <v>165</v>
      </c>
      <c r="H258" s="1">
        <v>-0.56999999999999995</v>
      </c>
      <c r="I258" s="1">
        <v>0.57099999999999995</v>
      </c>
      <c r="J258" s="1" t="s">
        <v>165</v>
      </c>
      <c r="K258" s="1">
        <v>1.47</v>
      </c>
    </row>
    <row r="259" spans="1:11" x14ac:dyDescent="0.25">
      <c r="B259" s="1" t="s">
        <v>166</v>
      </c>
    </row>
    <row r="260" spans="1:11" x14ac:dyDescent="0.25">
      <c r="B260" s="1" t="s">
        <v>26</v>
      </c>
      <c r="C260" s="1" t="s">
        <v>44</v>
      </c>
      <c r="D260" s="1" t="s">
        <v>110</v>
      </c>
      <c r="E260" s="1" t="s">
        <v>111</v>
      </c>
      <c r="F260" s="1" t="s">
        <v>112</v>
      </c>
      <c r="G260" s="1" t="s">
        <v>113</v>
      </c>
      <c r="H260" s="1" t="s">
        <v>114</v>
      </c>
    </row>
    <row r="262" spans="1:11" x14ac:dyDescent="0.25">
      <c r="B262" s="1" t="s">
        <v>175</v>
      </c>
    </row>
    <row r="263" spans="1:11" x14ac:dyDescent="0.25">
      <c r="A263" s="1" t="str">
        <f t="shared" ref="A263" si="5">A205&amp;B261</f>
        <v/>
      </c>
      <c r="B263" s="1" t="s">
        <v>117</v>
      </c>
      <c r="C263" s="1" t="s">
        <v>56</v>
      </c>
      <c r="D263" s="1" t="s">
        <v>50</v>
      </c>
      <c r="E263" s="1" t="s">
        <v>52</v>
      </c>
      <c r="F263" s="1" t="s">
        <v>118</v>
      </c>
      <c r="G263" s="1" t="s">
        <v>119</v>
      </c>
      <c r="H263" s="1" t="s">
        <v>120</v>
      </c>
      <c r="I263" s="1" t="s">
        <v>121</v>
      </c>
      <c r="J263" s="1" t="s">
        <v>122</v>
      </c>
      <c r="K263" s="1" t="s">
        <v>123</v>
      </c>
    </row>
    <row r="264" spans="1:11" x14ac:dyDescent="0.25">
      <c r="B264" s="1" t="s">
        <v>175</v>
      </c>
    </row>
    <row r="265" spans="1:11" x14ac:dyDescent="0.25">
      <c r="A265" s="1" t="str">
        <f>A206&amp;B263</f>
        <v>*Caliberradius0.1Ps</v>
      </c>
      <c r="B265" s="1">
        <v>2.5000000000000001E-2</v>
      </c>
      <c r="C265" s="1">
        <v>2.73</v>
      </c>
      <c r="D265" s="1">
        <v>0.84199999999999997</v>
      </c>
      <c r="E265" s="1">
        <v>5.8</v>
      </c>
      <c r="F265" s="1">
        <v>5.7</v>
      </c>
      <c r="G265" s="1" t="s">
        <v>139</v>
      </c>
      <c r="H265" s="1">
        <v>1.1599999999999999</v>
      </c>
      <c r="I265" s="1">
        <v>0</v>
      </c>
    </row>
    <row r="266" spans="1:11" x14ac:dyDescent="0.25">
      <c r="B266" s="1" t="s">
        <v>175</v>
      </c>
    </row>
    <row r="267" spans="1:11" x14ac:dyDescent="0.25">
      <c r="B267" s="1" t="s">
        <v>26</v>
      </c>
      <c r="C267" s="1" t="s">
        <v>44</v>
      </c>
      <c r="D267" s="1" t="s">
        <v>127</v>
      </c>
      <c r="E267" s="1" t="s">
        <v>122</v>
      </c>
      <c r="F267" s="1" t="s">
        <v>112</v>
      </c>
      <c r="G267" s="1" t="s">
        <v>128</v>
      </c>
      <c r="H267" s="1" t="s">
        <v>129</v>
      </c>
    </row>
    <row r="269" spans="1:11" x14ac:dyDescent="0.25">
      <c r="B269" s="1" t="s">
        <v>22</v>
      </c>
      <c r="C269" s="1" t="s">
        <v>176</v>
      </c>
    </row>
    <row r="270" spans="1:11" x14ac:dyDescent="0.25">
      <c r="A270" s="1" t="str">
        <f t="shared" ref="A270:A301" si="6">CONCATENATE(C270,D270)</f>
        <v/>
      </c>
    </row>
    <row r="271" spans="1:11" x14ac:dyDescent="0.25">
      <c r="B271" s="1" t="s">
        <v>22</v>
      </c>
    </row>
    <row r="272" spans="1:11" x14ac:dyDescent="0.25">
      <c r="B272" s="1" t="s">
        <v>22</v>
      </c>
    </row>
    <row r="273" spans="1:15" x14ac:dyDescent="0.25">
      <c r="A273" s="1" t="str">
        <f t="shared" ref="A273:A304" si="7">CONCATENATE(C273,D273,E273)</f>
        <v>*Caliberradius0.2</v>
      </c>
      <c r="B273" s="1" t="s">
        <v>22</v>
      </c>
      <c r="C273" s="1" t="s">
        <v>135</v>
      </c>
      <c r="D273" s="1" t="s">
        <v>136</v>
      </c>
      <c r="E273" s="1">
        <v>0.2</v>
      </c>
    </row>
    <row r="274" spans="1:15" x14ac:dyDescent="0.25">
      <c r="B274" s="1" t="s">
        <v>22</v>
      </c>
      <c r="C274" s="1" t="s">
        <v>37</v>
      </c>
      <c r="D274" s="1" t="s">
        <v>8</v>
      </c>
      <c r="E274" s="1" t="s">
        <v>38</v>
      </c>
      <c r="F274" s="1" t="s">
        <v>39</v>
      </c>
      <c r="G274" s="1" t="s">
        <v>40</v>
      </c>
      <c r="H274" s="1" t="s">
        <v>41</v>
      </c>
      <c r="I274" s="1" t="s">
        <v>42</v>
      </c>
      <c r="J274" s="1" t="s">
        <v>43</v>
      </c>
      <c r="K274" s="1" t="s">
        <v>44</v>
      </c>
      <c r="L274" s="1" t="s">
        <v>45</v>
      </c>
      <c r="M274" s="1" t="s">
        <v>46</v>
      </c>
      <c r="N274" s="1" t="s">
        <v>136</v>
      </c>
      <c r="O274" s="1" t="s">
        <v>137</v>
      </c>
    </row>
    <row r="275" spans="1:15" x14ac:dyDescent="0.25">
      <c r="B275" s="1" t="s">
        <v>25</v>
      </c>
      <c r="C275" s="1" t="s">
        <v>140</v>
      </c>
      <c r="D275" s="1" t="s">
        <v>47</v>
      </c>
    </row>
    <row r="277" spans="1:15" x14ac:dyDescent="0.25">
      <c r="B277" s="1" t="s">
        <v>48</v>
      </c>
      <c r="C277" s="1" t="s">
        <v>49</v>
      </c>
      <c r="D277" s="1" t="s">
        <v>27</v>
      </c>
      <c r="E277" s="1" t="s">
        <v>28</v>
      </c>
      <c r="F277" s="1" t="s">
        <v>29</v>
      </c>
      <c r="G277" s="1" t="s">
        <v>30</v>
      </c>
      <c r="H277" s="1">
        <v>142</v>
      </c>
    </row>
    <row r="278" spans="1:15" x14ac:dyDescent="0.25">
      <c r="C278" s="1" t="s">
        <v>50</v>
      </c>
      <c r="D278" s="1" t="s">
        <v>51</v>
      </c>
      <c r="E278" s="1" t="s">
        <v>30</v>
      </c>
      <c r="F278" s="1">
        <v>40.19</v>
      </c>
    </row>
    <row r="279" spans="1:15" x14ac:dyDescent="0.25">
      <c r="C279" s="1" t="s">
        <v>31</v>
      </c>
      <c r="D279" s="1" t="s">
        <v>25</v>
      </c>
      <c r="E279" s="1" t="s">
        <v>52</v>
      </c>
      <c r="F279" s="1" t="s">
        <v>30</v>
      </c>
      <c r="G279" s="1">
        <v>0</v>
      </c>
    </row>
    <row r="280" spans="1:15" x14ac:dyDescent="0.25">
      <c r="B280" s="1" t="s">
        <v>53</v>
      </c>
      <c r="C280" s="1" t="s">
        <v>54</v>
      </c>
      <c r="D280" s="1" t="s">
        <v>30</v>
      </c>
      <c r="E280" s="1">
        <v>-64.329903000000002</v>
      </c>
      <c r="F280" s="1" t="s">
        <v>55</v>
      </c>
      <c r="G280" s="1" t="s">
        <v>56</v>
      </c>
      <c r="H280" s="1" t="s">
        <v>30</v>
      </c>
      <c r="I280" s="1">
        <v>0.23799999999999999</v>
      </c>
    </row>
    <row r="282" spans="1:15" x14ac:dyDescent="0.25">
      <c r="B282" s="1" t="s">
        <v>166</v>
      </c>
    </row>
    <row r="283" spans="1:15" x14ac:dyDescent="0.25">
      <c r="C283" s="1" t="s">
        <v>8</v>
      </c>
      <c r="D283" s="1" t="s">
        <v>165</v>
      </c>
      <c r="E283" s="1" t="s">
        <v>4</v>
      </c>
      <c r="F283" s="1" t="s">
        <v>32</v>
      </c>
      <c r="G283" s="1" t="s">
        <v>33</v>
      </c>
      <c r="H283" s="1" t="s">
        <v>57</v>
      </c>
      <c r="I283" s="1" t="s">
        <v>168</v>
      </c>
      <c r="J283" s="1" t="s">
        <v>12</v>
      </c>
      <c r="K283" s="1" t="s">
        <v>13</v>
      </c>
      <c r="L283" s="1" t="s">
        <v>6</v>
      </c>
    </row>
    <row r="284" spans="1:15" x14ac:dyDescent="0.25">
      <c r="B284" s="1" t="s">
        <v>167</v>
      </c>
    </row>
    <row r="285" spans="1:15" x14ac:dyDescent="0.25">
      <c r="C285" s="1" t="s">
        <v>38</v>
      </c>
      <c r="D285" s="1" t="s">
        <v>165</v>
      </c>
      <c r="E285" s="1">
        <v>5.5753E-3</v>
      </c>
      <c r="F285" s="1">
        <v>1.9640299999999999E-2</v>
      </c>
      <c r="G285" s="1">
        <v>0.28000000000000003</v>
      </c>
      <c r="H285" s="1">
        <v>0.77700000000000002</v>
      </c>
      <c r="I285" s="1">
        <v>-3.2918900000000001E-2</v>
      </c>
      <c r="J285" s="1">
        <v>4.4069499999999998E-2</v>
      </c>
    </row>
    <row r="286" spans="1:15" x14ac:dyDescent="0.25">
      <c r="C286" s="1" t="s">
        <v>39</v>
      </c>
      <c r="D286" s="1" t="s">
        <v>165</v>
      </c>
      <c r="E286" s="3">
        <v>7.17E-6</v>
      </c>
      <c r="F286" s="1">
        <v>1.727E-4</v>
      </c>
      <c r="G286" s="1">
        <v>0.04</v>
      </c>
      <c r="H286" s="1">
        <v>0.96699999999999997</v>
      </c>
      <c r="I286" s="1">
        <v>-3.3129999999999998E-4</v>
      </c>
      <c r="J286" s="1">
        <v>3.457E-4</v>
      </c>
    </row>
    <row r="287" spans="1:15" x14ac:dyDescent="0.25">
      <c r="C287" s="1" t="s">
        <v>40</v>
      </c>
      <c r="D287" s="1" t="s">
        <v>165</v>
      </c>
      <c r="E287" s="1">
        <v>3.3789999999999997E-4</v>
      </c>
      <c r="F287" s="1">
        <v>2.4379999999999999E-4</v>
      </c>
      <c r="G287" s="1">
        <v>1.39</v>
      </c>
      <c r="H287" s="1">
        <v>0.16600000000000001</v>
      </c>
      <c r="I287" s="1">
        <v>-1.3990000000000001E-4</v>
      </c>
      <c r="J287" s="1">
        <v>8.1579999999999999E-4</v>
      </c>
    </row>
    <row r="288" spans="1:15" x14ac:dyDescent="0.25">
      <c r="C288" s="1" t="s">
        <v>41</v>
      </c>
      <c r="D288" s="1" t="s">
        <v>165</v>
      </c>
      <c r="E288" s="1">
        <v>-0.47549639999999999</v>
      </c>
      <c r="F288" s="1">
        <v>0.29460579999999997</v>
      </c>
      <c r="G288" s="1">
        <v>-1.61</v>
      </c>
      <c r="H288" s="1">
        <v>0.107</v>
      </c>
      <c r="I288" s="1">
        <v>-1.052913</v>
      </c>
      <c r="J288" s="1">
        <v>0.10192039999999999</v>
      </c>
    </row>
    <row r="289" spans="2:14" x14ac:dyDescent="0.25">
      <c r="C289" s="1" t="s">
        <v>42</v>
      </c>
      <c r="D289" s="1" t="s">
        <v>165</v>
      </c>
      <c r="E289" s="1">
        <v>-0.2280943</v>
      </c>
      <c r="F289" s="1">
        <v>0.21731829999999999</v>
      </c>
      <c r="G289" s="1">
        <v>-1.05</v>
      </c>
      <c r="H289" s="1">
        <v>0.29399999999999998</v>
      </c>
      <c r="I289" s="1">
        <v>-0.65403020000000001</v>
      </c>
      <c r="J289" s="1">
        <v>0.19784170000000001</v>
      </c>
    </row>
    <row r="290" spans="2:14" x14ac:dyDescent="0.25">
      <c r="C290" s="1" t="s">
        <v>43</v>
      </c>
      <c r="D290" s="1" t="s">
        <v>165</v>
      </c>
      <c r="E290" s="1">
        <v>-2.3300000000000001E-5</v>
      </c>
      <c r="F290" s="3">
        <v>7.7600000000000002E-6</v>
      </c>
      <c r="G290" s="1">
        <v>-3.01</v>
      </c>
      <c r="H290" s="1">
        <v>3.0000000000000001E-3</v>
      </c>
      <c r="I290" s="1">
        <v>-3.8600000000000003E-5</v>
      </c>
      <c r="J290" s="3">
        <v>-8.1200000000000002E-6</v>
      </c>
    </row>
    <row r="291" spans="2:14" x14ac:dyDescent="0.25">
      <c r="C291" s="1" t="s">
        <v>10</v>
      </c>
      <c r="D291" s="1" t="s">
        <v>165</v>
      </c>
      <c r="E291" s="1">
        <v>1.937173</v>
      </c>
      <c r="F291" s="1">
        <v>1.4728669999999999</v>
      </c>
      <c r="G291" s="1">
        <v>1.32</v>
      </c>
      <c r="H291" s="1">
        <v>0.188</v>
      </c>
      <c r="I291" s="1">
        <v>-0.94959360000000004</v>
      </c>
      <c r="J291" s="1">
        <v>4.8239390000000002</v>
      </c>
    </row>
    <row r="292" spans="2:14" x14ac:dyDescent="0.25">
      <c r="B292" s="1" t="s">
        <v>166</v>
      </c>
    </row>
    <row r="293" spans="2:14" x14ac:dyDescent="0.25">
      <c r="B293" s="1" t="s">
        <v>169</v>
      </c>
    </row>
    <row r="294" spans="2:14" x14ac:dyDescent="0.25">
      <c r="C294" s="1" t="s">
        <v>59</v>
      </c>
      <c r="D294" s="1" t="s">
        <v>60</v>
      </c>
      <c r="E294" s="1" t="s">
        <v>165</v>
      </c>
      <c r="F294" s="1" t="s">
        <v>61</v>
      </c>
      <c r="G294" s="1" t="s">
        <v>62</v>
      </c>
      <c r="H294" s="1" t="s">
        <v>63</v>
      </c>
      <c r="I294" s="1" t="s">
        <v>64</v>
      </c>
      <c r="J294" s="1" t="s">
        <v>65</v>
      </c>
    </row>
    <row r="295" spans="2:14" x14ac:dyDescent="0.25">
      <c r="B295" s="1" t="s">
        <v>170</v>
      </c>
    </row>
    <row r="296" spans="2:14" x14ac:dyDescent="0.25">
      <c r="C296" s="1" t="s">
        <v>3</v>
      </c>
      <c r="D296" s="1" t="s">
        <v>66</v>
      </c>
      <c r="E296" s="1" t="s">
        <v>165</v>
      </c>
      <c r="F296" s="1">
        <v>91946.25</v>
      </c>
      <c r="G296" s="1">
        <v>131902.38200000001</v>
      </c>
      <c r="H296" s="1">
        <v>-39956.132400000002</v>
      </c>
      <c r="I296" s="1">
        <v>7587.6768599999996</v>
      </c>
      <c r="J296" s="1">
        <v>-5.27</v>
      </c>
    </row>
    <row r="297" spans="2:14" x14ac:dyDescent="0.25">
      <c r="C297" s="1" t="s">
        <v>67</v>
      </c>
      <c r="D297" s="1" t="s">
        <v>165</v>
      </c>
      <c r="E297" s="1">
        <v>91946.25</v>
      </c>
      <c r="F297" s="1">
        <v>98090.403000000006</v>
      </c>
      <c r="G297" s="1">
        <v>-6144.1530000000002</v>
      </c>
      <c r="H297" s="1">
        <v>11029.9943</v>
      </c>
      <c r="I297" s="1">
        <v>-0.56000000000000005</v>
      </c>
    </row>
    <row r="298" spans="2:14" x14ac:dyDescent="0.25">
      <c r="C298" s="1" t="s">
        <v>68</v>
      </c>
      <c r="D298" s="1" t="s">
        <v>165</v>
      </c>
      <c r="E298" s="1">
        <v>131902.38200000001</v>
      </c>
      <c r="F298" s="1">
        <v>129546.107</v>
      </c>
      <c r="G298" s="1">
        <v>-2356.2749399999998</v>
      </c>
      <c r="H298" s="1" t="s">
        <v>22</v>
      </c>
      <c r="I298" s="1" t="s">
        <v>22</v>
      </c>
    </row>
    <row r="299" spans="2:14" x14ac:dyDescent="0.25">
      <c r="C299" s="1" t="s">
        <v>69</v>
      </c>
      <c r="D299" s="1" t="s">
        <v>165</v>
      </c>
      <c r="E299" s="1">
        <v>-3423.2828500000001</v>
      </c>
      <c r="F299" s="1" t="s">
        <v>22</v>
      </c>
      <c r="G299" s="1" t="s">
        <v>22</v>
      </c>
    </row>
    <row r="300" spans="2:14" x14ac:dyDescent="0.25">
      <c r="B300" s="1" t="s">
        <v>170</v>
      </c>
    </row>
    <row r="301" spans="2:14" x14ac:dyDescent="0.25">
      <c r="B301" s="1" t="s">
        <v>70</v>
      </c>
      <c r="C301" s="1" t="s">
        <v>64</v>
      </c>
      <c r="D301" s="1" t="s">
        <v>71</v>
      </c>
      <c r="E301" s="1" t="s">
        <v>72</v>
      </c>
      <c r="F301" s="1" t="s">
        <v>73</v>
      </c>
      <c r="G301" s="1" t="s">
        <v>74</v>
      </c>
      <c r="H301" s="1" t="s">
        <v>75</v>
      </c>
      <c r="I301" s="1" t="s">
        <v>76</v>
      </c>
      <c r="J301" s="1" t="s">
        <v>77</v>
      </c>
      <c r="K301" s="1" t="s">
        <v>78</v>
      </c>
      <c r="L301" s="1" t="s">
        <v>79</v>
      </c>
      <c r="M301" s="1" t="s">
        <v>80</v>
      </c>
      <c r="N301" s="1" t="s">
        <v>81</v>
      </c>
    </row>
    <row r="303" spans="2:14" x14ac:dyDescent="0.25">
      <c r="C303" s="1" t="s">
        <v>165</v>
      </c>
      <c r="D303" s="1" t="s">
        <v>82</v>
      </c>
    </row>
    <row r="304" spans="2:14" x14ac:dyDescent="0.25">
      <c r="C304" s="1" t="s">
        <v>82</v>
      </c>
      <c r="D304" s="1" t="s">
        <v>165</v>
      </c>
      <c r="E304" s="1" t="s">
        <v>83</v>
      </c>
    </row>
    <row r="305" spans="2:11" x14ac:dyDescent="0.25">
      <c r="C305" s="1" t="s">
        <v>84</v>
      </c>
      <c r="D305" s="1" t="s">
        <v>165</v>
      </c>
      <c r="E305" s="1" t="s">
        <v>85</v>
      </c>
    </row>
    <row r="306" spans="2:11" x14ac:dyDescent="0.25">
      <c r="B306" s="1" t="s">
        <v>86</v>
      </c>
      <c r="C306" s="1" t="s">
        <v>165</v>
      </c>
      <c r="D306" s="1" t="s">
        <v>87</v>
      </c>
      <c r="E306" s="1" t="s">
        <v>88</v>
      </c>
      <c r="F306" s="1" t="s">
        <v>165</v>
      </c>
      <c r="G306" s="1" t="s">
        <v>2</v>
      </c>
    </row>
    <row r="307" spans="2:11" x14ac:dyDescent="0.25">
      <c r="B307" s="1" t="s">
        <v>171</v>
      </c>
    </row>
    <row r="308" spans="2:11" x14ac:dyDescent="0.25">
      <c r="C308" s="1" t="s">
        <v>89</v>
      </c>
      <c r="D308" s="1" t="s">
        <v>165</v>
      </c>
      <c r="E308" s="1">
        <v>102</v>
      </c>
      <c r="F308" s="1" t="s">
        <v>165</v>
      </c>
      <c r="G308" s="1">
        <v>102</v>
      </c>
    </row>
    <row r="309" spans="2:11" x14ac:dyDescent="0.25">
      <c r="C309" s="1" t="s">
        <v>61</v>
      </c>
      <c r="D309" s="1" t="s">
        <v>165</v>
      </c>
      <c r="E309" s="1">
        <v>40</v>
      </c>
      <c r="F309" s="1" t="s">
        <v>165</v>
      </c>
      <c r="G309" s="1">
        <v>40</v>
      </c>
    </row>
    <row r="310" spans="2:11" x14ac:dyDescent="0.25">
      <c r="B310" s="1" t="s">
        <v>171</v>
      </c>
    </row>
    <row r="311" spans="2:11" x14ac:dyDescent="0.25">
      <c r="C311" s="1" t="s">
        <v>2</v>
      </c>
      <c r="D311" s="1" t="s">
        <v>165</v>
      </c>
      <c r="E311" s="1">
        <v>142</v>
      </c>
      <c r="F311" s="1" t="s">
        <v>165</v>
      </c>
      <c r="G311" s="1">
        <v>142</v>
      </c>
    </row>
    <row r="314" spans="2:11" x14ac:dyDescent="0.25">
      <c r="B314" s="1" t="s">
        <v>22</v>
      </c>
      <c r="C314" s="1" t="s">
        <v>90</v>
      </c>
      <c r="D314" s="1" t="s">
        <v>38</v>
      </c>
      <c r="E314" s="1" t="s">
        <v>39</v>
      </c>
      <c r="F314" s="1" t="s">
        <v>40</v>
      </c>
      <c r="G314" s="1" t="s">
        <v>41</v>
      </c>
      <c r="H314" s="1" t="s">
        <v>42</v>
      </c>
      <c r="I314" s="1" t="s">
        <v>91</v>
      </c>
      <c r="J314" s="1" t="s">
        <v>172</v>
      </c>
    </row>
    <row r="316" spans="2:11" x14ac:dyDescent="0.25">
      <c r="B316" s="1" t="s">
        <v>166</v>
      </c>
    </row>
    <row r="317" spans="2:11" x14ac:dyDescent="0.25">
      <c r="C317" s="1" t="s">
        <v>165</v>
      </c>
      <c r="D317" s="1" t="s">
        <v>94</v>
      </c>
      <c r="E317" s="1" t="s">
        <v>165</v>
      </c>
      <c r="F317" s="1" t="s">
        <v>96</v>
      </c>
      <c r="G317" s="1" t="s">
        <v>165</v>
      </c>
      <c r="H317" s="1" t="s">
        <v>97</v>
      </c>
    </row>
    <row r="318" spans="2:11" x14ac:dyDescent="0.25">
      <c r="B318" s="1" t="s">
        <v>59</v>
      </c>
      <c r="C318" s="1" t="s">
        <v>165</v>
      </c>
      <c r="D318" s="1" t="s">
        <v>61</v>
      </c>
      <c r="E318" s="1" t="s">
        <v>99</v>
      </c>
      <c r="F318" s="1" t="s">
        <v>100</v>
      </c>
      <c r="G318" s="1" t="s">
        <v>165</v>
      </c>
      <c r="H318" s="1" t="s">
        <v>5</v>
      </c>
      <c r="I318" s="1" t="s">
        <v>173</v>
      </c>
      <c r="J318" s="1" t="s">
        <v>165</v>
      </c>
      <c r="K318" s="1" t="s">
        <v>103</v>
      </c>
    </row>
    <row r="319" spans="2:11" x14ac:dyDescent="0.25">
      <c r="B319" s="1" t="s">
        <v>174</v>
      </c>
    </row>
    <row r="320" spans="2:11" x14ac:dyDescent="0.25">
      <c r="B320" s="1" t="s">
        <v>38</v>
      </c>
      <c r="C320" s="1" t="s">
        <v>165</v>
      </c>
      <c r="D320" s="1">
        <v>27.95</v>
      </c>
      <c r="E320" s="1">
        <v>26.954999999999998</v>
      </c>
      <c r="F320" s="1">
        <v>3.1</v>
      </c>
      <c r="G320" s="1" t="s">
        <v>165</v>
      </c>
      <c r="H320" s="1">
        <v>0.16</v>
      </c>
      <c r="I320" s="1">
        <v>0.877</v>
      </c>
      <c r="J320" s="1" t="s">
        <v>165</v>
      </c>
      <c r="K320" s="1">
        <v>1.25</v>
      </c>
    </row>
    <row r="321" spans="1:11" x14ac:dyDescent="0.25">
      <c r="B321" s="1" t="s">
        <v>39</v>
      </c>
      <c r="C321" s="1" t="s">
        <v>165</v>
      </c>
      <c r="D321" s="1">
        <v>1665.3</v>
      </c>
      <c r="E321" s="1">
        <v>1433.7</v>
      </c>
      <c r="F321" s="1">
        <v>4.9000000000000004</v>
      </c>
      <c r="G321" s="1" t="s">
        <v>165</v>
      </c>
      <c r="H321" s="1">
        <v>0.36</v>
      </c>
      <c r="I321" s="1">
        <v>0.71799999999999997</v>
      </c>
      <c r="J321" s="1" t="s">
        <v>165</v>
      </c>
      <c r="K321" s="1">
        <v>1.1299999999999999</v>
      </c>
    </row>
    <row r="322" spans="1:11" x14ac:dyDescent="0.25">
      <c r="B322" s="1" t="s">
        <v>40</v>
      </c>
      <c r="C322" s="1" t="s">
        <v>165</v>
      </c>
      <c r="D322" s="1">
        <v>1962.3</v>
      </c>
      <c r="E322" s="1">
        <v>1895</v>
      </c>
      <c r="F322" s="1">
        <v>9.1999999999999993</v>
      </c>
      <c r="G322" s="1" t="s">
        <v>165</v>
      </c>
      <c r="H322" s="1">
        <v>0.37</v>
      </c>
      <c r="I322" s="1">
        <v>0.71599999999999997</v>
      </c>
      <c r="J322" s="1" t="s">
        <v>165</v>
      </c>
      <c r="K322" s="1">
        <v>1.18</v>
      </c>
    </row>
    <row r="323" spans="1:11" x14ac:dyDescent="0.25">
      <c r="B323" s="1" t="s">
        <v>41</v>
      </c>
      <c r="C323" s="1" t="s">
        <v>165</v>
      </c>
      <c r="D323" s="1">
        <v>1.825</v>
      </c>
      <c r="E323" s="1">
        <v>1.8292999999999999</v>
      </c>
      <c r="F323" s="1">
        <v>-0.6</v>
      </c>
      <c r="G323" s="1" t="s">
        <v>165</v>
      </c>
      <c r="H323" s="1">
        <v>-0.02</v>
      </c>
      <c r="I323" s="1">
        <v>0.98199999999999998</v>
      </c>
      <c r="J323" s="1" t="s">
        <v>165</v>
      </c>
      <c r="K323" s="1">
        <v>0.95</v>
      </c>
    </row>
    <row r="324" spans="1:11" x14ac:dyDescent="0.25">
      <c r="B324" s="1" t="s">
        <v>42</v>
      </c>
      <c r="C324" s="1" t="s">
        <v>165</v>
      </c>
      <c r="D324" s="1">
        <v>6.15</v>
      </c>
      <c r="E324" s="1">
        <v>6.1101999999999999</v>
      </c>
      <c r="F324" s="1">
        <v>4.5</v>
      </c>
      <c r="G324" s="1" t="s">
        <v>165</v>
      </c>
      <c r="H324" s="1">
        <v>0.19</v>
      </c>
      <c r="I324" s="1">
        <v>0.84799999999999998</v>
      </c>
      <c r="J324" s="1" t="s">
        <v>165</v>
      </c>
      <c r="K324" s="1">
        <v>0.98</v>
      </c>
    </row>
    <row r="325" spans="1:11" x14ac:dyDescent="0.25">
      <c r="B325" s="1" t="s">
        <v>43</v>
      </c>
      <c r="C325" s="1" t="s">
        <v>165</v>
      </c>
      <c r="D325" s="1">
        <v>23164</v>
      </c>
      <c r="E325" s="1">
        <v>26570</v>
      </c>
      <c r="F325" s="1">
        <v>-9.3000000000000007</v>
      </c>
      <c r="G325" s="1" t="s">
        <v>165</v>
      </c>
      <c r="H325" s="1">
        <v>-0.83</v>
      </c>
      <c r="I325" s="1">
        <v>0.41</v>
      </c>
      <c r="J325" s="1" t="s">
        <v>165</v>
      </c>
      <c r="K325" s="1">
        <v>1.49</v>
      </c>
    </row>
    <row r="326" spans="1:11" x14ac:dyDescent="0.25">
      <c r="B326" s="1" t="s">
        <v>166</v>
      </c>
    </row>
    <row r="327" spans="1:11" x14ac:dyDescent="0.25">
      <c r="B327" s="1" t="s">
        <v>26</v>
      </c>
      <c r="C327" s="1" t="s">
        <v>44</v>
      </c>
      <c r="D327" s="1" t="s">
        <v>110</v>
      </c>
      <c r="E327" s="1" t="s">
        <v>111</v>
      </c>
      <c r="F327" s="1" t="s">
        <v>112</v>
      </c>
      <c r="G327" s="1" t="s">
        <v>113</v>
      </c>
      <c r="H327" s="1" t="s">
        <v>114</v>
      </c>
    </row>
    <row r="329" spans="1:11" x14ac:dyDescent="0.25">
      <c r="B329" s="1" t="s">
        <v>175</v>
      </c>
    </row>
    <row r="330" spans="1:11" x14ac:dyDescent="0.25">
      <c r="A330" s="1" t="str">
        <f t="shared" ref="A330" si="8">A272&amp;B328</f>
        <v/>
      </c>
      <c r="B330" s="1" t="s">
        <v>117</v>
      </c>
      <c r="C330" s="1" t="s">
        <v>56</v>
      </c>
      <c r="D330" s="1" t="s">
        <v>50</v>
      </c>
      <c r="E330" s="1" t="s">
        <v>52</v>
      </c>
      <c r="F330" s="1" t="s">
        <v>118</v>
      </c>
      <c r="G330" s="1" t="s">
        <v>119</v>
      </c>
      <c r="H330" s="1" t="s">
        <v>120</v>
      </c>
      <c r="I330" s="1" t="s">
        <v>121</v>
      </c>
      <c r="J330" s="1" t="s">
        <v>122</v>
      </c>
      <c r="K330" s="1" t="s">
        <v>123</v>
      </c>
    </row>
    <row r="331" spans="1:11" x14ac:dyDescent="0.25">
      <c r="B331" s="1" t="s">
        <v>175</v>
      </c>
    </row>
    <row r="332" spans="1:11" x14ac:dyDescent="0.25">
      <c r="A332" s="1" t="str">
        <f t="shared" ref="A332" si="9">A273&amp;B330</f>
        <v>*Caliberradius0.2Ps</v>
      </c>
      <c r="B332" s="1">
        <v>2.1999999999999999E-2</v>
      </c>
      <c r="C332" s="1">
        <v>2.4700000000000002</v>
      </c>
      <c r="D332" s="1">
        <v>0.872</v>
      </c>
      <c r="E332" s="1">
        <v>5.3</v>
      </c>
      <c r="F332" s="1">
        <v>4.7</v>
      </c>
      <c r="G332" s="1" t="s">
        <v>141</v>
      </c>
      <c r="H332" s="1">
        <v>1.05</v>
      </c>
      <c r="I332" s="1">
        <v>0</v>
      </c>
    </row>
    <row r="333" spans="1:11" x14ac:dyDescent="0.25">
      <c r="B333" s="1" t="s">
        <v>175</v>
      </c>
    </row>
    <row r="334" spans="1:11" x14ac:dyDescent="0.25">
      <c r="B334" s="1" t="s">
        <v>26</v>
      </c>
      <c r="C334" s="1" t="s">
        <v>44</v>
      </c>
      <c r="D334" s="1" t="s">
        <v>127</v>
      </c>
      <c r="E334" s="1" t="s">
        <v>122</v>
      </c>
      <c r="F334" s="1" t="s">
        <v>112</v>
      </c>
      <c r="G334" s="1" t="s">
        <v>128</v>
      </c>
      <c r="H334" s="1" t="s">
        <v>129</v>
      </c>
    </row>
    <row r="336" spans="1:11" x14ac:dyDescent="0.25">
      <c r="B336" s="1" t="s">
        <v>22</v>
      </c>
      <c r="C336" s="1" t="s">
        <v>176</v>
      </c>
    </row>
    <row r="337" spans="1:15" x14ac:dyDescent="0.25">
      <c r="A337" s="1" t="str">
        <f t="shared" ref="A337:A400" si="10">CONCATENATE(C337,D337)</f>
        <v/>
      </c>
    </row>
    <row r="338" spans="1:15" x14ac:dyDescent="0.25">
      <c r="B338" s="1" t="s">
        <v>22</v>
      </c>
    </row>
    <row r="339" spans="1:15" x14ac:dyDescent="0.25">
      <c r="A339" s="1" t="str">
        <f>CONCATENATE(C339,D339,E339)</f>
        <v>*Caliberradius0.5</v>
      </c>
      <c r="B339" s="1" t="s">
        <v>22</v>
      </c>
      <c r="C339" s="1" t="s">
        <v>135</v>
      </c>
      <c r="D339" s="1" t="s">
        <v>136</v>
      </c>
      <c r="E339" s="1">
        <v>0.5</v>
      </c>
    </row>
    <row r="340" spans="1:15" x14ac:dyDescent="0.25">
      <c r="B340" s="1" t="s">
        <v>22</v>
      </c>
      <c r="C340" s="1" t="s">
        <v>37</v>
      </c>
      <c r="D340" s="1" t="s">
        <v>8</v>
      </c>
      <c r="E340" s="1" t="s">
        <v>38</v>
      </c>
      <c r="F340" s="1" t="s">
        <v>39</v>
      </c>
      <c r="G340" s="1" t="s">
        <v>40</v>
      </c>
      <c r="H340" s="1" t="s">
        <v>41</v>
      </c>
      <c r="I340" s="1" t="s">
        <v>42</v>
      </c>
      <c r="J340" s="1" t="s">
        <v>43</v>
      </c>
      <c r="K340" s="1" t="s">
        <v>44</v>
      </c>
      <c r="L340" s="1" t="s">
        <v>45</v>
      </c>
      <c r="M340" s="1" t="s">
        <v>46</v>
      </c>
      <c r="N340" s="1" t="s">
        <v>136</v>
      </c>
      <c r="O340" s="1" t="s">
        <v>137</v>
      </c>
    </row>
    <row r="341" spans="1:15" x14ac:dyDescent="0.25">
      <c r="B341" s="1" t="s">
        <v>25</v>
      </c>
      <c r="C341" s="1" t="s">
        <v>142</v>
      </c>
      <c r="D341" s="1" t="s">
        <v>47</v>
      </c>
    </row>
    <row r="343" spans="1:15" x14ac:dyDescent="0.25">
      <c r="B343" s="1" t="s">
        <v>48</v>
      </c>
      <c r="C343" s="1" t="s">
        <v>49</v>
      </c>
      <c r="D343" s="1" t="s">
        <v>27</v>
      </c>
      <c r="E343" s="1" t="s">
        <v>28</v>
      </c>
      <c r="F343" s="1" t="s">
        <v>29</v>
      </c>
      <c r="G343" s="1" t="s">
        <v>30</v>
      </c>
      <c r="H343" s="1">
        <v>142</v>
      </c>
    </row>
    <row r="344" spans="1:15" x14ac:dyDescent="0.25">
      <c r="C344" s="1" t="s">
        <v>50</v>
      </c>
      <c r="D344" s="1" t="s">
        <v>51</v>
      </c>
      <c r="E344" s="1" t="s">
        <v>30</v>
      </c>
      <c r="F344" s="1">
        <v>40.19</v>
      </c>
    </row>
    <row r="345" spans="1:15" x14ac:dyDescent="0.25">
      <c r="C345" s="1" t="s">
        <v>31</v>
      </c>
      <c r="D345" s="1" t="s">
        <v>25</v>
      </c>
      <c r="E345" s="1" t="s">
        <v>52</v>
      </c>
      <c r="F345" s="1" t="s">
        <v>30</v>
      </c>
      <c r="G345" s="1">
        <v>0</v>
      </c>
    </row>
    <row r="346" spans="1:15" x14ac:dyDescent="0.25">
      <c r="B346" s="1" t="s">
        <v>53</v>
      </c>
      <c r="C346" s="1" t="s">
        <v>54</v>
      </c>
      <c r="D346" s="1" t="s">
        <v>30</v>
      </c>
      <c r="E346" s="1">
        <v>-64.329903000000002</v>
      </c>
      <c r="F346" s="1" t="s">
        <v>55</v>
      </c>
      <c r="G346" s="1" t="s">
        <v>56</v>
      </c>
      <c r="H346" s="1" t="s">
        <v>30</v>
      </c>
      <c r="I346" s="1">
        <v>0.23799999999999999</v>
      </c>
    </row>
    <row r="348" spans="1:15" x14ac:dyDescent="0.25">
      <c r="B348" s="1" t="s">
        <v>166</v>
      </c>
    </row>
    <row r="349" spans="1:15" x14ac:dyDescent="0.25">
      <c r="C349" s="1" t="s">
        <v>8</v>
      </c>
      <c r="D349" s="1" t="s">
        <v>165</v>
      </c>
      <c r="E349" s="1" t="s">
        <v>4</v>
      </c>
      <c r="F349" s="1" t="s">
        <v>32</v>
      </c>
      <c r="G349" s="1" t="s">
        <v>33</v>
      </c>
      <c r="H349" s="1" t="s">
        <v>57</v>
      </c>
      <c r="I349" s="1" t="s">
        <v>168</v>
      </c>
      <c r="J349" s="1" t="s">
        <v>12</v>
      </c>
      <c r="K349" s="1" t="s">
        <v>13</v>
      </c>
      <c r="L349" s="1" t="s">
        <v>6</v>
      </c>
    </row>
    <row r="350" spans="1:15" x14ac:dyDescent="0.25">
      <c r="B350" s="1" t="s">
        <v>167</v>
      </c>
    </row>
    <row r="351" spans="1:15" x14ac:dyDescent="0.25">
      <c r="C351" s="1" t="s">
        <v>38</v>
      </c>
      <c r="D351" s="1" t="s">
        <v>165</v>
      </c>
      <c r="E351" s="1">
        <v>5.5753E-3</v>
      </c>
      <c r="F351" s="1">
        <v>1.9640299999999999E-2</v>
      </c>
      <c r="G351" s="1">
        <v>0.28000000000000003</v>
      </c>
      <c r="H351" s="1">
        <v>0.77700000000000002</v>
      </c>
      <c r="I351" s="1">
        <v>-3.2918900000000001E-2</v>
      </c>
      <c r="J351" s="1">
        <v>4.4069499999999998E-2</v>
      </c>
    </row>
    <row r="352" spans="1:15" x14ac:dyDescent="0.25">
      <c r="C352" s="1" t="s">
        <v>39</v>
      </c>
      <c r="D352" s="1" t="s">
        <v>165</v>
      </c>
      <c r="E352" s="3">
        <v>7.17E-6</v>
      </c>
      <c r="F352" s="1">
        <v>1.727E-4</v>
      </c>
      <c r="G352" s="1">
        <v>0.04</v>
      </c>
      <c r="H352" s="1">
        <v>0.96699999999999997</v>
      </c>
      <c r="I352" s="1">
        <v>-3.3129999999999998E-4</v>
      </c>
      <c r="J352" s="1">
        <v>3.457E-4</v>
      </c>
    </row>
    <row r="353" spans="2:14" x14ac:dyDescent="0.25">
      <c r="C353" s="1" t="s">
        <v>40</v>
      </c>
      <c r="D353" s="1" t="s">
        <v>165</v>
      </c>
      <c r="E353" s="1">
        <v>3.3789999999999997E-4</v>
      </c>
      <c r="F353" s="1">
        <v>2.4379999999999999E-4</v>
      </c>
      <c r="G353" s="1">
        <v>1.39</v>
      </c>
      <c r="H353" s="1">
        <v>0.16600000000000001</v>
      </c>
      <c r="I353" s="1">
        <v>-1.3990000000000001E-4</v>
      </c>
      <c r="J353" s="1">
        <v>8.1579999999999999E-4</v>
      </c>
    </row>
    <row r="354" spans="2:14" x14ac:dyDescent="0.25">
      <c r="C354" s="1" t="s">
        <v>41</v>
      </c>
      <c r="D354" s="1" t="s">
        <v>165</v>
      </c>
      <c r="E354" s="1">
        <v>-0.47549639999999999</v>
      </c>
      <c r="F354" s="1">
        <v>0.29460579999999997</v>
      </c>
      <c r="G354" s="1">
        <v>-1.61</v>
      </c>
      <c r="H354" s="1">
        <v>0.107</v>
      </c>
      <c r="I354" s="1">
        <v>-1.052913</v>
      </c>
      <c r="J354" s="1">
        <v>0.10192039999999999</v>
      </c>
    </row>
    <row r="355" spans="2:14" x14ac:dyDescent="0.25">
      <c r="C355" s="1" t="s">
        <v>42</v>
      </c>
      <c r="D355" s="1" t="s">
        <v>165</v>
      </c>
      <c r="E355" s="1">
        <v>-0.2280943</v>
      </c>
      <c r="F355" s="1">
        <v>0.21731829999999999</v>
      </c>
      <c r="G355" s="1">
        <v>-1.05</v>
      </c>
      <c r="H355" s="1">
        <v>0.29399999999999998</v>
      </c>
      <c r="I355" s="1">
        <v>-0.65403020000000001</v>
      </c>
      <c r="J355" s="1">
        <v>0.19784170000000001</v>
      </c>
    </row>
    <row r="356" spans="2:14" x14ac:dyDescent="0.25">
      <c r="C356" s="1" t="s">
        <v>43</v>
      </c>
      <c r="D356" s="1" t="s">
        <v>165</v>
      </c>
      <c r="E356" s="1">
        <v>-2.3300000000000001E-5</v>
      </c>
      <c r="F356" s="3">
        <v>7.7600000000000002E-6</v>
      </c>
      <c r="G356" s="1">
        <v>-3.01</v>
      </c>
      <c r="H356" s="1">
        <v>3.0000000000000001E-3</v>
      </c>
      <c r="I356" s="1">
        <v>-3.8600000000000003E-5</v>
      </c>
      <c r="J356" s="3">
        <v>-8.1200000000000002E-6</v>
      </c>
    </row>
    <row r="357" spans="2:14" x14ac:dyDescent="0.25">
      <c r="C357" s="1" t="s">
        <v>10</v>
      </c>
      <c r="D357" s="1" t="s">
        <v>165</v>
      </c>
      <c r="E357" s="1">
        <v>1.937173</v>
      </c>
      <c r="F357" s="1">
        <v>1.4728669999999999</v>
      </c>
      <c r="G357" s="1">
        <v>1.32</v>
      </c>
      <c r="H357" s="1">
        <v>0.188</v>
      </c>
      <c r="I357" s="1">
        <v>-0.94959360000000004</v>
      </c>
      <c r="J357" s="1">
        <v>4.8239390000000002</v>
      </c>
    </row>
    <row r="358" spans="2:14" x14ac:dyDescent="0.25">
      <c r="B358" s="1" t="s">
        <v>166</v>
      </c>
    </row>
    <row r="359" spans="2:14" x14ac:dyDescent="0.25">
      <c r="B359" s="1" t="s">
        <v>169</v>
      </c>
    </row>
    <row r="360" spans="2:14" x14ac:dyDescent="0.25">
      <c r="C360" s="1" t="s">
        <v>59</v>
      </c>
      <c r="D360" s="1" t="s">
        <v>60</v>
      </c>
      <c r="E360" s="1" t="s">
        <v>165</v>
      </c>
      <c r="F360" s="1" t="s">
        <v>61</v>
      </c>
      <c r="G360" s="1" t="s">
        <v>62</v>
      </c>
      <c r="H360" s="1" t="s">
        <v>63</v>
      </c>
      <c r="I360" s="1" t="s">
        <v>64</v>
      </c>
      <c r="J360" s="1" t="s">
        <v>65</v>
      </c>
    </row>
    <row r="361" spans="2:14" x14ac:dyDescent="0.25">
      <c r="B361" s="1" t="s">
        <v>170</v>
      </c>
    </row>
    <row r="362" spans="2:14" x14ac:dyDescent="0.25">
      <c r="C362" s="1" t="s">
        <v>3</v>
      </c>
      <c r="D362" s="1" t="s">
        <v>66</v>
      </c>
      <c r="E362" s="1" t="s">
        <v>165</v>
      </c>
      <c r="F362" s="1">
        <v>91946.25</v>
      </c>
      <c r="G362" s="1">
        <v>131902.38200000001</v>
      </c>
      <c r="H362" s="1">
        <v>-39956.132400000002</v>
      </c>
      <c r="I362" s="1">
        <v>7587.6768599999996</v>
      </c>
      <c r="J362" s="1">
        <v>-5.27</v>
      </c>
    </row>
    <row r="363" spans="2:14" x14ac:dyDescent="0.25">
      <c r="C363" s="1" t="s">
        <v>67</v>
      </c>
      <c r="D363" s="1" t="s">
        <v>165</v>
      </c>
      <c r="E363" s="1">
        <v>91946.25</v>
      </c>
      <c r="F363" s="1">
        <v>121152.158</v>
      </c>
      <c r="G363" s="1">
        <v>-29205.908200000002</v>
      </c>
      <c r="H363" s="1">
        <v>8506.5549499999997</v>
      </c>
      <c r="I363" s="1">
        <v>-3.43</v>
      </c>
    </row>
    <row r="364" spans="2:14" x14ac:dyDescent="0.25">
      <c r="C364" s="1" t="s">
        <v>68</v>
      </c>
      <c r="D364" s="1" t="s">
        <v>165</v>
      </c>
      <c r="E364" s="1">
        <v>131902.38200000001</v>
      </c>
      <c r="F364" s="1">
        <v>108255.10400000001</v>
      </c>
      <c r="G364" s="1">
        <v>-23647.278200000001</v>
      </c>
      <c r="H364" s="1" t="s">
        <v>22</v>
      </c>
      <c r="I364" s="1" t="s">
        <v>22</v>
      </c>
    </row>
    <row r="365" spans="2:14" x14ac:dyDescent="0.25">
      <c r="C365" s="1" t="s">
        <v>69</v>
      </c>
      <c r="D365" s="1" t="s">
        <v>165</v>
      </c>
      <c r="E365" s="1">
        <v>-25213.089499999998</v>
      </c>
      <c r="F365" s="1" t="s">
        <v>22</v>
      </c>
      <c r="G365" s="1" t="s">
        <v>22</v>
      </c>
    </row>
    <row r="366" spans="2:14" x14ac:dyDescent="0.25">
      <c r="B366" s="1" t="s">
        <v>170</v>
      </c>
    </row>
    <row r="367" spans="2:14" x14ac:dyDescent="0.25">
      <c r="B367" s="1" t="s">
        <v>70</v>
      </c>
      <c r="C367" s="1" t="s">
        <v>64</v>
      </c>
      <c r="D367" s="1" t="s">
        <v>71</v>
      </c>
      <c r="E367" s="1" t="s">
        <v>72</v>
      </c>
      <c r="F367" s="1" t="s">
        <v>73</v>
      </c>
      <c r="G367" s="1" t="s">
        <v>74</v>
      </c>
      <c r="H367" s="1" t="s">
        <v>75</v>
      </c>
      <c r="I367" s="1" t="s">
        <v>76</v>
      </c>
      <c r="J367" s="1" t="s">
        <v>77</v>
      </c>
      <c r="K367" s="1" t="s">
        <v>78</v>
      </c>
      <c r="L367" s="1" t="s">
        <v>79</v>
      </c>
      <c r="M367" s="1" t="s">
        <v>80</v>
      </c>
      <c r="N367" s="1" t="s">
        <v>81</v>
      </c>
    </row>
    <row r="369" spans="2:11" x14ac:dyDescent="0.25">
      <c r="C369" s="1" t="s">
        <v>165</v>
      </c>
      <c r="D369" s="1" t="s">
        <v>82</v>
      </c>
    </row>
    <row r="370" spans="2:11" x14ac:dyDescent="0.25">
      <c r="C370" s="1" t="s">
        <v>82</v>
      </c>
      <c r="D370" s="1" t="s">
        <v>165</v>
      </c>
      <c r="E370" s="1" t="s">
        <v>83</v>
      </c>
    </row>
    <row r="371" spans="2:11" x14ac:dyDescent="0.25">
      <c r="C371" s="1" t="s">
        <v>84</v>
      </c>
      <c r="D371" s="1" t="s">
        <v>165</v>
      </c>
      <c r="E371" s="1" t="s">
        <v>85</v>
      </c>
    </row>
    <row r="372" spans="2:11" x14ac:dyDescent="0.25">
      <c r="B372" s="1" t="s">
        <v>86</v>
      </c>
      <c r="C372" s="1" t="s">
        <v>165</v>
      </c>
      <c r="D372" s="1" t="s">
        <v>87</v>
      </c>
      <c r="E372" s="1" t="s">
        <v>88</v>
      </c>
      <c r="F372" s="1" t="s">
        <v>165</v>
      </c>
      <c r="G372" s="1" t="s">
        <v>2</v>
      </c>
    </row>
    <row r="373" spans="2:11" x14ac:dyDescent="0.25">
      <c r="B373" s="1" t="s">
        <v>171</v>
      </c>
    </row>
    <row r="374" spans="2:11" x14ac:dyDescent="0.25">
      <c r="C374" s="1" t="s">
        <v>89</v>
      </c>
      <c r="D374" s="1" t="s">
        <v>165</v>
      </c>
      <c r="E374" s="1">
        <v>102</v>
      </c>
      <c r="F374" s="1" t="s">
        <v>165</v>
      </c>
      <c r="G374" s="1">
        <v>102</v>
      </c>
    </row>
    <row r="375" spans="2:11" x14ac:dyDescent="0.25">
      <c r="C375" s="1" t="s">
        <v>61</v>
      </c>
      <c r="D375" s="1" t="s">
        <v>165</v>
      </c>
      <c r="E375" s="1">
        <v>40</v>
      </c>
      <c r="F375" s="1" t="s">
        <v>165</v>
      </c>
      <c r="G375" s="1">
        <v>40</v>
      </c>
    </row>
    <row r="376" spans="2:11" x14ac:dyDescent="0.25">
      <c r="B376" s="1" t="s">
        <v>171</v>
      </c>
    </row>
    <row r="377" spans="2:11" x14ac:dyDescent="0.25">
      <c r="C377" s="1" t="s">
        <v>2</v>
      </c>
      <c r="D377" s="1" t="s">
        <v>165</v>
      </c>
      <c r="E377" s="1">
        <v>142</v>
      </c>
      <c r="F377" s="1" t="s">
        <v>165</v>
      </c>
      <c r="G377" s="1">
        <v>142</v>
      </c>
    </row>
    <row r="380" spans="2:11" x14ac:dyDescent="0.25">
      <c r="B380" s="1" t="s">
        <v>22</v>
      </c>
      <c r="C380" s="1" t="s">
        <v>90</v>
      </c>
      <c r="D380" s="1" t="s">
        <v>38</v>
      </c>
      <c r="E380" s="1" t="s">
        <v>39</v>
      </c>
      <c r="F380" s="1" t="s">
        <v>40</v>
      </c>
      <c r="G380" s="1" t="s">
        <v>41</v>
      </c>
      <c r="H380" s="1" t="s">
        <v>42</v>
      </c>
      <c r="I380" s="1" t="s">
        <v>91</v>
      </c>
      <c r="J380" s="1" t="s">
        <v>172</v>
      </c>
    </row>
    <row r="382" spans="2:11" x14ac:dyDescent="0.25">
      <c r="B382" s="1" t="s">
        <v>166</v>
      </c>
    </row>
    <row r="383" spans="2:11" x14ac:dyDescent="0.25">
      <c r="C383" s="1" t="s">
        <v>165</v>
      </c>
      <c r="D383" s="1" t="s">
        <v>94</v>
      </c>
      <c r="E383" s="1" t="s">
        <v>165</v>
      </c>
      <c r="F383" s="1" t="s">
        <v>96</v>
      </c>
      <c r="G383" s="1" t="s">
        <v>165</v>
      </c>
      <c r="H383" s="1" t="s">
        <v>97</v>
      </c>
    </row>
    <row r="384" spans="2:11" x14ac:dyDescent="0.25">
      <c r="B384" s="1" t="s">
        <v>59</v>
      </c>
      <c r="C384" s="1" t="s">
        <v>165</v>
      </c>
      <c r="D384" s="1" t="s">
        <v>61</v>
      </c>
      <c r="E384" s="1" t="s">
        <v>99</v>
      </c>
      <c r="F384" s="1" t="s">
        <v>100</v>
      </c>
      <c r="G384" s="1" t="s">
        <v>165</v>
      </c>
      <c r="H384" s="1" t="s">
        <v>5</v>
      </c>
      <c r="I384" s="1" t="s">
        <v>173</v>
      </c>
      <c r="J384" s="1" t="s">
        <v>165</v>
      </c>
      <c r="K384" s="1" t="s">
        <v>103</v>
      </c>
    </row>
    <row r="385" spans="1:11" x14ac:dyDescent="0.25">
      <c r="B385" s="1" t="s">
        <v>174</v>
      </c>
    </row>
    <row r="386" spans="1:11" x14ac:dyDescent="0.25">
      <c r="B386" s="1" t="s">
        <v>38</v>
      </c>
      <c r="C386" s="1" t="s">
        <v>165</v>
      </c>
      <c r="D386" s="1">
        <v>27.95</v>
      </c>
      <c r="E386" s="1">
        <v>16.106000000000002</v>
      </c>
      <c r="F386" s="1">
        <v>37.4</v>
      </c>
      <c r="G386" s="1" t="s">
        <v>165</v>
      </c>
      <c r="H386" s="1">
        <v>1.86</v>
      </c>
      <c r="I386" s="1">
        <v>6.6000000000000003E-2</v>
      </c>
      <c r="J386" s="1" t="s">
        <v>165</v>
      </c>
      <c r="K386" s="1">
        <v>1.27</v>
      </c>
    </row>
    <row r="387" spans="1:11" x14ac:dyDescent="0.25">
      <c r="B387" s="1" t="s">
        <v>39</v>
      </c>
      <c r="C387" s="1" t="s">
        <v>165</v>
      </c>
      <c r="D387" s="1">
        <v>1665.3</v>
      </c>
      <c r="E387" s="1">
        <v>953.96</v>
      </c>
      <c r="F387" s="1">
        <v>14.9</v>
      </c>
      <c r="G387" s="1" t="s">
        <v>165</v>
      </c>
      <c r="H387" s="1">
        <v>1.08</v>
      </c>
      <c r="I387" s="1">
        <v>0.28100000000000003</v>
      </c>
      <c r="J387" s="1" t="s">
        <v>165</v>
      </c>
      <c r="K387" s="1">
        <v>1.01</v>
      </c>
    </row>
    <row r="388" spans="1:11" x14ac:dyDescent="0.25">
      <c r="B388" s="1" t="s">
        <v>40</v>
      </c>
      <c r="C388" s="1" t="s">
        <v>165</v>
      </c>
      <c r="D388" s="1">
        <v>1962.3</v>
      </c>
      <c r="E388" s="1">
        <v>2232.5</v>
      </c>
      <c r="F388" s="1">
        <v>-37</v>
      </c>
      <c r="G388" s="1" t="s">
        <v>165</v>
      </c>
      <c r="H388" s="1">
        <v>-1.51</v>
      </c>
      <c r="I388" s="1">
        <v>0.13600000000000001</v>
      </c>
      <c r="J388" s="1" t="s">
        <v>165</v>
      </c>
      <c r="K388" s="1">
        <v>1.33</v>
      </c>
    </row>
    <row r="389" spans="1:11" x14ac:dyDescent="0.25">
      <c r="B389" s="1" t="s">
        <v>41</v>
      </c>
      <c r="C389" s="1" t="s">
        <v>165</v>
      </c>
      <c r="D389" s="1">
        <v>1.825</v>
      </c>
      <c r="E389" s="1">
        <v>2.2869000000000002</v>
      </c>
      <c r="F389" s="1">
        <v>-64.400000000000006</v>
      </c>
      <c r="G389" s="1" t="s">
        <v>165</v>
      </c>
      <c r="H389" s="1">
        <v>-2.4900000000000002</v>
      </c>
      <c r="I389" s="1">
        <v>1.4999999999999999E-2</v>
      </c>
      <c r="J389" s="1" t="s">
        <v>165</v>
      </c>
      <c r="K389" s="1">
        <v>1.07</v>
      </c>
    </row>
    <row r="390" spans="1:11" x14ac:dyDescent="0.25">
      <c r="B390" s="1" t="s">
        <v>42</v>
      </c>
      <c r="C390" s="1" t="s">
        <v>165</v>
      </c>
      <c r="D390" s="1">
        <v>6.15</v>
      </c>
      <c r="E390" s="1">
        <v>6.5594000000000001</v>
      </c>
      <c r="F390" s="1">
        <v>-46</v>
      </c>
      <c r="G390" s="1" t="s">
        <v>165</v>
      </c>
      <c r="H390" s="1">
        <v>-2.09</v>
      </c>
      <c r="I390" s="1">
        <v>0.04</v>
      </c>
      <c r="J390" s="1" t="s">
        <v>165</v>
      </c>
      <c r="K390" s="1">
        <v>1.24</v>
      </c>
    </row>
    <row r="391" spans="1:11" x14ac:dyDescent="0.25">
      <c r="B391" s="1" t="s">
        <v>43</v>
      </c>
      <c r="C391" s="1" t="s">
        <v>165</v>
      </c>
      <c r="D391" s="1">
        <v>23164</v>
      </c>
      <c r="E391" s="1">
        <v>35256</v>
      </c>
      <c r="F391" s="1">
        <v>-32.9</v>
      </c>
      <c r="G391" s="1" t="s">
        <v>165</v>
      </c>
      <c r="H391" s="1">
        <v>-3.02</v>
      </c>
      <c r="I391" s="1">
        <v>3.0000000000000001E-3</v>
      </c>
      <c r="J391" s="1" t="s">
        <v>165</v>
      </c>
      <c r="K391" s="1">
        <v>1.71</v>
      </c>
    </row>
    <row r="392" spans="1:11" x14ac:dyDescent="0.25">
      <c r="B392" s="1" t="s">
        <v>166</v>
      </c>
    </row>
    <row r="393" spans="1:11" x14ac:dyDescent="0.25">
      <c r="B393" s="1" t="s">
        <v>26</v>
      </c>
      <c r="C393" s="1" t="s">
        <v>44</v>
      </c>
      <c r="D393" s="1" t="s">
        <v>110</v>
      </c>
      <c r="E393" s="1" t="s">
        <v>111</v>
      </c>
      <c r="F393" s="1" t="s">
        <v>112</v>
      </c>
      <c r="G393" s="1" t="s">
        <v>113</v>
      </c>
      <c r="H393" s="1" t="s">
        <v>114</v>
      </c>
    </row>
    <row r="395" spans="1:11" x14ac:dyDescent="0.25">
      <c r="B395" s="1" t="s">
        <v>175</v>
      </c>
    </row>
    <row r="396" spans="1:11" x14ac:dyDescent="0.25">
      <c r="B396" s="1" t="s">
        <v>117</v>
      </c>
      <c r="C396" s="1" t="s">
        <v>56</v>
      </c>
      <c r="D396" s="1" t="s">
        <v>50</v>
      </c>
      <c r="E396" s="1" t="s">
        <v>52</v>
      </c>
      <c r="F396" s="1" t="s">
        <v>118</v>
      </c>
      <c r="G396" s="1" t="s">
        <v>119</v>
      </c>
      <c r="H396" s="1" t="s">
        <v>120</v>
      </c>
      <c r="I396" s="1" t="s">
        <v>121</v>
      </c>
      <c r="J396" s="1" t="s">
        <v>122</v>
      </c>
      <c r="K396" s="1" t="s">
        <v>123</v>
      </c>
    </row>
    <row r="397" spans="1:11" x14ac:dyDescent="0.25">
      <c r="B397" s="1" t="s">
        <v>175</v>
      </c>
    </row>
    <row r="398" spans="1:11" x14ac:dyDescent="0.25">
      <c r="A398" s="1" t="str">
        <f>A339&amp;B396</f>
        <v>*Caliberradius0.5Ps</v>
      </c>
      <c r="B398" s="1">
        <v>0.10299999999999999</v>
      </c>
      <c r="C398" s="1">
        <v>11.4</v>
      </c>
      <c r="D398" s="1">
        <v>7.6999999999999999E-2</v>
      </c>
      <c r="E398" s="1">
        <v>38.799999999999997</v>
      </c>
      <c r="F398" s="1">
        <v>37.200000000000003</v>
      </c>
      <c r="G398" s="1" t="s">
        <v>143</v>
      </c>
      <c r="H398" s="1" t="s">
        <v>144</v>
      </c>
      <c r="I398" s="1">
        <v>0</v>
      </c>
    </row>
    <row r="399" spans="1:11" x14ac:dyDescent="0.25">
      <c r="B399" s="1" t="s">
        <v>175</v>
      </c>
    </row>
    <row r="400" spans="1:11" x14ac:dyDescent="0.25">
      <c r="B400" s="1" t="s">
        <v>26</v>
      </c>
      <c r="C400" s="1" t="s">
        <v>44</v>
      </c>
      <c r="D400" s="1" t="s">
        <v>127</v>
      </c>
      <c r="E400" s="1" t="s">
        <v>122</v>
      </c>
      <c r="F400" s="1" t="s">
        <v>112</v>
      </c>
      <c r="G400" s="1" t="s">
        <v>128</v>
      </c>
      <c r="H400" s="1" t="s">
        <v>129</v>
      </c>
    </row>
    <row r="402" spans="1:4" x14ac:dyDescent="0.25">
      <c r="B402" s="1" t="s">
        <v>22</v>
      </c>
      <c r="C402" s="1" t="s">
        <v>176</v>
      </c>
    </row>
    <row r="404" spans="1:4" x14ac:dyDescent="0.25">
      <c r="A404" s="1" t="str">
        <f t="shared" ref="A404:A407" si="11">CONCATENATE(C404,D404)</f>
        <v/>
      </c>
      <c r="B404" s="1" t="s">
        <v>22</v>
      </c>
    </row>
    <row r="405" spans="1:4" x14ac:dyDescent="0.25">
      <c r="B405" s="1" t="s">
        <v>145</v>
      </c>
      <c r="C405" s="1" t="s">
        <v>28</v>
      </c>
      <c r="D405" s="1" t="s">
        <v>146</v>
      </c>
    </row>
    <row r="407" spans="1:4" x14ac:dyDescent="0.25">
      <c r="A407" s="1" t="str">
        <f t="shared" ref="A407" si="12">CONCATENATE(C407,D407,E407)</f>
        <v/>
      </c>
      <c r="B407"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Report Out</vt:lpstr>
      <vt:lpstr>Output</vt:lpstr>
      <vt:lpstr>Updated Opt</vt:lpstr>
      <vt:lpstr>'Report 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dc:creator>
  <cp:lastModifiedBy>Allen</cp:lastModifiedBy>
  <cp:lastPrinted>2018-04-23T05:37:51Z</cp:lastPrinted>
  <dcterms:created xsi:type="dcterms:W3CDTF">2018-04-23T02:51:15Z</dcterms:created>
  <dcterms:modified xsi:type="dcterms:W3CDTF">2018-04-23T05:37:54Z</dcterms:modified>
</cp:coreProperties>
</file>