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CON 6218\Capstone Project\"/>
    </mc:Choice>
  </mc:AlternateContent>
  <bookViews>
    <workbookView xWindow="0" yWindow="0" windowWidth="19200" windowHeight="11460"/>
  </bookViews>
  <sheets>
    <sheet name="Summary_Values" sheetId="2" r:id="rId1"/>
    <sheet name="Sheet1" sheetId="18" r:id="rId2"/>
    <sheet name="Brexit" sheetId="17" r:id="rId3"/>
    <sheet name="Sum_Forms" sheetId="14" r:id="rId4"/>
    <sheet name="FX" sheetId="4" r:id="rId5"/>
    <sheet name="US_CPI" sheetId="8" r:id="rId6"/>
    <sheet name="HCPI" sheetId="3" r:id="rId7"/>
    <sheet name="CPI_HCPI" sheetId="16" r:id="rId8"/>
    <sheet name="US_Bal_Trade" sheetId="6" r:id="rId9"/>
    <sheet name="CA_EU" sheetId="13" r:id="rId10"/>
    <sheet name="10_EuroBond" sheetId="7" r:id="rId11"/>
    <sheet name="10_US_Bond" sheetId="11" r:id="rId12"/>
    <sheet name="US_M3" sheetId="12" r:id="rId13"/>
    <sheet name="EU_M3" sheetId="10" r:id="rId14"/>
    <sheet name="us_uk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" i="2" l="1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2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3" i="2"/>
  <c r="J2" i="2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30" i="4"/>
  <c r="I231" i="4"/>
  <c r="I36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I229" i="4" s="1"/>
  <c r="G36" i="4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2" i="2"/>
  <c r="Y4" i="14" l="1"/>
  <c r="Y5" i="14"/>
  <c r="Y6" i="14"/>
  <c r="Y7" i="14"/>
  <c r="Y8" i="14"/>
  <c r="Y9" i="14"/>
  <c r="Y10" i="14"/>
  <c r="Y11" i="14"/>
  <c r="Y12" i="14"/>
  <c r="Y13" i="14"/>
  <c r="Y14" i="14"/>
  <c r="Y15" i="14"/>
  <c r="Y16" i="14"/>
  <c r="Y17" i="14"/>
  <c r="Y18" i="14"/>
  <c r="Y19" i="14"/>
  <c r="Y20" i="14"/>
  <c r="Y21" i="14"/>
  <c r="Y22" i="14"/>
  <c r="Y23" i="14"/>
  <c r="Y24" i="14"/>
  <c r="Y25" i="14"/>
  <c r="Y26" i="14"/>
  <c r="Y27" i="14"/>
  <c r="Y28" i="14"/>
  <c r="Y29" i="14"/>
  <c r="Y30" i="14"/>
  <c r="Y31" i="14"/>
  <c r="Y32" i="14"/>
  <c r="Y33" i="14"/>
  <c r="Y34" i="14"/>
  <c r="Y35" i="14"/>
  <c r="Y36" i="14"/>
  <c r="Y37" i="14"/>
  <c r="Y38" i="14"/>
  <c r="Y39" i="14"/>
  <c r="Y40" i="14"/>
  <c r="Y41" i="14"/>
  <c r="Y42" i="14"/>
  <c r="Y43" i="14"/>
  <c r="Y44" i="14"/>
  <c r="Y45" i="14"/>
  <c r="Y46" i="14"/>
  <c r="Y47" i="14"/>
  <c r="Y48" i="14"/>
  <c r="Y49" i="14"/>
  <c r="Y50" i="14"/>
  <c r="Y51" i="14"/>
  <c r="Y52" i="14"/>
  <c r="Y53" i="14"/>
  <c r="Y54" i="14"/>
  <c r="Y55" i="14"/>
  <c r="Y56" i="14"/>
  <c r="Y57" i="14"/>
  <c r="Y58" i="14"/>
  <c r="Y59" i="14"/>
  <c r="Y60" i="14"/>
  <c r="Y61" i="14"/>
  <c r="Y62" i="14"/>
  <c r="Y63" i="14"/>
  <c r="Y64" i="14"/>
  <c r="Y65" i="14"/>
  <c r="Y66" i="14"/>
  <c r="Y67" i="14"/>
  <c r="Y68" i="14"/>
  <c r="Y69" i="14"/>
  <c r="Y70" i="14"/>
  <c r="Y71" i="14"/>
  <c r="Y72" i="14"/>
  <c r="Y73" i="14"/>
  <c r="Y74" i="14"/>
  <c r="Y75" i="14"/>
  <c r="Y76" i="14"/>
  <c r="Y77" i="14"/>
  <c r="Y78" i="14"/>
  <c r="Y79" i="14"/>
  <c r="Y80" i="14"/>
  <c r="Y81" i="14"/>
  <c r="Y82" i="14"/>
  <c r="Y83" i="14"/>
  <c r="Y84" i="14"/>
  <c r="Y85" i="14"/>
  <c r="Y86" i="14"/>
  <c r="Y87" i="14"/>
  <c r="Y88" i="14"/>
  <c r="Y89" i="14"/>
  <c r="Y90" i="14"/>
  <c r="Y91" i="14"/>
  <c r="Y92" i="14"/>
  <c r="Y93" i="14"/>
  <c r="Y94" i="14"/>
  <c r="Y95" i="14"/>
  <c r="Y96" i="14"/>
  <c r="Y97" i="14"/>
  <c r="Y98" i="14"/>
  <c r="Y99" i="14"/>
  <c r="Y100" i="14"/>
  <c r="Y101" i="14"/>
  <c r="Y102" i="14"/>
  <c r="Y103" i="14"/>
  <c r="Y104" i="14"/>
  <c r="Y105" i="14"/>
  <c r="Y106" i="14"/>
  <c r="Y107" i="14"/>
  <c r="Y108" i="14"/>
  <c r="Y109" i="14"/>
  <c r="Y110" i="14"/>
  <c r="Y111" i="14"/>
  <c r="Y112" i="14"/>
  <c r="Y113" i="14"/>
  <c r="Y114" i="14"/>
  <c r="Y115" i="14"/>
  <c r="Y116" i="14"/>
  <c r="Y117" i="14"/>
  <c r="Y118" i="14"/>
  <c r="Y119" i="14"/>
  <c r="Y120" i="14"/>
  <c r="Y121" i="14"/>
  <c r="Y122" i="14"/>
  <c r="Y123" i="14"/>
  <c r="Y124" i="14"/>
  <c r="Y125" i="14"/>
  <c r="Y126" i="14"/>
  <c r="Y127" i="14"/>
  <c r="Y128" i="14"/>
  <c r="Y129" i="14"/>
  <c r="Y130" i="14"/>
  <c r="Y131" i="14"/>
  <c r="Y132" i="14"/>
  <c r="Y133" i="14"/>
  <c r="Y134" i="14"/>
  <c r="Y135" i="14"/>
  <c r="Y136" i="14"/>
  <c r="Y137" i="14"/>
  <c r="Y138" i="14"/>
  <c r="Y139" i="14"/>
  <c r="Y140" i="14"/>
  <c r="Y141" i="14"/>
  <c r="Y142" i="14"/>
  <c r="Y143" i="14"/>
  <c r="Y144" i="14"/>
  <c r="Y145" i="14"/>
  <c r="Y146" i="14"/>
  <c r="Y147" i="14"/>
  <c r="Y148" i="14"/>
  <c r="Y149" i="14"/>
  <c r="Y150" i="14"/>
  <c r="Y151" i="14"/>
  <c r="Y152" i="14"/>
  <c r="Y153" i="14"/>
  <c r="Y154" i="14"/>
  <c r="Y155" i="14"/>
  <c r="Y156" i="14"/>
  <c r="Y157" i="14"/>
  <c r="Y158" i="14"/>
  <c r="Y159" i="14"/>
  <c r="Y160" i="14"/>
  <c r="Y161" i="14"/>
  <c r="Y162" i="14"/>
  <c r="Y163" i="14"/>
  <c r="Y164" i="14"/>
  <c r="Y165" i="14"/>
  <c r="Y166" i="14"/>
  <c r="Y167" i="14"/>
  <c r="Y168" i="14"/>
  <c r="Y169" i="14"/>
  <c r="Y170" i="14"/>
  <c r="Y171" i="14"/>
  <c r="Y172" i="14"/>
  <c r="Y173" i="14"/>
  <c r="Y174" i="14"/>
  <c r="Y175" i="14"/>
  <c r="Y176" i="14"/>
  <c r="Y177" i="14"/>
  <c r="Y178" i="14"/>
  <c r="Y179" i="14"/>
  <c r="Y180" i="14"/>
  <c r="Y181" i="14"/>
  <c r="Y182" i="14"/>
  <c r="Y183" i="14"/>
  <c r="Y184" i="14"/>
  <c r="Y185" i="14"/>
  <c r="Y186" i="14"/>
  <c r="Y187" i="14"/>
  <c r="Y188" i="14"/>
  <c r="Y189" i="14"/>
  <c r="Y190" i="14"/>
  <c r="Y191" i="14"/>
  <c r="Y192" i="14"/>
  <c r="Y193" i="14"/>
  <c r="Y194" i="14"/>
  <c r="Y195" i="14"/>
  <c r="Y196" i="14"/>
  <c r="Y197" i="14"/>
  <c r="Y198" i="14"/>
  <c r="Y199" i="14"/>
  <c r="Y200" i="14"/>
  <c r="Y201" i="14"/>
  <c r="Y202" i="14"/>
  <c r="Y203" i="14"/>
  <c r="Y204" i="14"/>
  <c r="Y205" i="14"/>
  <c r="Y206" i="14"/>
  <c r="Y207" i="14"/>
  <c r="Y208" i="14"/>
  <c r="Y209" i="14"/>
  <c r="Y210" i="14"/>
  <c r="Y211" i="14"/>
  <c r="Y212" i="14"/>
  <c r="Y213" i="14"/>
  <c r="Y214" i="14"/>
  <c r="Y215" i="14"/>
  <c r="Y216" i="14"/>
  <c r="Y217" i="14"/>
  <c r="Y218" i="14"/>
  <c r="Y219" i="14"/>
  <c r="Y220" i="14"/>
  <c r="Y221" i="14"/>
  <c r="Y3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4" i="14"/>
  <c r="Z55" i="14"/>
  <c r="Z56" i="14"/>
  <c r="Z57" i="14"/>
  <c r="Z58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1" i="14"/>
  <c r="Z72" i="14"/>
  <c r="Z73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Z92" i="14"/>
  <c r="Z93" i="14"/>
  <c r="Z94" i="14"/>
  <c r="Z95" i="14"/>
  <c r="Z96" i="14"/>
  <c r="Z97" i="14"/>
  <c r="Z98" i="14"/>
  <c r="Z99" i="14"/>
  <c r="Z100" i="14"/>
  <c r="Z101" i="14"/>
  <c r="Z102" i="14"/>
  <c r="Z103" i="14"/>
  <c r="Z104" i="14"/>
  <c r="Z105" i="14"/>
  <c r="Z106" i="14"/>
  <c r="Z107" i="14"/>
  <c r="Z108" i="14"/>
  <c r="Z109" i="14"/>
  <c r="Z110" i="14"/>
  <c r="Z111" i="14"/>
  <c r="Z112" i="14"/>
  <c r="Z113" i="14"/>
  <c r="Z114" i="14"/>
  <c r="Z115" i="14"/>
  <c r="Z116" i="14"/>
  <c r="Z117" i="14"/>
  <c r="Z118" i="14"/>
  <c r="Z119" i="14"/>
  <c r="Z120" i="14"/>
  <c r="Z121" i="14"/>
  <c r="Z122" i="14"/>
  <c r="Z123" i="14"/>
  <c r="Z124" i="14"/>
  <c r="Z125" i="14"/>
  <c r="Z126" i="14"/>
  <c r="Z127" i="14"/>
  <c r="Z128" i="14"/>
  <c r="Z129" i="14"/>
  <c r="Z130" i="14"/>
  <c r="Z131" i="14"/>
  <c r="Z132" i="14"/>
  <c r="Z133" i="14"/>
  <c r="Z134" i="14"/>
  <c r="Z135" i="14"/>
  <c r="Z136" i="14"/>
  <c r="Z137" i="14"/>
  <c r="Z138" i="14"/>
  <c r="Z139" i="14"/>
  <c r="Z140" i="14"/>
  <c r="Z141" i="14"/>
  <c r="Z142" i="14"/>
  <c r="Z143" i="14"/>
  <c r="Z144" i="14"/>
  <c r="Z145" i="14"/>
  <c r="Z146" i="14"/>
  <c r="Z147" i="14"/>
  <c r="Z148" i="14"/>
  <c r="Z149" i="14"/>
  <c r="Z150" i="14"/>
  <c r="Z151" i="14"/>
  <c r="Z152" i="14"/>
  <c r="Z153" i="14"/>
  <c r="Z154" i="14"/>
  <c r="Z155" i="14"/>
  <c r="Z156" i="14"/>
  <c r="Z157" i="14"/>
  <c r="Z158" i="14"/>
  <c r="Z159" i="14"/>
  <c r="Z160" i="14"/>
  <c r="Z161" i="14"/>
  <c r="Z162" i="14"/>
  <c r="Z163" i="14"/>
  <c r="Z164" i="14"/>
  <c r="Z165" i="14"/>
  <c r="Z166" i="14"/>
  <c r="Z167" i="14"/>
  <c r="Z168" i="14"/>
  <c r="Z169" i="14"/>
  <c r="Z170" i="14"/>
  <c r="Z171" i="14"/>
  <c r="Z172" i="14"/>
  <c r="Z173" i="14"/>
  <c r="Z174" i="14"/>
  <c r="Z175" i="14"/>
  <c r="Z176" i="14"/>
  <c r="Z177" i="14"/>
  <c r="Z178" i="14"/>
  <c r="Z179" i="14"/>
  <c r="Z180" i="14"/>
  <c r="Z181" i="14"/>
  <c r="Z182" i="14"/>
  <c r="Z183" i="14"/>
  <c r="Z184" i="14"/>
  <c r="Z185" i="14"/>
  <c r="Z186" i="14"/>
  <c r="Z187" i="14"/>
  <c r="Z188" i="14"/>
  <c r="Z189" i="14"/>
  <c r="Z190" i="14"/>
  <c r="Z191" i="14"/>
  <c r="Z192" i="14"/>
  <c r="Z193" i="14"/>
  <c r="Z194" i="14"/>
  <c r="Z195" i="14"/>
  <c r="Z196" i="14"/>
  <c r="Z197" i="14"/>
  <c r="Z198" i="14"/>
  <c r="Z199" i="14"/>
  <c r="Z200" i="14"/>
  <c r="Z201" i="14"/>
  <c r="Z202" i="14"/>
  <c r="Z203" i="14"/>
  <c r="Z204" i="14"/>
  <c r="Z205" i="14"/>
  <c r="Z206" i="14"/>
  <c r="Z207" i="14"/>
  <c r="Z208" i="14"/>
  <c r="Z209" i="14"/>
  <c r="Z210" i="14"/>
  <c r="Z211" i="14"/>
  <c r="Z212" i="14"/>
  <c r="Z213" i="14"/>
  <c r="Z214" i="14"/>
  <c r="Z215" i="14"/>
  <c r="Z216" i="14"/>
  <c r="Z217" i="14"/>
  <c r="Z218" i="14"/>
  <c r="Z219" i="14"/>
  <c r="Z220" i="14"/>
  <c r="Z221" i="14"/>
  <c r="Z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V58" i="14"/>
  <c r="V59" i="14"/>
  <c r="V60" i="14"/>
  <c r="V61" i="14"/>
  <c r="V62" i="14"/>
  <c r="V63" i="14"/>
  <c r="V64" i="14"/>
  <c r="V65" i="14"/>
  <c r="V66" i="14"/>
  <c r="V67" i="14"/>
  <c r="V68" i="14"/>
  <c r="V69" i="14"/>
  <c r="V70" i="14"/>
  <c r="V71" i="14"/>
  <c r="V72" i="14"/>
  <c r="V73" i="14"/>
  <c r="V74" i="14"/>
  <c r="V75" i="14"/>
  <c r="V76" i="14"/>
  <c r="V77" i="14"/>
  <c r="V78" i="14"/>
  <c r="V79" i="14"/>
  <c r="V80" i="14"/>
  <c r="V81" i="14"/>
  <c r="V82" i="14"/>
  <c r="V83" i="14"/>
  <c r="V84" i="14"/>
  <c r="V85" i="14"/>
  <c r="V86" i="14"/>
  <c r="V87" i="14"/>
  <c r="V88" i="14"/>
  <c r="V89" i="14"/>
  <c r="V90" i="14"/>
  <c r="V91" i="14"/>
  <c r="V92" i="14"/>
  <c r="V93" i="14"/>
  <c r="V94" i="14"/>
  <c r="V95" i="14"/>
  <c r="V96" i="14"/>
  <c r="V97" i="14"/>
  <c r="V98" i="14"/>
  <c r="V99" i="14"/>
  <c r="V100" i="14"/>
  <c r="V101" i="14"/>
  <c r="V102" i="14"/>
  <c r="V103" i="14"/>
  <c r="V104" i="14"/>
  <c r="V105" i="14"/>
  <c r="V106" i="14"/>
  <c r="V107" i="14"/>
  <c r="V108" i="14"/>
  <c r="V109" i="14"/>
  <c r="V110" i="14"/>
  <c r="V111" i="14"/>
  <c r="V112" i="14"/>
  <c r="V113" i="14"/>
  <c r="V114" i="14"/>
  <c r="V115" i="14"/>
  <c r="V116" i="14"/>
  <c r="V117" i="14"/>
  <c r="V118" i="14"/>
  <c r="V119" i="14"/>
  <c r="V120" i="14"/>
  <c r="V121" i="14"/>
  <c r="V122" i="14"/>
  <c r="V123" i="14"/>
  <c r="V124" i="14"/>
  <c r="V125" i="14"/>
  <c r="V126" i="14"/>
  <c r="V127" i="14"/>
  <c r="V128" i="14"/>
  <c r="V129" i="14"/>
  <c r="V130" i="14"/>
  <c r="V131" i="14"/>
  <c r="V132" i="14"/>
  <c r="V133" i="14"/>
  <c r="V134" i="14"/>
  <c r="V135" i="14"/>
  <c r="V136" i="14"/>
  <c r="V137" i="14"/>
  <c r="V138" i="14"/>
  <c r="V139" i="14"/>
  <c r="V140" i="14"/>
  <c r="V141" i="14"/>
  <c r="V142" i="14"/>
  <c r="V143" i="14"/>
  <c r="V144" i="14"/>
  <c r="V145" i="14"/>
  <c r="V146" i="14"/>
  <c r="V147" i="14"/>
  <c r="V148" i="14"/>
  <c r="V149" i="14"/>
  <c r="V150" i="14"/>
  <c r="V151" i="14"/>
  <c r="V152" i="14"/>
  <c r="V153" i="14"/>
  <c r="V154" i="14"/>
  <c r="V155" i="14"/>
  <c r="V156" i="14"/>
  <c r="V157" i="14"/>
  <c r="V158" i="14"/>
  <c r="V159" i="14"/>
  <c r="V160" i="14"/>
  <c r="V161" i="14"/>
  <c r="V162" i="14"/>
  <c r="V163" i="14"/>
  <c r="V164" i="14"/>
  <c r="V165" i="14"/>
  <c r="V166" i="14"/>
  <c r="V167" i="14"/>
  <c r="V168" i="14"/>
  <c r="V169" i="14"/>
  <c r="V170" i="14"/>
  <c r="V171" i="14"/>
  <c r="V172" i="14"/>
  <c r="V173" i="14"/>
  <c r="V174" i="14"/>
  <c r="V175" i="14"/>
  <c r="V176" i="14"/>
  <c r="V177" i="14"/>
  <c r="V178" i="14"/>
  <c r="V179" i="14"/>
  <c r="V180" i="14"/>
  <c r="V181" i="14"/>
  <c r="V182" i="14"/>
  <c r="V183" i="14"/>
  <c r="V184" i="14"/>
  <c r="V185" i="14"/>
  <c r="V186" i="14"/>
  <c r="V187" i="14"/>
  <c r="V188" i="14"/>
  <c r="V189" i="14"/>
  <c r="V190" i="14"/>
  <c r="V191" i="14"/>
  <c r="V192" i="14"/>
  <c r="V193" i="14"/>
  <c r="V194" i="14"/>
  <c r="V195" i="14"/>
  <c r="V196" i="14"/>
  <c r="V197" i="14"/>
  <c r="V198" i="14"/>
  <c r="V199" i="14"/>
  <c r="V200" i="14"/>
  <c r="V201" i="14"/>
  <c r="V202" i="14"/>
  <c r="V203" i="14"/>
  <c r="V204" i="14"/>
  <c r="V205" i="14"/>
  <c r="V206" i="14"/>
  <c r="V207" i="14"/>
  <c r="V208" i="14"/>
  <c r="V209" i="14"/>
  <c r="V210" i="14"/>
  <c r="V211" i="14"/>
  <c r="V212" i="14"/>
  <c r="V213" i="14"/>
  <c r="V214" i="14"/>
  <c r="V215" i="14"/>
  <c r="V216" i="14"/>
  <c r="V217" i="14"/>
  <c r="V218" i="14"/>
  <c r="V219" i="14"/>
  <c r="V220" i="14"/>
  <c r="V221" i="14"/>
  <c r="V3" i="14"/>
  <c r="X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" i="14"/>
  <c r="T3" i="14" l="1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T92" i="14"/>
  <c r="T93" i="14"/>
  <c r="T94" i="14"/>
  <c r="T95" i="14"/>
  <c r="T96" i="14"/>
  <c r="T97" i="14"/>
  <c r="T98" i="14"/>
  <c r="T99" i="14"/>
  <c r="T100" i="14"/>
  <c r="T101" i="14"/>
  <c r="T102" i="14"/>
  <c r="T103" i="14"/>
  <c r="T104" i="14"/>
  <c r="T105" i="14"/>
  <c r="T106" i="14"/>
  <c r="T107" i="14"/>
  <c r="T108" i="14"/>
  <c r="T109" i="14"/>
  <c r="T110" i="14"/>
  <c r="T111" i="14"/>
  <c r="T112" i="14"/>
  <c r="T113" i="14"/>
  <c r="T114" i="14"/>
  <c r="T115" i="14"/>
  <c r="T116" i="14"/>
  <c r="T117" i="14"/>
  <c r="T118" i="14"/>
  <c r="T119" i="14"/>
  <c r="T120" i="14"/>
  <c r="T121" i="14"/>
  <c r="T122" i="14"/>
  <c r="T123" i="14"/>
  <c r="T124" i="14"/>
  <c r="T125" i="14"/>
  <c r="T126" i="14"/>
  <c r="T127" i="14"/>
  <c r="T128" i="14"/>
  <c r="T129" i="14"/>
  <c r="T130" i="14"/>
  <c r="T131" i="14"/>
  <c r="T132" i="14"/>
  <c r="T133" i="14"/>
  <c r="T134" i="14"/>
  <c r="T135" i="14"/>
  <c r="T136" i="14"/>
  <c r="T137" i="14"/>
  <c r="T138" i="14"/>
  <c r="T139" i="14"/>
  <c r="T140" i="14"/>
  <c r="T141" i="14"/>
  <c r="T142" i="14"/>
  <c r="T143" i="14"/>
  <c r="T144" i="14"/>
  <c r="T145" i="14"/>
  <c r="T146" i="14"/>
  <c r="T147" i="14"/>
  <c r="T148" i="14"/>
  <c r="T149" i="14"/>
  <c r="T150" i="14"/>
  <c r="T151" i="14"/>
  <c r="T152" i="14"/>
  <c r="T153" i="14"/>
  <c r="T154" i="14"/>
  <c r="T155" i="14"/>
  <c r="T156" i="14"/>
  <c r="T157" i="14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75" i="14"/>
  <c r="T176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89" i="14"/>
  <c r="T190" i="14"/>
  <c r="T191" i="14"/>
  <c r="T192" i="14"/>
  <c r="T193" i="14"/>
  <c r="T194" i="14"/>
  <c r="T195" i="14"/>
  <c r="T196" i="14"/>
  <c r="T197" i="14"/>
  <c r="T198" i="14"/>
  <c r="T199" i="14"/>
  <c r="T200" i="14"/>
  <c r="T201" i="14"/>
  <c r="T202" i="14"/>
  <c r="T203" i="14"/>
  <c r="T204" i="14"/>
  <c r="T205" i="14"/>
  <c r="T206" i="14"/>
  <c r="T207" i="14"/>
  <c r="T208" i="14"/>
  <c r="T209" i="14"/>
  <c r="T210" i="14"/>
  <c r="T211" i="14"/>
  <c r="T212" i="14"/>
  <c r="T213" i="14"/>
  <c r="T214" i="14"/>
  <c r="T215" i="14"/>
  <c r="T216" i="14"/>
  <c r="T217" i="14"/>
  <c r="T218" i="14"/>
  <c r="T219" i="14"/>
  <c r="T220" i="14"/>
  <c r="T221" i="14"/>
  <c r="T2" i="14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6" i="10"/>
  <c r="S3" i="14"/>
  <c r="U3" i="14" s="1"/>
  <c r="S4" i="14"/>
  <c r="S5" i="14"/>
  <c r="U5" i="14" s="1"/>
  <c r="S6" i="14"/>
  <c r="S7" i="14"/>
  <c r="S8" i="14"/>
  <c r="U8" i="14" s="1"/>
  <c r="S9" i="14"/>
  <c r="S10" i="14"/>
  <c r="S11" i="14"/>
  <c r="U11" i="14" s="1"/>
  <c r="S12" i="14"/>
  <c r="S13" i="14"/>
  <c r="U13" i="14" s="1"/>
  <c r="S14" i="14"/>
  <c r="S15" i="14"/>
  <c r="S16" i="14"/>
  <c r="U16" i="14" s="1"/>
  <c r="S17" i="14"/>
  <c r="S18" i="14"/>
  <c r="S19" i="14"/>
  <c r="U19" i="14" s="1"/>
  <c r="S20" i="14"/>
  <c r="S21" i="14"/>
  <c r="U21" i="14" s="1"/>
  <c r="S22" i="14"/>
  <c r="S23" i="14"/>
  <c r="S24" i="14"/>
  <c r="U24" i="14" s="1"/>
  <c r="S25" i="14"/>
  <c r="S26" i="14"/>
  <c r="S27" i="14"/>
  <c r="U27" i="14" s="1"/>
  <c r="S28" i="14"/>
  <c r="S29" i="14"/>
  <c r="U29" i="14" s="1"/>
  <c r="S30" i="14"/>
  <c r="S31" i="14"/>
  <c r="S32" i="14"/>
  <c r="U32" i="14" s="1"/>
  <c r="S33" i="14"/>
  <c r="S34" i="14"/>
  <c r="S35" i="14"/>
  <c r="U35" i="14" s="1"/>
  <c r="S36" i="14"/>
  <c r="S37" i="14"/>
  <c r="U37" i="14" s="1"/>
  <c r="S38" i="14"/>
  <c r="S39" i="14"/>
  <c r="S40" i="14"/>
  <c r="U40" i="14" s="1"/>
  <c r="S41" i="14"/>
  <c r="S42" i="14"/>
  <c r="S43" i="14"/>
  <c r="U43" i="14" s="1"/>
  <c r="S44" i="14"/>
  <c r="S45" i="14"/>
  <c r="U45" i="14" s="1"/>
  <c r="S46" i="14"/>
  <c r="S47" i="14"/>
  <c r="S48" i="14"/>
  <c r="U48" i="14" s="1"/>
  <c r="S49" i="14"/>
  <c r="S50" i="14"/>
  <c r="S51" i="14"/>
  <c r="U51" i="14" s="1"/>
  <c r="S52" i="14"/>
  <c r="S53" i="14"/>
  <c r="U53" i="14" s="1"/>
  <c r="S54" i="14"/>
  <c r="S55" i="14"/>
  <c r="S56" i="14"/>
  <c r="U56" i="14" s="1"/>
  <c r="S57" i="14"/>
  <c r="S58" i="14"/>
  <c r="S59" i="14"/>
  <c r="U59" i="14" s="1"/>
  <c r="S60" i="14"/>
  <c r="S61" i="14"/>
  <c r="U61" i="14" s="1"/>
  <c r="S62" i="14"/>
  <c r="S63" i="14"/>
  <c r="S64" i="14"/>
  <c r="U64" i="14" s="1"/>
  <c r="S65" i="14"/>
  <c r="S66" i="14"/>
  <c r="S67" i="14"/>
  <c r="U67" i="14" s="1"/>
  <c r="S68" i="14"/>
  <c r="S69" i="14"/>
  <c r="U69" i="14" s="1"/>
  <c r="S70" i="14"/>
  <c r="S71" i="14"/>
  <c r="S72" i="14"/>
  <c r="U72" i="14" s="1"/>
  <c r="S73" i="14"/>
  <c r="S74" i="14"/>
  <c r="S75" i="14"/>
  <c r="U75" i="14" s="1"/>
  <c r="S76" i="14"/>
  <c r="S77" i="14"/>
  <c r="U77" i="14" s="1"/>
  <c r="S78" i="14"/>
  <c r="S79" i="14"/>
  <c r="S80" i="14"/>
  <c r="U80" i="14" s="1"/>
  <c r="S81" i="14"/>
  <c r="S82" i="14"/>
  <c r="S83" i="14"/>
  <c r="U83" i="14" s="1"/>
  <c r="S84" i="14"/>
  <c r="S85" i="14"/>
  <c r="U85" i="14" s="1"/>
  <c r="S86" i="14"/>
  <c r="S87" i="14"/>
  <c r="S88" i="14"/>
  <c r="U88" i="14" s="1"/>
  <c r="S89" i="14"/>
  <c r="S90" i="14"/>
  <c r="S91" i="14"/>
  <c r="U91" i="14" s="1"/>
  <c r="S92" i="14"/>
  <c r="S93" i="14"/>
  <c r="U93" i="14" s="1"/>
  <c r="S94" i="14"/>
  <c r="S95" i="14"/>
  <c r="S96" i="14"/>
  <c r="U96" i="14" s="1"/>
  <c r="S97" i="14"/>
  <c r="S98" i="14"/>
  <c r="S99" i="14"/>
  <c r="U99" i="14" s="1"/>
  <c r="S100" i="14"/>
  <c r="S101" i="14"/>
  <c r="U101" i="14" s="1"/>
  <c r="S102" i="14"/>
  <c r="S103" i="14"/>
  <c r="S104" i="14"/>
  <c r="U104" i="14" s="1"/>
  <c r="S105" i="14"/>
  <c r="S106" i="14"/>
  <c r="S107" i="14"/>
  <c r="U107" i="14" s="1"/>
  <c r="S108" i="14"/>
  <c r="S109" i="14"/>
  <c r="U109" i="14" s="1"/>
  <c r="S110" i="14"/>
  <c r="S111" i="14"/>
  <c r="S112" i="14"/>
  <c r="U112" i="14" s="1"/>
  <c r="S113" i="14"/>
  <c r="S114" i="14"/>
  <c r="S115" i="14"/>
  <c r="U115" i="14" s="1"/>
  <c r="S116" i="14"/>
  <c r="S117" i="14"/>
  <c r="U117" i="14" s="1"/>
  <c r="S118" i="14"/>
  <c r="S119" i="14"/>
  <c r="S120" i="14"/>
  <c r="U120" i="14" s="1"/>
  <c r="S121" i="14"/>
  <c r="S122" i="14"/>
  <c r="S123" i="14"/>
  <c r="U123" i="14" s="1"/>
  <c r="S124" i="14"/>
  <c r="S125" i="14"/>
  <c r="U125" i="14" s="1"/>
  <c r="S126" i="14"/>
  <c r="S127" i="14"/>
  <c r="S128" i="14"/>
  <c r="U128" i="14" s="1"/>
  <c r="S129" i="14"/>
  <c r="S130" i="14"/>
  <c r="S131" i="14"/>
  <c r="U131" i="14" s="1"/>
  <c r="S132" i="14"/>
  <c r="S133" i="14"/>
  <c r="U133" i="14" s="1"/>
  <c r="S134" i="14"/>
  <c r="S135" i="14"/>
  <c r="S136" i="14"/>
  <c r="U136" i="14" s="1"/>
  <c r="S137" i="14"/>
  <c r="S138" i="14"/>
  <c r="S139" i="14"/>
  <c r="U139" i="14" s="1"/>
  <c r="S140" i="14"/>
  <c r="S141" i="14"/>
  <c r="U141" i="14" s="1"/>
  <c r="S142" i="14"/>
  <c r="S143" i="14"/>
  <c r="S144" i="14"/>
  <c r="U144" i="14" s="1"/>
  <c r="S145" i="14"/>
  <c r="S146" i="14"/>
  <c r="S147" i="14"/>
  <c r="U147" i="14" s="1"/>
  <c r="S148" i="14"/>
  <c r="S149" i="14"/>
  <c r="U149" i="14" s="1"/>
  <c r="S150" i="14"/>
  <c r="S151" i="14"/>
  <c r="S152" i="14"/>
  <c r="U152" i="14" s="1"/>
  <c r="S153" i="14"/>
  <c r="S154" i="14"/>
  <c r="S155" i="14"/>
  <c r="U155" i="14" s="1"/>
  <c r="S156" i="14"/>
  <c r="S157" i="14"/>
  <c r="U157" i="14" s="1"/>
  <c r="S158" i="14"/>
  <c r="S159" i="14"/>
  <c r="S160" i="14"/>
  <c r="U160" i="14" s="1"/>
  <c r="S161" i="14"/>
  <c r="S162" i="14"/>
  <c r="S163" i="14"/>
  <c r="U163" i="14" s="1"/>
  <c r="S164" i="14"/>
  <c r="S165" i="14"/>
  <c r="U165" i="14" s="1"/>
  <c r="S166" i="14"/>
  <c r="S167" i="14"/>
  <c r="S168" i="14"/>
  <c r="U168" i="14" s="1"/>
  <c r="S169" i="14"/>
  <c r="S170" i="14"/>
  <c r="S171" i="14"/>
  <c r="U171" i="14" s="1"/>
  <c r="S172" i="14"/>
  <c r="S173" i="14"/>
  <c r="U173" i="14" s="1"/>
  <c r="S174" i="14"/>
  <c r="S175" i="14"/>
  <c r="S176" i="14"/>
  <c r="U176" i="14" s="1"/>
  <c r="S177" i="14"/>
  <c r="S178" i="14"/>
  <c r="S179" i="14"/>
  <c r="U179" i="14" s="1"/>
  <c r="S180" i="14"/>
  <c r="S181" i="14"/>
  <c r="U181" i="14" s="1"/>
  <c r="S182" i="14"/>
  <c r="S183" i="14"/>
  <c r="S184" i="14"/>
  <c r="U184" i="14" s="1"/>
  <c r="S185" i="14"/>
  <c r="S186" i="14"/>
  <c r="S187" i="14"/>
  <c r="U187" i="14" s="1"/>
  <c r="S188" i="14"/>
  <c r="S189" i="14"/>
  <c r="U189" i="14" s="1"/>
  <c r="S190" i="14"/>
  <c r="S191" i="14"/>
  <c r="S192" i="14"/>
  <c r="U192" i="14" s="1"/>
  <c r="S193" i="14"/>
  <c r="S194" i="14"/>
  <c r="S195" i="14"/>
  <c r="U195" i="14" s="1"/>
  <c r="S196" i="14"/>
  <c r="S197" i="14"/>
  <c r="U197" i="14" s="1"/>
  <c r="S198" i="14"/>
  <c r="S199" i="14"/>
  <c r="S200" i="14"/>
  <c r="U200" i="14" s="1"/>
  <c r="S201" i="14"/>
  <c r="S202" i="14"/>
  <c r="S203" i="14"/>
  <c r="U203" i="14" s="1"/>
  <c r="S204" i="14"/>
  <c r="S205" i="14"/>
  <c r="U205" i="14" s="1"/>
  <c r="S206" i="14"/>
  <c r="S207" i="14"/>
  <c r="S208" i="14"/>
  <c r="U208" i="14" s="1"/>
  <c r="S209" i="14"/>
  <c r="S210" i="14"/>
  <c r="S211" i="14"/>
  <c r="U211" i="14" s="1"/>
  <c r="S212" i="14"/>
  <c r="S213" i="14"/>
  <c r="U213" i="14" s="1"/>
  <c r="S214" i="14"/>
  <c r="S215" i="14"/>
  <c r="S216" i="14"/>
  <c r="U216" i="14" s="1"/>
  <c r="S217" i="14"/>
  <c r="S218" i="14"/>
  <c r="S219" i="14"/>
  <c r="U219" i="14" s="1"/>
  <c r="S220" i="14"/>
  <c r="S221" i="14"/>
  <c r="U221" i="14" s="1"/>
  <c r="S2" i="14"/>
  <c r="O221" i="14"/>
  <c r="N221" i="14"/>
  <c r="J221" i="14"/>
  <c r="I221" i="14"/>
  <c r="E221" i="14"/>
  <c r="D221" i="14"/>
  <c r="B221" i="14"/>
  <c r="O220" i="14"/>
  <c r="N220" i="14"/>
  <c r="J220" i="14"/>
  <c r="I220" i="14"/>
  <c r="E220" i="14"/>
  <c r="D220" i="14"/>
  <c r="B220" i="14"/>
  <c r="O219" i="14"/>
  <c r="N219" i="14"/>
  <c r="J219" i="14"/>
  <c r="I219" i="14"/>
  <c r="E219" i="14"/>
  <c r="D219" i="14"/>
  <c r="F219" i="14" s="1"/>
  <c r="G220" i="14" s="1"/>
  <c r="B219" i="14"/>
  <c r="O218" i="14"/>
  <c r="N218" i="14"/>
  <c r="J218" i="14"/>
  <c r="I218" i="14"/>
  <c r="E218" i="14"/>
  <c r="D218" i="14"/>
  <c r="B218" i="14"/>
  <c r="O217" i="14"/>
  <c r="N217" i="14"/>
  <c r="J217" i="14"/>
  <c r="I217" i="14"/>
  <c r="E217" i="14"/>
  <c r="D217" i="14"/>
  <c r="B217" i="14"/>
  <c r="O216" i="14"/>
  <c r="N216" i="14"/>
  <c r="J216" i="14"/>
  <c r="I216" i="14"/>
  <c r="E216" i="14"/>
  <c r="D216" i="14"/>
  <c r="B216" i="14"/>
  <c r="O215" i="14"/>
  <c r="N215" i="14"/>
  <c r="J215" i="14"/>
  <c r="I215" i="14"/>
  <c r="E215" i="14"/>
  <c r="D215" i="14"/>
  <c r="B215" i="14"/>
  <c r="O214" i="14"/>
  <c r="N214" i="14"/>
  <c r="J214" i="14"/>
  <c r="I214" i="14"/>
  <c r="E214" i="14"/>
  <c r="D214" i="14"/>
  <c r="B214" i="14"/>
  <c r="O213" i="14"/>
  <c r="N213" i="14"/>
  <c r="J213" i="14"/>
  <c r="I213" i="14"/>
  <c r="E213" i="14"/>
  <c r="D213" i="14"/>
  <c r="B213" i="14"/>
  <c r="O212" i="14"/>
  <c r="N212" i="14"/>
  <c r="J212" i="14"/>
  <c r="I212" i="14"/>
  <c r="E212" i="14"/>
  <c r="D212" i="14"/>
  <c r="B212" i="14"/>
  <c r="O211" i="14"/>
  <c r="N211" i="14"/>
  <c r="J211" i="14"/>
  <c r="I211" i="14"/>
  <c r="E211" i="14"/>
  <c r="D211" i="14"/>
  <c r="B211" i="14"/>
  <c r="O210" i="14"/>
  <c r="N210" i="14"/>
  <c r="J210" i="14"/>
  <c r="I210" i="14"/>
  <c r="E210" i="14"/>
  <c r="D210" i="14"/>
  <c r="B210" i="14"/>
  <c r="O209" i="14"/>
  <c r="N209" i="14"/>
  <c r="J209" i="14"/>
  <c r="I209" i="14"/>
  <c r="E209" i="14"/>
  <c r="D209" i="14"/>
  <c r="B209" i="14"/>
  <c r="O208" i="14"/>
  <c r="N208" i="14"/>
  <c r="J208" i="14"/>
  <c r="I208" i="14"/>
  <c r="E208" i="14"/>
  <c r="D208" i="14"/>
  <c r="B208" i="14"/>
  <c r="O207" i="14"/>
  <c r="N207" i="14"/>
  <c r="J207" i="14"/>
  <c r="I207" i="14"/>
  <c r="E207" i="14"/>
  <c r="D207" i="14"/>
  <c r="B207" i="14"/>
  <c r="O206" i="14"/>
  <c r="N206" i="14"/>
  <c r="J206" i="14"/>
  <c r="I206" i="14"/>
  <c r="E206" i="14"/>
  <c r="D206" i="14"/>
  <c r="B206" i="14"/>
  <c r="O205" i="14"/>
  <c r="N205" i="14"/>
  <c r="J205" i="14"/>
  <c r="I205" i="14"/>
  <c r="E205" i="14"/>
  <c r="D205" i="14"/>
  <c r="B205" i="14"/>
  <c r="O204" i="14"/>
  <c r="N204" i="14"/>
  <c r="J204" i="14"/>
  <c r="I204" i="14"/>
  <c r="E204" i="14"/>
  <c r="D204" i="14"/>
  <c r="B204" i="14"/>
  <c r="O203" i="14"/>
  <c r="N203" i="14"/>
  <c r="J203" i="14"/>
  <c r="I203" i="14"/>
  <c r="E203" i="14"/>
  <c r="D203" i="14"/>
  <c r="B203" i="14"/>
  <c r="O202" i="14"/>
  <c r="N202" i="14"/>
  <c r="J202" i="14"/>
  <c r="I202" i="14"/>
  <c r="E202" i="14"/>
  <c r="D202" i="14"/>
  <c r="B202" i="14"/>
  <c r="O201" i="14"/>
  <c r="N201" i="14"/>
  <c r="J201" i="14"/>
  <c r="I201" i="14"/>
  <c r="E201" i="14"/>
  <c r="D201" i="14"/>
  <c r="B201" i="14"/>
  <c r="O200" i="14"/>
  <c r="N200" i="14"/>
  <c r="J200" i="14"/>
  <c r="I200" i="14"/>
  <c r="E200" i="14"/>
  <c r="D200" i="14"/>
  <c r="B200" i="14"/>
  <c r="O199" i="14"/>
  <c r="N199" i="14"/>
  <c r="J199" i="14"/>
  <c r="I199" i="14"/>
  <c r="E199" i="14"/>
  <c r="D199" i="14"/>
  <c r="B199" i="14"/>
  <c r="O198" i="14"/>
  <c r="N198" i="14"/>
  <c r="J198" i="14"/>
  <c r="I198" i="14"/>
  <c r="E198" i="14"/>
  <c r="D198" i="14"/>
  <c r="B198" i="14"/>
  <c r="O197" i="14"/>
  <c r="N197" i="14"/>
  <c r="J197" i="14"/>
  <c r="I197" i="14"/>
  <c r="E197" i="14"/>
  <c r="D197" i="14"/>
  <c r="B197" i="14"/>
  <c r="O196" i="14"/>
  <c r="N196" i="14"/>
  <c r="J196" i="14"/>
  <c r="I196" i="14"/>
  <c r="E196" i="14"/>
  <c r="D196" i="14"/>
  <c r="B196" i="14"/>
  <c r="O195" i="14"/>
  <c r="N195" i="14"/>
  <c r="J195" i="14"/>
  <c r="I195" i="14"/>
  <c r="E195" i="14"/>
  <c r="D195" i="14"/>
  <c r="B195" i="14"/>
  <c r="O194" i="14"/>
  <c r="N194" i="14"/>
  <c r="J194" i="14"/>
  <c r="I194" i="14"/>
  <c r="E194" i="14"/>
  <c r="D194" i="14"/>
  <c r="B194" i="14"/>
  <c r="O193" i="14"/>
  <c r="N193" i="14"/>
  <c r="J193" i="14"/>
  <c r="I193" i="14"/>
  <c r="E193" i="14"/>
  <c r="D193" i="14"/>
  <c r="B193" i="14"/>
  <c r="O192" i="14"/>
  <c r="N192" i="14"/>
  <c r="J192" i="14"/>
  <c r="I192" i="14"/>
  <c r="E192" i="14"/>
  <c r="D192" i="14"/>
  <c r="B192" i="14"/>
  <c r="O191" i="14"/>
  <c r="N191" i="14"/>
  <c r="J191" i="14"/>
  <c r="I191" i="14"/>
  <c r="E191" i="14"/>
  <c r="D191" i="14"/>
  <c r="B191" i="14"/>
  <c r="O190" i="14"/>
  <c r="N190" i="14"/>
  <c r="J190" i="14"/>
  <c r="I190" i="14"/>
  <c r="E190" i="14"/>
  <c r="D190" i="14"/>
  <c r="B190" i="14"/>
  <c r="O189" i="14"/>
  <c r="N189" i="14"/>
  <c r="J189" i="14"/>
  <c r="I189" i="14"/>
  <c r="E189" i="14"/>
  <c r="D189" i="14"/>
  <c r="F189" i="14" s="1"/>
  <c r="G190" i="14" s="1"/>
  <c r="B189" i="14"/>
  <c r="O188" i="14"/>
  <c r="N188" i="14"/>
  <c r="J188" i="14"/>
  <c r="I188" i="14"/>
  <c r="E188" i="14"/>
  <c r="D188" i="14"/>
  <c r="B188" i="14"/>
  <c r="O187" i="14"/>
  <c r="N187" i="14"/>
  <c r="J187" i="14"/>
  <c r="I187" i="14"/>
  <c r="E187" i="14"/>
  <c r="D187" i="14"/>
  <c r="F187" i="14" s="1"/>
  <c r="G188" i="14" s="1"/>
  <c r="B187" i="14"/>
  <c r="O186" i="14"/>
  <c r="N186" i="14"/>
  <c r="J186" i="14"/>
  <c r="I186" i="14"/>
  <c r="E186" i="14"/>
  <c r="D186" i="14"/>
  <c r="B186" i="14"/>
  <c r="O185" i="14"/>
  <c r="N185" i="14"/>
  <c r="J185" i="14"/>
  <c r="I185" i="14"/>
  <c r="E185" i="14"/>
  <c r="D185" i="14"/>
  <c r="B185" i="14"/>
  <c r="O184" i="14"/>
  <c r="N184" i="14"/>
  <c r="J184" i="14"/>
  <c r="I184" i="14"/>
  <c r="E184" i="14"/>
  <c r="D184" i="14"/>
  <c r="B184" i="14"/>
  <c r="O183" i="14"/>
  <c r="N183" i="14"/>
  <c r="J183" i="14"/>
  <c r="I183" i="14"/>
  <c r="E183" i="14"/>
  <c r="D183" i="14"/>
  <c r="B183" i="14"/>
  <c r="O182" i="14"/>
  <c r="N182" i="14"/>
  <c r="J182" i="14"/>
  <c r="I182" i="14"/>
  <c r="E182" i="14"/>
  <c r="D182" i="14"/>
  <c r="B182" i="14"/>
  <c r="O181" i="14"/>
  <c r="N181" i="14"/>
  <c r="J181" i="14"/>
  <c r="I181" i="14"/>
  <c r="E181" i="14"/>
  <c r="D181" i="14"/>
  <c r="F181" i="14" s="1"/>
  <c r="G182" i="14" s="1"/>
  <c r="B181" i="14"/>
  <c r="O180" i="14"/>
  <c r="N180" i="14"/>
  <c r="J180" i="14"/>
  <c r="I180" i="14"/>
  <c r="E180" i="14"/>
  <c r="D180" i="14"/>
  <c r="B180" i="14"/>
  <c r="O179" i="14"/>
  <c r="N179" i="14"/>
  <c r="J179" i="14"/>
  <c r="I179" i="14"/>
  <c r="E179" i="14"/>
  <c r="D179" i="14"/>
  <c r="B179" i="14"/>
  <c r="O178" i="14"/>
  <c r="N178" i="14"/>
  <c r="J178" i="14"/>
  <c r="I178" i="14"/>
  <c r="E178" i="14"/>
  <c r="D178" i="14"/>
  <c r="B178" i="14"/>
  <c r="O177" i="14"/>
  <c r="N177" i="14"/>
  <c r="J177" i="14"/>
  <c r="I177" i="14"/>
  <c r="E177" i="14"/>
  <c r="D177" i="14"/>
  <c r="B177" i="14"/>
  <c r="O176" i="14"/>
  <c r="N176" i="14"/>
  <c r="J176" i="14"/>
  <c r="I176" i="14"/>
  <c r="E176" i="14"/>
  <c r="D176" i="14"/>
  <c r="B176" i="14"/>
  <c r="O175" i="14"/>
  <c r="N175" i="14"/>
  <c r="J175" i="14"/>
  <c r="I175" i="14"/>
  <c r="E175" i="14"/>
  <c r="D175" i="14"/>
  <c r="B175" i="14"/>
  <c r="O174" i="14"/>
  <c r="N174" i="14"/>
  <c r="J174" i="14"/>
  <c r="I174" i="14"/>
  <c r="E174" i="14"/>
  <c r="D174" i="14"/>
  <c r="B174" i="14"/>
  <c r="O173" i="14"/>
  <c r="N173" i="14"/>
  <c r="J173" i="14"/>
  <c r="I173" i="14"/>
  <c r="E173" i="14"/>
  <c r="D173" i="14"/>
  <c r="B173" i="14"/>
  <c r="O172" i="14"/>
  <c r="N172" i="14"/>
  <c r="J172" i="14"/>
  <c r="I172" i="14"/>
  <c r="E172" i="14"/>
  <c r="D172" i="14"/>
  <c r="B172" i="14"/>
  <c r="O171" i="14"/>
  <c r="N171" i="14"/>
  <c r="J171" i="14"/>
  <c r="I171" i="14"/>
  <c r="E171" i="14"/>
  <c r="D171" i="14"/>
  <c r="B171" i="14"/>
  <c r="O170" i="14"/>
  <c r="N170" i="14"/>
  <c r="J170" i="14"/>
  <c r="I170" i="14"/>
  <c r="E170" i="14"/>
  <c r="D170" i="14"/>
  <c r="B170" i="14"/>
  <c r="O169" i="14"/>
  <c r="N169" i="14"/>
  <c r="J169" i="14"/>
  <c r="I169" i="14"/>
  <c r="E169" i="14"/>
  <c r="D169" i="14"/>
  <c r="B169" i="14"/>
  <c r="O168" i="14"/>
  <c r="N168" i="14"/>
  <c r="J168" i="14"/>
  <c r="I168" i="14"/>
  <c r="E168" i="14"/>
  <c r="D168" i="14"/>
  <c r="B168" i="14"/>
  <c r="O167" i="14"/>
  <c r="N167" i="14"/>
  <c r="J167" i="14"/>
  <c r="I167" i="14"/>
  <c r="E167" i="14"/>
  <c r="D167" i="14"/>
  <c r="B167" i="14"/>
  <c r="O166" i="14"/>
  <c r="N166" i="14"/>
  <c r="J166" i="14"/>
  <c r="I166" i="14"/>
  <c r="E166" i="14"/>
  <c r="D166" i="14"/>
  <c r="B166" i="14"/>
  <c r="O165" i="14"/>
  <c r="N165" i="14"/>
  <c r="J165" i="14"/>
  <c r="I165" i="14"/>
  <c r="E165" i="14"/>
  <c r="D165" i="14"/>
  <c r="B165" i="14"/>
  <c r="O164" i="14"/>
  <c r="N164" i="14"/>
  <c r="J164" i="14"/>
  <c r="I164" i="14"/>
  <c r="E164" i="14"/>
  <c r="D164" i="14"/>
  <c r="B164" i="14"/>
  <c r="O163" i="14"/>
  <c r="N163" i="14"/>
  <c r="J163" i="14"/>
  <c r="I163" i="14"/>
  <c r="E163" i="14"/>
  <c r="D163" i="14"/>
  <c r="B163" i="14"/>
  <c r="O162" i="14"/>
  <c r="N162" i="14"/>
  <c r="J162" i="14"/>
  <c r="I162" i="14"/>
  <c r="E162" i="14"/>
  <c r="D162" i="14"/>
  <c r="B162" i="14"/>
  <c r="O161" i="14"/>
  <c r="N161" i="14"/>
  <c r="J161" i="14"/>
  <c r="I161" i="14"/>
  <c r="E161" i="14"/>
  <c r="D161" i="14"/>
  <c r="B161" i="14"/>
  <c r="O160" i="14"/>
  <c r="N160" i="14"/>
  <c r="J160" i="14"/>
  <c r="I160" i="14"/>
  <c r="E160" i="14"/>
  <c r="D160" i="14"/>
  <c r="B160" i="14"/>
  <c r="O159" i="14"/>
  <c r="N159" i="14"/>
  <c r="J159" i="14"/>
  <c r="I159" i="14"/>
  <c r="E159" i="14"/>
  <c r="D159" i="14"/>
  <c r="B159" i="14"/>
  <c r="O158" i="14"/>
  <c r="N158" i="14"/>
  <c r="J158" i="14"/>
  <c r="I158" i="14"/>
  <c r="E158" i="14"/>
  <c r="D158" i="14"/>
  <c r="B158" i="14"/>
  <c r="O157" i="14"/>
  <c r="N157" i="14"/>
  <c r="J157" i="14"/>
  <c r="I157" i="14"/>
  <c r="E157" i="14"/>
  <c r="D157" i="14"/>
  <c r="B157" i="14"/>
  <c r="O156" i="14"/>
  <c r="N156" i="14"/>
  <c r="J156" i="14"/>
  <c r="I156" i="14"/>
  <c r="E156" i="14"/>
  <c r="D156" i="14"/>
  <c r="B156" i="14"/>
  <c r="O155" i="14"/>
  <c r="N155" i="14"/>
  <c r="J155" i="14"/>
  <c r="I155" i="14"/>
  <c r="E155" i="14"/>
  <c r="D155" i="14"/>
  <c r="F155" i="14" s="1"/>
  <c r="G156" i="14" s="1"/>
  <c r="B155" i="14"/>
  <c r="O154" i="14"/>
  <c r="N154" i="14"/>
  <c r="J154" i="14"/>
  <c r="I154" i="14"/>
  <c r="E154" i="14"/>
  <c r="D154" i="14"/>
  <c r="B154" i="14"/>
  <c r="O153" i="14"/>
  <c r="N153" i="14"/>
  <c r="J153" i="14"/>
  <c r="I153" i="14"/>
  <c r="E153" i="14"/>
  <c r="D153" i="14"/>
  <c r="B153" i="14"/>
  <c r="O152" i="14"/>
  <c r="N152" i="14"/>
  <c r="J152" i="14"/>
  <c r="I152" i="14"/>
  <c r="E152" i="14"/>
  <c r="D152" i="14"/>
  <c r="B152" i="14"/>
  <c r="O151" i="14"/>
  <c r="N151" i="14"/>
  <c r="J151" i="14"/>
  <c r="I151" i="14"/>
  <c r="E151" i="14"/>
  <c r="D151" i="14"/>
  <c r="B151" i="14"/>
  <c r="O150" i="14"/>
  <c r="N150" i="14"/>
  <c r="J150" i="14"/>
  <c r="I150" i="14"/>
  <c r="E150" i="14"/>
  <c r="D150" i="14"/>
  <c r="B150" i="14"/>
  <c r="O149" i="14"/>
  <c r="N149" i="14"/>
  <c r="J149" i="14"/>
  <c r="I149" i="14"/>
  <c r="E149" i="14"/>
  <c r="D149" i="14"/>
  <c r="B149" i="14"/>
  <c r="O148" i="14"/>
  <c r="N148" i="14"/>
  <c r="J148" i="14"/>
  <c r="I148" i="14"/>
  <c r="E148" i="14"/>
  <c r="D148" i="14"/>
  <c r="B148" i="14"/>
  <c r="O147" i="14"/>
  <c r="N147" i="14"/>
  <c r="J147" i="14"/>
  <c r="I147" i="14"/>
  <c r="E147" i="14"/>
  <c r="D147" i="14"/>
  <c r="B147" i="14"/>
  <c r="O146" i="14"/>
  <c r="N146" i="14"/>
  <c r="J146" i="14"/>
  <c r="I146" i="14"/>
  <c r="E146" i="14"/>
  <c r="D146" i="14"/>
  <c r="B146" i="14"/>
  <c r="O145" i="14"/>
  <c r="N145" i="14"/>
  <c r="J145" i="14"/>
  <c r="I145" i="14"/>
  <c r="E145" i="14"/>
  <c r="D145" i="14"/>
  <c r="B145" i="14"/>
  <c r="O144" i="14"/>
  <c r="N144" i="14"/>
  <c r="J144" i="14"/>
  <c r="I144" i="14"/>
  <c r="E144" i="14"/>
  <c r="D144" i="14"/>
  <c r="B144" i="14"/>
  <c r="O143" i="14"/>
  <c r="N143" i="14"/>
  <c r="J143" i="14"/>
  <c r="I143" i="14"/>
  <c r="E143" i="14"/>
  <c r="D143" i="14"/>
  <c r="B143" i="14"/>
  <c r="O142" i="14"/>
  <c r="N142" i="14"/>
  <c r="J142" i="14"/>
  <c r="I142" i="14"/>
  <c r="E142" i="14"/>
  <c r="D142" i="14"/>
  <c r="B142" i="14"/>
  <c r="O141" i="14"/>
  <c r="N141" i="14"/>
  <c r="J141" i="14"/>
  <c r="I141" i="14"/>
  <c r="E141" i="14"/>
  <c r="D141" i="14"/>
  <c r="B141" i="14"/>
  <c r="O140" i="14"/>
  <c r="N140" i="14"/>
  <c r="J140" i="14"/>
  <c r="I140" i="14"/>
  <c r="E140" i="14"/>
  <c r="D140" i="14"/>
  <c r="B140" i="14"/>
  <c r="O139" i="14"/>
  <c r="N139" i="14"/>
  <c r="J139" i="14"/>
  <c r="I139" i="14"/>
  <c r="E139" i="14"/>
  <c r="D139" i="14"/>
  <c r="B139" i="14"/>
  <c r="O138" i="14"/>
  <c r="P138" i="14" s="1"/>
  <c r="Q139" i="14" s="1"/>
  <c r="N138" i="14"/>
  <c r="J138" i="14"/>
  <c r="I138" i="14"/>
  <c r="E138" i="14"/>
  <c r="D138" i="14"/>
  <c r="B138" i="14"/>
  <c r="O137" i="14"/>
  <c r="N137" i="14"/>
  <c r="J137" i="14"/>
  <c r="I137" i="14"/>
  <c r="E137" i="14"/>
  <c r="D137" i="14"/>
  <c r="B137" i="14"/>
  <c r="O136" i="14"/>
  <c r="N136" i="14"/>
  <c r="J136" i="14"/>
  <c r="I136" i="14"/>
  <c r="E136" i="14"/>
  <c r="D136" i="14"/>
  <c r="B136" i="14"/>
  <c r="O135" i="14"/>
  <c r="N135" i="14"/>
  <c r="J135" i="14"/>
  <c r="I135" i="14"/>
  <c r="E135" i="14"/>
  <c r="D135" i="14"/>
  <c r="B135" i="14"/>
  <c r="O134" i="14"/>
  <c r="N134" i="14"/>
  <c r="J134" i="14"/>
  <c r="I134" i="14"/>
  <c r="E134" i="14"/>
  <c r="D134" i="14"/>
  <c r="B134" i="14"/>
  <c r="O133" i="14"/>
  <c r="N133" i="14"/>
  <c r="J133" i="14"/>
  <c r="I133" i="14"/>
  <c r="E133" i="14"/>
  <c r="D133" i="14"/>
  <c r="B133" i="14"/>
  <c r="O132" i="14"/>
  <c r="N132" i="14"/>
  <c r="J132" i="14"/>
  <c r="I132" i="14"/>
  <c r="E132" i="14"/>
  <c r="D132" i="14"/>
  <c r="B132" i="14"/>
  <c r="O131" i="14"/>
  <c r="N131" i="14"/>
  <c r="J131" i="14"/>
  <c r="I131" i="14"/>
  <c r="E131" i="14"/>
  <c r="D131" i="14"/>
  <c r="B131" i="14"/>
  <c r="O130" i="14"/>
  <c r="N130" i="14"/>
  <c r="J130" i="14"/>
  <c r="I130" i="14"/>
  <c r="E130" i="14"/>
  <c r="D130" i="14"/>
  <c r="B130" i="14"/>
  <c r="O129" i="14"/>
  <c r="N129" i="14"/>
  <c r="J129" i="14"/>
  <c r="I129" i="14"/>
  <c r="E129" i="14"/>
  <c r="D129" i="14"/>
  <c r="B129" i="14"/>
  <c r="O128" i="14"/>
  <c r="N128" i="14"/>
  <c r="J128" i="14"/>
  <c r="I128" i="14"/>
  <c r="E128" i="14"/>
  <c r="D128" i="14"/>
  <c r="B128" i="14"/>
  <c r="O127" i="14"/>
  <c r="N127" i="14"/>
  <c r="J127" i="14"/>
  <c r="I127" i="14"/>
  <c r="E127" i="14"/>
  <c r="D127" i="14"/>
  <c r="B127" i="14"/>
  <c r="O126" i="14"/>
  <c r="N126" i="14"/>
  <c r="J126" i="14"/>
  <c r="I126" i="14"/>
  <c r="E126" i="14"/>
  <c r="D126" i="14"/>
  <c r="B126" i="14"/>
  <c r="O125" i="14"/>
  <c r="N125" i="14"/>
  <c r="J125" i="14"/>
  <c r="I125" i="14"/>
  <c r="E125" i="14"/>
  <c r="D125" i="14"/>
  <c r="B125" i="14"/>
  <c r="O124" i="14"/>
  <c r="N124" i="14"/>
  <c r="J124" i="14"/>
  <c r="I124" i="14"/>
  <c r="E124" i="14"/>
  <c r="D124" i="14"/>
  <c r="B124" i="14"/>
  <c r="O123" i="14"/>
  <c r="N123" i="14"/>
  <c r="J123" i="14"/>
  <c r="I123" i="14"/>
  <c r="E123" i="14"/>
  <c r="D123" i="14"/>
  <c r="B123" i="14"/>
  <c r="O122" i="14"/>
  <c r="N122" i="14"/>
  <c r="J122" i="14"/>
  <c r="I122" i="14"/>
  <c r="E122" i="14"/>
  <c r="D122" i="14"/>
  <c r="B122" i="14"/>
  <c r="O121" i="14"/>
  <c r="N121" i="14"/>
  <c r="J121" i="14"/>
  <c r="I121" i="14"/>
  <c r="E121" i="14"/>
  <c r="D121" i="14"/>
  <c r="B121" i="14"/>
  <c r="O120" i="14"/>
  <c r="N120" i="14"/>
  <c r="J120" i="14"/>
  <c r="I120" i="14"/>
  <c r="E120" i="14"/>
  <c r="D120" i="14"/>
  <c r="B120" i="14"/>
  <c r="O119" i="14"/>
  <c r="N119" i="14"/>
  <c r="J119" i="14"/>
  <c r="I119" i="14"/>
  <c r="E119" i="14"/>
  <c r="D119" i="14"/>
  <c r="B119" i="14"/>
  <c r="O118" i="14"/>
  <c r="N118" i="14"/>
  <c r="J118" i="14"/>
  <c r="I118" i="14"/>
  <c r="E118" i="14"/>
  <c r="D118" i="14"/>
  <c r="B118" i="14"/>
  <c r="O117" i="14"/>
  <c r="N117" i="14"/>
  <c r="J117" i="14"/>
  <c r="I117" i="14"/>
  <c r="E117" i="14"/>
  <c r="D117" i="14"/>
  <c r="B117" i="14"/>
  <c r="O116" i="14"/>
  <c r="N116" i="14"/>
  <c r="J116" i="14"/>
  <c r="I116" i="14"/>
  <c r="E116" i="14"/>
  <c r="D116" i="14"/>
  <c r="B116" i="14"/>
  <c r="O115" i="14"/>
  <c r="N115" i="14"/>
  <c r="J115" i="14"/>
  <c r="I115" i="14"/>
  <c r="E115" i="14"/>
  <c r="D115" i="14"/>
  <c r="B115" i="14"/>
  <c r="O114" i="14"/>
  <c r="N114" i="14"/>
  <c r="J114" i="14"/>
  <c r="I114" i="14"/>
  <c r="E114" i="14"/>
  <c r="D114" i="14"/>
  <c r="B114" i="14"/>
  <c r="O113" i="14"/>
  <c r="N113" i="14"/>
  <c r="J113" i="14"/>
  <c r="I113" i="14"/>
  <c r="E113" i="14"/>
  <c r="D113" i="14"/>
  <c r="B113" i="14"/>
  <c r="O112" i="14"/>
  <c r="N112" i="14"/>
  <c r="J112" i="14"/>
  <c r="I112" i="14"/>
  <c r="E112" i="14"/>
  <c r="D112" i="14"/>
  <c r="B112" i="14"/>
  <c r="O111" i="14"/>
  <c r="N111" i="14"/>
  <c r="J111" i="14"/>
  <c r="I111" i="14"/>
  <c r="E111" i="14"/>
  <c r="D111" i="14"/>
  <c r="B111" i="14"/>
  <c r="O110" i="14"/>
  <c r="N110" i="14"/>
  <c r="J110" i="14"/>
  <c r="I110" i="14"/>
  <c r="E110" i="14"/>
  <c r="D110" i="14"/>
  <c r="B110" i="14"/>
  <c r="O109" i="14"/>
  <c r="N109" i="14"/>
  <c r="J109" i="14"/>
  <c r="I109" i="14"/>
  <c r="E109" i="14"/>
  <c r="D109" i="14"/>
  <c r="B109" i="14"/>
  <c r="O108" i="14"/>
  <c r="N108" i="14"/>
  <c r="J108" i="14"/>
  <c r="I108" i="14"/>
  <c r="E108" i="14"/>
  <c r="D108" i="14"/>
  <c r="B108" i="14"/>
  <c r="O107" i="14"/>
  <c r="N107" i="14"/>
  <c r="J107" i="14"/>
  <c r="I107" i="14"/>
  <c r="E107" i="14"/>
  <c r="D107" i="14"/>
  <c r="B107" i="14"/>
  <c r="O106" i="14"/>
  <c r="N106" i="14"/>
  <c r="J106" i="14"/>
  <c r="I106" i="14"/>
  <c r="E106" i="14"/>
  <c r="D106" i="14"/>
  <c r="B106" i="14"/>
  <c r="O105" i="14"/>
  <c r="N105" i="14"/>
  <c r="J105" i="14"/>
  <c r="I105" i="14"/>
  <c r="E105" i="14"/>
  <c r="D105" i="14"/>
  <c r="B105" i="14"/>
  <c r="O104" i="14"/>
  <c r="N104" i="14"/>
  <c r="J104" i="14"/>
  <c r="I104" i="14"/>
  <c r="E104" i="14"/>
  <c r="D104" i="14"/>
  <c r="B104" i="14"/>
  <c r="O103" i="14"/>
  <c r="N103" i="14"/>
  <c r="J103" i="14"/>
  <c r="I103" i="14"/>
  <c r="E103" i="14"/>
  <c r="D103" i="14"/>
  <c r="B103" i="14"/>
  <c r="O102" i="14"/>
  <c r="N102" i="14"/>
  <c r="J102" i="14"/>
  <c r="I102" i="14"/>
  <c r="E102" i="14"/>
  <c r="D102" i="14"/>
  <c r="B102" i="14"/>
  <c r="O101" i="14"/>
  <c r="N101" i="14"/>
  <c r="J101" i="14"/>
  <c r="I101" i="14"/>
  <c r="E101" i="14"/>
  <c r="D101" i="14"/>
  <c r="B101" i="14"/>
  <c r="O100" i="14"/>
  <c r="N100" i="14"/>
  <c r="J100" i="14"/>
  <c r="I100" i="14"/>
  <c r="E100" i="14"/>
  <c r="D100" i="14"/>
  <c r="B100" i="14"/>
  <c r="O99" i="14"/>
  <c r="N99" i="14"/>
  <c r="J99" i="14"/>
  <c r="I99" i="14"/>
  <c r="E99" i="14"/>
  <c r="D99" i="14"/>
  <c r="B99" i="14"/>
  <c r="O98" i="14"/>
  <c r="N98" i="14"/>
  <c r="J98" i="14"/>
  <c r="I98" i="14"/>
  <c r="E98" i="14"/>
  <c r="D98" i="14"/>
  <c r="B98" i="14"/>
  <c r="O97" i="14"/>
  <c r="N97" i="14"/>
  <c r="J97" i="14"/>
  <c r="I97" i="14"/>
  <c r="E97" i="14"/>
  <c r="D97" i="14"/>
  <c r="B97" i="14"/>
  <c r="O96" i="14"/>
  <c r="N96" i="14"/>
  <c r="J96" i="14"/>
  <c r="I96" i="14"/>
  <c r="E96" i="14"/>
  <c r="D96" i="14"/>
  <c r="B96" i="14"/>
  <c r="O95" i="14"/>
  <c r="N95" i="14"/>
  <c r="J95" i="14"/>
  <c r="I95" i="14"/>
  <c r="E95" i="14"/>
  <c r="D95" i="14"/>
  <c r="B95" i="14"/>
  <c r="O94" i="14"/>
  <c r="N94" i="14"/>
  <c r="J94" i="14"/>
  <c r="I94" i="14"/>
  <c r="E94" i="14"/>
  <c r="D94" i="14"/>
  <c r="B94" i="14"/>
  <c r="O93" i="14"/>
  <c r="N93" i="14"/>
  <c r="J93" i="14"/>
  <c r="I93" i="14"/>
  <c r="E93" i="14"/>
  <c r="D93" i="14"/>
  <c r="B93" i="14"/>
  <c r="O92" i="14"/>
  <c r="N92" i="14"/>
  <c r="J92" i="14"/>
  <c r="I92" i="14"/>
  <c r="E92" i="14"/>
  <c r="D92" i="14"/>
  <c r="B92" i="14"/>
  <c r="O91" i="14"/>
  <c r="N91" i="14"/>
  <c r="J91" i="14"/>
  <c r="I91" i="14"/>
  <c r="E91" i="14"/>
  <c r="D91" i="14"/>
  <c r="B91" i="14"/>
  <c r="O90" i="14"/>
  <c r="N90" i="14"/>
  <c r="J90" i="14"/>
  <c r="I90" i="14"/>
  <c r="E90" i="14"/>
  <c r="D90" i="14"/>
  <c r="B90" i="14"/>
  <c r="O89" i="14"/>
  <c r="N89" i="14"/>
  <c r="J89" i="14"/>
  <c r="I89" i="14"/>
  <c r="E89" i="14"/>
  <c r="D89" i="14"/>
  <c r="B89" i="14"/>
  <c r="O88" i="14"/>
  <c r="N88" i="14"/>
  <c r="J88" i="14"/>
  <c r="I88" i="14"/>
  <c r="E88" i="14"/>
  <c r="D88" i="14"/>
  <c r="B88" i="14"/>
  <c r="O87" i="14"/>
  <c r="N87" i="14"/>
  <c r="J87" i="14"/>
  <c r="I87" i="14"/>
  <c r="E87" i="14"/>
  <c r="D87" i="14"/>
  <c r="B87" i="14"/>
  <c r="O86" i="14"/>
  <c r="N86" i="14"/>
  <c r="J86" i="14"/>
  <c r="I86" i="14"/>
  <c r="E86" i="14"/>
  <c r="D86" i="14"/>
  <c r="B86" i="14"/>
  <c r="O85" i="14"/>
  <c r="N85" i="14"/>
  <c r="J85" i="14"/>
  <c r="I85" i="14"/>
  <c r="E85" i="14"/>
  <c r="D85" i="14"/>
  <c r="B85" i="14"/>
  <c r="O84" i="14"/>
  <c r="N84" i="14"/>
  <c r="J84" i="14"/>
  <c r="I84" i="14"/>
  <c r="E84" i="14"/>
  <c r="D84" i="14"/>
  <c r="B84" i="14"/>
  <c r="O83" i="14"/>
  <c r="N83" i="14"/>
  <c r="J83" i="14"/>
  <c r="I83" i="14"/>
  <c r="E83" i="14"/>
  <c r="D83" i="14"/>
  <c r="B83" i="14"/>
  <c r="O82" i="14"/>
  <c r="N82" i="14"/>
  <c r="J82" i="14"/>
  <c r="I82" i="14"/>
  <c r="E82" i="14"/>
  <c r="D82" i="14"/>
  <c r="B82" i="14"/>
  <c r="O81" i="14"/>
  <c r="N81" i="14"/>
  <c r="J81" i="14"/>
  <c r="I81" i="14"/>
  <c r="E81" i="14"/>
  <c r="D81" i="14"/>
  <c r="B81" i="14"/>
  <c r="O80" i="14"/>
  <c r="N80" i="14"/>
  <c r="J80" i="14"/>
  <c r="I80" i="14"/>
  <c r="E80" i="14"/>
  <c r="D80" i="14"/>
  <c r="B80" i="14"/>
  <c r="O79" i="14"/>
  <c r="N79" i="14"/>
  <c r="J79" i="14"/>
  <c r="I79" i="14"/>
  <c r="E79" i="14"/>
  <c r="D79" i="14"/>
  <c r="B79" i="14"/>
  <c r="O78" i="14"/>
  <c r="N78" i="14"/>
  <c r="J78" i="14"/>
  <c r="I78" i="14"/>
  <c r="E78" i="14"/>
  <c r="D78" i="14"/>
  <c r="B78" i="14"/>
  <c r="O77" i="14"/>
  <c r="N77" i="14"/>
  <c r="J77" i="14"/>
  <c r="I77" i="14"/>
  <c r="E77" i="14"/>
  <c r="D77" i="14"/>
  <c r="B77" i="14"/>
  <c r="O76" i="14"/>
  <c r="N76" i="14"/>
  <c r="J76" i="14"/>
  <c r="I76" i="14"/>
  <c r="E76" i="14"/>
  <c r="D76" i="14"/>
  <c r="B76" i="14"/>
  <c r="O75" i="14"/>
  <c r="N75" i="14"/>
  <c r="J75" i="14"/>
  <c r="I75" i="14"/>
  <c r="E75" i="14"/>
  <c r="D75" i="14"/>
  <c r="B75" i="14"/>
  <c r="O74" i="14"/>
  <c r="N74" i="14"/>
  <c r="J74" i="14"/>
  <c r="I74" i="14"/>
  <c r="E74" i="14"/>
  <c r="D74" i="14"/>
  <c r="B74" i="14"/>
  <c r="O73" i="14"/>
  <c r="N73" i="14"/>
  <c r="J73" i="14"/>
  <c r="I73" i="14"/>
  <c r="E73" i="14"/>
  <c r="D73" i="14"/>
  <c r="B73" i="14"/>
  <c r="O72" i="14"/>
  <c r="N72" i="14"/>
  <c r="J72" i="14"/>
  <c r="I72" i="14"/>
  <c r="E72" i="14"/>
  <c r="D72" i="14"/>
  <c r="B72" i="14"/>
  <c r="O71" i="14"/>
  <c r="N71" i="14"/>
  <c r="J71" i="14"/>
  <c r="I71" i="14"/>
  <c r="E71" i="14"/>
  <c r="D71" i="14"/>
  <c r="B71" i="14"/>
  <c r="O70" i="14"/>
  <c r="N70" i="14"/>
  <c r="J70" i="14"/>
  <c r="I70" i="14"/>
  <c r="E70" i="14"/>
  <c r="D70" i="14"/>
  <c r="B70" i="14"/>
  <c r="O69" i="14"/>
  <c r="N69" i="14"/>
  <c r="J69" i="14"/>
  <c r="I69" i="14"/>
  <c r="E69" i="14"/>
  <c r="D69" i="14"/>
  <c r="B69" i="14"/>
  <c r="O68" i="14"/>
  <c r="N68" i="14"/>
  <c r="J68" i="14"/>
  <c r="I68" i="14"/>
  <c r="E68" i="14"/>
  <c r="D68" i="14"/>
  <c r="B68" i="14"/>
  <c r="O67" i="14"/>
  <c r="N67" i="14"/>
  <c r="J67" i="14"/>
  <c r="I67" i="14"/>
  <c r="E67" i="14"/>
  <c r="D67" i="14"/>
  <c r="B67" i="14"/>
  <c r="O66" i="14"/>
  <c r="N66" i="14"/>
  <c r="J66" i="14"/>
  <c r="I66" i="14"/>
  <c r="E66" i="14"/>
  <c r="D66" i="14"/>
  <c r="B66" i="14"/>
  <c r="O65" i="14"/>
  <c r="N65" i="14"/>
  <c r="J65" i="14"/>
  <c r="I65" i="14"/>
  <c r="E65" i="14"/>
  <c r="D65" i="14"/>
  <c r="B65" i="14"/>
  <c r="O64" i="14"/>
  <c r="N64" i="14"/>
  <c r="J64" i="14"/>
  <c r="I64" i="14"/>
  <c r="E64" i="14"/>
  <c r="D64" i="14"/>
  <c r="B64" i="14"/>
  <c r="O63" i="14"/>
  <c r="N63" i="14"/>
  <c r="J63" i="14"/>
  <c r="I63" i="14"/>
  <c r="E63" i="14"/>
  <c r="D63" i="14"/>
  <c r="B63" i="14"/>
  <c r="O62" i="14"/>
  <c r="N62" i="14"/>
  <c r="J62" i="14"/>
  <c r="I62" i="14"/>
  <c r="E62" i="14"/>
  <c r="D62" i="14"/>
  <c r="B62" i="14"/>
  <c r="O61" i="14"/>
  <c r="N61" i="14"/>
  <c r="J61" i="14"/>
  <c r="I61" i="14"/>
  <c r="E61" i="14"/>
  <c r="D61" i="14"/>
  <c r="B61" i="14"/>
  <c r="O60" i="14"/>
  <c r="N60" i="14"/>
  <c r="J60" i="14"/>
  <c r="I60" i="14"/>
  <c r="E60" i="14"/>
  <c r="D60" i="14"/>
  <c r="B60" i="14"/>
  <c r="O59" i="14"/>
  <c r="N59" i="14"/>
  <c r="J59" i="14"/>
  <c r="I59" i="14"/>
  <c r="E59" i="14"/>
  <c r="D59" i="14"/>
  <c r="B59" i="14"/>
  <c r="O58" i="14"/>
  <c r="P58" i="14" s="1"/>
  <c r="Q59" i="14" s="1"/>
  <c r="N58" i="14"/>
  <c r="J58" i="14"/>
  <c r="I58" i="14"/>
  <c r="E58" i="14"/>
  <c r="D58" i="14"/>
  <c r="B58" i="14"/>
  <c r="O57" i="14"/>
  <c r="N57" i="14"/>
  <c r="J57" i="14"/>
  <c r="I57" i="14"/>
  <c r="E57" i="14"/>
  <c r="D57" i="14"/>
  <c r="B57" i="14"/>
  <c r="O56" i="14"/>
  <c r="N56" i="14"/>
  <c r="J56" i="14"/>
  <c r="I56" i="14"/>
  <c r="E56" i="14"/>
  <c r="D56" i="14"/>
  <c r="B56" i="14"/>
  <c r="O55" i="14"/>
  <c r="N55" i="14"/>
  <c r="J55" i="14"/>
  <c r="I55" i="14"/>
  <c r="E55" i="14"/>
  <c r="D55" i="14"/>
  <c r="B55" i="14"/>
  <c r="O54" i="14"/>
  <c r="N54" i="14"/>
  <c r="J54" i="14"/>
  <c r="I54" i="14"/>
  <c r="E54" i="14"/>
  <c r="D54" i="14"/>
  <c r="B54" i="14"/>
  <c r="O53" i="14"/>
  <c r="N53" i="14"/>
  <c r="J53" i="14"/>
  <c r="I53" i="14"/>
  <c r="E53" i="14"/>
  <c r="D53" i="14"/>
  <c r="B53" i="14"/>
  <c r="O52" i="14"/>
  <c r="N52" i="14"/>
  <c r="J52" i="14"/>
  <c r="I52" i="14"/>
  <c r="E52" i="14"/>
  <c r="D52" i="14"/>
  <c r="B52" i="14"/>
  <c r="O51" i="14"/>
  <c r="N51" i="14"/>
  <c r="J51" i="14"/>
  <c r="I51" i="14"/>
  <c r="E51" i="14"/>
  <c r="D51" i="14"/>
  <c r="B51" i="14"/>
  <c r="O50" i="14"/>
  <c r="N50" i="14"/>
  <c r="J50" i="14"/>
  <c r="I50" i="14"/>
  <c r="E50" i="14"/>
  <c r="D50" i="14"/>
  <c r="B50" i="14"/>
  <c r="O49" i="14"/>
  <c r="N49" i="14"/>
  <c r="J49" i="14"/>
  <c r="I49" i="14"/>
  <c r="E49" i="14"/>
  <c r="D49" i="14"/>
  <c r="B49" i="14"/>
  <c r="O48" i="14"/>
  <c r="N48" i="14"/>
  <c r="J48" i="14"/>
  <c r="I48" i="14"/>
  <c r="E48" i="14"/>
  <c r="D48" i="14"/>
  <c r="B48" i="14"/>
  <c r="O47" i="14"/>
  <c r="N47" i="14"/>
  <c r="J47" i="14"/>
  <c r="I47" i="14"/>
  <c r="E47" i="14"/>
  <c r="D47" i="14"/>
  <c r="B47" i="14"/>
  <c r="O46" i="14"/>
  <c r="N46" i="14"/>
  <c r="J46" i="14"/>
  <c r="I46" i="14"/>
  <c r="E46" i="14"/>
  <c r="D46" i="14"/>
  <c r="B46" i="14"/>
  <c r="O45" i="14"/>
  <c r="N45" i="14"/>
  <c r="J45" i="14"/>
  <c r="I45" i="14"/>
  <c r="E45" i="14"/>
  <c r="D45" i="14"/>
  <c r="B45" i="14"/>
  <c r="O44" i="14"/>
  <c r="N44" i="14"/>
  <c r="J44" i="14"/>
  <c r="I44" i="14"/>
  <c r="E44" i="14"/>
  <c r="D44" i="14"/>
  <c r="B44" i="14"/>
  <c r="O43" i="14"/>
  <c r="N43" i="14"/>
  <c r="J43" i="14"/>
  <c r="I43" i="14"/>
  <c r="E43" i="14"/>
  <c r="D43" i="14"/>
  <c r="B43" i="14"/>
  <c r="O42" i="14"/>
  <c r="N42" i="14"/>
  <c r="J42" i="14"/>
  <c r="I42" i="14"/>
  <c r="E42" i="14"/>
  <c r="D42" i="14"/>
  <c r="B42" i="14"/>
  <c r="O41" i="14"/>
  <c r="N41" i="14"/>
  <c r="J41" i="14"/>
  <c r="I41" i="14"/>
  <c r="E41" i="14"/>
  <c r="D41" i="14"/>
  <c r="B41" i="14"/>
  <c r="O40" i="14"/>
  <c r="N40" i="14"/>
  <c r="J40" i="14"/>
  <c r="I40" i="14"/>
  <c r="E40" i="14"/>
  <c r="D40" i="14"/>
  <c r="B40" i="14"/>
  <c r="O39" i="14"/>
  <c r="N39" i="14"/>
  <c r="J39" i="14"/>
  <c r="I39" i="14"/>
  <c r="E39" i="14"/>
  <c r="D39" i="14"/>
  <c r="B39" i="14"/>
  <c r="O38" i="14"/>
  <c r="N38" i="14"/>
  <c r="J38" i="14"/>
  <c r="I38" i="14"/>
  <c r="E38" i="14"/>
  <c r="D38" i="14"/>
  <c r="B38" i="14"/>
  <c r="O37" i="14"/>
  <c r="N37" i="14"/>
  <c r="J37" i="14"/>
  <c r="I37" i="14"/>
  <c r="E37" i="14"/>
  <c r="D37" i="14"/>
  <c r="B37" i="14"/>
  <c r="O36" i="14"/>
  <c r="N36" i="14"/>
  <c r="J36" i="14"/>
  <c r="I36" i="14"/>
  <c r="E36" i="14"/>
  <c r="D36" i="14"/>
  <c r="B36" i="14"/>
  <c r="O35" i="14"/>
  <c r="N35" i="14"/>
  <c r="J35" i="14"/>
  <c r="I35" i="14"/>
  <c r="E35" i="14"/>
  <c r="D35" i="14"/>
  <c r="F35" i="14" s="1"/>
  <c r="G36" i="14" s="1"/>
  <c r="B35" i="14"/>
  <c r="O34" i="14"/>
  <c r="N34" i="14"/>
  <c r="J34" i="14"/>
  <c r="I34" i="14"/>
  <c r="E34" i="14"/>
  <c r="D34" i="14"/>
  <c r="B34" i="14"/>
  <c r="O33" i="14"/>
  <c r="N33" i="14"/>
  <c r="J33" i="14"/>
  <c r="I33" i="14"/>
  <c r="E33" i="14"/>
  <c r="D33" i="14"/>
  <c r="B33" i="14"/>
  <c r="O32" i="14"/>
  <c r="N32" i="14"/>
  <c r="J32" i="14"/>
  <c r="I32" i="14"/>
  <c r="E32" i="14"/>
  <c r="D32" i="14"/>
  <c r="B32" i="14"/>
  <c r="O31" i="14"/>
  <c r="N31" i="14"/>
  <c r="J31" i="14"/>
  <c r="I31" i="14"/>
  <c r="E31" i="14"/>
  <c r="D31" i="14"/>
  <c r="B31" i="14"/>
  <c r="O30" i="14"/>
  <c r="N30" i="14"/>
  <c r="J30" i="14"/>
  <c r="I30" i="14"/>
  <c r="E30" i="14"/>
  <c r="D30" i="14"/>
  <c r="B30" i="14"/>
  <c r="O29" i="14"/>
  <c r="N29" i="14"/>
  <c r="J29" i="14"/>
  <c r="I29" i="14"/>
  <c r="K29" i="14" s="1"/>
  <c r="L30" i="14" s="1"/>
  <c r="E29" i="14"/>
  <c r="D29" i="14"/>
  <c r="B29" i="14"/>
  <c r="O28" i="14"/>
  <c r="N28" i="14"/>
  <c r="J28" i="14"/>
  <c r="I28" i="14"/>
  <c r="E28" i="14"/>
  <c r="D28" i="14"/>
  <c r="B28" i="14"/>
  <c r="O27" i="14"/>
  <c r="N27" i="14"/>
  <c r="J27" i="14"/>
  <c r="I27" i="14"/>
  <c r="E27" i="14"/>
  <c r="D27" i="14"/>
  <c r="F27" i="14" s="1"/>
  <c r="G28" i="14" s="1"/>
  <c r="B27" i="14"/>
  <c r="O26" i="14"/>
  <c r="N26" i="14"/>
  <c r="J26" i="14"/>
  <c r="I26" i="14"/>
  <c r="E26" i="14"/>
  <c r="D26" i="14"/>
  <c r="B26" i="14"/>
  <c r="O25" i="14"/>
  <c r="N25" i="14"/>
  <c r="J25" i="14"/>
  <c r="I25" i="14"/>
  <c r="E25" i="14"/>
  <c r="D25" i="14"/>
  <c r="B25" i="14"/>
  <c r="O24" i="14"/>
  <c r="N24" i="14"/>
  <c r="J24" i="14"/>
  <c r="I24" i="14"/>
  <c r="E24" i="14"/>
  <c r="D24" i="14"/>
  <c r="B24" i="14"/>
  <c r="O23" i="14"/>
  <c r="N23" i="14"/>
  <c r="J23" i="14"/>
  <c r="I23" i="14"/>
  <c r="E23" i="14"/>
  <c r="D23" i="14"/>
  <c r="B23" i="14"/>
  <c r="O22" i="14"/>
  <c r="N22" i="14"/>
  <c r="J22" i="14"/>
  <c r="I22" i="14"/>
  <c r="E22" i="14"/>
  <c r="D22" i="14"/>
  <c r="B22" i="14"/>
  <c r="O21" i="14"/>
  <c r="N21" i="14"/>
  <c r="J21" i="14"/>
  <c r="I21" i="14"/>
  <c r="E21" i="14"/>
  <c r="D21" i="14"/>
  <c r="B21" i="14"/>
  <c r="O20" i="14"/>
  <c r="N20" i="14"/>
  <c r="J20" i="14"/>
  <c r="I20" i="14"/>
  <c r="E20" i="14"/>
  <c r="D20" i="14"/>
  <c r="B20" i="14"/>
  <c r="O19" i="14"/>
  <c r="N19" i="14"/>
  <c r="J19" i="14"/>
  <c r="I19" i="14"/>
  <c r="E19" i="14"/>
  <c r="D19" i="14"/>
  <c r="F19" i="14" s="1"/>
  <c r="G20" i="14" s="1"/>
  <c r="B19" i="14"/>
  <c r="O18" i="14"/>
  <c r="N18" i="14"/>
  <c r="J18" i="14"/>
  <c r="I18" i="14"/>
  <c r="E18" i="14"/>
  <c r="D18" i="14"/>
  <c r="B18" i="14"/>
  <c r="O17" i="14"/>
  <c r="N17" i="14"/>
  <c r="J17" i="14"/>
  <c r="I17" i="14"/>
  <c r="E17" i="14"/>
  <c r="D17" i="14"/>
  <c r="B17" i="14"/>
  <c r="O16" i="14"/>
  <c r="N16" i="14"/>
  <c r="J16" i="14"/>
  <c r="I16" i="14"/>
  <c r="E16" i="14"/>
  <c r="D16" i="14"/>
  <c r="B16" i="14"/>
  <c r="O15" i="14"/>
  <c r="N15" i="14"/>
  <c r="J15" i="14"/>
  <c r="I15" i="14"/>
  <c r="E15" i="14"/>
  <c r="D15" i="14"/>
  <c r="B15" i="14"/>
  <c r="O14" i="14"/>
  <c r="N14" i="14"/>
  <c r="J14" i="14"/>
  <c r="I14" i="14"/>
  <c r="E14" i="14"/>
  <c r="D14" i="14"/>
  <c r="B14" i="14"/>
  <c r="O13" i="14"/>
  <c r="N13" i="14"/>
  <c r="J13" i="14"/>
  <c r="I13" i="14"/>
  <c r="K13" i="14" s="1"/>
  <c r="L14" i="14" s="1"/>
  <c r="E13" i="14"/>
  <c r="D13" i="14"/>
  <c r="B13" i="14"/>
  <c r="O12" i="14"/>
  <c r="N12" i="14"/>
  <c r="J12" i="14"/>
  <c r="I12" i="14"/>
  <c r="E12" i="14"/>
  <c r="D12" i="14"/>
  <c r="B12" i="14"/>
  <c r="O11" i="14"/>
  <c r="N11" i="14"/>
  <c r="J11" i="14"/>
  <c r="I11" i="14"/>
  <c r="E11" i="14"/>
  <c r="D11" i="14"/>
  <c r="F11" i="14" s="1"/>
  <c r="G12" i="14" s="1"/>
  <c r="B11" i="14"/>
  <c r="O10" i="14"/>
  <c r="N10" i="14"/>
  <c r="J10" i="14"/>
  <c r="I10" i="14"/>
  <c r="E10" i="14"/>
  <c r="D10" i="14"/>
  <c r="B10" i="14"/>
  <c r="O9" i="14"/>
  <c r="N9" i="14"/>
  <c r="J9" i="14"/>
  <c r="I9" i="14"/>
  <c r="E9" i="14"/>
  <c r="D9" i="14"/>
  <c r="B9" i="14"/>
  <c r="O8" i="14"/>
  <c r="N8" i="14"/>
  <c r="J8" i="14"/>
  <c r="I8" i="14"/>
  <c r="E8" i="14"/>
  <c r="D8" i="14"/>
  <c r="B8" i="14"/>
  <c r="O7" i="14"/>
  <c r="N7" i="14"/>
  <c r="J7" i="14"/>
  <c r="I7" i="14"/>
  <c r="E7" i="14"/>
  <c r="D7" i="14"/>
  <c r="B7" i="14"/>
  <c r="O6" i="14"/>
  <c r="N6" i="14"/>
  <c r="J6" i="14"/>
  <c r="I6" i="14"/>
  <c r="E6" i="14"/>
  <c r="D6" i="14"/>
  <c r="B6" i="14"/>
  <c r="O5" i="14"/>
  <c r="N5" i="14"/>
  <c r="J5" i="14"/>
  <c r="I5" i="14"/>
  <c r="K5" i="14" s="1"/>
  <c r="L6" i="14" s="1"/>
  <c r="E5" i="14"/>
  <c r="D5" i="14"/>
  <c r="B5" i="14"/>
  <c r="O4" i="14"/>
  <c r="N4" i="14"/>
  <c r="J4" i="14"/>
  <c r="I4" i="14"/>
  <c r="E4" i="14"/>
  <c r="D4" i="14"/>
  <c r="B4" i="14"/>
  <c r="O3" i="14"/>
  <c r="N3" i="14"/>
  <c r="J3" i="14"/>
  <c r="I3" i="14"/>
  <c r="E3" i="14"/>
  <c r="D3" i="14"/>
  <c r="B3" i="14"/>
  <c r="O2" i="14"/>
  <c r="N2" i="14"/>
  <c r="J2" i="14"/>
  <c r="I2" i="14"/>
  <c r="E2" i="14"/>
  <c r="D2" i="14"/>
  <c r="B2" i="14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6" i="7"/>
  <c r="F55" i="14" l="1"/>
  <c r="G56" i="14" s="1"/>
  <c r="K89" i="14"/>
  <c r="L90" i="14" s="1"/>
  <c r="F95" i="14"/>
  <c r="G96" i="14" s="1"/>
  <c r="K105" i="14"/>
  <c r="L106" i="14" s="1"/>
  <c r="F111" i="14"/>
  <c r="G112" i="14" s="1"/>
  <c r="F119" i="14"/>
  <c r="G120" i="14" s="1"/>
  <c r="K121" i="14"/>
  <c r="L122" i="14" s="1"/>
  <c r="F127" i="14"/>
  <c r="G128" i="14" s="1"/>
  <c r="K129" i="14"/>
  <c r="L130" i="14" s="1"/>
  <c r="F135" i="14"/>
  <c r="G136" i="14" s="1"/>
  <c r="K145" i="14"/>
  <c r="L146" i="14" s="1"/>
  <c r="P50" i="14"/>
  <c r="Q51" i="14" s="1"/>
  <c r="U220" i="14"/>
  <c r="U212" i="14"/>
  <c r="U204" i="14"/>
  <c r="U196" i="14"/>
  <c r="W197" i="14" s="1"/>
  <c r="U188" i="14"/>
  <c r="U180" i="14"/>
  <c r="U172" i="14"/>
  <c r="U164" i="14"/>
  <c r="U156" i="14"/>
  <c r="U148" i="14"/>
  <c r="U140" i="14"/>
  <c r="U132" i="14"/>
  <c r="W133" i="14" s="1"/>
  <c r="U124" i="14"/>
  <c r="U116" i="14"/>
  <c r="U108" i="14"/>
  <c r="U100" i="14"/>
  <c r="U92" i="14"/>
  <c r="U84" i="14"/>
  <c r="U76" i="14"/>
  <c r="U68" i="14"/>
  <c r="W69" i="14" s="1"/>
  <c r="U60" i="14"/>
  <c r="U52" i="14"/>
  <c r="U44" i="14"/>
  <c r="U36" i="14"/>
  <c r="U28" i="14"/>
  <c r="U20" i="14"/>
  <c r="U12" i="14"/>
  <c r="U4" i="14"/>
  <c r="W5" i="14" s="1"/>
  <c r="F44" i="14"/>
  <c r="G45" i="14" s="1"/>
  <c r="F84" i="14"/>
  <c r="G85" i="14" s="1"/>
  <c r="F116" i="14"/>
  <c r="G117" i="14" s="1"/>
  <c r="F124" i="14"/>
  <c r="G125" i="14" s="1"/>
  <c r="C220" i="14"/>
  <c r="U14" i="14"/>
  <c r="U6" i="14"/>
  <c r="F6" i="14"/>
  <c r="G7" i="14" s="1"/>
  <c r="F22" i="14"/>
  <c r="G23" i="14" s="1"/>
  <c r="F30" i="14"/>
  <c r="G31" i="14" s="1"/>
  <c r="W221" i="14"/>
  <c r="W213" i="14"/>
  <c r="W205" i="14"/>
  <c r="W189" i="14"/>
  <c r="W181" i="14"/>
  <c r="W173" i="14"/>
  <c r="W165" i="14"/>
  <c r="W157" i="14"/>
  <c r="W149" i="14"/>
  <c r="W141" i="14"/>
  <c r="W125" i="14"/>
  <c r="W117" i="14"/>
  <c r="W109" i="14"/>
  <c r="W101" i="14"/>
  <c r="W93" i="14"/>
  <c r="W85" i="14"/>
  <c r="W77" i="14"/>
  <c r="W61" i="14"/>
  <c r="W53" i="14"/>
  <c r="W45" i="14"/>
  <c r="W37" i="14"/>
  <c r="K154" i="14"/>
  <c r="L155" i="14" s="1"/>
  <c r="K162" i="14"/>
  <c r="L163" i="14" s="1"/>
  <c r="F176" i="14"/>
  <c r="G177" i="14" s="1"/>
  <c r="K210" i="14"/>
  <c r="L211" i="14" s="1"/>
  <c r="F216" i="14"/>
  <c r="G217" i="14" s="1"/>
  <c r="K218" i="14"/>
  <c r="L219" i="14" s="1"/>
  <c r="K183" i="14"/>
  <c r="L184" i="14" s="1"/>
  <c r="K191" i="14"/>
  <c r="L192" i="14" s="1"/>
  <c r="K215" i="14"/>
  <c r="L216" i="14" s="1"/>
  <c r="P128" i="14"/>
  <c r="Q129" i="14" s="1"/>
  <c r="U218" i="14"/>
  <c r="U210" i="14"/>
  <c r="U202" i="14"/>
  <c r="U194" i="14"/>
  <c r="W195" i="14" s="1"/>
  <c r="U186" i="14"/>
  <c r="U178" i="14"/>
  <c r="W179" i="14" s="1"/>
  <c r="U170" i="14"/>
  <c r="W171" i="14" s="1"/>
  <c r="U162" i="14"/>
  <c r="W163" i="14" s="1"/>
  <c r="U154" i="14"/>
  <c r="U146" i="14"/>
  <c r="W147" i="14" s="1"/>
  <c r="U138" i="14"/>
  <c r="U130" i="14"/>
  <c r="W131" i="14" s="1"/>
  <c r="U122" i="14"/>
  <c r="U114" i="14"/>
  <c r="W115" i="14" s="1"/>
  <c r="U106" i="14"/>
  <c r="W107" i="14" s="1"/>
  <c r="U98" i="14"/>
  <c r="W99" i="14" s="1"/>
  <c r="U90" i="14"/>
  <c r="U82" i="14"/>
  <c r="U74" i="14"/>
  <c r="W75" i="14" s="1"/>
  <c r="U66" i="14"/>
  <c r="W67" i="14" s="1"/>
  <c r="U58" i="14"/>
  <c r="U50" i="14"/>
  <c r="W51" i="14" s="1"/>
  <c r="U42" i="14"/>
  <c r="W43" i="14" s="1"/>
  <c r="U34" i="14"/>
  <c r="W35" i="14" s="1"/>
  <c r="U26" i="14"/>
  <c r="U18" i="14"/>
  <c r="U10" i="14"/>
  <c r="K3" i="14"/>
  <c r="L4" i="14" s="1"/>
  <c r="C33" i="14"/>
  <c r="F58" i="14"/>
  <c r="G59" i="14" s="1"/>
  <c r="C65" i="14"/>
  <c r="K68" i="14"/>
  <c r="L69" i="14" s="1"/>
  <c r="F74" i="14"/>
  <c r="G75" i="14" s="1"/>
  <c r="F82" i="14"/>
  <c r="G83" i="14" s="1"/>
  <c r="K84" i="14"/>
  <c r="P87" i="14"/>
  <c r="Q88" i="14" s="1"/>
  <c r="F98" i="14"/>
  <c r="G99" i="14" s="1"/>
  <c r="F114" i="14"/>
  <c r="G115" i="14" s="1"/>
  <c r="F138" i="14"/>
  <c r="G139" i="14" s="1"/>
  <c r="C38" i="14"/>
  <c r="P148" i="14"/>
  <c r="Q149" i="14" s="1"/>
  <c r="P164" i="14"/>
  <c r="Q165" i="14" s="1"/>
  <c r="F4" i="14"/>
  <c r="G5" i="14" s="1"/>
  <c r="F20" i="14"/>
  <c r="K22" i="14"/>
  <c r="L23" i="14" s="1"/>
  <c r="F28" i="14"/>
  <c r="K30" i="14"/>
  <c r="C35" i="14"/>
  <c r="F37" i="14"/>
  <c r="G38" i="14" s="1"/>
  <c r="K79" i="14"/>
  <c r="L80" i="14" s="1"/>
  <c r="K103" i="14"/>
  <c r="L104" i="14" s="1"/>
  <c r="F150" i="14"/>
  <c r="G151" i="14" s="1"/>
  <c r="F166" i="14"/>
  <c r="G167" i="14" s="1"/>
  <c r="W29" i="14"/>
  <c r="W21" i="14"/>
  <c r="W13" i="14"/>
  <c r="U217" i="14"/>
  <c r="W218" i="14" s="1"/>
  <c r="U209" i="14"/>
  <c r="W209" i="14" s="1"/>
  <c r="U201" i="14"/>
  <c r="W201" i="14" s="1"/>
  <c r="U193" i="14"/>
  <c r="W193" i="14" s="1"/>
  <c r="U185" i="14"/>
  <c r="W186" i="14" s="1"/>
  <c r="U177" i="14"/>
  <c r="W177" i="14" s="1"/>
  <c r="U169" i="14"/>
  <c r="U161" i="14"/>
  <c r="U153" i="14"/>
  <c r="W154" i="14" s="1"/>
  <c r="U145" i="14"/>
  <c r="W146" i="14" s="1"/>
  <c r="U137" i="14"/>
  <c r="W137" i="14" s="1"/>
  <c r="U129" i="14"/>
  <c r="W129" i="14" s="1"/>
  <c r="U121" i="14"/>
  <c r="W122" i="14" s="1"/>
  <c r="U113" i="14"/>
  <c r="U105" i="14"/>
  <c r="U97" i="14"/>
  <c r="U89" i="14"/>
  <c r="W90" i="14" s="1"/>
  <c r="U81" i="14"/>
  <c r="W81" i="14" s="1"/>
  <c r="U73" i="14"/>
  <c r="W73" i="14" s="1"/>
  <c r="U65" i="14"/>
  <c r="W65" i="14" s="1"/>
  <c r="U57" i="14"/>
  <c r="W58" i="14" s="1"/>
  <c r="U49" i="14"/>
  <c r="U41" i="14"/>
  <c r="U33" i="14"/>
  <c r="U25" i="14"/>
  <c r="W26" i="14" s="1"/>
  <c r="U17" i="14"/>
  <c r="U9" i="14"/>
  <c r="W9" i="14" s="1"/>
  <c r="P11" i="14"/>
  <c r="Q12" i="14" s="1"/>
  <c r="F23" i="14"/>
  <c r="K25" i="14"/>
  <c r="C39" i="14"/>
  <c r="F40" i="14"/>
  <c r="G41" i="14" s="1"/>
  <c r="C47" i="14"/>
  <c r="F48" i="14"/>
  <c r="G49" i="14" s="1"/>
  <c r="P53" i="14"/>
  <c r="Q54" i="14" s="1"/>
  <c r="F57" i="14"/>
  <c r="G58" i="14" s="1"/>
  <c r="K58" i="14"/>
  <c r="L59" i="14" s="1"/>
  <c r="P60" i="14"/>
  <c r="Q61" i="14" s="1"/>
  <c r="C64" i="14"/>
  <c r="F64" i="14"/>
  <c r="G65" i="14" s="1"/>
  <c r="K66" i="14"/>
  <c r="L67" i="14" s="1"/>
  <c r="P69" i="14"/>
  <c r="Q70" i="14" s="1"/>
  <c r="F72" i="14"/>
  <c r="G73" i="14" s="1"/>
  <c r="F80" i="14"/>
  <c r="G81" i="14" s="1"/>
  <c r="K98" i="14"/>
  <c r="L99" i="14" s="1"/>
  <c r="F121" i="14"/>
  <c r="G122" i="14" s="1"/>
  <c r="F129" i="14"/>
  <c r="G130" i="14" s="1"/>
  <c r="F136" i="14"/>
  <c r="K138" i="14"/>
  <c r="L139" i="14" s="1"/>
  <c r="C152" i="14"/>
  <c r="C160" i="14"/>
  <c r="K163" i="14"/>
  <c r="P165" i="14"/>
  <c r="Q166" i="14" s="1"/>
  <c r="C168" i="14"/>
  <c r="F193" i="14"/>
  <c r="G194" i="14" s="1"/>
  <c r="F217" i="14"/>
  <c r="C43" i="14"/>
  <c r="C83" i="14"/>
  <c r="K86" i="14"/>
  <c r="L87" i="14" s="1"/>
  <c r="C91" i="14"/>
  <c r="C99" i="14"/>
  <c r="K102" i="14"/>
  <c r="L103" i="14" s="1"/>
  <c r="P129" i="14"/>
  <c r="Q130" i="14" s="1"/>
  <c r="P137" i="14"/>
  <c r="K57" i="14"/>
  <c r="L58" i="14" s="1"/>
  <c r="K81" i="14"/>
  <c r="L82" i="14" s="1"/>
  <c r="F159" i="14"/>
  <c r="G160" i="14" s="1"/>
  <c r="F167" i="14"/>
  <c r="G168" i="14" s="1"/>
  <c r="F175" i="14"/>
  <c r="F199" i="14"/>
  <c r="G200" i="14" s="1"/>
  <c r="F207" i="14"/>
  <c r="G208" i="14" s="1"/>
  <c r="K10" i="14"/>
  <c r="L11" i="14" s="1"/>
  <c r="C15" i="14"/>
  <c r="K18" i="14"/>
  <c r="L19" i="14" s="1"/>
  <c r="K26" i="14"/>
  <c r="P28" i="14"/>
  <c r="Q29" i="14" s="1"/>
  <c r="C31" i="14"/>
  <c r="F32" i="14"/>
  <c r="G33" i="14" s="1"/>
  <c r="C41" i="14"/>
  <c r="C49" i="14"/>
  <c r="C72" i="14"/>
  <c r="P78" i="14"/>
  <c r="C80" i="14"/>
  <c r="K83" i="14"/>
  <c r="L84" i="14" s="1"/>
  <c r="P85" i="14"/>
  <c r="Q86" i="14" s="1"/>
  <c r="C88" i="14"/>
  <c r="K91" i="14"/>
  <c r="L92" i="14" s="1"/>
  <c r="P93" i="14"/>
  <c r="Q94" i="14" s="1"/>
  <c r="C112" i="14"/>
  <c r="K139" i="14"/>
  <c r="P141" i="14"/>
  <c r="Q142" i="14" s="1"/>
  <c r="P142" i="14"/>
  <c r="Q143" i="14" s="1"/>
  <c r="C144" i="14"/>
  <c r="F146" i="14"/>
  <c r="G147" i="14" s="1"/>
  <c r="P151" i="14"/>
  <c r="Q152" i="14" s="1"/>
  <c r="P159" i="14"/>
  <c r="Q160" i="14" s="1"/>
  <c r="K164" i="14"/>
  <c r="L165" i="14" s="1"/>
  <c r="F170" i="14"/>
  <c r="G171" i="14" s="1"/>
  <c r="F178" i="14"/>
  <c r="G179" i="14" s="1"/>
  <c r="P183" i="14"/>
  <c r="Q184" i="14" s="1"/>
  <c r="F194" i="14"/>
  <c r="K196" i="14"/>
  <c r="L197" i="14" s="1"/>
  <c r="P199" i="14"/>
  <c r="Q200" i="14" s="1"/>
  <c r="C201" i="14"/>
  <c r="F202" i="14"/>
  <c r="G203" i="14" s="1"/>
  <c r="K204" i="14"/>
  <c r="L205" i="14" s="1"/>
  <c r="P207" i="14"/>
  <c r="Q208" i="14" s="1"/>
  <c r="F210" i="14"/>
  <c r="G211" i="14" s="1"/>
  <c r="W220" i="14"/>
  <c r="W212" i="14"/>
  <c r="W204" i="14"/>
  <c r="W188" i="14"/>
  <c r="W180" i="14"/>
  <c r="W172" i="14"/>
  <c r="W164" i="14"/>
  <c r="W156" i="14"/>
  <c r="W148" i="14"/>
  <c r="W140" i="14"/>
  <c r="W124" i="14"/>
  <c r="W116" i="14"/>
  <c r="W108" i="14"/>
  <c r="W100" i="14"/>
  <c r="W92" i="14"/>
  <c r="W84" i="14"/>
  <c r="W76" i="14"/>
  <c r="W60" i="14"/>
  <c r="W52" i="14"/>
  <c r="W44" i="14"/>
  <c r="W36" i="14"/>
  <c r="W28" i="14"/>
  <c r="W20" i="14"/>
  <c r="W12" i="14"/>
  <c r="W219" i="14"/>
  <c r="W211" i="14"/>
  <c r="W203" i="14"/>
  <c r="W187" i="14"/>
  <c r="W155" i="14"/>
  <c r="W139" i="14"/>
  <c r="W123" i="14"/>
  <c r="W91" i="14"/>
  <c r="W83" i="14"/>
  <c r="W59" i="14"/>
  <c r="W27" i="14"/>
  <c r="W19" i="14"/>
  <c r="W11" i="14"/>
  <c r="P84" i="14"/>
  <c r="Q85" i="14" s="1"/>
  <c r="C4" i="14"/>
  <c r="F46" i="14"/>
  <c r="G47" i="14" s="1"/>
  <c r="F54" i="14"/>
  <c r="F62" i="14"/>
  <c r="G63" i="14" s="1"/>
  <c r="P67" i="14"/>
  <c r="Q68" i="14" s="1"/>
  <c r="F103" i="14"/>
  <c r="G104" i="14" s="1"/>
  <c r="K104" i="14"/>
  <c r="K120" i="14"/>
  <c r="K128" i="14"/>
  <c r="K201" i="14"/>
  <c r="L202" i="14" s="1"/>
  <c r="K209" i="14"/>
  <c r="L210" i="14" s="1"/>
  <c r="W217" i="14"/>
  <c r="W185" i="14"/>
  <c r="W161" i="14"/>
  <c r="W153" i="14"/>
  <c r="W113" i="14"/>
  <c r="W97" i="14"/>
  <c r="W89" i="14"/>
  <c r="W49" i="14"/>
  <c r="W33" i="14"/>
  <c r="W25" i="14"/>
  <c r="W17" i="14"/>
  <c r="K127" i="14"/>
  <c r="L128" i="14" s="1"/>
  <c r="C149" i="14"/>
  <c r="K176" i="14"/>
  <c r="L177" i="14" s="1"/>
  <c r="P49" i="14"/>
  <c r="P89" i="14"/>
  <c r="Q90" i="14" s="1"/>
  <c r="C107" i="14"/>
  <c r="C115" i="14"/>
  <c r="C123" i="14"/>
  <c r="K126" i="14"/>
  <c r="L127" i="14" s="1"/>
  <c r="P136" i="14"/>
  <c r="U215" i="14"/>
  <c r="U207" i="14"/>
  <c r="W208" i="14" s="1"/>
  <c r="U199" i="14"/>
  <c r="U191" i="14"/>
  <c r="W192" i="14" s="1"/>
  <c r="U183" i="14"/>
  <c r="W184" i="14" s="1"/>
  <c r="U175" i="14"/>
  <c r="W176" i="14" s="1"/>
  <c r="U167" i="14"/>
  <c r="W168" i="14" s="1"/>
  <c r="U159" i="14"/>
  <c r="W160" i="14" s="1"/>
  <c r="U151" i="14"/>
  <c r="U143" i="14"/>
  <c r="W144" i="14" s="1"/>
  <c r="U135" i="14"/>
  <c r="U127" i="14"/>
  <c r="W128" i="14" s="1"/>
  <c r="U119" i="14"/>
  <c r="W120" i="14" s="1"/>
  <c r="U111" i="14"/>
  <c r="W112" i="14" s="1"/>
  <c r="U103" i="14"/>
  <c r="W104" i="14" s="1"/>
  <c r="U95" i="14"/>
  <c r="W96" i="14" s="1"/>
  <c r="U87" i="14"/>
  <c r="U79" i="14"/>
  <c r="W80" i="14" s="1"/>
  <c r="U71" i="14"/>
  <c r="U63" i="14"/>
  <c r="W64" i="14" s="1"/>
  <c r="U55" i="14"/>
  <c r="W56" i="14" s="1"/>
  <c r="U47" i="14"/>
  <c r="W48" i="14" s="1"/>
  <c r="U39" i="14"/>
  <c r="W40" i="14" s="1"/>
  <c r="U31" i="14"/>
  <c r="W32" i="14" s="1"/>
  <c r="U23" i="14"/>
  <c r="U15" i="14"/>
  <c r="W15" i="14" s="1"/>
  <c r="U7" i="14"/>
  <c r="W7" i="14" s="1"/>
  <c r="F3" i="14"/>
  <c r="G4" i="14" s="1"/>
  <c r="K4" i="14"/>
  <c r="K12" i="14"/>
  <c r="F18" i="14"/>
  <c r="F26" i="14"/>
  <c r="F51" i="14"/>
  <c r="G52" i="14" s="1"/>
  <c r="K53" i="14"/>
  <c r="L54" i="14" s="1"/>
  <c r="P56" i="14"/>
  <c r="Q57" i="14" s="1"/>
  <c r="F59" i="14"/>
  <c r="K61" i="14"/>
  <c r="L62" i="14" s="1"/>
  <c r="P64" i="14"/>
  <c r="Q65" i="14" s="1"/>
  <c r="P72" i="14"/>
  <c r="Q73" i="14" s="1"/>
  <c r="P80" i="14"/>
  <c r="Q81" i="14" s="1"/>
  <c r="P96" i="14"/>
  <c r="Q97" i="14" s="1"/>
  <c r="P153" i="14"/>
  <c r="Q154" i="14" s="1"/>
  <c r="C155" i="14"/>
  <c r="F156" i="14"/>
  <c r="K158" i="14"/>
  <c r="L159" i="14" s="1"/>
  <c r="C163" i="14"/>
  <c r="C171" i="14"/>
  <c r="F196" i="14"/>
  <c r="G197" i="14" s="1"/>
  <c r="K198" i="14"/>
  <c r="L199" i="14" s="1"/>
  <c r="C203" i="14"/>
  <c r="F204" i="14"/>
  <c r="G205" i="14" s="1"/>
  <c r="K206" i="14"/>
  <c r="L207" i="14" s="1"/>
  <c r="F212" i="14"/>
  <c r="G213" i="14" s="1"/>
  <c r="K214" i="14"/>
  <c r="F220" i="14"/>
  <c r="W14" i="14"/>
  <c r="W6" i="14"/>
  <c r="P24" i="14"/>
  <c r="Q25" i="14" s="1"/>
  <c r="P33" i="14"/>
  <c r="Q34" i="14" s="1"/>
  <c r="C36" i="14"/>
  <c r="K21" i="14"/>
  <c r="P23" i="14"/>
  <c r="Q24" i="14" s="1"/>
  <c r="P41" i="14"/>
  <c r="Q42" i="14" s="1"/>
  <c r="C53" i="14"/>
  <c r="P59" i="14"/>
  <c r="P42" i="14"/>
  <c r="Q43" i="14" s="1"/>
  <c r="P52" i="14"/>
  <c r="Q53" i="14" s="1"/>
  <c r="K11" i="14"/>
  <c r="L12" i="14" s="1"/>
  <c r="K19" i="14"/>
  <c r="P22" i="14"/>
  <c r="Q23" i="14" s="1"/>
  <c r="F36" i="14"/>
  <c r="F43" i="14"/>
  <c r="P48" i="14"/>
  <c r="K63" i="14"/>
  <c r="L64" i="14" s="1"/>
  <c r="K36" i="14"/>
  <c r="L37" i="14" s="1"/>
  <c r="F42" i="14"/>
  <c r="G43" i="14" s="1"/>
  <c r="K44" i="14"/>
  <c r="L45" i="14" s="1"/>
  <c r="F52" i="14"/>
  <c r="G53" i="14" s="1"/>
  <c r="K54" i="14"/>
  <c r="L55" i="14" s="1"/>
  <c r="C59" i="14"/>
  <c r="K62" i="14"/>
  <c r="L63" i="14" s="1"/>
  <c r="P4" i="14"/>
  <c r="P20" i="14"/>
  <c r="Q21" i="14" s="1"/>
  <c r="P12" i="14"/>
  <c r="Q13" i="14" s="1"/>
  <c r="C30" i="14"/>
  <c r="P37" i="14"/>
  <c r="Q38" i="14" s="1"/>
  <c r="K43" i="14"/>
  <c r="L44" i="14" s="1"/>
  <c r="P45" i="14"/>
  <c r="Q46" i="14" s="1"/>
  <c r="P63" i="14"/>
  <c r="Q64" i="14" s="1"/>
  <c r="P3" i="14"/>
  <c r="Q4" i="14" s="1"/>
  <c r="C23" i="14"/>
  <c r="C5" i="14"/>
  <c r="F5" i="14"/>
  <c r="C13" i="14"/>
  <c r="F14" i="14"/>
  <c r="G15" i="14" s="1"/>
  <c r="P18" i="14"/>
  <c r="Q19" i="14" s="1"/>
  <c r="C20" i="14"/>
  <c r="K24" i="14"/>
  <c r="L25" i="14" s="1"/>
  <c r="P26" i="14"/>
  <c r="Q27" i="14" s="1"/>
  <c r="P36" i="14"/>
  <c r="K42" i="14"/>
  <c r="L43" i="14" s="1"/>
  <c r="K51" i="14"/>
  <c r="L52" i="14" s="1"/>
  <c r="C56" i="14"/>
  <c r="K59" i="14"/>
  <c r="F66" i="14"/>
  <c r="G67" i="14" s="1"/>
  <c r="K67" i="14"/>
  <c r="L68" i="14" s="1"/>
  <c r="U2" i="14"/>
  <c r="W3" i="14" s="1"/>
  <c r="U214" i="14"/>
  <c r="W214" i="14" s="1"/>
  <c r="U206" i="14"/>
  <c r="W206" i="14" s="1"/>
  <c r="U198" i="14"/>
  <c r="W198" i="14" s="1"/>
  <c r="U190" i="14"/>
  <c r="W190" i="14" s="1"/>
  <c r="U182" i="14"/>
  <c r="W182" i="14" s="1"/>
  <c r="U174" i="14"/>
  <c r="W174" i="14" s="1"/>
  <c r="U166" i="14"/>
  <c r="W166" i="14" s="1"/>
  <c r="U158" i="14"/>
  <c r="W158" i="14" s="1"/>
  <c r="U150" i="14"/>
  <c r="W150" i="14" s="1"/>
  <c r="U142" i="14"/>
  <c r="W142" i="14" s="1"/>
  <c r="U134" i="14"/>
  <c r="W134" i="14" s="1"/>
  <c r="U126" i="14"/>
  <c r="W126" i="14" s="1"/>
  <c r="U118" i="14"/>
  <c r="W118" i="14" s="1"/>
  <c r="U110" i="14"/>
  <c r="W110" i="14" s="1"/>
  <c r="U102" i="14"/>
  <c r="W102" i="14" s="1"/>
  <c r="U94" i="14"/>
  <c r="W94" i="14" s="1"/>
  <c r="U86" i="14"/>
  <c r="W86" i="14" s="1"/>
  <c r="U78" i="14"/>
  <c r="W78" i="14" s="1"/>
  <c r="U70" i="14"/>
  <c r="W70" i="14" s="1"/>
  <c r="U62" i="14"/>
  <c r="W62" i="14" s="1"/>
  <c r="U54" i="14"/>
  <c r="W54" i="14" s="1"/>
  <c r="U46" i="14"/>
  <c r="W46" i="14" s="1"/>
  <c r="U38" i="14"/>
  <c r="W38" i="14" s="1"/>
  <c r="U30" i="14"/>
  <c r="W30" i="14" s="1"/>
  <c r="U22" i="14"/>
  <c r="W22" i="14" s="1"/>
  <c r="K76" i="14"/>
  <c r="L77" i="14" s="1"/>
  <c r="P88" i="14"/>
  <c r="P143" i="14"/>
  <c r="P152" i="14"/>
  <c r="Q153" i="14" s="1"/>
  <c r="K157" i="14"/>
  <c r="L158" i="14" s="1"/>
  <c r="P168" i="14"/>
  <c r="Q169" i="14" s="1"/>
  <c r="P176" i="14"/>
  <c r="Q177" i="14" s="1"/>
  <c r="M103" i="14"/>
  <c r="P115" i="14"/>
  <c r="Q116" i="14" s="1"/>
  <c r="P184" i="14"/>
  <c r="P192" i="14"/>
  <c r="Q193" i="14" s="1"/>
  <c r="P77" i="14"/>
  <c r="Q78" i="14" s="1"/>
  <c r="F90" i="14"/>
  <c r="G91" i="14" s="1"/>
  <c r="P94" i="14"/>
  <c r="Q95" i="14" s="1"/>
  <c r="P95" i="14"/>
  <c r="Q96" i="14" s="1"/>
  <c r="P105" i="14"/>
  <c r="Q106" i="14" s="1"/>
  <c r="P114" i="14"/>
  <c r="Q115" i="14" s="1"/>
  <c r="P158" i="14"/>
  <c r="F162" i="14"/>
  <c r="G163" i="14" s="1"/>
  <c r="P174" i="14"/>
  <c r="Q175" i="14" s="1"/>
  <c r="P216" i="14"/>
  <c r="Q217" i="14" s="1"/>
  <c r="F63" i="14"/>
  <c r="G64" i="14" s="1"/>
  <c r="K65" i="14"/>
  <c r="F71" i="14"/>
  <c r="G72" i="14" s="1"/>
  <c r="K82" i="14"/>
  <c r="L83" i="14" s="1"/>
  <c r="F88" i="14"/>
  <c r="G89" i="14" s="1"/>
  <c r="K90" i="14"/>
  <c r="K100" i="14"/>
  <c r="L101" i="14" s="1"/>
  <c r="P104" i="14"/>
  <c r="Q105" i="14" s="1"/>
  <c r="C106" i="14"/>
  <c r="P121" i="14"/>
  <c r="Q122" i="14" s="1"/>
  <c r="F186" i="14"/>
  <c r="P215" i="14"/>
  <c r="Q216" i="14" s="1"/>
  <c r="K99" i="14"/>
  <c r="P101" i="14"/>
  <c r="Q102" i="14" s="1"/>
  <c r="C114" i="14"/>
  <c r="P120" i="14"/>
  <c r="Q121" i="14" s="1"/>
  <c r="C122" i="14"/>
  <c r="P139" i="14"/>
  <c r="F143" i="14"/>
  <c r="G144" i="14" s="1"/>
  <c r="K177" i="14"/>
  <c r="L178" i="14" s="1"/>
  <c r="F192" i="14"/>
  <c r="G193" i="14" s="1"/>
  <c r="P197" i="14"/>
  <c r="Q198" i="14" s="1"/>
  <c r="C200" i="14"/>
  <c r="F200" i="14"/>
  <c r="K202" i="14"/>
  <c r="F208" i="14"/>
  <c r="G209" i="14" s="1"/>
  <c r="K211" i="14"/>
  <c r="C216" i="14"/>
  <c r="K219" i="14"/>
  <c r="P66" i="14"/>
  <c r="Q67" i="14" s="1"/>
  <c r="P91" i="14"/>
  <c r="Q92" i="14" s="1"/>
  <c r="F97" i="14"/>
  <c r="G98" i="14" s="1"/>
  <c r="P65" i="14"/>
  <c r="C67" i="14"/>
  <c r="K70" i="14"/>
  <c r="L71" i="14" s="1"/>
  <c r="C75" i="14"/>
  <c r="F76" i="14"/>
  <c r="G77" i="14" s="1"/>
  <c r="K87" i="14"/>
  <c r="L88" i="14" s="1"/>
  <c r="P90" i="14"/>
  <c r="Q91" i="14" s="1"/>
  <c r="K97" i="14"/>
  <c r="P100" i="14"/>
  <c r="Q101" i="14" s="1"/>
  <c r="P127" i="14"/>
  <c r="C131" i="14"/>
  <c r="F131" i="14"/>
  <c r="G132" i="14" s="1"/>
  <c r="K133" i="14"/>
  <c r="L134" i="14" s="1"/>
  <c r="F140" i="14"/>
  <c r="G141" i="14" s="1"/>
  <c r="P154" i="14"/>
  <c r="Q155" i="14" s="1"/>
  <c r="K159" i="14"/>
  <c r="L160" i="14" s="1"/>
  <c r="P179" i="14"/>
  <c r="Q180" i="14" s="1"/>
  <c r="C181" i="14"/>
  <c r="F182" i="14"/>
  <c r="K184" i="14"/>
  <c r="K192" i="14"/>
  <c r="L193" i="14" s="1"/>
  <c r="K193" i="14"/>
  <c r="K200" i="14"/>
  <c r="K208" i="14"/>
  <c r="L209" i="14" s="1"/>
  <c r="F215" i="14"/>
  <c r="G216" i="14" s="1"/>
  <c r="K217" i="14"/>
  <c r="F12" i="14"/>
  <c r="K15" i="14"/>
  <c r="L16" i="14" s="1"/>
  <c r="P17" i="14"/>
  <c r="Q18" i="14" s="1"/>
  <c r="C19" i="14"/>
  <c r="P21" i="14"/>
  <c r="Q22" i="14" s="1"/>
  <c r="F29" i="14"/>
  <c r="K34" i="14"/>
  <c r="L35" i="14" s="1"/>
  <c r="K35" i="14"/>
  <c r="L36" i="14" s="1"/>
  <c r="K38" i="14"/>
  <c r="L39" i="14" s="1"/>
  <c r="P46" i="14"/>
  <c r="P47" i="14"/>
  <c r="Q48" i="14" s="1"/>
  <c r="C51" i="14"/>
  <c r="P57" i="14"/>
  <c r="Q58" i="14" s="1"/>
  <c r="P76" i="14"/>
  <c r="Q77" i="14" s="1"/>
  <c r="C81" i="14"/>
  <c r="P109" i="14"/>
  <c r="Q110" i="14" s="1"/>
  <c r="C7" i="14"/>
  <c r="F25" i="14"/>
  <c r="G26" i="14" s="1"/>
  <c r="C52" i="14"/>
  <c r="P71" i="14"/>
  <c r="P73" i="14"/>
  <c r="P74" i="14"/>
  <c r="Q75" i="14" s="1"/>
  <c r="P75" i="14"/>
  <c r="Q76" i="14" s="1"/>
  <c r="C9" i="14"/>
  <c r="C22" i="14"/>
  <c r="K27" i="14"/>
  <c r="L28" i="14" s="1"/>
  <c r="K37" i="14"/>
  <c r="L38" i="14" s="1"/>
  <c r="P40" i="14"/>
  <c r="Q41" i="14" s="1"/>
  <c r="P44" i="14"/>
  <c r="Q45" i="14" s="1"/>
  <c r="F49" i="14"/>
  <c r="C57" i="14"/>
  <c r="P70" i="14"/>
  <c r="Q71" i="14" s="1"/>
  <c r="F79" i="14"/>
  <c r="G80" i="14" s="1"/>
  <c r="P2" i="14"/>
  <c r="Q3" i="14" s="1"/>
  <c r="C17" i="14"/>
  <c r="F21" i="14"/>
  <c r="P34" i="14"/>
  <c r="Q35" i="14" s="1"/>
  <c r="P38" i="14"/>
  <c r="P39" i="14"/>
  <c r="Q40" i="14" s="1"/>
  <c r="C44" i="14"/>
  <c r="C46" i="14"/>
  <c r="F47" i="14"/>
  <c r="G48" i="14" s="1"/>
  <c r="K50" i="14"/>
  <c r="L51" i="14" s="1"/>
  <c r="P68" i="14"/>
  <c r="Q69" i="14" s="1"/>
  <c r="C73" i="14"/>
  <c r="P86" i="14"/>
  <c r="K2" i="14"/>
  <c r="K7" i="14"/>
  <c r="L8" i="14" s="1"/>
  <c r="P9" i="14"/>
  <c r="Q10" i="14" s="1"/>
  <c r="P10" i="14"/>
  <c r="Q11" i="14" s="1"/>
  <c r="F16" i="14"/>
  <c r="G17" i="14" s="1"/>
  <c r="K20" i="14"/>
  <c r="L21" i="14" s="1"/>
  <c r="K46" i="14"/>
  <c r="L47" i="14" s="1"/>
  <c r="P61" i="14"/>
  <c r="P62" i="14"/>
  <c r="Q63" i="14" s="1"/>
  <c r="R58" i="14"/>
  <c r="C10" i="14"/>
  <c r="C27" i="14"/>
  <c r="C28" i="14"/>
  <c r="F34" i="14"/>
  <c r="F38" i="14"/>
  <c r="F39" i="14"/>
  <c r="G40" i="14" s="1"/>
  <c r="K45" i="14"/>
  <c r="L46" i="14" s="1"/>
  <c r="K56" i="14"/>
  <c r="L57" i="14" s="1"/>
  <c r="F68" i="14"/>
  <c r="G69" i="14" s="1"/>
  <c r="K71" i="14"/>
  <c r="L72" i="14" s="1"/>
  <c r="K73" i="14"/>
  <c r="L74" i="14" s="1"/>
  <c r="K74" i="14"/>
  <c r="L75" i="14" s="1"/>
  <c r="K75" i="14"/>
  <c r="L76" i="14" s="1"/>
  <c r="P79" i="14"/>
  <c r="Q80" i="14" s="1"/>
  <c r="P81" i="14"/>
  <c r="Q82" i="14" s="1"/>
  <c r="P82" i="14"/>
  <c r="Q83" i="14" s="1"/>
  <c r="P83" i="14"/>
  <c r="Q84" i="14" s="1"/>
  <c r="C96" i="14"/>
  <c r="P111" i="14"/>
  <c r="Q112" i="14" s="1"/>
  <c r="P112" i="14"/>
  <c r="Q113" i="14" s="1"/>
  <c r="C128" i="14"/>
  <c r="C139" i="14"/>
  <c r="F161" i="14"/>
  <c r="G162" i="14" s="1"/>
  <c r="C169" i="14"/>
  <c r="P177" i="14"/>
  <c r="Q178" i="14" s="1"/>
  <c r="P178" i="14"/>
  <c r="Q179" i="14" s="1"/>
  <c r="P204" i="14"/>
  <c r="Q205" i="14" s="1"/>
  <c r="P92" i="14"/>
  <c r="Q93" i="14" s="1"/>
  <c r="P108" i="14"/>
  <c r="Q109" i="14" s="1"/>
  <c r="C113" i="14"/>
  <c r="K118" i="14"/>
  <c r="L119" i="14" s="1"/>
  <c r="K119" i="14"/>
  <c r="L120" i="14" s="1"/>
  <c r="P124" i="14"/>
  <c r="Q125" i="14" s="1"/>
  <c r="F130" i="14"/>
  <c r="K132" i="14"/>
  <c r="L133" i="14" s="1"/>
  <c r="P144" i="14"/>
  <c r="Q145" i="14" s="1"/>
  <c r="C147" i="14"/>
  <c r="K153" i="14"/>
  <c r="L154" i="14" s="1"/>
  <c r="P155" i="14"/>
  <c r="Q156" i="14" s="1"/>
  <c r="K161" i="14"/>
  <c r="L162" i="14" s="1"/>
  <c r="P175" i="14"/>
  <c r="Q176" i="14" s="1"/>
  <c r="C179" i="14"/>
  <c r="C187" i="14"/>
  <c r="P212" i="14"/>
  <c r="Q213" i="14" s="1"/>
  <c r="P220" i="14"/>
  <c r="Q221" i="14" s="1"/>
  <c r="F115" i="14"/>
  <c r="K117" i="14"/>
  <c r="L118" i="14" s="1"/>
  <c r="C136" i="14"/>
  <c r="F147" i="14"/>
  <c r="K149" i="14"/>
  <c r="L150" i="14" s="1"/>
  <c r="F157" i="14"/>
  <c r="K160" i="14"/>
  <c r="F168" i="14"/>
  <c r="K171" i="14"/>
  <c r="L172" i="14" s="1"/>
  <c r="C176" i="14"/>
  <c r="K189" i="14"/>
  <c r="L190" i="14" s="1"/>
  <c r="F197" i="14"/>
  <c r="K199" i="14"/>
  <c r="L200" i="14" s="1"/>
  <c r="F205" i="14"/>
  <c r="G206" i="14" s="1"/>
  <c r="K207" i="14"/>
  <c r="L208" i="14" s="1"/>
  <c r="C213" i="14"/>
  <c r="F214" i="14"/>
  <c r="G215" i="14" s="1"/>
  <c r="P102" i="14"/>
  <c r="Q103" i="14" s="1"/>
  <c r="P103" i="14"/>
  <c r="Q104" i="14" s="1"/>
  <c r="F113" i="14"/>
  <c r="G114" i="14" s="1"/>
  <c r="C165" i="14"/>
  <c r="K170" i="14"/>
  <c r="L171" i="14" s="1"/>
  <c r="K180" i="14"/>
  <c r="L181" i="14" s="1"/>
  <c r="C185" i="14"/>
  <c r="K188" i="14"/>
  <c r="L189" i="14" s="1"/>
  <c r="C193" i="14"/>
  <c r="C195" i="14"/>
  <c r="K78" i="14"/>
  <c r="C89" i="14"/>
  <c r="F92" i="14"/>
  <c r="G93" i="14" s="1"/>
  <c r="K94" i="14"/>
  <c r="L95" i="14" s="1"/>
  <c r="K95" i="14"/>
  <c r="L96" i="14" s="1"/>
  <c r="C104" i="14"/>
  <c r="K113" i="14"/>
  <c r="L114" i="14" s="1"/>
  <c r="P119" i="14"/>
  <c r="Q120" i="14" s="1"/>
  <c r="F145" i="14"/>
  <c r="G146" i="14" s="1"/>
  <c r="K169" i="14"/>
  <c r="L170" i="14" s="1"/>
  <c r="P200" i="14"/>
  <c r="Q201" i="14" s="1"/>
  <c r="P208" i="14"/>
  <c r="C211" i="14"/>
  <c r="F106" i="14"/>
  <c r="G107" i="14" s="1"/>
  <c r="F107" i="14"/>
  <c r="G108" i="14" s="1"/>
  <c r="K109" i="14"/>
  <c r="L110" i="14" s="1"/>
  <c r="K110" i="14"/>
  <c r="L111" i="14" s="1"/>
  <c r="K111" i="14"/>
  <c r="L112" i="14" s="1"/>
  <c r="K112" i="14"/>
  <c r="L113" i="14" s="1"/>
  <c r="C120" i="14"/>
  <c r="F122" i="14"/>
  <c r="F123" i="14"/>
  <c r="G124" i="14" s="1"/>
  <c r="K125" i="14"/>
  <c r="L126" i="14" s="1"/>
  <c r="P130" i="14"/>
  <c r="Q131" i="14" s="1"/>
  <c r="P131" i="14"/>
  <c r="Q132" i="14" s="1"/>
  <c r="C133" i="14"/>
  <c r="F134" i="14"/>
  <c r="G135" i="14" s="1"/>
  <c r="K137" i="14"/>
  <c r="L138" i="14" s="1"/>
  <c r="C153" i="14"/>
  <c r="F154" i="14"/>
  <c r="P160" i="14"/>
  <c r="Q161" i="14" s="1"/>
  <c r="P181" i="14"/>
  <c r="Q182" i="14" s="1"/>
  <c r="C184" i="14"/>
  <c r="P189" i="14"/>
  <c r="Q190" i="14" s="1"/>
  <c r="C192" i="14"/>
  <c r="F87" i="14"/>
  <c r="G88" i="14" s="1"/>
  <c r="K92" i="14"/>
  <c r="L93" i="14" s="1"/>
  <c r="P97" i="14"/>
  <c r="Q98" i="14" s="1"/>
  <c r="P98" i="14"/>
  <c r="Q99" i="14" s="1"/>
  <c r="P99" i="14"/>
  <c r="Q100" i="14" s="1"/>
  <c r="F105" i="14"/>
  <c r="G106" i="14" s="1"/>
  <c r="K108" i="14"/>
  <c r="L109" i="14" s="1"/>
  <c r="F142" i="14"/>
  <c r="G143" i="14" s="1"/>
  <c r="F151" i="14"/>
  <c r="F152" i="14"/>
  <c r="G153" i="14" s="1"/>
  <c r="K155" i="14"/>
  <c r="L156" i="14" s="1"/>
  <c r="P157" i="14"/>
  <c r="Q158" i="14" s="1"/>
  <c r="F163" i="14"/>
  <c r="G164" i="14" s="1"/>
  <c r="K165" i="14"/>
  <c r="P169" i="14"/>
  <c r="Q170" i="14" s="1"/>
  <c r="P170" i="14"/>
  <c r="Q171" i="14" s="1"/>
  <c r="F173" i="14"/>
  <c r="G174" i="14" s="1"/>
  <c r="K175" i="14"/>
  <c r="L176" i="14" s="1"/>
  <c r="P180" i="14"/>
  <c r="Q181" i="14" s="1"/>
  <c r="K185" i="14"/>
  <c r="L186" i="14" s="1"/>
  <c r="P188" i="14"/>
  <c r="Q189" i="14" s="1"/>
  <c r="F191" i="14"/>
  <c r="G192" i="14" s="1"/>
  <c r="F201" i="14"/>
  <c r="G202" i="14" s="1"/>
  <c r="K203" i="14"/>
  <c r="L204" i="14" s="1"/>
  <c r="C208" i="14"/>
  <c r="F209" i="14"/>
  <c r="K212" i="14"/>
  <c r="L213" i="14" s="1"/>
  <c r="F218" i="14"/>
  <c r="C202" i="14"/>
  <c r="C204" i="14"/>
  <c r="F9" i="14"/>
  <c r="G10" i="14" s="1"/>
  <c r="F24" i="14"/>
  <c r="P29" i="14"/>
  <c r="P30" i="14"/>
  <c r="Q31" i="14" s="1"/>
  <c r="P31" i="14"/>
  <c r="Q32" i="14" s="1"/>
  <c r="P32" i="14"/>
  <c r="Q33" i="14" s="1"/>
  <c r="F41" i="14"/>
  <c r="K47" i="14"/>
  <c r="L48" i="14" s="1"/>
  <c r="K48" i="14"/>
  <c r="L49" i="14" s="1"/>
  <c r="K64" i="14"/>
  <c r="L65" i="14" s="1"/>
  <c r="K72" i="14"/>
  <c r="K80" i="14"/>
  <c r="L81" i="14" s="1"/>
  <c r="K88" i="14"/>
  <c r="L89" i="14" s="1"/>
  <c r="K96" i="14"/>
  <c r="L97" i="14" s="1"/>
  <c r="P145" i="14"/>
  <c r="Q146" i="14" s="1"/>
  <c r="P146" i="14"/>
  <c r="Q147" i="14" s="1"/>
  <c r="P147" i="14"/>
  <c r="Q148" i="14" s="1"/>
  <c r="P173" i="14"/>
  <c r="Q174" i="14" s="1"/>
  <c r="C177" i="14"/>
  <c r="C178" i="14"/>
  <c r="C180" i="14"/>
  <c r="P191" i="14"/>
  <c r="Q192" i="14" s="1"/>
  <c r="P196" i="14"/>
  <c r="P217" i="14"/>
  <c r="Q218" i="14" s="1"/>
  <c r="P218" i="14"/>
  <c r="Q219" i="14" s="1"/>
  <c r="P219" i="14"/>
  <c r="Q220" i="14" s="1"/>
  <c r="C221" i="14"/>
  <c r="C12" i="14"/>
  <c r="P16" i="14"/>
  <c r="Q17" i="14" s="1"/>
  <c r="F2" i="14"/>
  <c r="C3" i="14"/>
  <c r="F7" i="14"/>
  <c r="F8" i="14"/>
  <c r="G9" i="14" s="1"/>
  <c r="K9" i="14"/>
  <c r="L10" i="14" s="1"/>
  <c r="C14" i="14"/>
  <c r="P13" i="14"/>
  <c r="Q14" i="14" s="1"/>
  <c r="P14" i="14"/>
  <c r="Q15" i="14" s="1"/>
  <c r="P15" i="14"/>
  <c r="Q16" i="14" s="1"/>
  <c r="C18" i="14"/>
  <c r="P19" i="14"/>
  <c r="Q20" i="14" s="1"/>
  <c r="C29" i="14"/>
  <c r="C34" i="14"/>
  <c r="P35" i="14"/>
  <c r="Q36" i="14" s="1"/>
  <c r="K41" i="14"/>
  <c r="L42" i="14" s="1"/>
  <c r="F53" i="14"/>
  <c r="P55" i="14"/>
  <c r="Q56" i="14" s="1"/>
  <c r="K106" i="14"/>
  <c r="K107" i="14"/>
  <c r="L108" i="14" s="1"/>
  <c r="K130" i="14"/>
  <c r="K131" i="14"/>
  <c r="L132" i="14" s="1"/>
  <c r="P133" i="14"/>
  <c r="Q134" i="14" s="1"/>
  <c r="P135" i="14"/>
  <c r="P140" i="14"/>
  <c r="Q141" i="14" s="1"/>
  <c r="C145" i="14"/>
  <c r="C146" i="14"/>
  <c r="C148" i="14"/>
  <c r="F153" i="14"/>
  <c r="G154" i="14" s="1"/>
  <c r="P167" i="14"/>
  <c r="Q168" i="14" s="1"/>
  <c r="P172" i="14"/>
  <c r="Q173" i="14" s="1"/>
  <c r="F177" i="14"/>
  <c r="F180" i="14"/>
  <c r="K182" i="14"/>
  <c r="K186" i="14"/>
  <c r="L187" i="14" s="1"/>
  <c r="K187" i="14"/>
  <c r="L188" i="14" s="1"/>
  <c r="P193" i="14"/>
  <c r="Q194" i="14" s="1"/>
  <c r="P194" i="14"/>
  <c r="Q195" i="14" s="1"/>
  <c r="P195" i="14"/>
  <c r="Q196" i="14" s="1"/>
  <c r="C197" i="14"/>
  <c r="F198" i="14"/>
  <c r="F203" i="14"/>
  <c r="K205" i="14"/>
  <c r="P213" i="14"/>
  <c r="Q214" i="14" s="1"/>
  <c r="C217" i="14"/>
  <c r="C218" i="14"/>
  <c r="K52" i="14"/>
  <c r="L53" i="14" s="1"/>
  <c r="C61" i="14"/>
  <c r="K114" i="14"/>
  <c r="L115" i="14" s="1"/>
  <c r="K115" i="14"/>
  <c r="L116" i="14" s="1"/>
  <c r="P117" i="14"/>
  <c r="Q118" i="14" s="1"/>
  <c r="K122" i="14"/>
  <c r="K123" i="14"/>
  <c r="L124" i="14" s="1"/>
  <c r="P125" i="14"/>
  <c r="Q126" i="14" s="1"/>
  <c r="C141" i="14"/>
  <c r="F144" i="14"/>
  <c r="G145" i="14" s="1"/>
  <c r="F148" i="14"/>
  <c r="G149" i="14" s="1"/>
  <c r="K150" i="14"/>
  <c r="L151" i="14" s="1"/>
  <c r="K151" i="14"/>
  <c r="L152" i="14" s="1"/>
  <c r="K152" i="14"/>
  <c r="L153" i="14" s="1"/>
  <c r="P171" i="14"/>
  <c r="Q172" i="14" s="1"/>
  <c r="C173" i="14"/>
  <c r="F174" i="14"/>
  <c r="F179" i="14"/>
  <c r="G180" i="14" s="1"/>
  <c r="K181" i="14"/>
  <c r="L182" i="14" s="1"/>
  <c r="C194" i="14"/>
  <c r="C196" i="14"/>
  <c r="C219" i="14"/>
  <c r="C154" i="14"/>
  <c r="C156" i="14"/>
  <c r="K6" i="14"/>
  <c r="K8" i="14"/>
  <c r="L9" i="14" s="1"/>
  <c r="F13" i="14"/>
  <c r="F17" i="14"/>
  <c r="K23" i="14"/>
  <c r="P25" i="14"/>
  <c r="Q26" i="14" s="1"/>
  <c r="K28" i="14"/>
  <c r="L29" i="14" s="1"/>
  <c r="F31" i="14"/>
  <c r="F33" i="14"/>
  <c r="K39" i="14"/>
  <c r="L40" i="14" s="1"/>
  <c r="K40" i="14"/>
  <c r="L41" i="14" s="1"/>
  <c r="C45" i="14"/>
  <c r="C50" i="14"/>
  <c r="P51" i="14"/>
  <c r="C58" i="14"/>
  <c r="C60" i="14"/>
  <c r="F61" i="14"/>
  <c r="G62" i="14" s="1"/>
  <c r="C69" i="14"/>
  <c r="C77" i="14"/>
  <c r="C85" i="14"/>
  <c r="C93" i="14"/>
  <c r="C101" i="14"/>
  <c r="P132" i="14"/>
  <c r="Q133" i="14" s="1"/>
  <c r="C137" i="14"/>
  <c r="C138" i="14"/>
  <c r="C140" i="14"/>
  <c r="C170" i="14"/>
  <c r="C172" i="14"/>
  <c r="P209" i="14"/>
  <c r="Q210" i="14" s="1"/>
  <c r="P210" i="14"/>
  <c r="Q211" i="14" s="1"/>
  <c r="P211" i="14"/>
  <c r="Q212" i="14" s="1"/>
  <c r="K221" i="14"/>
  <c r="F15" i="14"/>
  <c r="K17" i="14"/>
  <c r="C26" i="14"/>
  <c r="P27" i="14"/>
  <c r="Q28" i="14" s="1"/>
  <c r="K33" i="14"/>
  <c r="L34" i="14" s="1"/>
  <c r="F45" i="14"/>
  <c r="F50" i="14"/>
  <c r="F56" i="14"/>
  <c r="F60" i="14"/>
  <c r="C66" i="14"/>
  <c r="C68" i="14"/>
  <c r="F70" i="14"/>
  <c r="G71" i="14" s="1"/>
  <c r="C74" i="14"/>
  <c r="C76" i="14"/>
  <c r="F78" i="14"/>
  <c r="G79" i="14" s="1"/>
  <c r="C82" i="14"/>
  <c r="C84" i="14"/>
  <c r="F86" i="14"/>
  <c r="G87" i="14" s="1"/>
  <c r="C90" i="14"/>
  <c r="C92" i="14"/>
  <c r="F93" i="14"/>
  <c r="F94" i="14"/>
  <c r="G95" i="14" s="1"/>
  <c r="C97" i="14"/>
  <c r="C98" i="14"/>
  <c r="C100" i="14"/>
  <c r="F101" i="14"/>
  <c r="G102" i="14" s="1"/>
  <c r="F102" i="14"/>
  <c r="C105" i="14"/>
  <c r="P106" i="14"/>
  <c r="P107" i="14"/>
  <c r="Q108" i="14" s="1"/>
  <c r="C109" i="14"/>
  <c r="P113" i="14"/>
  <c r="Q114" i="14" s="1"/>
  <c r="P116" i="14"/>
  <c r="Q117" i="14" s="1"/>
  <c r="K142" i="14"/>
  <c r="L143" i="14" s="1"/>
  <c r="K143" i="14"/>
  <c r="L144" i="14" s="1"/>
  <c r="K144" i="14"/>
  <c r="K148" i="14"/>
  <c r="L149" i="14" s="1"/>
  <c r="P161" i="14"/>
  <c r="Q162" i="14" s="1"/>
  <c r="P162" i="14"/>
  <c r="Q163" i="14" s="1"/>
  <c r="P163" i="14"/>
  <c r="Q164" i="14" s="1"/>
  <c r="F169" i="14"/>
  <c r="G170" i="14" s="1"/>
  <c r="F172" i="14"/>
  <c r="G173" i="14" s="1"/>
  <c r="K174" i="14"/>
  <c r="L175" i="14" s="1"/>
  <c r="K178" i="14"/>
  <c r="L179" i="14" s="1"/>
  <c r="K179" i="14"/>
  <c r="L180" i="14" s="1"/>
  <c r="P185" i="14"/>
  <c r="Q186" i="14" s="1"/>
  <c r="P186" i="14"/>
  <c r="Q187" i="14" s="1"/>
  <c r="P187" i="14"/>
  <c r="Q188" i="14" s="1"/>
  <c r="C189" i="14"/>
  <c r="F190" i="14"/>
  <c r="F195" i="14"/>
  <c r="K197" i="14"/>
  <c r="L198" i="14" s="1"/>
  <c r="P205" i="14"/>
  <c r="Q206" i="14" s="1"/>
  <c r="C209" i="14"/>
  <c r="C210" i="14"/>
  <c r="C212" i="14"/>
  <c r="K216" i="14"/>
  <c r="F96" i="14"/>
  <c r="F100" i="14"/>
  <c r="G101" i="14" s="1"/>
  <c r="F104" i="14"/>
  <c r="C108" i="14"/>
  <c r="F110" i="14"/>
  <c r="G111" i="14" s="1"/>
  <c r="C117" i="14"/>
  <c r="F118" i="14"/>
  <c r="G119" i="14" s="1"/>
  <c r="C121" i="14"/>
  <c r="P122" i="14"/>
  <c r="Q123" i="14" s="1"/>
  <c r="P123" i="14"/>
  <c r="Q124" i="14" s="1"/>
  <c r="C125" i="14"/>
  <c r="F126" i="14"/>
  <c r="C129" i="14"/>
  <c r="C130" i="14"/>
  <c r="C132" i="14"/>
  <c r="F137" i="14"/>
  <c r="F139" i="14"/>
  <c r="K141" i="14"/>
  <c r="L142" i="14" s="1"/>
  <c r="K146" i="14"/>
  <c r="K147" i="14"/>
  <c r="L148" i="14" s="1"/>
  <c r="P149" i="14"/>
  <c r="P156" i="14"/>
  <c r="Q157" i="14" s="1"/>
  <c r="C161" i="14"/>
  <c r="C162" i="14"/>
  <c r="C164" i="14"/>
  <c r="F171" i="14"/>
  <c r="K173" i="14"/>
  <c r="L174" i="14" s="1"/>
  <c r="C186" i="14"/>
  <c r="C188" i="14"/>
  <c r="P8" i="14"/>
  <c r="Q9" i="14" s="1"/>
  <c r="C6" i="14"/>
  <c r="P5" i="14"/>
  <c r="Q6" i="14" s="1"/>
  <c r="P6" i="14"/>
  <c r="Q7" i="14" s="1"/>
  <c r="P7" i="14"/>
  <c r="Q8" i="14" s="1"/>
  <c r="F10" i="14"/>
  <c r="C11" i="14"/>
  <c r="K14" i="14"/>
  <c r="K16" i="14"/>
  <c r="L17" i="14" s="1"/>
  <c r="C21" i="14"/>
  <c r="C25" i="14"/>
  <c r="K31" i="14"/>
  <c r="K32" i="14"/>
  <c r="L33" i="14" s="1"/>
  <c r="C37" i="14"/>
  <c r="C42" i="14"/>
  <c r="P43" i="14"/>
  <c r="Q44" i="14" s="1"/>
  <c r="K49" i="14"/>
  <c r="K55" i="14"/>
  <c r="F65" i="14"/>
  <c r="F67" i="14"/>
  <c r="G68" i="14" s="1"/>
  <c r="K69" i="14"/>
  <c r="F73" i="14"/>
  <c r="F75" i="14"/>
  <c r="K77" i="14"/>
  <c r="L78" i="14" s="1"/>
  <c r="F81" i="14"/>
  <c r="F83" i="14"/>
  <c r="K85" i="14"/>
  <c r="F89" i="14"/>
  <c r="F91" i="14"/>
  <c r="G92" i="14" s="1"/>
  <c r="K93" i="14"/>
  <c r="L94" i="14" s="1"/>
  <c r="F99" i="14"/>
  <c r="K101" i="14"/>
  <c r="F108" i="14"/>
  <c r="G109" i="14" s="1"/>
  <c r="F112" i="14"/>
  <c r="C116" i="14"/>
  <c r="F120" i="14"/>
  <c r="C124" i="14"/>
  <c r="F128" i="14"/>
  <c r="F132" i="14"/>
  <c r="G133" i="14" s="1"/>
  <c r="K134" i="14"/>
  <c r="K135" i="14"/>
  <c r="L136" i="14" s="1"/>
  <c r="K136" i="14"/>
  <c r="L137" i="14" s="1"/>
  <c r="C157" i="14"/>
  <c r="F158" i="14"/>
  <c r="F160" i="14"/>
  <c r="F164" i="14"/>
  <c r="G165" i="14" s="1"/>
  <c r="K166" i="14"/>
  <c r="L167" i="14" s="1"/>
  <c r="K167" i="14"/>
  <c r="L168" i="14" s="1"/>
  <c r="K168" i="14"/>
  <c r="L169" i="14" s="1"/>
  <c r="F183" i="14"/>
  <c r="F184" i="14"/>
  <c r="G185" i="14" s="1"/>
  <c r="F185" i="14"/>
  <c r="G186" i="14" s="1"/>
  <c r="F188" i="14"/>
  <c r="K190" i="14"/>
  <c r="L191" i="14" s="1"/>
  <c r="K194" i="14"/>
  <c r="K195" i="14"/>
  <c r="P201" i="14"/>
  <c r="Q202" i="14" s="1"/>
  <c r="P202" i="14"/>
  <c r="Q203" i="14" s="1"/>
  <c r="P203" i="14"/>
  <c r="Q204" i="14" s="1"/>
  <c r="C205" i="14"/>
  <c r="F206" i="14"/>
  <c r="G207" i="14" s="1"/>
  <c r="F211" i="14"/>
  <c r="K213" i="14"/>
  <c r="P221" i="14"/>
  <c r="C16" i="14"/>
  <c r="C24" i="14"/>
  <c r="C32" i="14"/>
  <c r="C40" i="14"/>
  <c r="C48" i="14"/>
  <c r="C54" i="14"/>
  <c r="P54" i="14"/>
  <c r="Q55" i="14" s="1"/>
  <c r="C199" i="14"/>
  <c r="C198" i="14"/>
  <c r="P214" i="14"/>
  <c r="Q215" i="14" s="1"/>
  <c r="C151" i="14"/>
  <c r="C150" i="14"/>
  <c r="C8" i="14"/>
  <c r="K116" i="14"/>
  <c r="K124" i="14"/>
  <c r="P134" i="14"/>
  <c r="Q135" i="14" s="1"/>
  <c r="C143" i="14"/>
  <c r="C142" i="14"/>
  <c r="F149" i="14"/>
  <c r="P166" i="14"/>
  <c r="C175" i="14"/>
  <c r="C174" i="14"/>
  <c r="P190" i="14"/>
  <c r="F221" i="14"/>
  <c r="C55" i="14"/>
  <c r="C63" i="14"/>
  <c r="C62" i="14"/>
  <c r="K156" i="14"/>
  <c r="L157" i="14" s="1"/>
  <c r="C215" i="14"/>
  <c r="C214" i="14"/>
  <c r="C71" i="14"/>
  <c r="C70" i="14"/>
  <c r="C79" i="14"/>
  <c r="C78" i="14"/>
  <c r="C87" i="14"/>
  <c r="C86" i="14"/>
  <c r="C95" i="14"/>
  <c r="C94" i="14"/>
  <c r="C103" i="14"/>
  <c r="C102" i="14"/>
  <c r="P110" i="14"/>
  <c r="Q111" i="14" s="1"/>
  <c r="P118" i="14"/>
  <c r="Q119" i="14" s="1"/>
  <c r="P126" i="14"/>
  <c r="Q127" i="14" s="1"/>
  <c r="C135" i="14"/>
  <c r="C134" i="14"/>
  <c r="F141" i="14"/>
  <c r="G142" i="14" s="1"/>
  <c r="C167" i="14"/>
  <c r="C166" i="14"/>
  <c r="C191" i="14"/>
  <c r="C190" i="14"/>
  <c r="P206" i="14"/>
  <c r="Q207" i="14" s="1"/>
  <c r="F69" i="14"/>
  <c r="F77" i="14"/>
  <c r="F85" i="14"/>
  <c r="C111" i="14"/>
  <c r="C110" i="14"/>
  <c r="C119" i="14"/>
  <c r="C118" i="14"/>
  <c r="C127" i="14"/>
  <c r="C126" i="14"/>
  <c r="P182" i="14"/>
  <c r="Q183" i="14" s="1"/>
  <c r="F213" i="14"/>
  <c r="G214" i="14" s="1"/>
  <c r="K220" i="14"/>
  <c r="L221" i="14" s="1"/>
  <c r="F109" i="14"/>
  <c r="G110" i="14" s="1"/>
  <c r="F133" i="14"/>
  <c r="G134" i="14" s="1"/>
  <c r="P150" i="14"/>
  <c r="Q151" i="14" s="1"/>
  <c r="C159" i="14"/>
  <c r="C158" i="14"/>
  <c r="F165" i="14"/>
  <c r="C207" i="14"/>
  <c r="C206" i="14"/>
  <c r="K60" i="14"/>
  <c r="F117" i="14"/>
  <c r="F125" i="14"/>
  <c r="K140" i="14"/>
  <c r="K172" i="14"/>
  <c r="L173" i="14" s="1"/>
  <c r="C183" i="14"/>
  <c r="C182" i="14"/>
  <c r="P198" i="14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7" i="13"/>
  <c r="B6" i="13"/>
  <c r="M16" i="13"/>
  <c r="M17" i="13"/>
  <c r="M15" i="13"/>
  <c r="M7" i="13"/>
  <c r="M8" i="13"/>
  <c r="M9" i="13"/>
  <c r="M10" i="13"/>
  <c r="M11" i="13"/>
  <c r="M12" i="13"/>
  <c r="M13" i="13"/>
  <c r="M14" i="13"/>
  <c r="M6" i="13"/>
  <c r="R78" i="14" l="1"/>
  <c r="Q79" i="14"/>
  <c r="R159" i="14"/>
  <c r="Q159" i="14"/>
  <c r="R184" i="14"/>
  <c r="Q185" i="14"/>
  <c r="R88" i="14"/>
  <c r="Q89" i="14"/>
  <c r="W121" i="14"/>
  <c r="R29" i="14"/>
  <c r="Q30" i="14"/>
  <c r="R208" i="14"/>
  <c r="Q209" i="14"/>
  <c r="R72" i="14"/>
  <c r="Q72" i="14"/>
  <c r="R143" i="14"/>
  <c r="Q144" i="14"/>
  <c r="R46" i="14"/>
  <c r="Q47" i="14"/>
  <c r="W4" i="14"/>
  <c r="W68" i="14"/>
  <c r="W132" i="14"/>
  <c r="W196" i="14"/>
  <c r="H221" i="14"/>
  <c r="R149" i="14"/>
  <c r="Q150" i="14"/>
  <c r="R51" i="14"/>
  <c r="Q52" i="14"/>
  <c r="R37" i="14"/>
  <c r="Q37" i="14"/>
  <c r="R138" i="14"/>
  <c r="Q138" i="14"/>
  <c r="R198" i="14"/>
  <c r="Q199" i="14"/>
  <c r="R106" i="14"/>
  <c r="Q107" i="14"/>
  <c r="R197" i="14"/>
  <c r="Q197" i="14"/>
  <c r="R128" i="14"/>
  <c r="Q128" i="14"/>
  <c r="R139" i="14"/>
  <c r="Q140" i="14"/>
  <c r="R190" i="14"/>
  <c r="Q191" i="14"/>
  <c r="R65" i="14"/>
  <c r="Q66" i="14"/>
  <c r="R4" i="14"/>
  <c r="Q5" i="14"/>
  <c r="R50" i="14"/>
  <c r="Q50" i="14"/>
  <c r="W57" i="14"/>
  <c r="R61" i="14"/>
  <c r="Q62" i="14"/>
  <c r="R86" i="14"/>
  <c r="Q87" i="14"/>
  <c r="R38" i="14"/>
  <c r="Q39" i="14"/>
  <c r="R49" i="14"/>
  <c r="Q49" i="14"/>
  <c r="R59" i="14"/>
  <c r="Q60" i="14"/>
  <c r="R166" i="14"/>
  <c r="Q167" i="14"/>
  <c r="R136" i="14"/>
  <c r="Q136" i="14"/>
  <c r="R73" i="14"/>
  <c r="Q74" i="14"/>
  <c r="R137" i="14"/>
  <c r="Q137" i="14"/>
  <c r="M69" i="14"/>
  <c r="L70" i="14"/>
  <c r="M18" i="14"/>
  <c r="L18" i="14"/>
  <c r="H4" i="14"/>
  <c r="M140" i="14"/>
  <c r="L141" i="14"/>
  <c r="M85" i="14"/>
  <c r="L86" i="14"/>
  <c r="R5" i="14"/>
  <c r="M216" i="14"/>
  <c r="L217" i="14"/>
  <c r="M6" i="14"/>
  <c r="L7" i="14"/>
  <c r="R35" i="14"/>
  <c r="M72" i="14"/>
  <c r="L73" i="14"/>
  <c r="M160" i="14"/>
  <c r="L161" i="14"/>
  <c r="R21" i="14"/>
  <c r="M98" i="14"/>
  <c r="L98" i="14"/>
  <c r="M58" i="14"/>
  <c r="W114" i="14"/>
  <c r="M218" i="14"/>
  <c r="L218" i="14"/>
  <c r="M139" i="14"/>
  <c r="L140" i="14"/>
  <c r="M31" i="14"/>
  <c r="L32" i="14"/>
  <c r="M202" i="14"/>
  <c r="L203" i="14"/>
  <c r="M55" i="14"/>
  <c r="L56" i="14"/>
  <c r="M67" i="14"/>
  <c r="M201" i="14"/>
  <c r="L201" i="14"/>
  <c r="M59" i="14"/>
  <c r="L60" i="14"/>
  <c r="M30" i="14"/>
  <c r="L31" i="14"/>
  <c r="M49" i="14"/>
  <c r="L50" i="14"/>
  <c r="M130" i="14"/>
  <c r="L131" i="14"/>
  <c r="R169" i="14"/>
  <c r="R3" i="14"/>
  <c r="M193" i="14"/>
  <c r="L194" i="14"/>
  <c r="M90" i="14"/>
  <c r="L91" i="14"/>
  <c r="M60" i="14"/>
  <c r="L61" i="14"/>
  <c r="M196" i="14"/>
  <c r="L196" i="14"/>
  <c r="M134" i="14"/>
  <c r="L135" i="14"/>
  <c r="M101" i="14"/>
  <c r="L102" i="14"/>
  <c r="M14" i="14"/>
  <c r="L15" i="14"/>
  <c r="M122" i="14"/>
  <c r="L123" i="14"/>
  <c r="M165" i="14"/>
  <c r="L166" i="14"/>
  <c r="M79" i="14"/>
  <c r="L79" i="14"/>
  <c r="M219" i="14"/>
  <c r="L220" i="14"/>
  <c r="M99" i="14"/>
  <c r="L100" i="14"/>
  <c r="M129" i="14"/>
  <c r="L129" i="14"/>
  <c r="R129" i="14"/>
  <c r="W42" i="14"/>
  <c r="W106" i="14"/>
  <c r="W170" i="14"/>
  <c r="W178" i="14"/>
  <c r="M84" i="14"/>
  <c r="L85" i="14"/>
  <c r="M163" i="14"/>
  <c r="L164" i="14"/>
  <c r="M124" i="14"/>
  <c r="L125" i="14"/>
  <c r="M213" i="14"/>
  <c r="L214" i="14"/>
  <c r="M194" i="14"/>
  <c r="L195" i="14"/>
  <c r="M23" i="14"/>
  <c r="L24" i="14"/>
  <c r="M205" i="14"/>
  <c r="L206" i="14"/>
  <c r="M106" i="14"/>
  <c r="L107" i="14"/>
  <c r="R100" i="14"/>
  <c r="M184" i="14"/>
  <c r="L185" i="14"/>
  <c r="M215" i="14"/>
  <c r="L215" i="14"/>
  <c r="M13" i="14"/>
  <c r="L13" i="14"/>
  <c r="M121" i="14"/>
  <c r="L121" i="14"/>
  <c r="M25" i="14"/>
  <c r="L26" i="14"/>
  <c r="W18" i="14"/>
  <c r="W210" i="14"/>
  <c r="M66" i="14"/>
  <c r="L66" i="14"/>
  <c r="M116" i="14"/>
  <c r="L117" i="14"/>
  <c r="M146" i="14"/>
  <c r="L147" i="14"/>
  <c r="M145" i="14"/>
  <c r="L145" i="14"/>
  <c r="M183" i="14"/>
  <c r="L183" i="14"/>
  <c r="M3" i="14"/>
  <c r="L3" i="14"/>
  <c r="M211" i="14"/>
  <c r="L212" i="14"/>
  <c r="M19" i="14"/>
  <c r="L20" i="14"/>
  <c r="M22" i="14"/>
  <c r="L22" i="14"/>
  <c r="M5" i="14"/>
  <c r="L5" i="14"/>
  <c r="M104" i="14"/>
  <c r="L105" i="14"/>
  <c r="R142" i="14"/>
  <c r="M26" i="14"/>
  <c r="L27" i="14"/>
  <c r="M197" i="14"/>
  <c r="R27" i="14"/>
  <c r="M150" i="14"/>
  <c r="R192" i="14"/>
  <c r="R158" i="14"/>
  <c r="R160" i="14"/>
  <c r="M126" i="14"/>
  <c r="R102" i="14"/>
  <c r="M45" i="14"/>
  <c r="M159" i="14"/>
  <c r="R94" i="14"/>
  <c r="M68" i="14"/>
  <c r="M210" i="14"/>
  <c r="R182" i="14"/>
  <c r="M212" i="14"/>
  <c r="R180" i="14"/>
  <c r="M155" i="14"/>
  <c r="R79" i="14"/>
  <c r="M12" i="14"/>
  <c r="W145" i="14"/>
  <c r="W34" i="14"/>
  <c r="W98" i="14"/>
  <c r="W162" i="14"/>
  <c r="R13" i="14"/>
  <c r="R70" i="14"/>
  <c r="R67" i="14"/>
  <c r="H58" i="14"/>
  <c r="R24" i="14"/>
  <c r="H167" i="14"/>
  <c r="W50" i="14"/>
  <c r="M192" i="14"/>
  <c r="W82" i="14"/>
  <c r="R206" i="14"/>
  <c r="R214" i="14"/>
  <c r="M64" i="14"/>
  <c r="M82" i="14"/>
  <c r="R68" i="14"/>
  <c r="R12" i="14"/>
  <c r="M21" i="14"/>
  <c r="H125" i="14"/>
  <c r="G126" i="14"/>
  <c r="H157" i="14"/>
  <c r="G158" i="14"/>
  <c r="H28" i="14"/>
  <c r="G29" i="14"/>
  <c r="H117" i="14"/>
  <c r="G118" i="14"/>
  <c r="R110" i="14"/>
  <c r="H81" i="14"/>
  <c r="G82" i="14"/>
  <c r="H50" i="14"/>
  <c r="G51" i="14"/>
  <c r="R193" i="14"/>
  <c r="H130" i="14"/>
  <c r="G131" i="14"/>
  <c r="H187" i="14"/>
  <c r="G187" i="14"/>
  <c r="R115" i="14"/>
  <c r="W130" i="14"/>
  <c r="W194" i="14"/>
  <c r="H182" i="14"/>
  <c r="G183" i="14"/>
  <c r="R43" i="14"/>
  <c r="H45" i="14"/>
  <c r="G46" i="14"/>
  <c r="R25" i="14"/>
  <c r="R19" i="14"/>
  <c r="H7" i="14"/>
  <c r="G8" i="14"/>
  <c r="H197" i="14"/>
  <c r="G198" i="14"/>
  <c r="H147" i="14"/>
  <c r="G148" i="14"/>
  <c r="R177" i="14"/>
  <c r="R87" i="14"/>
  <c r="H29" i="14"/>
  <c r="G30" i="14"/>
  <c r="H5" i="14"/>
  <c r="G6" i="14"/>
  <c r="H44" i="14"/>
  <c r="G44" i="14"/>
  <c r="H27" i="14"/>
  <c r="G27" i="14"/>
  <c r="H194" i="14"/>
  <c r="G195" i="14"/>
  <c r="R85" i="14"/>
  <c r="H176" i="14"/>
  <c r="G176" i="14"/>
  <c r="W66" i="14"/>
  <c r="W138" i="14"/>
  <c r="W202" i="14"/>
  <c r="H20" i="14"/>
  <c r="G21" i="14"/>
  <c r="H112" i="14"/>
  <c r="G113" i="14"/>
  <c r="H31" i="14"/>
  <c r="G32" i="14"/>
  <c r="H24" i="14"/>
  <c r="G25" i="14"/>
  <c r="R54" i="14"/>
  <c r="H99" i="14"/>
  <c r="G100" i="14"/>
  <c r="H75" i="14"/>
  <c r="G76" i="14"/>
  <c r="H127" i="14"/>
  <c r="G127" i="14"/>
  <c r="R205" i="14"/>
  <c r="H93" i="14"/>
  <c r="G94" i="14"/>
  <c r="H41" i="14"/>
  <c r="G42" i="14"/>
  <c r="R130" i="14"/>
  <c r="R57" i="14"/>
  <c r="H36" i="14"/>
  <c r="G37" i="14"/>
  <c r="R42" i="14"/>
  <c r="H220" i="14"/>
  <c r="G221" i="14"/>
  <c r="H19" i="14"/>
  <c r="G19" i="14"/>
  <c r="W41" i="14"/>
  <c r="W105" i="14"/>
  <c r="W169" i="14"/>
  <c r="H55" i="14"/>
  <c r="G55" i="14"/>
  <c r="H217" i="14"/>
  <c r="G218" i="14"/>
  <c r="H136" i="14"/>
  <c r="G137" i="14"/>
  <c r="W10" i="14"/>
  <c r="W74" i="14"/>
  <c r="H183" i="14"/>
  <c r="G184" i="14"/>
  <c r="H10" i="14"/>
  <c r="G11" i="14"/>
  <c r="M178" i="14"/>
  <c r="H17" i="14"/>
  <c r="G18" i="14"/>
  <c r="H203" i="14"/>
  <c r="G204" i="14"/>
  <c r="H218" i="14"/>
  <c r="G219" i="14"/>
  <c r="M83" i="14"/>
  <c r="H200" i="14"/>
  <c r="G201" i="14"/>
  <c r="R216" i="14"/>
  <c r="H85" i="14"/>
  <c r="G86" i="14"/>
  <c r="H211" i="14"/>
  <c r="G212" i="14"/>
  <c r="H128" i="14"/>
  <c r="G129" i="14"/>
  <c r="H73" i="14"/>
  <c r="G74" i="14"/>
  <c r="H104" i="14"/>
  <c r="G105" i="14"/>
  <c r="H166" i="14"/>
  <c r="G166" i="14"/>
  <c r="H77" i="14"/>
  <c r="G78" i="14"/>
  <c r="H160" i="14"/>
  <c r="G161" i="14"/>
  <c r="H171" i="14"/>
  <c r="G172" i="14"/>
  <c r="H195" i="14"/>
  <c r="G196" i="14"/>
  <c r="H103" i="14"/>
  <c r="G103" i="14"/>
  <c r="H13" i="14"/>
  <c r="G14" i="14"/>
  <c r="H199" i="14"/>
  <c r="G199" i="14"/>
  <c r="H181" i="14"/>
  <c r="G181" i="14"/>
  <c r="H53" i="14"/>
  <c r="G54" i="14"/>
  <c r="H155" i="14"/>
  <c r="G155" i="14"/>
  <c r="H115" i="14"/>
  <c r="G116" i="14"/>
  <c r="M87" i="14"/>
  <c r="M62" i="14"/>
  <c r="H3" i="14"/>
  <c r="G3" i="14"/>
  <c r="H188" i="14"/>
  <c r="G189" i="14"/>
  <c r="H69" i="14"/>
  <c r="G70" i="14"/>
  <c r="H158" i="14"/>
  <c r="G159" i="14"/>
  <c r="H120" i="14"/>
  <c r="G121" i="14"/>
  <c r="H89" i="14"/>
  <c r="G90" i="14"/>
  <c r="H139" i="14"/>
  <c r="G140" i="14"/>
  <c r="H96" i="14"/>
  <c r="G97" i="14"/>
  <c r="H190" i="14"/>
  <c r="G191" i="14"/>
  <c r="H177" i="14"/>
  <c r="G178" i="14"/>
  <c r="M80" i="14"/>
  <c r="H209" i="14"/>
  <c r="G210" i="14"/>
  <c r="H122" i="14"/>
  <c r="G123" i="14"/>
  <c r="H168" i="14"/>
  <c r="G169" i="14"/>
  <c r="H38" i="14"/>
  <c r="G39" i="14"/>
  <c r="R63" i="14"/>
  <c r="H21" i="14"/>
  <c r="G22" i="14"/>
  <c r="H49" i="14"/>
  <c r="G50" i="14"/>
  <c r="M158" i="14"/>
  <c r="M11" i="14"/>
  <c r="H156" i="14"/>
  <c r="G157" i="14"/>
  <c r="H59" i="14"/>
  <c r="G60" i="14"/>
  <c r="M127" i="14"/>
  <c r="M164" i="14"/>
  <c r="R165" i="14"/>
  <c r="H23" i="14"/>
  <c r="G24" i="14"/>
  <c r="H83" i="14"/>
  <c r="G84" i="14"/>
  <c r="H56" i="14"/>
  <c r="G57" i="14"/>
  <c r="H149" i="14"/>
  <c r="G150" i="14"/>
  <c r="H65" i="14"/>
  <c r="G66" i="14"/>
  <c r="H137" i="14"/>
  <c r="G138" i="14"/>
  <c r="H60" i="14"/>
  <c r="G61" i="14"/>
  <c r="H15" i="14"/>
  <c r="G16" i="14"/>
  <c r="H33" i="14"/>
  <c r="G34" i="14"/>
  <c r="H174" i="14"/>
  <c r="G175" i="14"/>
  <c r="H151" i="14"/>
  <c r="G152" i="14"/>
  <c r="R144" i="14"/>
  <c r="H35" i="14"/>
  <c r="G35" i="14"/>
  <c r="H12" i="14"/>
  <c r="G13" i="14"/>
  <c r="R53" i="14"/>
  <c r="R187" i="14"/>
  <c r="R163" i="14"/>
  <c r="R194" i="14"/>
  <c r="M131" i="14"/>
  <c r="R219" i="14"/>
  <c r="M203" i="14"/>
  <c r="M112" i="14"/>
  <c r="H205" i="14"/>
  <c r="W16" i="14"/>
  <c r="M27" i="14"/>
  <c r="M4" i="14"/>
  <c r="H52" i="14"/>
  <c r="H109" i="14"/>
  <c r="M77" i="14"/>
  <c r="R185" i="14"/>
  <c r="R217" i="14"/>
  <c r="R23" i="14"/>
  <c r="H213" i="14"/>
  <c r="H141" i="14"/>
  <c r="M190" i="14"/>
  <c r="H164" i="14"/>
  <c r="H107" i="14"/>
  <c r="H208" i="14"/>
  <c r="R18" i="14"/>
  <c r="R97" i="14"/>
  <c r="R48" i="14"/>
  <c r="H116" i="14"/>
  <c r="M172" i="14"/>
  <c r="M156" i="14"/>
  <c r="H185" i="14"/>
  <c r="H67" i="14"/>
  <c r="R122" i="14"/>
  <c r="H172" i="14"/>
  <c r="H101" i="14"/>
  <c r="H86" i="14"/>
  <c r="M39" i="14"/>
  <c r="M8" i="14"/>
  <c r="H179" i="14"/>
  <c r="H144" i="14"/>
  <c r="M42" i="14"/>
  <c r="H152" i="14"/>
  <c r="M92" i="14"/>
  <c r="M76" i="14"/>
  <c r="R22" i="14"/>
  <c r="H63" i="14"/>
  <c r="R96" i="14"/>
  <c r="M51" i="14"/>
  <c r="R153" i="14"/>
  <c r="M54" i="14"/>
  <c r="W71" i="14"/>
  <c r="W199" i="14"/>
  <c r="R126" i="14"/>
  <c r="R116" i="14"/>
  <c r="M52" i="14"/>
  <c r="R40" i="14"/>
  <c r="R95" i="14"/>
  <c r="M36" i="14"/>
  <c r="W79" i="14"/>
  <c r="W143" i="14"/>
  <c r="W207" i="14"/>
  <c r="M128" i="14"/>
  <c r="R200" i="14"/>
  <c r="W23" i="14"/>
  <c r="W87" i="14"/>
  <c r="W151" i="14"/>
  <c r="W215" i="14"/>
  <c r="H133" i="14"/>
  <c r="R201" i="14"/>
  <c r="H108" i="14"/>
  <c r="R156" i="14"/>
  <c r="R171" i="14"/>
  <c r="H201" i="14"/>
  <c r="R60" i="14"/>
  <c r="R66" i="14"/>
  <c r="H192" i="14"/>
  <c r="H162" i="14"/>
  <c r="H18" i="14"/>
  <c r="W31" i="14"/>
  <c r="W95" i="14"/>
  <c r="W159" i="14"/>
  <c r="M105" i="14"/>
  <c r="H64" i="14"/>
  <c r="W135" i="14"/>
  <c r="R161" i="14"/>
  <c r="H94" i="14"/>
  <c r="R175" i="14"/>
  <c r="M209" i="14"/>
  <c r="M177" i="14"/>
  <c r="H129" i="14"/>
  <c r="W39" i="14"/>
  <c r="W103" i="14"/>
  <c r="W167" i="14"/>
  <c r="H132" i="14"/>
  <c r="R83" i="14"/>
  <c r="M20" i="14"/>
  <c r="M61" i="14"/>
  <c r="R154" i="14"/>
  <c r="R90" i="14"/>
  <c r="H66" i="14"/>
  <c r="H219" i="14"/>
  <c r="H22" i="14"/>
  <c r="W47" i="14"/>
  <c r="W111" i="14"/>
  <c r="W175" i="14"/>
  <c r="W8" i="14"/>
  <c r="W72" i="14"/>
  <c r="W136" i="14"/>
  <c r="W200" i="14"/>
  <c r="M185" i="14"/>
  <c r="M113" i="14"/>
  <c r="M198" i="14"/>
  <c r="R152" i="14"/>
  <c r="W55" i="14"/>
  <c r="W119" i="14"/>
  <c r="W183" i="14"/>
  <c r="H206" i="14"/>
  <c r="H100" i="14"/>
  <c r="R140" i="14"/>
  <c r="M88" i="14"/>
  <c r="R81" i="14"/>
  <c r="R10" i="14"/>
  <c r="H26" i="14"/>
  <c r="R76" i="14"/>
  <c r="R121" i="14"/>
  <c r="R105" i="14"/>
  <c r="R64" i="14"/>
  <c r="M44" i="14"/>
  <c r="W63" i="14"/>
  <c r="W127" i="14"/>
  <c r="W191" i="14"/>
  <c r="W24" i="14"/>
  <c r="W88" i="14"/>
  <c r="W152" i="14"/>
  <c r="W216" i="14"/>
  <c r="H47" i="14"/>
  <c r="H48" i="14"/>
  <c r="R203" i="14"/>
  <c r="H184" i="14"/>
  <c r="H169" i="14"/>
  <c r="H61" i="14"/>
  <c r="R195" i="14"/>
  <c r="R172" i="14"/>
  <c r="R133" i="14"/>
  <c r="H173" i="14"/>
  <c r="H87" i="14"/>
  <c r="M137" i="14"/>
  <c r="M94" i="14"/>
  <c r="M180" i="14"/>
  <c r="R212" i="14"/>
  <c r="R92" i="14"/>
  <c r="R112" i="14"/>
  <c r="H39" i="14"/>
  <c r="H40" i="14"/>
  <c r="M46" i="14"/>
  <c r="H140" i="14"/>
  <c r="H88" i="14"/>
  <c r="H6" i="14"/>
  <c r="H84" i="14"/>
  <c r="H207" i="14"/>
  <c r="H54" i="14"/>
  <c r="H57" i="14"/>
  <c r="R150" i="14"/>
  <c r="H118" i="14"/>
  <c r="R125" i="14"/>
  <c r="H142" i="14"/>
  <c r="H134" i="14"/>
  <c r="H92" i="14"/>
  <c r="R199" i="14"/>
  <c r="M214" i="14"/>
  <c r="H76" i="14"/>
  <c r="H143" i="14"/>
  <c r="H186" i="14"/>
  <c r="H210" i="14"/>
  <c r="H14" i="14"/>
  <c r="H51" i="14"/>
  <c r="H135" i="14"/>
  <c r="H193" i="14"/>
  <c r="H90" i="14"/>
  <c r="H78" i="14"/>
  <c r="R132" i="14"/>
  <c r="H153" i="14"/>
  <c r="H8" i="14"/>
  <c r="H9" i="14"/>
  <c r="M74" i="14"/>
  <c r="H34" i="14"/>
  <c r="H16" i="14"/>
  <c r="R39" i="14"/>
  <c r="H131" i="14"/>
  <c r="H71" i="14"/>
  <c r="H72" i="14"/>
  <c r="H202" i="14"/>
  <c r="H138" i="14"/>
  <c r="H46" i="14"/>
  <c r="H175" i="14"/>
  <c r="H121" i="14"/>
  <c r="H110" i="14"/>
  <c r="H191" i="14"/>
  <c r="H105" i="14"/>
  <c r="H145" i="14"/>
  <c r="H113" i="14"/>
  <c r="M15" i="14"/>
  <c r="H178" i="14"/>
  <c r="H114" i="14"/>
  <c r="M43" i="14"/>
  <c r="H212" i="14"/>
  <c r="H150" i="14"/>
  <c r="H159" i="14"/>
  <c r="H119" i="14"/>
  <c r="R221" i="14"/>
  <c r="M220" i="14"/>
  <c r="M166" i="14"/>
  <c r="M147" i="14"/>
  <c r="H126" i="14"/>
  <c r="M179" i="14"/>
  <c r="M151" i="14"/>
  <c r="M186" i="14"/>
  <c r="R188" i="14"/>
  <c r="H163" i="14"/>
  <c r="R99" i="14"/>
  <c r="M109" i="14"/>
  <c r="R103" i="14"/>
  <c r="M89" i="14"/>
  <c r="M71" i="14"/>
  <c r="R84" i="14"/>
  <c r="R34" i="14"/>
  <c r="H79" i="14"/>
  <c r="H80" i="14"/>
  <c r="M37" i="14"/>
  <c r="R89" i="14"/>
  <c r="H97" i="14"/>
  <c r="H170" i="14"/>
  <c r="H98" i="14"/>
  <c r="H204" i="14"/>
  <c r="H189" i="14"/>
  <c r="M63" i="14"/>
  <c r="H111" i="14"/>
  <c r="M93" i="14"/>
  <c r="H70" i="14"/>
  <c r="M96" i="14"/>
  <c r="R155" i="14"/>
  <c r="H161" i="14"/>
  <c r="H68" i="14"/>
  <c r="H215" i="14"/>
  <c r="H216" i="14"/>
  <c r="R91" i="14"/>
  <c r="H146" i="14"/>
  <c r="H82" i="14"/>
  <c r="H30" i="14"/>
  <c r="H196" i="14"/>
  <c r="H37" i="14"/>
  <c r="H95" i="14"/>
  <c r="H165" i="14"/>
  <c r="H91" i="14"/>
  <c r="M32" i="14"/>
  <c r="R7" i="14"/>
  <c r="R123" i="14"/>
  <c r="M174" i="14"/>
  <c r="M143" i="14"/>
  <c r="H102" i="14"/>
  <c r="M40" i="14"/>
  <c r="H148" i="14"/>
  <c r="M114" i="14"/>
  <c r="H198" i="14"/>
  <c r="H180" i="14"/>
  <c r="R14" i="14"/>
  <c r="R16" i="14"/>
  <c r="R31" i="14"/>
  <c r="H154" i="14"/>
  <c r="H123" i="14"/>
  <c r="H106" i="14"/>
  <c r="M188" i="14"/>
  <c r="H214" i="14"/>
  <c r="M171" i="14"/>
  <c r="M153" i="14"/>
  <c r="R74" i="14"/>
  <c r="H25" i="14"/>
  <c r="R11" i="14"/>
  <c r="R101" i="14"/>
  <c r="M100" i="14"/>
  <c r="M91" i="14"/>
  <c r="H74" i="14"/>
  <c r="H124" i="14"/>
  <c r="H42" i="14"/>
  <c r="H43" i="14"/>
  <c r="H11" i="14"/>
  <c r="H62" i="14"/>
  <c r="H32" i="14"/>
  <c r="R118" i="14"/>
  <c r="R202" i="14"/>
  <c r="M136" i="14"/>
  <c r="R113" i="14"/>
  <c r="M221" i="14"/>
  <c r="R167" i="14"/>
  <c r="M9" i="14"/>
  <c r="R173" i="14"/>
  <c r="R170" i="14"/>
  <c r="M170" i="14"/>
  <c r="M132" i="14"/>
  <c r="R204" i="14"/>
  <c r="R111" i="14"/>
  <c r="R93" i="14"/>
  <c r="R176" i="14"/>
  <c r="M81" i="14"/>
  <c r="M133" i="14"/>
  <c r="M65" i="14"/>
  <c r="M97" i="14"/>
  <c r="M38" i="14"/>
  <c r="R36" i="14"/>
  <c r="M168" i="14"/>
  <c r="M135" i="14"/>
  <c r="M16" i="14"/>
  <c r="R8" i="14"/>
  <c r="R186" i="14"/>
  <c r="R162" i="14"/>
  <c r="R211" i="14"/>
  <c r="M28" i="14"/>
  <c r="M123" i="14"/>
  <c r="R218" i="14"/>
  <c r="R147" i="14"/>
  <c r="M48" i="14"/>
  <c r="M108" i="14"/>
  <c r="R189" i="14"/>
  <c r="M111" i="14"/>
  <c r="M169" i="14"/>
  <c r="M199" i="14"/>
  <c r="M200" i="14"/>
  <c r="M149" i="14"/>
  <c r="R178" i="14"/>
  <c r="R82" i="14"/>
  <c r="M56" i="14"/>
  <c r="R183" i="14"/>
  <c r="R62" i="14"/>
  <c r="R9" i="14"/>
  <c r="R151" i="14"/>
  <c r="R168" i="14"/>
  <c r="M191" i="14"/>
  <c r="M86" i="14"/>
  <c r="M35" i="14"/>
  <c r="M70" i="14"/>
  <c r="R179" i="14"/>
  <c r="M24" i="14"/>
  <c r="R134" i="14"/>
  <c r="M195" i="14"/>
  <c r="M167" i="14"/>
  <c r="R107" i="14"/>
  <c r="R210" i="14"/>
  <c r="M152" i="14"/>
  <c r="R213" i="14"/>
  <c r="M187" i="14"/>
  <c r="M107" i="14"/>
  <c r="R146" i="14"/>
  <c r="M47" i="14"/>
  <c r="R131" i="14"/>
  <c r="M110" i="14"/>
  <c r="M78" i="14"/>
  <c r="R124" i="14"/>
  <c r="R174" i="14"/>
  <c r="M7" i="14"/>
  <c r="R141" i="14"/>
  <c r="R80" i="14"/>
  <c r="M157" i="14"/>
  <c r="R44" i="14"/>
  <c r="R75" i="14"/>
  <c r="R45" i="14"/>
  <c r="M34" i="14"/>
  <c r="M207" i="14"/>
  <c r="M208" i="14"/>
  <c r="M148" i="14"/>
  <c r="M33" i="14"/>
  <c r="R209" i="14"/>
  <c r="R117" i="14"/>
  <c r="R196" i="14"/>
  <c r="R145" i="14"/>
  <c r="R181" i="14"/>
  <c r="R119" i="14"/>
  <c r="M189" i="14"/>
  <c r="M161" i="14"/>
  <c r="M119" i="14"/>
  <c r="M120" i="14"/>
  <c r="R215" i="14"/>
  <c r="R114" i="14"/>
  <c r="M102" i="14"/>
  <c r="R164" i="14"/>
  <c r="M53" i="14"/>
  <c r="R28" i="14"/>
  <c r="M173" i="14"/>
  <c r="M144" i="14"/>
  <c r="M115" i="14"/>
  <c r="M182" i="14"/>
  <c r="R55" i="14"/>
  <c r="R15" i="14"/>
  <c r="R191" i="14"/>
  <c r="R32" i="14"/>
  <c r="R157" i="14"/>
  <c r="R98" i="14"/>
  <c r="M125" i="14"/>
  <c r="M117" i="14"/>
  <c r="M118" i="14"/>
  <c r="M162" i="14"/>
  <c r="M75" i="14"/>
  <c r="M138" i="14"/>
  <c r="M57" i="14"/>
  <c r="M50" i="14"/>
  <c r="R148" i="14"/>
  <c r="M10" i="14"/>
  <c r="R77" i="14"/>
  <c r="M141" i="14"/>
  <c r="M181" i="14"/>
  <c r="M154" i="14"/>
  <c r="R207" i="14"/>
  <c r="R71" i="14"/>
  <c r="R127" i="14"/>
  <c r="R56" i="14"/>
  <c r="R41" i="14"/>
  <c r="R69" i="14"/>
  <c r="R6" i="14"/>
  <c r="M142" i="14"/>
  <c r="M17" i="14"/>
  <c r="R135" i="14"/>
  <c r="M41" i="14"/>
  <c r="R30" i="14"/>
  <c r="M175" i="14"/>
  <c r="M176" i="14"/>
  <c r="M95" i="14"/>
  <c r="R220" i="14"/>
  <c r="R108" i="14"/>
  <c r="R120" i="14"/>
  <c r="M73" i="14"/>
  <c r="M204" i="14"/>
  <c r="R104" i="14"/>
  <c r="R52" i="14"/>
  <c r="R33" i="14"/>
  <c r="M206" i="14"/>
  <c r="M29" i="14"/>
  <c r="M217" i="14"/>
  <c r="R109" i="14"/>
  <c r="R47" i="14"/>
  <c r="R17" i="14"/>
  <c r="R20" i="14"/>
  <c r="R26" i="14"/>
</calcChain>
</file>

<file path=xl/sharedStrings.xml><?xml version="1.0" encoding="utf-8"?>
<sst xmlns="http://schemas.openxmlformats.org/spreadsheetml/2006/main" count="1430" uniqueCount="651">
  <si>
    <t>Date</t>
  </si>
  <si>
    <t>CP0000EZ19M086NEST</t>
  </si>
  <si>
    <t>observation_date</t>
  </si>
  <si>
    <t>Frequency: Monthly</t>
  </si>
  <si>
    <t>Harmonized Index of Consumer Prices: All Items for Euro area (19 countries)©, Index 2015=100, Monthly, Not Seasonally Adjusted</t>
  </si>
  <si>
    <t>Federal Reserve Bank of St. Louis</t>
  </si>
  <si>
    <t>Economic Research Division</t>
  </si>
  <si>
    <t>Help: https://fred.stlouisfed.org/help-faq</t>
  </si>
  <si>
    <t>Link: https://fred.stlouisfed.org</t>
  </si>
  <si>
    <t>Federal Reserve Economic Data</t>
  </si>
  <si>
    <t>FRED Graph Observations</t>
  </si>
  <si>
    <t>EXUSEU</t>
  </si>
  <si>
    <t>U.S. / Euro Foreign Exchange Rate, U.S. Dollars to One Euro, Monthly, Not Seasonally Adjusted</t>
  </si>
  <si>
    <t>BOPGSTB</t>
  </si>
  <si>
    <t>Trade Balance: Goods and Services, Balance of Payments Basis, Millions of Dollars, Monthly, Seasonally Adjusted</t>
  </si>
  <si>
    <t>1970Jan</t>
  </si>
  <si>
    <t>1970Feb</t>
  </si>
  <si>
    <t>1970Mar</t>
  </si>
  <si>
    <t>1970Apr</t>
  </si>
  <si>
    <t>1970May</t>
  </si>
  <si>
    <t>1970Jun</t>
  </si>
  <si>
    <t>1970Jul</t>
  </si>
  <si>
    <t>1970Aug</t>
  </si>
  <si>
    <t>1970Sep</t>
  </si>
  <si>
    <t>1970Oct</t>
  </si>
  <si>
    <t>1970Nov</t>
  </si>
  <si>
    <t>1970Dec</t>
  </si>
  <si>
    <t>1971Jan</t>
  </si>
  <si>
    <t>1971Feb</t>
  </si>
  <si>
    <t>1971Mar</t>
  </si>
  <si>
    <t>1971Apr</t>
  </si>
  <si>
    <t>1971May</t>
  </si>
  <si>
    <t>1971Jun</t>
  </si>
  <si>
    <t>1971Jul</t>
  </si>
  <si>
    <t>1971Aug</t>
  </si>
  <si>
    <t>1971Sep</t>
  </si>
  <si>
    <t>1971Oct</t>
  </si>
  <si>
    <t>1971Nov</t>
  </si>
  <si>
    <t>1971Dec</t>
  </si>
  <si>
    <t>1972Jan</t>
  </si>
  <si>
    <t>1972Feb</t>
  </si>
  <si>
    <t>1972Mar</t>
  </si>
  <si>
    <t>1972Apr</t>
  </si>
  <si>
    <t>1972May</t>
  </si>
  <si>
    <t>1972Jun</t>
  </si>
  <si>
    <t>1972Jul</t>
  </si>
  <si>
    <t>1972Aug</t>
  </si>
  <si>
    <t>1972Sep</t>
  </si>
  <si>
    <t>1972Oct</t>
  </si>
  <si>
    <t>1972Nov</t>
  </si>
  <si>
    <t>1972Dec</t>
  </si>
  <si>
    <t>1973Jan</t>
  </si>
  <si>
    <t>1973Feb</t>
  </si>
  <si>
    <t>1973Mar</t>
  </si>
  <si>
    <t>1973Apr</t>
  </si>
  <si>
    <t>1973May</t>
  </si>
  <si>
    <t>1973Jun</t>
  </si>
  <si>
    <t>1973Jul</t>
  </si>
  <si>
    <t>1973Aug</t>
  </si>
  <si>
    <t>1973Sep</t>
  </si>
  <si>
    <t>1973Oct</t>
  </si>
  <si>
    <t>1973Nov</t>
  </si>
  <si>
    <t>1973Dec</t>
  </si>
  <si>
    <t>1974Jan</t>
  </si>
  <si>
    <t>1974Feb</t>
  </si>
  <si>
    <t>1974Mar</t>
  </si>
  <si>
    <t>1974Apr</t>
  </si>
  <si>
    <t>1974May</t>
  </si>
  <si>
    <t>1974Jun</t>
  </si>
  <si>
    <t>1974Jul</t>
  </si>
  <si>
    <t>1974Aug</t>
  </si>
  <si>
    <t>1974Sep</t>
  </si>
  <si>
    <t>1974Oct</t>
  </si>
  <si>
    <t>1974Nov</t>
  </si>
  <si>
    <t>1974Dec</t>
  </si>
  <si>
    <t>1975Jan</t>
  </si>
  <si>
    <t>1975Feb</t>
  </si>
  <si>
    <t>1975Mar</t>
  </si>
  <si>
    <t>1975Apr</t>
  </si>
  <si>
    <t>1975May</t>
  </si>
  <si>
    <t>1975Jun</t>
  </si>
  <si>
    <t>1975Jul</t>
  </si>
  <si>
    <t>1975Aug</t>
  </si>
  <si>
    <t>1975Sep</t>
  </si>
  <si>
    <t>1975Oct</t>
  </si>
  <si>
    <t>1975Nov</t>
  </si>
  <si>
    <t>1975Dec</t>
  </si>
  <si>
    <t>1976Jan</t>
  </si>
  <si>
    <t>1976Feb</t>
  </si>
  <si>
    <t>1976Mar</t>
  </si>
  <si>
    <t>1976Apr</t>
  </si>
  <si>
    <t>1976May</t>
  </si>
  <si>
    <t>1976Jun</t>
  </si>
  <si>
    <t>1976Jul</t>
  </si>
  <si>
    <t>1976Aug</t>
  </si>
  <si>
    <t>1976Sep</t>
  </si>
  <si>
    <t>1976Oct</t>
  </si>
  <si>
    <t>1976Nov</t>
  </si>
  <si>
    <t>1976Dec</t>
  </si>
  <si>
    <t>1977Jan</t>
  </si>
  <si>
    <t>1977Feb</t>
  </si>
  <si>
    <t>1977Mar</t>
  </si>
  <si>
    <t>1977Apr</t>
  </si>
  <si>
    <t>1977May</t>
  </si>
  <si>
    <t>1977Jun</t>
  </si>
  <si>
    <t>1977Jul</t>
  </si>
  <si>
    <t>1977Aug</t>
  </si>
  <si>
    <t>1977Sep</t>
  </si>
  <si>
    <t>1977Oct</t>
  </si>
  <si>
    <t>1977Nov</t>
  </si>
  <si>
    <t>1977Dec</t>
  </si>
  <si>
    <t>1978Jan</t>
  </si>
  <si>
    <t>1978Feb</t>
  </si>
  <si>
    <t>1978Mar</t>
  </si>
  <si>
    <t>1978Apr</t>
  </si>
  <si>
    <t>1978May</t>
  </si>
  <si>
    <t>1978Jun</t>
  </si>
  <si>
    <t>1978Jul</t>
  </si>
  <si>
    <t>1978Aug</t>
  </si>
  <si>
    <t>1978Sep</t>
  </si>
  <si>
    <t>1978Oct</t>
  </si>
  <si>
    <t>1978Nov</t>
  </si>
  <si>
    <t>1978Dec</t>
  </si>
  <si>
    <t>1979Jan</t>
  </si>
  <si>
    <t>1979Feb</t>
  </si>
  <si>
    <t>1979Mar</t>
  </si>
  <si>
    <t>1979Apr</t>
  </si>
  <si>
    <t>1979May</t>
  </si>
  <si>
    <t>1979Jun</t>
  </si>
  <si>
    <t>1979Jul</t>
  </si>
  <si>
    <t>1979Aug</t>
  </si>
  <si>
    <t>1979Sep</t>
  </si>
  <si>
    <t>1979Oct</t>
  </si>
  <si>
    <t>1979Nov</t>
  </si>
  <si>
    <t>1979Dec</t>
  </si>
  <si>
    <t>1980Jan</t>
  </si>
  <si>
    <t>1980Feb</t>
  </si>
  <si>
    <t>1980Mar</t>
  </si>
  <si>
    <t>1980Apr</t>
  </si>
  <si>
    <t>1980May</t>
  </si>
  <si>
    <t>1980Jun</t>
  </si>
  <si>
    <t>1980Jul</t>
  </si>
  <si>
    <t>1980Aug</t>
  </si>
  <si>
    <t>1980Sep</t>
  </si>
  <si>
    <t>1980Oct</t>
  </si>
  <si>
    <t>1980Nov</t>
  </si>
  <si>
    <t>1980Dec</t>
  </si>
  <si>
    <t>1981Jan</t>
  </si>
  <si>
    <t>1981Feb</t>
  </si>
  <si>
    <t>1981Mar</t>
  </si>
  <si>
    <t>1981Apr</t>
  </si>
  <si>
    <t>1981May</t>
  </si>
  <si>
    <t>1981Jun</t>
  </si>
  <si>
    <t>1981Jul</t>
  </si>
  <si>
    <t>1981Aug</t>
  </si>
  <si>
    <t>1981Sep</t>
  </si>
  <si>
    <t>1981Oct</t>
  </si>
  <si>
    <t>1981Nov</t>
  </si>
  <si>
    <t>1981Dec</t>
  </si>
  <si>
    <t>1982Jan</t>
  </si>
  <si>
    <t>1982Feb</t>
  </si>
  <si>
    <t>1982Mar</t>
  </si>
  <si>
    <t>1982Apr</t>
  </si>
  <si>
    <t>1982May</t>
  </si>
  <si>
    <t>1982Jun</t>
  </si>
  <si>
    <t>1982Jul</t>
  </si>
  <si>
    <t>1982Aug</t>
  </si>
  <si>
    <t>1982Sep</t>
  </si>
  <si>
    <t>1982Oct</t>
  </si>
  <si>
    <t>1982Nov</t>
  </si>
  <si>
    <t>1982Dec</t>
  </si>
  <si>
    <t>1983Jan</t>
  </si>
  <si>
    <t>1983Feb</t>
  </si>
  <si>
    <t>1983Mar</t>
  </si>
  <si>
    <t>1983Apr</t>
  </si>
  <si>
    <t>1983May</t>
  </si>
  <si>
    <t>1983Jun</t>
  </si>
  <si>
    <t>1983Jul</t>
  </si>
  <si>
    <t>1983Aug</t>
  </si>
  <si>
    <t>1983Sep</t>
  </si>
  <si>
    <t>1983Oct</t>
  </si>
  <si>
    <t>1983Nov</t>
  </si>
  <si>
    <t>1983Dec</t>
  </si>
  <si>
    <t>1984Jan</t>
  </si>
  <si>
    <t>1984Feb</t>
  </si>
  <si>
    <t>1984Mar</t>
  </si>
  <si>
    <t>1984Apr</t>
  </si>
  <si>
    <t>1984May</t>
  </si>
  <si>
    <t>1984Jun</t>
  </si>
  <si>
    <t>1984Jul</t>
  </si>
  <si>
    <t>1984Aug</t>
  </si>
  <si>
    <t>1984Sep</t>
  </si>
  <si>
    <t>1984Oct</t>
  </si>
  <si>
    <t>1984Nov</t>
  </si>
  <si>
    <t>1984Dec</t>
  </si>
  <si>
    <t>1985Jan</t>
  </si>
  <si>
    <t>1985Feb</t>
  </si>
  <si>
    <t>1985Mar</t>
  </si>
  <si>
    <t>1985Apr</t>
  </si>
  <si>
    <t>1985May</t>
  </si>
  <si>
    <t>1985Jun</t>
  </si>
  <si>
    <t>1985Jul</t>
  </si>
  <si>
    <t>1985Aug</t>
  </si>
  <si>
    <t>1985Sep</t>
  </si>
  <si>
    <t>1985Oct</t>
  </si>
  <si>
    <t>1985Nov</t>
  </si>
  <si>
    <t>1985Dec</t>
  </si>
  <si>
    <t>1986Jan</t>
  </si>
  <si>
    <t>1986Feb</t>
  </si>
  <si>
    <t>1986Mar</t>
  </si>
  <si>
    <t>1986Apr</t>
  </si>
  <si>
    <t>1986May</t>
  </si>
  <si>
    <t>1986Jun</t>
  </si>
  <si>
    <t>1986Jul</t>
  </si>
  <si>
    <t>1986Aug</t>
  </si>
  <si>
    <t>1986Sep</t>
  </si>
  <si>
    <t>1986Oct</t>
  </si>
  <si>
    <t>1986Nov</t>
  </si>
  <si>
    <t>1986Dec</t>
  </si>
  <si>
    <t>1987Jan</t>
  </si>
  <si>
    <t>1987Feb</t>
  </si>
  <si>
    <t>1987Mar</t>
  </si>
  <si>
    <t>1987Apr</t>
  </si>
  <si>
    <t>1987May</t>
  </si>
  <si>
    <t>1987Jun</t>
  </si>
  <si>
    <t>1987Jul</t>
  </si>
  <si>
    <t>1987Aug</t>
  </si>
  <si>
    <t>1987Sep</t>
  </si>
  <si>
    <t>1987Oct</t>
  </si>
  <si>
    <t>1987Nov</t>
  </si>
  <si>
    <t>1987Dec</t>
  </si>
  <si>
    <t>1988Jan</t>
  </si>
  <si>
    <t>1988Feb</t>
  </si>
  <si>
    <t>1988Mar</t>
  </si>
  <si>
    <t>1988Apr</t>
  </si>
  <si>
    <t>1988May</t>
  </si>
  <si>
    <t>1988Jun</t>
  </si>
  <si>
    <t>1988Jul</t>
  </si>
  <si>
    <t>1988Aug</t>
  </si>
  <si>
    <t>1988Sep</t>
  </si>
  <si>
    <t>1988Oct</t>
  </si>
  <si>
    <t>1988Nov</t>
  </si>
  <si>
    <t>1988Dec</t>
  </si>
  <si>
    <t>1989Jan</t>
  </si>
  <si>
    <t>1989Feb</t>
  </si>
  <si>
    <t>1989Mar</t>
  </si>
  <si>
    <t>1989Apr</t>
  </si>
  <si>
    <t>1989May</t>
  </si>
  <si>
    <t>1989Jun</t>
  </si>
  <si>
    <t>1989Jul</t>
  </si>
  <si>
    <t>1989Aug</t>
  </si>
  <si>
    <t>1989Sep</t>
  </si>
  <si>
    <t>1989Oct</t>
  </si>
  <si>
    <t>1989Nov</t>
  </si>
  <si>
    <t>1989Dec</t>
  </si>
  <si>
    <t>1990Jan</t>
  </si>
  <si>
    <t>1990Feb</t>
  </si>
  <si>
    <t>1990Mar</t>
  </si>
  <si>
    <t>1990Apr</t>
  </si>
  <si>
    <t>1990May</t>
  </si>
  <si>
    <t>1990Jun</t>
  </si>
  <si>
    <t>1990Jul</t>
  </si>
  <si>
    <t>1990Aug</t>
  </si>
  <si>
    <t>1990Sep</t>
  </si>
  <si>
    <t>1990Oct</t>
  </si>
  <si>
    <t>1990Nov</t>
  </si>
  <si>
    <t>1990Dec</t>
  </si>
  <si>
    <t>1991Jan</t>
  </si>
  <si>
    <t>1991Feb</t>
  </si>
  <si>
    <t>1991Mar</t>
  </si>
  <si>
    <t>1991Apr</t>
  </si>
  <si>
    <t>1991May</t>
  </si>
  <si>
    <t>1991Jun</t>
  </si>
  <si>
    <t>1991Jul</t>
  </si>
  <si>
    <t>1991Aug</t>
  </si>
  <si>
    <t>1991Sep</t>
  </si>
  <si>
    <t>1991Oct</t>
  </si>
  <si>
    <t>1991Nov</t>
  </si>
  <si>
    <t>1991Dec</t>
  </si>
  <si>
    <t>1992Jan</t>
  </si>
  <si>
    <t>1992Feb</t>
  </si>
  <si>
    <t>1992Mar</t>
  </si>
  <si>
    <t>1992Apr</t>
  </si>
  <si>
    <t>1992May</t>
  </si>
  <si>
    <t>1992Jun</t>
  </si>
  <si>
    <t>1992Jul</t>
  </si>
  <si>
    <t>1992Aug</t>
  </si>
  <si>
    <t>1992Sep</t>
  </si>
  <si>
    <t>1992Oct</t>
  </si>
  <si>
    <t>1992Nov</t>
  </si>
  <si>
    <t>1992Dec</t>
  </si>
  <si>
    <t>1993Jan</t>
  </si>
  <si>
    <t>1993Feb</t>
  </si>
  <si>
    <t>1993Mar</t>
  </si>
  <si>
    <t>1993Apr</t>
  </si>
  <si>
    <t>1993May</t>
  </si>
  <si>
    <t>1993Jun</t>
  </si>
  <si>
    <t>1993Jul</t>
  </si>
  <si>
    <t>1993Aug</t>
  </si>
  <si>
    <t>1993Sep</t>
  </si>
  <si>
    <t>1993Oct</t>
  </si>
  <si>
    <t>1993Nov</t>
  </si>
  <si>
    <t>1993Dec</t>
  </si>
  <si>
    <t>1994Jan</t>
  </si>
  <si>
    <t>1994Feb</t>
  </si>
  <si>
    <t>1994Mar</t>
  </si>
  <si>
    <t>1994Apr</t>
  </si>
  <si>
    <t>1994May</t>
  </si>
  <si>
    <t>1994Jun</t>
  </si>
  <si>
    <t>1994Jul</t>
  </si>
  <si>
    <t>1994Aug</t>
  </si>
  <si>
    <t>1994Sep</t>
  </si>
  <si>
    <t>1994Oct</t>
  </si>
  <si>
    <t>1994Nov</t>
  </si>
  <si>
    <t>1994Dec</t>
  </si>
  <si>
    <t>1995Jan</t>
  </si>
  <si>
    <t>1995Feb</t>
  </si>
  <si>
    <t>1995Mar</t>
  </si>
  <si>
    <t>1995Apr</t>
  </si>
  <si>
    <t>1995May</t>
  </si>
  <si>
    <t>1995Jun</t>
  </si>
  <si>
    <t>1995Jul</t>
  </si>
  <si>
    <t>1995Aug</t>
  </si>
  <si>
    <t>1995Sep</t>
  </si>
  <si>
    <t>1995Oct</t>
  </si>
  <si>
    <t>1995Nov</t>
  </si>
  <si>
    <t>1995Dec</t>
  </si>
  <si>
    <t>1996Jan</t>
  </si>
  <si>
    <t>1996Feb</t>
  </si>
  <si>
    <t>1996Mar</t>
  </si>
  <si>
    <t>1996Apr</t>
  </si>
  <si>
    <t>1996May</t>
  </si>
  <si>
    <t>1996Jun</t>
  </si>
  <si>
    <t>1996Jul</t>
  </si>
  <si>
    <t>1996Aug</t>
  </si>
  <si>
    <t>1996Sep</t>
  </si>
  <si>
    <t>1996Oct</t>
  </si>
  <si>
    <t>1996Nov</t>
  </si>
  <si>
    <t>1996Dec</t>
  </si>
  <si>
    <t>1997Jan</t>
  </si>
  <si>
    <t>1997Feb</t>
  </si>
  <si>
    <t>1997Mar</t>
  </si>
  <si>
    <t>1997Apr</t>
  </si>
  <si>
    <t>1997May</t>
  </si>
  <si>
    <t>1997Jun</t>
  </si>
  <si>
    <t>1997Jul</t>
  </si>
  <si>
    <t>1997Aug</t>
  </si>
  <si>
    <t>1997Sep</t>
  </si>
  <si>
    <t>1997Oct</t>
  </si>
  <si>
    <t>1997Nov</t>
  </si>
  <si>
    <t>1997Dec</t>
  </si>
  <si>
    <t>1998Jan</t>
  </si>
  <si>
    <t>1998Feb</t>
  </si>
  <si>
    <t>1998Mar</t>
  </si>
  <si>
    <t>1998Apr</t>
  </si>
  <si>
    <t>1998May</t>
  </si>
  <si>
    <t>1998Jun</t>
  </si>
  <si>
    <t>1998Jul</t>
  </si>
  <si>
    <t>1998Aug</t>
  </si>
  <si>
    <t>1998Sep</t>
  </si>
  <si>
    <t>1998Oct</t>
  </si>
  <si>
    <t>1998Nov</t>
  </si>
  <si>
    <t>1998Dec</t>
  </si>
  <si>
    <t>1999Jan</t>
  </si>
  <si>
    <t>1999Feb</t>
  </si>
  <si>
    <t>1999Mar</t>
  </si>
  <si>
    <t>1999Apr</t>
  </si>
  <si>
    <t>1999May</t>
  </si>
  <si>
    <t>1999Jun</t>
  </si>
  <si>
    <t>1999Jul</t>
  </si>
  <si>
    <t>1999Aug</t>
  </si>
  <si>
    <t>1999Sep</t>
  </si>
  <si>
    <t>1999Oct</t>
  </si>
  <si>
    <t>1999Nov</t>
  </si>
  <si>
    <t>1999Dec</t>
  </si>
  <si>
    <t>2000Jan</t>
  </si>
  <si>
    <t>2000Feb</t>
  </si>
  <si>
    <t>2000Mar</t>
  </si>
  <si>
    <t>2000Apr</t>
  </si>
  <si>
    <t>2000May</t>
  </si>
  <si>
    <t>2000Jun</t>
  </si>
  <si>
    <t>2000Jul</t>
  </si>
  <si>
    <t>2000Aug</t>
  </si>
  <si>
    <t>2000Sep</t>
  </si>
  <si>
    <t>2000Oct</t>
  </si>
  <si>
    <t>2000Nov</t>
  </si>
  <si>
    <t>2000Dec</t>
  </si>
  <si>
    <t>2001Jan</t>
  </si>
  <si>
    <t>2001Feb</t>
  </si>
  <si>
    <t>2001Mar</t>
  </si>
  <si>
    <t>2001Apr</t>
  </si>
  <si>
    <t>2001May</t>
  </si>
  <si>
    <t>2001Jun</t>
  </si>
  <si>
    <t>2001Jul</t>
  </si>
  <si>
    <t>2001Aug</t>
  </si>
  <si>
    <t>2001Sep</t>
  </si>
  <si>
    <t>2001Oct</t>
  </si>
  <si>
    <t>2001Nov</t>
  </si>
  <si>
    <t>2001Dec</t>
  </si>
  <si>
    <t>2002Jan</t>
  </si>
  <si>
    <t>2002Feb</t>
  </si>
  <si>
    <t>2002Mar</t>
  </si>
  <si>
    <t>2002Apr</t>
  </si>
  <si>
    <t>2002May</t>
  </si>
  <si>
    <t>2002Jun</t>
  </si>
  <si>
    <t>2002Jul</t>
  </si>
  <si>
    <t>2002Aug</t>
  </si>
  <si>
    <t>2002Sep</t>
  </si>
  <si>
    <t>2002Oct</t>
  </si>
  <si>
    <t>2002Nov</t>
  </si>
  <si>
    <t>2002Dec</t>
  </si>
  <si>
    <t>2003Jan</t>
  </si>
  <si>
    <t>2003Feb</t>
  </si>
  <si>
    <t>2003Mar</t>
  </si>
  <si>
    <t>2003Apr</t>
  </si>
  <si>
    <t>2003May</t>
  </si>
  <si>
    <t>2003Jun</t>
  </si>
  <si>
    <t>2003Jul</t>
  </si>
  <si>
    <t>2003Aug</t>
  </si>
  <si>
    <t>2003Sep</t>
  </si>
  <si>
    <t>2003Oct</t>
  </si>
  <si>
    <t>2003Nov</t>
  </si>
  <si>
    <t>2003Dec</t>
  </si>
  <si>
    <t>2004Jan</t>
  </si>
  <si>
    <t>2004Feb</t>
  </si>
  <si>
    <t>2004Mar</t>
  </si>
  <si>
    <t>2004Apr</t>
  </si>
  <si>
    <t>2004May</t>
  </si>
  <si>
    <t>2004Jun</t>
  </si>
  <si>
    <t>2004Jul</t>
  </si>
  <si>
    <t>2004Aug</t>
  </si>
  <si>
    <t>2004Sep</t>
  </si>
  <si>
    <t>2004Oct</t>
  </si>
  <si>
    <t>2004Nov</t>
  </si>
  <si>
    <t>2004Dec</t>
  </si>
  <si>
    <t>2005Jan</t>
  </si>
  <si>
    <t>2005Feb</t>
  </si>
  <si>
    <t>2005Mar</t>
  </si>
  <si>
    <t>2005Apr</t>
  </si>
  <si>
    <t>2005May</t>
  </si>
  <si>
    <t>2005Jun</t>
  </si>
  <si>
    <t>2005Jul</t>
  </si>
  <si>
    <t>2005Aug</t>
  </si>
  <si>
    <t>2005Sep</t>
  </si>
  <si>
    <t>2005Oct</t>
  </si>
  <si>
    <t>2005Nov</t>
  </si>
  <si>
    <t>2005Dec</t>
  </si>
  <si>
    <t>2006Jan</t>
  </si>
  <si>
    <t>2006Feb</t>
  </si>
  <si>
    <t>2006Mar</t>
  </si>
  <si>
    <t>2006Apr</t>
  </si>
  <si>
    <t>2006May</t>
  </si>
  <si>
    <t>2006Jun</t>
  </si>
  <si>
    <t>2006Jul</t>
  </si>
  <si>
    <t>2006Aug</t>
  </si>
  <si>
    <t>2006Sep</t>
  </si>
  <si>
    <t>2006Oct</t>
  </si>
  <si>
    <t>2006Nov</t>
  </si>
  <si>
    <t>2006Dec</t>
  </si>
  <si>
    <t>2007Jan</t>
  </si>
  <si>
    <t>2007Feb</t>
  </si>
  <si>
    <t>2007Mar</t>
  </si>
  <si>
    <t>2007Apr</t>
  </si>
  <si>
    <t>2007May</t>
  </si>
  <si>
    <t>2007Jun</t>
  </si>
  <si>
    <t>2007Jul</t>
  </si>
  <si>
    <t>2007Aug</t>
  </si>
  <si>
    <t>2007Sep</t>
  </si>
  <si>
    <t>2007Oct</t>
  </si>
  <si>
    <t>2007Nov</t>
  </si>
  <si>
    <t>2007Dec</t>
  </si>
  <si>
    <t>2008Jan</t>
  </si>
  <si>
    <t>2008Feb</t>
  </si>
  <si>
    <t>2008Mar</t>
  </si>
  <si>
    <t>2008Apr</t>
  </si>
  <si>
    <t>2008May</t>
  </si>
  <si>
    <t>2008Jun</t>
  </si>
  <si>
    <t>2008Jul</t>
  </si>
  <si>
    <t>2008Aug</t>
  </si>
  <si>
    <t>2008Sep</t>
  </si>
  <si>
    <t>2008Oct</t>
  </si>
  <si>
    <t>2008Nov</t>
  </si>
  <si>
    <t>2008Dec</t>
  </si>
  <si>
    <t>2009Jan</t>
  </si>
  <si>
    <t>2009Feb</t>
  </si>
  <si>
    <t>2009Mar</t>
  </si>
  <si>
    <t>2009Apr</t>
  </si>
  <si>
    <t>2009May</t>
  </si>
  <si>
    <t>2009Jun</t>
  </si>
  <si>
    <t>2009Jul</t>
  </si>
  <si>
    <t>2009Aug</t>
  </si>
  <si>
    <t>2009Sep</t>
  </si>
  <si>
    <t>2009Oct</t>
  </si>
  <si>
    <t>2009Nov</t>
  </si>
  <si>
    <t>2009Dec</t>
  </si>
  <si>
    <t>2010Jan</t>
  </si>
  <si>
    <t>2010Feb</t>
  </si>
  <si>
    <t>2010Mar</t>
  </si>
  <si>
    <t>2010Apr</t>
  </si>
  <si>
    <t>2010May</t>
  </si>
  <si>
    <t>2010Jun</t>
  </si>
  <si>
    <t>2010Jul</t>
  </si>
  <si>
    <t>2010Aug</t>
  </si>
  <si>
    <t>2010Sep</t>
  </si>
  <si>
    <t>2010Oct</t>
  </si>
  <si>
    <t>2010Nov</t>
  </si>
  <si>
    <t>2010Dec</t>
  </si>
  <si>
    <t>2011Jan</t>
  </si>
  <si>
    <t>2011Feb</t>
  </si>
  <si>
    <t>2011Mar</t>
  </si>
  <si>
    <t>2011Apr</t>
  </si>
  <si>
    <t>2011May</t>
  </si>
  <si>
    <t>2011Jun</t>
  </si>
  <si>
    <t>2011Jul</t>
  </si>
  <si>
    <t>2011Aug</t>
  </si>
  <si>
    <t>2011Sep</t>
  </si>
  <si>
    <t>2011Oct</t>
  </si>
  <si>
    <t>2011Nov</t>
  </si>
  <si>
    <t>2011Dec</t>
  </si>
  <si>
    <t>2012Jan</t>
  </si>
  <si>
    <t>2012Feb</t>
  </si>
  <si>
    <t>2012Mar</t>
  </si>
  <si>
    <t>2012Apr</t>
  </si>
  <si>
    <t>2012May</t>
  </si>
  <si>
    <t>2012Jun</t>
  </si>
  <si>
    <t>2012Jul</t>
  </si>
  <si>
    <t>2012Aug</t>
  </si>
  <si>
    <t>2012Sep</t>
  </si>
  <si>
    <t>2012Oct</t>
  </si>
  <si>
    <t>2012Nov</t>
  </si>
  <si>
    <t>2012Dec</t>
  </si>
  <si>
    <t>2013Jan</t>
  </si>
  <si>
    <t>2013Feb</t>
  </si>
  <si>
    <t>2013Mar</t>
  </si>
  <si>
    <t>2013Apr</t>
  </si>
  <si>
    <t>2013May</t>
  </si>
  <si>
    <t>2013Jun</t>
  </si>
  <si>
    <t>2013Jul</t>
  </si>
  <si>
    <t>2013Aug</t>
  </si>
  <si>
    <t>2013Sep</t>
  </si>
  <si>
    <t>2013Oct</t>
  </si>
  <si>
    <t>2013Nov</t>
  </si>
  <si>
    <t>2013Dec</t>
  </si>
  <si>
    <t>2014Jan</t>
  </si>
  <si>
    <t>2014Feb</t>
  </si>
  <si>
    <t>2014Mar</t>
  </si>
  <si>
    <t>2014Apr</t>
  </si>
  <si>
    <t>2014May</t>
  </si>
  <si>
    <t>2014Jun</t>
  </si>
  <si>
    <t>2014Jul</t>
  </si>
  <si>
    <t>2014Aug</t>
  </si>
  <si>
    <t>2014Sep</t>
  </si>
  <si>
    <t>2014Oct</t>
  </si>
  <si>
    <t>2014Nov</t>
  </si>
  <si>
    <t>2014Dec</t>
  </si>
  <si>
    <t>2015Jan</t>
  </si>
  <si>
    <t>2015Feb</t>
  </si>
  <si>
    <t>2015Mar</t>
  </si>
  <si>
    <t>2015Apr</t>
  </si>
  <si>
    <t>2015May</t>
  </si>
  <si>
    <t>2015Jun</t>
  </si>
  <si>
    <t>2015Jul</t>
  </si>
  <si>
    <t>2015Aug</t>
  </si>
  <si>
    <t>2015Sep</t>
  </si>
  <si>
    <t>2015Oct</t>
  </si>
  <si>
    <t>2015Nov</t>
  </si>
  <si>
    <t>2015Dec</t>
  </si>
  <si>
    <t>2016Jan</t>
  </si>
  <si>
    <t>2016Feb</t>
  </si>
  <si>
    <t>2016Mar</t>
  </si>
  <si>
    <t>2016Apr</t>
  </si>
  <si>
    <t>2016May</t>
  </si>
  <si>
    <t>2016Jun</t>
  </si>
  <si>
    <t>2016Jul</t>
  </si>
  <si>
    <t>2016Aug</t>
  </si>
  <si>
    <t>2016Sep</t>
  </si>
  <si>
    <t>2016Oct</t>
  </si>
  <si>
    <t>2016Nov</t>
  </si>
  <si>
    <t>2016Dec</t>
  </si>
  <si>
    <t>2017Jan</t>
  </si>
  <si>
    <t>2017Feb</t>
  </si>
  <si>
    <t>2017Mar</t>
  </si>
  <si>
    <t>[Percent per annum ]</t>
  </si>
  <si>
    <t>Period\Unit:</t>
  </si>
  <si>
    <t>End of period (E)</t>
  </si>
  <si>
    <t>Collection:</t>
  </si>
  <si>
    <t>Euro area (changing composition) - Benchmark bond - Euro area 10-year Government Benchmark bond yield - Yield - Euro, provided by ECB</t>
  </si>
  <si>
    <t>FM.M.U2.EUR.4F.BB.U2_10Y.YLD</t>
  </si>
  <si>
    <t>Data Source in SDW: http://sdw.ecb.europa.eu/quickview.do?SERIES_KEY=143.FM.M.U2.EUR.4F.BB.U2_10Y.YLD</t>
  </si>
  <si>
    <t>CPIAUCNS</t>
  </si>
  <si>
    <t>Consumer Price Index for All Urban Consumers: All Items, Index 1982-1984=100, Monthly, Not Seasonally Adjusted</t>
  </si>
  <si>
    <t>[Millions of Euro]</t>
  </si>
  <si>
    <t>Euro area (changing composition), Outstanding amounts at the end of the period (stocks), MFIs, central government and post office giro institutions reporting sector - Monetary aggregate M3, All currencies combined - Euro area (changing composition) counterpart, Non-MFIs excluding central government sector, denominated in Euro, data Working day and seasonally adjusted</t>
  </si>
  <si>
    <t>BSI.M.U2.Y.V.M30.X.1.U2.2300.Z01.E</t>
  </si>
  <si>
    <t>Data Source in SDW: http://sdw.ecb.europa.eu/quickview.do?SERIES_KEY=117.BSI.M.U2.Y.V.M30.X.1.U2.2300.Z01.E</t>
  </si>
  <si>
    <t>IRLTLT01USM156N</t>
  </si>
  <si>
    <t>Long-Term Government Bond Yields: 10-year: Main (Including Benchmark) for the United States©, Percent, Monthly, Not Seasonally Adjusted</t>
  </si>
  <si>
    <t>MABMM301USM189S</t>
  </si>
  <si>
    <t>M3 for the United States©, National Currency, Monthly, Seasonally Adjusted</t>
  </si>
  <si>
    <t>Summed through period (S)</t>
  </si>
  <si>
    <t>- Monthly- Calendar and seasonally adjusted data- Euro area 19 (fixed composition) vis-a-vis Rest of the World- sector: Total economy vis-a-vis Total economy- Transactions- Balance (Credits minus Debits)- Current account- Euro- All currencies- Compilation</t>
  </si>
  <si>
    <t>BP6.M.Y.I8.W1.S1.S1.T.B.CA._Z._Z._Z.EUR._T._X.N</t>
  </si>
  <si>
    <t>Data Source in SDW: http://sdw.ecb.europa.eu/quickview.do?SERIES_KEY=338.BP6.M.Y.I8.W1.S1.S1.T.B.CA._Z._Z._Z.EUR._T._X.N</t>
  </si>
  <si>
    <t>FX</t>
  </si>
  <si>
    <t>d_FX</t>
  </si>
  <si>
    <t>cpi</t>
  </si>
  <si>
    <t>hcpi</t>
  </si>
  <si>
    <t>us_bal</t>
  </si>
  <si>
    <t>eu_bal</t>
  </si>
  <si>
    <t>eu_bnd</t>
  </si>
  <si>
    <t>us_bnd</t>
  </si>
  <si>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</si>
  <si>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</si>
  <si>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</si>
  <si>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</si>
  <si>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</si>
  <si>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</si>
  <si>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</si>
  <si>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</si>
  <si>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</si>
  <si>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</si>
  <si>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</si>
  <si>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</si>
  <si>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cpi_hcpi</t>
  </si>
  <si>
    <t>us_eu_trBal</t>
  </si>
  <si>
    <t>us_eu_bnd</t>
  </si>
  <si>
    <t>d_us_eu_trBal</t>
  </si>
  <si>
    <t>d_us_eu_bnd</t>
  </si>
  <si>
    <t>d_cpi_hcpi</t>
  </si>
  <si>
    <t>us_m3</t>
  </si>
  <si>
    <t>eu_m3</t>
  </si>
  <si>
    <t>us_eu_m3</t>
  </si>
  <si>
    <t>d_eu_m3</t>
  </si>
  <si>
    <t>Brexit</t>
  </si>
  <si>
    <t>EXUSUK</t>
  </si>
  <si>
    <t>U.S. / U.K. Foreign Exchange Rate, U.S. Dollars to One British Pound, Monthly, Not Seasonally Adjusted</t>
  </si>
  <si>
    <t>us_uk</t>
  </si>
  <si>
    <t>d_us_uk</t>
  </si>
  <si>
    <t>l1_cpi_hcpi</t>
  </si>
  <si>
    <t>l1_us_eu_trBal</t>
  </si>
  <si>
    <t>l1_us_eu_bnd</t>
  </si>
  <si>
    <t>l1_us_eu_m3</t>
  </si>
  <si>
    <t>l1_us_uk</t>
  </si>
  <si>
    <t>Time</t>
  </si>
  <si>
    <t xml:space="preserve">Time </t>
  </si>
  <si>
    <t>Time 2</t>
  </si>
  <si>
    <t>d_us_eu_m3</t>
  </si>
  <si>
    <t>d_us_bal</t>
  </si>
  <si>
    <t>d_eu_bal</t>
  </si>
  <si>
    <t>Level</t>
  </si>
  <si>
    <t>Bnd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</si>
</sst>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0.0000"/>
    <numFmt numFmtId="166" formatCode="0.000"/>
    <numFmt numFmtId="167" formatCode="0.00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</cellStyleXfs>
  <cellXfs count="38">
    <xf numFmtId="0" fontId="0" fillId="0" borderId="0" xfId="0"/>
    <xf numFmtId="0" fontId="1" fillId="0" borderId="0" xfId="1"/>
    <xf numFmtId="2" fontId="1" fillId="0" borderId="0" xfId="1" applyNumberFormat="1" applyFont="1" applyFill="1" applyBorder="1" applyAlignment="1" applyProtection="1"/>
    <xf numFmtId="164" fontId="1" fillId="0" borderId="0" xfId="1" applyNumberFormat="1" applyFont="1" applyFill="1" applyBorder="1" applyAlignment="1" applyProtection="1"/>
    <xf numFmtId="165" fontId="1" fillId="0" borderId="0" xfId="1" applyNumberFormat="1" applyFont="1" applyFill="1" applyBorder="1" applyAlignment="1" applyProtection="1"/>
    <xf numFmtId="0" fontId="2" fillId="0" borderId="0" xfId="2"/>
    <xf numFmtId="1" fontId="2" fillId="0" borderId="0" xfId="2" applyNumberFormat="1" applyFont="1" applyFill="1" applyBorder="1" applyAlignment="1" applyProtection="1"/>
    <xf numFmtId="164" fontId="2" fillId="0" borderId="0" xfId="2" applyNumberFormat="1" applyFont="1" applyFill="1" applyBorder="1" applyAlignment="1" applyProtection="1"/>
    <xf numFmtId="166" fontId="1" fillId="0" borderId="0" xfId="1" applyNumberFormat="1" applyFont="1" applyFill="1" applyBorder="1" applyAlignment="1" applyProtection="1"/>
    <xf numFmtId="0" fontId="3" fillId="0" borderId="0" xfId="3"/>
    <xf numFmtId="164" fontId="3" fillId="0" borderId="0" xfId="3" applyNumberFormat="1" applyFont="1" applyFill="1" applyBorder="1" applyAlignment="1" applyProtection="1"/>
    <xf numFmtId="2" fontId="3" fillId="0" borderId="0" xfId="3" applyNumberFormat="1" applyFont="1" applyFill="1" applyBorder="1" applyAlignment="1" applyProtection="1"/>
    <xf numFmtId="167" fontId="3" fillId="0" borderId="0" xfId="3" applyNumberFormat="1" applyFont="1" applyFill="1" applyBorder="1" applyAlignment="1" applyProtection="1"/>
    <xf numFmtId="14" fontId="0" fillId="0" borderId="0" xfId="0" applyNumberFormat="1"/>
    <xf numFmtId="14" fontId="2" fillId="0" borderId="0" xfId="2" applyNumberFormat="1" applyFont="1" applyFill="1" applyBorder="1" applyAlignment="1" applyProtection="1"/>
    <xf numFmtId="0" fontId="0" fillId="2" borderId="0" xfId="0" applyFill="1"/>
    <xf numFmtId="14" fontId="0" fillId="3" borderId="1" xfId="0" applyNumberFormat="1" applyFill="1" applyBorder="1"/>
    <xf numFmtId="0" fontId="0" fillId="3" borderId="1" xfId="0" applyFill="1" applyBorder="1"/>
    <xf numFmtId="0" fontId="0" fillId="5" borderId="1" xfId="0" applyFill="1" applyBorder="1"/>
    <xf numFmtId="0" fontId="4" fillId="5" borderId="1" xfId="0" applyFont="1" applyFill="1" applyBorder="1"/>
    <xf numFmtId="0" fontId="0" fillId="0" borderId="0" xfId="0" applyFill="1"/>
    <xf numFmtId="0" fontId="4" fillId="4" borderId="1" xfId="0" applyFont="1" applyFill="1" applyBorder="1"/>
    <xf numFmtId="0" fontId="5" fillId="0" borderId="0" xfId="4"/>
    <xf numFmtId="165" fontId="5" fillId="0" borderId="0" xfId="4" applyNumberFormat="1" applyFont="1" applyFill="1" applyBorder="1" applyAlignment="1" applyProtection="1"/>
    <xf numFmtId="164" fontId="5" fillId="0" borderId="0" xfId="4" applyNumberFormat="1" applyFont="1" applyFill="1" applyBorder="1" applyAlignment="1" applyProtection="1"/>
    <xf numFmtId="0" fontId="0" fillId="6" borderId="1" xfId="0" applyFill="1" applyBorder="1"/>
    <xf numFmtId="0" fontId="4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0" xfId="0" applyFill="1"/>
    <xf numFmtId="0" fontId="6" fillId="0" borderId="0" xfId="0" applyFont="1"/>
    <xf numFmtId="164" fontId="1" fillId="5" borderId="0" xfId="1" applyNumberFormat="1" applyFont="1" applyFill="1" applyBorder="1" applyAlignment="1" applyProtection="1"/>
    <xf numFmtId="165" fontId="1" fillId="5" borderId="0" xfId="1" applyNumberFormat="1" applyFont="1" applyFill="1" applyBorder="1" applyAlignment="1" applyProtection="1"/>
    <xf numFmtId="0" fontId="6" fillId="5" borderId="0" xfId="0" applyFont="1" applyFill="1"/>
    <xf numFmtId="0" fontId="0" fillId="5" borderId="2" xfId="0" applyFill="1" applyBorder="1"/>
    <xf numFmtId="0" fontId="0" fillId="4" borderId="3" xfId="0" applyFill="1" applyBorder="1"/>
    <xf numFmtId="11" fontId="6" fillId="0" borderId="0" xfId="0" applyNumberFormat="1" applyFont="1"/>
    <xf numFmtId="0" fontId="1" fillId="0" borderId="0" xfId="2" applyFont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Summary_Values!$B$1</c:f>
              <c:strCache>
                <c:ptCount val="1"/>
                <c:pt idx="0">
                  <c:v>FX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Summary_Values!$B$2:$B$125</c:f>
              <c:numCache>
                <c:formatCode>General</c:formatCode>
                <c:ptCount val="124"/>
                <c:pt idx="0">
                  <c:v>0.93759999999999999</c:v>
                </c:pt>
                <c:pt idx="1">
                  <c:v>0.92049999999999998</c:v>
                </c:pt>
                <c:pt idx="2">
                  <c:v>0.9083</c:v>
                </c:pt>
                <c:pt idx="3">
                  <c:v>0.89249999999999996</c:v>
                </c:pt>
                <c:pt idx="4">
                  <c:v>0.87529999999999997</c:v>
                </c:pt>
                <c:pt idx="5">
                  <c:v>0.85299999999999998</c:v>
                </c:pt>
                <c:pt idx="6">
                  <c:v>0.86150000000000004</c:v>
                </c:pt>
                <c:pt idx="7">
                  <c:v>0.90139999999999998</c:v>
                </c:pt>
                <c:pt idx="8">
                  <c:v>0.91139999999999999</c:v>
                </c:pt>
                <c:pt idx="9">
                  <c:v>0.90500000000000003</c:v>
                </c:pt>
                <c:pt idx="10">
                  <c:v>0.88829999999999998</c:v>
                </c:pt>
                <c:pt idx="11">
                  <c:v>0.89119999999999999</c:v>
                </c:pt>
                <c:pt idx="12">
                  <c:v>0.88319999999999999</c:v>
                </c:pt>
                <c:pt idx="13">
                  <c:v>0.87070000000000003</c:v>
                </c:pt>
                <c:pt idx="14">
                  <c:v>0.87660000000000005</c:v>
                </c:pt>
                <c:pt idx="15">
                  <c:v>0.88600000000000001</c:v>
                </c:pt>
                <c:pt idx="16">
                  <c:v>0.91700000000000004</c:v>
                </c:pt>
                <c:pt idx="17">
                  <c:v>0.95609999999999995</c:v>
                </c:pt>
                <c:pt idx="18">
                  <c:v>0.99350000000000005</c:v>
                </c:pt>
                <c:pt idx="19">
                  <c:v>0.97809999999999997</c:v>
                </c:pt>
                <c:pt idx="20">
                  <c:v>0.98060000000000003</c:v>
                </c:pt>
                <c:pt idx="21">
                  <c:v>0.98119999999999996</c:v>
                </c:pt>
                <c:pt idx="22">
                  <c:v>1.0013000000000001</c:v>
                </c:pt>
                <c:pt idx="23">
                  <c:v>1.0194000000000001</c:v>
                </c:pt>
                <c:pt idx="24">
                  <c:v>1.0622</c:v>
                </c:pt>
                <c:pt idx="25">
                  <c:v>1.0785</c:v>
                </c:pt>
                <c:pt idx="26">
                  <c:v>1.0797000000000001</c:v>
                </c:pt>
                <c:pt idx="27">
                  <c:v>1.0862000000000001</c:v>
                </c:pt>
                <c:pt idx="28">
                  <c:v>1.1556</c:v>
                </c:pt>
                <c:pt idx="29">
                  <c:v>1.1674</c:v>
                </c:pt>
                <c:pt idx="30">
                  <c:v>1.1365000000000001</c:v>
                </c:pt>
                <c:pt idx="31">
                  <c:v>1.1154999999999999</c:v>
                </c:pt>
                <c:pt idx="32">
                  <c:v>1.1267</c:v>
                </c:pt>
                <c:pt idx="33">
                  <c:v>1.1714</c:v>
                </c:pt>
                <c:pt idx="34">
                  <c:v>1.171</c:v>
                </c:pt>
                <c:pt idx="35">
                  <c:v>1.2298</c:v>
                </c:pt>
                <c:pt idx="36">
                  <c:v>1.2638</c:v>
                </c:pt>
                <c:pt idx="37">
                  <c:v>1.264</c:v>
                </c:pt>
                <c:pt idx="38">
                  <c:v>1.2261</c:v>
                </c:pt>
                <c:pt idx="39">
                  <c:v>1.1989000000000001</c:v>
                </c:pt>
                <c:pt idx="40">
                  <c:v>1.2</c:v>
                </c:pt>
                <c:pt idx="41">
                  <c:v>1.2145999999999999</c:v>
                </c:pt>
                <c:pt idx="42">
                  <c:v>1.2265999999999999</c:v>
                </c:pt>
                <c:pt idx="43">
                  <c:v>1.2191000000000001</c:v>
                </c:pt>
                <c:pt idx="44">
                  <c:v>1.2223999999999999</c:v>
                </c:pt>
                <c:pt idx="45">
                  <c:v>1.2506999999999999</c:v>
                </c:pt>
                <c:pt idx="46">
                  <c:v>1.2997000000000001</c:v>
                </c:pt>
                <c:pt idx="47">
                  <c:v>1.3406</c:v>
                </c:pt>
                <c:pt idx="48">
                  <c:v>1.3123</c:v>
                </c:pt>
                <c:pt idx="49">
                  <c:v>1.3012999999999999</c:v>
                </c:pt>
                <c:pt idx="50">
                  <c:v>1.3185</c:v>
                </c:pt>
                <c:pt idx="51">
                  <c:v>1.2943</c:v>
                </c:pt>
                <c:pt idx="52">
                  <c:v>1.2697000000000001</c:v>
                </c:pt>
                <c:pt idx="53">
                  <c:v>1.2155</c:v>
                </c:pt>
                <c:pt idx="54">
                  <c:v>1.2040999999999999</c:v>
                </c:pt>
                <c:pt idx="55">
                  <c:v>1.2295</c:v>
                </c:pt>
                <c:pt idx="56">
                  <c:v>1.2234</c:v>
                </c:pt>
                <c:pt idx="57">
                  <c:v>1.2021999999999999</c:v>
                </c:pt>
                <c:pt idx="58">
                  <c:v>1.1789000000000001</c:v>
                </c:pt>
                <c:pt idx="59">
                  <c:v>1.1860999999999999</c:v>
                </c:pt>
                <c:pt idx="60">
                  <c:v>1.2125999999999999</c:v>
                </c:pt>
                <c:pt idx="61">
                  <c:v>1.194</c:v>
                </c:pt>
                <c:pt idx="62">
                  <c:v>1.2028000000000001</c:v>
                </c:pt>
                <c:pt idx="63">
                  <c:v>1.2273000000000001</c:v>
                </c:pt>
                <c:pt idx="64">
                  <c:v>1.2766999999999999</c:v>
                </c:pt>
                <c:pt idx="65">
                  <c:v>1.2661</c:v>
                </c:pt>
                <c:pt idx="66">
                  <c:v>1.2681</c:v>
                </c:pt>
                <c:pt idx="67">
                  <c:v>1.2809999999999999</c:v>
                </c:pt>
                <c:pt idx="68">
                  <c:v>1.2722</c:v>
                </c:pt>
                <c:pt idx="69">
                  <c:v>1.2617</c:v>
                </c:pt>
                <c:pt idx="70">
                  <c:v>1.2887999999999999</c:v>
                </c:pt>
                <c:pt idx="71">
                  <c:v>1.3205</c:v>
                </c:pt>
                <c:pt idx="72">
                  <c:v>1.2992999999999999</c:v>
                </c:pt>
                <c:pt idx="73">
                  <c:v>1.3080000000000001</c:v>
                </c:pt>
                <c:pt idx="74">
                  <c:v>1.3246</c:v>
                </c:pt>
                <c:pt idx="75">
                  <c:v>1.3512999999999999</c:v>
                </c:pt>
                <c:pt idx="76">
                  <c:v>1.3517999999999999</c:v>
                </c:pt>
                <c:pt idx="77">
                  <c:v>1.3421000000000001</c:v>
                </c:pt>
                <c:pt idx="78">
                  <c:v>1.3726</c:v>
                </c:pt>
                <c:pt idx="79">
                  <c:v>1.3626</c:v>
                </c:pt>
                <c:pt idx="80">
                  <c:v>1.391</c:v>
                </c:pt>
                <c:pt idx="81">
                  <c:v>1.4233</c:v>
                </c:pt>
                <c:pt idx="82">
                  <c:v>1.4682999999999999</c:v>
                </c:pt>
                <c:pt idx="83">
                  <c:v>1.4559</c:v>
                </c:pt>
                <c:pt idx="84">
                  <c:v>1.4728000000000001</c:v>
                </c:pt>
                <c:pt idx="85">
                  <c:v>1.4759</c:v>
                </c:pt>
                <c:pt idx="86">
                  <c:v>1.552</c:v>
                </c:pt>
                <c:pt idx="87">
                  <c:v>1.5753999999999999</c:v>
                </c:pt>
                <c:pt idx="88">
                  <c:v>1.5553999999999999</c:v>
                </c:pt>
                <c:pt idx="89">
                  <c:v>1.5562</c:v>
                </c:pt>
                <c:pt idx="90">
                  <c:v>1.5759000000000001</c:v>
                </c:pt>
                <c:pt idx="91">
                  <c:v>1.4955000000000001</c:v>
                </c:pt>
                <c:pt idx="92">
                  <c:v>1.4341999999999999</c:v>
                </c:pt>
                <c:pt idx="93">
                  <c:v>1.3266</c:v>
                </c:pt>
                <c:pt idx="94">
                  <c:v>1.2744</c:v>
                </c:pt>
                <c:pt idx="95">
                  <c:v>1.3511</c:v>
                </c:pt>
                <c:pt idx="96">
                  <c:v>1.3244</c:v>
                </c:pt>
                <c:pt idx="97">
                  <c:v>1.2797000000000001</c:v>
                </c:pt>
                <c:pt idx="98">
                  <c:v>1.3049999999999999</c:v>
                </c:pt>
                <c:pt idx="99">
                  <c:v>1.3199000000000001</c:v>
                </c:pt>
                <c:pt idx="100">
                  <c:v>1.3646</c:v>
                </c:pt>
                <c:pt idx="101">
                  <c:v>1.4014</c:v>
                </c:pt>
                <c:pt idx="102">
                  <c:v>1.4092</c:v>
                </c:pt>
                <c:pt idx="103">
                  <c:v>1.4266000000000001</c:v>
                </c:pt>
                <c:pt idx="104">
                  <c:v>1.4575</c:v>
                </c:pt>
                <c:pt idx="105">
                  <c:v>1.4821</c:v>
                </c:pt>
                <c:pt idx="106">
                  <c:v>1.4907999999999999</c:v>
                </c:pt>
                <c:pt idx="107">
                  <c:v>1.4579</c:v>
                </c:pt>
                <c:pt idx="108">
                  <c:v>1.4266000000000001</c:v>
                </c:pt>
                <c:pt idx="109">
                  <c:v>1.3680000000000001</c:v>
                </c:pt>
                <c:pt idx="110">
                  <c:v>1.357</c:v>
                </c:pt>
                <c:pt idx="111">
                  <c:v>1.3416999999999999</c:v>
                </c:pt>
                <c:pt idx="112">
                  <c:v>1.2563</c:v>
                </c:pt>
                <c:pt idx="113">
                  <c:v>1.2222999999999999</c:v>
                </c:pt>
                <c:pt idx="114">
                  <c:v>1.2810999999999999</c:v>
                </c:pt>
                <c:pt idx="115">
                  <c:v>1.2903</c:v>
                </c:pt>
                <c:pt idx="116">
                  <c:v>1.3103</c:v>
                </c:pt>
                <c:pt idx="117">
                  <c:v>1.3900999999999999</c:v>
                </c:pt>
                <c:pt idx="118">
                  <c:v>1.3653999999999999</c:v>
                </c:pt>
                <c:pt idx="119">
                  <c:v>1.3221000000000001</c:v>
                </c:pt>
                <c:pt idx="120">
                  <c:v>1.3371</c:v>
                </c:pt>
                <c:pt idx="121">
                  <c:v>1.3655999999999999</c:v>
                </c:pt>
                <c:pt idx="122">
                  <c:v>1.4019999999999999</c:v>
                </c:pt>
                <c:pt idx="123">
                  <c:v>1.446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E8-480C-B31C-DF3ABD656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1900592"/>
        <c:axId val="1871899760"/>
      </c:lineChart>
      <c:catAx>
        <c:axId val="1871900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899760"/>
        <c:crosses val="autoZero"/>
        <c:auto val="1"/>
        <c:lblAlgn val="ctr"/>
        <c:lblOffset val="100"/>
        <c:noMultiLvlLbl val="0"/>
      </c:catAx>
      <c:valAx>
        <c:axId val="187189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90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Summary_Values!$C$1</c:f>
              <c:strCache>
                <c:ptCount val="1"/>
                <c:pt idx="0">
                  <c:v>d_FX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Summary_Values!$C$2:$C$125</c:f>
              <c:numCache>
                <c:formatCode>General</c:formatCode>
                <c:ptCount val="124"/>
                <c:pt idx="0">
                  <c:v>3.9300000000000002E-2</c:v>
                </c:pt>
                <c:pt idx="1">
                  <c:v>-1.7100000000000004E-2</c:v>
                </c:pt>
                <c:pt idx="2">
                  <c:v>-1.2199999999999989E-2</c:v>
                </c:pt>
                <c:pt idx="3">
                  <c:v>-1.5800000000000036E-2</c:v>
                </c:pt>
                <c:pt idx="4">
                  <c:v>-1.7199999999999993E-2</c:v>
                </c:pt>
                <c:pt idx="5">
                  <c:v>-2.2299999999999986E-2</c:v>
                </c:pt>
                <c:pt idx="6">
                  <c:v>8.5000000000000631E-3</c:v>
                </c:pt>
                <c:pt idx="7">
                  <c:v>3.9899999999999936E-2</c:v>
                </c:pt>
                <c:pt idx="8">
                  <c:v>1.0000000000000009E-2</c:v>
                </c:pt>
                <c:pt idx="9">
                  <c:v>-6.3999999999999613E-3</c:v>
                </c:pt>
                <c:pt idx="10">
                  <c:v>-1.6700000000000048E-2</c:v>
                </c:pt>
                <c:pt idx="11">
                  <c:v>2.9000000000000137E-3</c:v>
                </c:pt>
                <c:pt idx="12">
                  <c:v>-8.0000000000000071E-3</c:v>
                </c:pt>
                <c:pt idx="13">
                  <c:v>-1.2499999999999956E-2</c:v>
                </c:pt>
                <c:pt idx="14">
                  <c:v>5.9000000000000163E-3</c:v>
                </c:pt>
                <c:pt idx="15">
                  <c:v>9.3999999999999639E-3</c:v>
                </c:pt>
                <c:pt idx="16">
                  <c:v>3.1000000000000028E-2</c:v>
                </c:pt>
                <c:pt idx="17">
                  <c:v>3.9099999999999913E-2</c:v>
                </c:pt>
                <c:pt idx="18">
                  <c:v>3.74000000000001E-2</c:v>
                </c:pt>
                <c:pt idx="19">
                  <c:v>-1.540000000000008E-2</c:v>
                </c:pt>
                <c:pt idx="20">
                  <c:v>2.5000000000000577E-3</c:v>
                </c:pt>
                <c:pt idx="21">
                  <c:v>5.9999999999993392E-4</c:v>
                </c:pt>
                <c:pt idx="22">
                  <c:v>2.0100000000000118E-2</c:v>
                </c:pt>
                <c:pt idx="23">
                  <c:v>1.8100000000000005E-2</c:v>
                </c:pt>
                <c:pt idx="24">
                  <c:v>4.2799999999999949E-2</c:v>
                </c:pt>
                <c:pt idx="25">
                  <c:v>1.6299999999999981E-2</c:v>
                </c:pt>
                <c:pt idx="26">
                  <c:v>1.2000000000000899E-3</c:v>
                </c:pt>
                <c:pt idx="27">
                  <c:v>6.4999999999999503E-3</c:v>
                </c:pt>
                <c:pt idx="28">
                  <c:v>6.9399999999999906E-2</c:v>
                </c:pt>
                <c:pt idx="29">
                  <c:v>1.1800000000000033E-2</c:v>
                </c:pt>
                <c:pt idx="30">
                  <c:v>-3.0899999999999928E-2</c:v>
                </c:pt>
                <c:pt idx="31">
                  <c:v>-2.100000000000013E-2</c:v>
                </c:pt>
                <c:pt idx="32">
                  <c:v>1.1200000000000099E-2</c:v>
                </c:pt>
                <c:pt idx="33">
                  <c:v>4.4699999999999962E-2</c:v>
                </c:pt>
                <c:pt idx="34">
                  <c:v>-3.9999999999995595E-4</c:v>
                </c:pt>
                <c:pt idx="35">
                  <c:v>5.8799999999999963E-2</c:v>
                </c:pt>
                <c:pt idx="36">
                  <c:v>3.400000000000003E-2</c:v>
                </c:pt>
                <c:pt idx="37">
                  <c:v>1.9999999999997797E-4</c:v>
                </c:pt>
                <c:pt idx="38">
                  <c:v>-3.7900000000000045E-2</c:v>
                </c:pt>
                <c:pt idx="39">
                  <c:v>-2.7199999999999891E-2</c:v>
                </c:pt>
                <c:pt idx="40">
                  <c:v>1.0999999999998789E-3</c:v>
                </c:pt>
                <c:pt idx="41">
                  <c:v>1.4599999999999946E-2</c:v>
                </c:pt>
                <c:pt idx="42">
                  <c:v>1.2000000000000011E-2</c:v>
                </c:pt>
                <c:pt idx="43">
                  <c:v>-7.4999999999998401E-3</c:v>
                </c:pt>
                <c:pt idx="44">
                  <c:v>3.2999999999998586E-3</c:v>
                </c:pt>
                <c:pt idx="45">
                  <c:v>2.8299999999999992E-2</c:v>
                </c:pt>
                <c:pt idx="46">
                  <c:v>4.9000000000000155E-2</c:v>
                </c:pt>
                <c:pt idx="47">
                  <c:v>4.0899999999999936E-2</c:v>
                </c:pt>
                <c:pt idx="48">
                  <c:v>-2.8299999999999992E-2</c:v>
                </c:pt>
                <c:pt idx="49">
                  <c:v>-1.1000000000000121E-2</c:v>
                </c:pt>
                <c:pt idx="50">
                  <c:v>1.7200000000000104E-2</c:v>
                </c:pt>
                <c:pt idx="51">
                  <c:v>-2.4199999999999999E-2</c:v>
                </c:pt>
                <c:pt idx="52">
                  <c:v>-2.4599999999999955E-2</c:v>
                </c:pt>
                <c:pt idx="53">
                  <c:v>-5.4200000000000026E-2</c:v>
                </c:pt>
                <c:pt idx="54">
                  <c:v>-1.1400000000000077E-2</c:v>
                </c:pt>
                <c:pt idx="55">
                  <c:v>2.5400000000000089E-2</c:v>
                </c:pt>
                <c:pt idx="56">
                  <c:v>-6.0999999999999943E-3</c:v>
                </c:pt>
                <c:pt idx="57">
                  <c:v>-2.1200000000000108E-2</c:v>
                </c:pt>
                <c:pt idx="58">
                  <c:v>-2.3299999999999876E-2</c:v>
                </c:pt>
                <c:pt idx="59">
                  <c:v>7.1999999999998732E-3</c:v>
                </c:pt>
                <c:pt idx="60">
                  <c:v>2.6499999999999968E-2</c:v>
                </c:pt>
                <c:pt idx="61">
                  <c:v>-1.859999999999995E-2</c:v>
                </c:pt>
                <c:pt idx="62">
                  <c:v>8.800000000000141E-3</c:v>
                </c:pt>
                <c:pt idx="63">
                  <c:v>2.4499999999999966E-2</c:v>
                </c:pt>
                <c:pt idx="64">
                  <c:v>4.9399999999999888E-2</c:v>
                </c:pt>
                <c:pt idx="65">
                  <c:v>-1.0599999999999943E-2</c:v>
                </c:pt>
                <c:pt idx="66">
                  <c:v>2.0000000000000018E-3</c:v>
                </c:pt>
                <c:pt idx="67">
                  <c:v>1.2899999999999912E-2</c:v>
                </c:pt>
                <c:pt idx="68">
                  <c:v>-8.799999999999919E-3</c:v>
                </c:pt>
                <c:pt idx="69">
                  <c:v>-1.0499999999999954E-2</c:v>
                </c:pt>
                <c:pt idx="70">
                  <c:v>2.7099999999999902E-2</c:v>
                </c:pt>
                <c:pt idx="71">
                  <c:v>3.1700000000000061E-2</c:v>
                </c:pt>
                <c:pt idx="72">
                  <c:v>-2.1200000000000108E-2</c:v>
                </c:pt>
                <c:pt idx="73">
                  <c:v>8.7000000000001521E-3</c:v>
                </c:pt>
                <c:pt idx="74">
                  <c:v>1.6599999999999948E-2</c:v>
                </c:pt>
                <c:pt idx="75">
                  <c:v>2.6699999999999946E-2</c:v>
                </c:pt>
                <c:pt idx="76">
                  <c:v>4.9999999999994493E-4</c:v>
                </c:pt>
                <c:pt idx="77">
                  <c:v>-9.6999999999998199E-3</c:v>
                </c:pt>
                <c:pt idx="78">
                  <c:v>3.0499999999999972E-2</c:v>
                </c:pt>
                <c:pt idx="79">
                  <c:v>-1.0000000000000009E-2</c:v>
                </c:pt>
                <c:pt idx="80">
                  <c:v>2.8399999999999981E-2</c:v>
                </c:pt>
                <c:pt idx="81">
                  <c:v>3.2299999999999995E-2</c:v>
                </c:pt>
                <c:pt idx="82">
                  <c:v>4.4999999999999929E-2</c:v>
                </c:pt>
                <c:pt idx="83">
                  <c:v>-1.2399999999999967E-2</c:v>
                </c:pt>
                <c:pt idx="84">
                  <c:v>1.6900000000000137E-2</c:v>
                </c:pt>
                <c:pt idx="85">
                  <c:v>3.0999999999998806E-3</c:v>
                </c:pt>
                <c:pt idx="86">
                  <c:v>7.6100000000000056E-2</c:v>
                </c:pt>
                <c:pt idx="87">
                  <c:v>2.3399999999999865E-2</c:v>
                </c:pt>
                <c:pt idx="88">
                  <c:v>-2.0000000000000018E-2</c:v>
                </c:pt>
                <c:pt idx="89">
                  <c:v>8.0000000000013394E-4</c:v>
                </c:pt>
                <c:pt idx="90">
                  <c:v>1.9700000000000051E-2</c:v>
                </c:pt>
                <c:pt idx="91">
                  <c:v>-8.0400000000000027E-2</c:v>
                </c:pt>
                <c:pt idx="92">
                  <c:v>-6.1300000000000132E-2</c:v>
                </c:pt>
                <c:pt idx="93">
                  <c:v>-0.10759999999999992</c:v>
                </c:pt>
                <c:pt idx="94">
                  <c:v>-5.2200000000000024E-2</c:v>
                </c:pt>
                <c:pt idx="95">
                  <c:v>7.669999999999999E-2</c:v>
                </c:pt>
                <c:pt idx="96">
                  <c:v>-2.6699999999999946E-2</c:v>
                </c:pt>
                <c:pt idx="97">
                  <c:v>-4.4699999999999962E-2</c:v>
                </c:pt>
                <c:pt idx="98">
                  <c:v>2.5299999999999878E-2</c:v>
                </c:pt>
                <c:pt idx="99">
                  <c:v>1.4900000000000135E-2</c:v>
                </c:pt>
                <c:pt idx="100">
                  <c:v>4.4699999999999962E-2</c:v>
                </c:pt>
                <c:pt idx="101">
                  <c:v>3.6799999999999944E-2</c:v>
                </c:pt>
                <c:pt idx="102">
                  <c:v>7.8000000000000291E-3</c:v>
                </c:pt>
                <c:pt idx="103">
                  <c:v>1.7400000000000082E-2</c:v>
                </c:pt>
                <c:pt idx="104">
                  <c:v>3.0899999999999928E-2</c:v>
                </c:pt>
                <c:pt idx="105">
                  <c:v>2.4599999999999955E-2</c:v>
                </c:pt>
                <c:pt idx="106">
                  <c:v>8.69999999999993E-3</c:v>
                </c:pt>
                <c:pt idx="107">
                  <c:v>-3.2899999999999929E-2</c:v>
                </c:pt>
                <c:pt idx="108">
                  <c:v>-3.1299999999999883E-2</c:v>
                </c:pt>
                <c:pt idx="109">
                  <c:v>-5.8599999999999985E-2</c:v>
                </c:pt>
                <c:pt idx="110">
                  <c:v>-1.1000000000000121E-2</c:v>
                </c:pt>
                <c:pt idx="111">
                  <c:v>-1.5300000000000091E-2</c:v>
                </c:pt>
                <c:pt idx="112">
                  <c:v>-8.539999999999992E-2</c:v>
                </c:pt>
                <c:pt idx="113">
                  <c:v>-3.400000000000003E-2</c:v>
                </c:pt>
                <c:pt idx="114">
                  <c:v>5.8799999999999963E-2</c:v>
                </c:pt>
                <c:pt idx="115">
                  <c:v>9.200000000000097E-3</c:v>
                </c:pt>
                <c:pt idx="116">
                  <c:v>2.0000000000000018E-2</c:v>
                </c:pt>
                <c:pt idx="117">
                  <c:v>7.9799999999999871E-2</c:v>
                </c:pt>
                <c:pt idx="118">
                  <c:v>-2.4699999999999944E-2</c:v>
                </c:pt>
                <c:pt idx="119">
                  <c:v>-4.3299999999999894E-2</c:v>
                </c:pt>
                <c:pt idx="120">
                  <c:v>1.4999999999999902E-2</c:v>
                </c:pt>
                <c:pt idx="121">
                  <c:v>2.849999999999997E-2</c:v>
                </c:pt>
                <c:pt idx="122">
                  <c:v>3.6399999999999988E-2</c:v>
                </c:pt>
                <c:pt idx="123">
                  <c:v>4.4000000000000039E-2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C4-4CAA-AB23-5FB422B04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808016"/>
        <c:axId val="1985809264"/>
      </c:lineChart>
      <c:catAx>
        <c:axId val="198580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809264"/>
        <c:crosses val="autoZero"/>
        <c:auto val="1"/>
        <c:lblAlgn val="ctr"/>
        <c:lblOffset val="100"/>
        <c:noMultiLvlLbl val="0"/>
      </c:catAx>
      <c:valAx>
        <c:axId val="198580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80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Summary_Values!#REF!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Summary_Values!#REF!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ECA-4AAB-B6CD-AC09EC44A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221744"/>
        <c:axId val="2117240048"/>
      </c:lineChart>
      <c:catAx>
        <c:axId val="2117221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240048"/>
        <c:crosses val="autoZero"/>
        <c:auto val="1"/>
        <c:lblAlgn val="ctr"/>
        <c:lblOffset val="100"/>
        <c:noMultiLvlLbl val="0"/>
      </c:catAx>
      <c:valAx>
        <c:axId val="211724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22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us_eu_bnd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Summary_Values!$M$2:$M$123</c:f>
              <c:numCache>
                <c:formatCode>General</c:formatCode>
                <c:ptCount val="122"/>
                <c:pt idx="0">
                  <c:v>5.9102020030555087</c:v>
                </c:pt>
                <c:pt idx="1">
                  <c:v>12.357473684210527</c:v>
                </c:pt>
                <c:pt idx="2">
                  <c:v>5.729389112550324</c:v>
                </c:pt>
                <c:pt idx="3">
                  <c:v>5.981414063996934</c:v>
                </c:pt>
                <c:pt idx="4">
                  <c:v>8.5528201932066068</c:v>
                </c:pt>
                <c:pt idx="5">
                  <c:v>4.7809680065627562</c:v>
                </c:pt>
                <c:pt idx="6">
                  <c:v>20.477195371000679</c:v>
                </c:pt>
                <c:pt idx="7">
                  <c:v>-69.386699507389167</c:v>
                </c:pt>
                <c:pt idx="8">
                  <c:v>10.401135604542418</c:v>
                </c:pt>
                <c:pt idx="9">
                  <c:v>45.086257309941523</c:v>
                </c:pt>
                <c:pt idx="10">
                  <c:v>13.076956904133684</c:v>
                </c:pt>
                <c:pt idx="11">
                  <c:v>-3.884081041968162</c:v>
                </c:pt>
                <c:pt idx="12">
                  <c:v>-5.7401251466562382</c:v>
                </c:pt>
                <c:pt idx="13">
                  <c:v>-5.081366068618193</c:v>
                </c:pt>
                <c:pt idx="14">
                  <c:v>-5.3674037959254743</c:v>
                </c:pt>
                <c:pt idx="15">
                  <c:v>17.765699208443273</c:v>
                </c:pt>
                <c:pt idx="16">
                  <c:v>-25.697727272727274</c:v>
                </c:pt>
                <c:pt idx="17">
                  <c:v>-10.575757575757576</c:v>
                </c:pt>
                <c:pt idx="18">
                  <c:v>-6.0916002896451849</c:v>
                </c:pt>
                <c:pt idx="19">
                  <c:v>-5.8384514864423389</c:v>
                </c:pt>
                <c:pt idx="20">
                  <c:v>-6.5375939849624061</c:v>
                </c:pt>
                <c:pt idx="21">
                  <c:v>651.31481481481478</c:v>
                </c:pt>
                <c:pt idx="22">
                  <c:v>-6.5483391175012393</c:v>
                </c:pt>
                <c:pt idx="23">
                  <c:v>-12.093296089385476</c:v>
                </c:pt>
                <c:pt idx="24">
                  <c:v>-55.054054054054056</c:v>
                </c:pt>
                <c:pt idx="25">
                  <c:v>-41.17468619246862</c:v>
                </c:pt>
                <c:pt idx="26">
                  <c:v>-17.900495458298927</c:v>
                </c:pt>
                <c:pt idx="27">
                  <c:v>22.610123855681206</c:v>
                </c:pt>
                <c:pt idx="28">
                  <c:v>213.50261780104711</c:v>
                </c:pt>
                <c:pt idx="29">
                  <c:v>460.7093023255814</c:v>
                </c:pt>
                <c:pt idx="30">
                  <c:v>-150.41090909090909</c:v>
                </c:pt>
                <c:pt idx="31">
                  <c:v>-13.210089611682708</c:v>
                </c:pt>
                <c:pt idx="32">
                  <c:v>-14.742311770943797</c:v>
                </c:pt>
                <c:pt idx="33">
                  <c:v>-8.8716680997420472</c:v>
                </c:pt>
                <c:pt idx="34">
                  <c:v>-12.497176913425346</c:v>
                </c:pt>
                <c:pt idx="35">
                  <c:v>-14.173045995496944</c:v>
                </c:pt>
                <c:pt idx="36">
                  <c:v>-9.7476923076923079</c:v>
                </c:pt>
                <c:pt idx="37">
                  <c:v>-6.7936848559166156</c:v>
                </c:pt>
                <c:pt idx="38">
                  <c:v>-6.3799066703266538</c:v>
                </c:pt>
                <c:pt idx="39">
                  <c:v>-6.4369577006507592</c:v>
                </c:pt>
                <c:pt idx="40">
                  <c:v>-10.856209150326798</c:v>
                </c:pt>
                <c:pt idx="41">
                  <c:v>-29.842880523731587</c:v>
                </c:pt>
                <c:pt idx="42">
                  <c:v>-8.7277522545516426</c:v>
                </c:pt>
                <c:pt idx="43">
                  <c:v>-50.393194706994329</c:v>
                </c:pt>
                <c:pt idx="44">
                  <c:v>-34.579583613163194</c:v>
                </c:pt>
                <c:pt idx="45">
                  <c:v>-7.0972365702479339</c:v>
                </c:pt>
                <c:pt idx="46">
                  <c:v>-179.87461773700306</c:v>
                </c:pt>
                <c:pt idx="47">
                  <c:v>-8.7227912932138292</c:v>
                </c:pt>
                <c:pt idx="48">
                  <c:v>34.574362165525827</c:v>
                </c:pt>
                <c:pt idx="49">
                  <c:v>-13.417561886968706</c:v>
                </c:pt>
                <c:pt idx="50">
                  <c:v>-43.486776859504133</c:v>
                </c:pt>
                <c:pt idx="51">
                  <c:v>30.923118570655117</c:v>
                </c:pt>
                <c:pt idx="52">
                  <c:v>-13.633147564817058</c:v>
                </c:pt>
                <c:pt idx="53">
                  <c:v>-26.314363143631436</c:v>
                </c:pt>
                <c:pt idx="54">
                  <c:v>-36.586641461877754</c:v>
                </c:pt>
                <c:pt idx="55">
                  <c:v>14.910112359550562</c:v>
                </c:pt>
                <c:pt idx="56">
                  <c:v>-32.332171314741039</c:v>
                </c:pt>
                <c:pt idx="57">
                  <c:v>-40.011918951132301</c:v>
                </c:pt>
                <c:pt idx="58">
                  <c:v>33.019062339000513</c:v>
                </c:pt>
                <c:pt idx="59">
                  <c:v>26.027496967246261</c:v>
                </c:pt>
                <c:pt idx="60">
                  <c:v>-113.2088285229202</c:v>
                </c:pt>
                <c:pt idx="61">
                  <c:v>15.767937782237832</c:v>
                </c:pt>
                <c:pt idx="62">
                  <c:v>17.822272856735971</c:v>
                </c:pt>
                <c:pt idx="63">
                  <c:v>19.107327455153541</c:v>
                </c:pt>
                <c:pt idx="64">
                  <c:v>45.696969696969695</c:v>
                </c:pt>
                <c:pt idx="65">
                  <c:v>450.21985815602835</c:v>
                </c:pt>
                <c:pt idx="66">
                  <c:v>16.618785910567073</c:v>
                </c:pt>
                <c:pt idx="67">
                  <c:v>52.011503067484661</c:v>
                </c:pt>
                <c:pt idx="68">
                  <c:v>-61.726235741444867</c:v>
                </c:pt>
                <c:pt idx="69">
                  <c:v>101.1835334476844</c:v>
                </c:pt>
                <c:pt idx="70">
                  <c:v>-21.416819012797074</c:v>
                </c:pt>
                <c:pt idx="71">
                  <c:v>76.511801242236018</c:v>
                </c:pt>
                <c:pt idx="72">
                  <c:v>-12.512152777777779</c:v>
                </c:pt>
                <c:pt idx="73">
                  <c:v>18.274374999999999</c:v>
                </c:pt>
                <c:pt idx="74">
                  <c:v>-8.3815271938152716</c:v>
                </c:pt>
                <c:pt idx="75">
                  <c:v>-118.88801571709234</c:v>
                </c:pt>
                <c:pt idx="76">
                  <c:v>-54.845513413506012</c:v>
                </c:pt>
                <c:pt idx="77">
                  <c:v>-8.3431455004205208</c:v>
                </c:pt>
                <c:pt idx="78">
                  <c:v>-42.643416370106763</c:v>
                </c:pt>
                <c:pt idx="79">
                  <c:v>-78.95429362880887</c:v>
                </c:pt>
                <c:pt idx="80">
                  <c:v>-37.650814332247556</c:v>
                </c:pt>
                <c:pt idx="81">
                  <c:v>210.17843866171003</c:v>
                </c:pt>
                <c:pt idx="82">
                  <c:v>13.998359118612283</c:v>
                </c:pt>
                <c:pt idx="83">
                  <c:v>4.3920694689925464</c:v>
                </c:pt>
                <c:pt idx="84">
                  <c:v>3.8052530030497294</c:v>
                </c:pt>
                <c:pt idx="85">
                  <c:v>7.9500864838151717</c:v>
                </c:pt>
                <c:pt idx="86">
                  <c:v>4.7473917167246285</c:v>
                </c:pt>
                <c:pt idx="87">
                  <c:v>5.6736625881932659</c:v>
                </c:pt>
                <c:pt idx="88">
                  <c:v>7.5988507152463622</c:v>
                </c:pt>
                <c:pt idx="89">
                  <c:v>8.4510377489901103</c:v>
                </c:pt>
                <c:pt idx="90">
                  <c:v>5.3619444890101073</c:v>
                </c:pt>
                <c:pt idx="91">
                  <c:v>4.4347018921813639</c:v>
                </c:pt>
                <c:pt idx="92">
                  <c:v>6.5602906094122746</c:v>
                </c:pt>
                <c:pt idx="93">
                  <c:v>4.5526813402919597</c:v>
                </c:pt>
                <c:pt idx="94">
                  <c:v>2.1753976360717933</c:v>
                </c:pt>
                <c:pt idx="95">
                  <c:v>5.1664436062781363</c:v>
                </c:pt>
                <c:pt idx="96">
                  <c:v>4.8565195071868583</c:v>
                </c:pt>
                <c:pt idx="97">
                  <c:v>5.0623518687329083</c:v>
                </c:pt>
                <c:pt idx="98">
                  <c:v>9.9801505817932927</c:v>
                </c:pt>
                <c:pt idx="99">
                  <c:v>4.9376662234042552</c:v>
                </c:pt>
                <c:pt idx="100">
                  <c:v>-12.437254901960785</c:v>
                </c:pt>
                <c:pt idx="101">
                  <c:v>-49.749056603773582</c:v>
                </c:pt>
                <c:pt idx="102">
                  <c:v>-3.9726193360794766</c:v>
                </c:pt>
                <c:pt idx="103">
                  <c:v>-14.945984703632886</c:v>
                </c:pt>
                <c:pt idx="104">
                  <c:v>22.994</c:v>
                </c:pt>
                <c:pt idx="105">
                  <c:v>39.748531139835485</c:v>
                </c:pt>
                <c:pt idx="106">
                  <c:v>150.61943319838056</c:v>
                </c:pt>
                <c:pt idx="107">
                  <c:v>-11.171470588235294</c:v>
                </c:pt>
                <c:pt idx="108">
                  <c:v>16.309920983318701</c:v>
                </c:pt>
                <c:pt idx="109">
                  <c:v>-39.304597701149426</c:v>
                </c:pt>
                <c:pt idx="110">
                  <c:v>16.145351197726349</c:v>
                </c:pt>
                <c:pt idx="111">
                  <c:v>-18.676416819012797</c:v>
                </c:pt>
                <c:pt idx="112">
                  <c:v>20.231522271169847</c:v>
                </c:pt>
                <c:pt idx="113">
                  <c:v>68.973333333333329</c:v>
                </c:pt>
                <c:pt idx="114">
                  <c:v>-21.27</c:v>
                </c:pt>
                <c:pt idx="115">
                  <c:v>-37.278838174273858</c:v>
                </c:pt>
                <c:pt idx="116">
                  <c:v>-198.38738738738738</c:v>
                </c:pt>
                <c:pt idx="117">
                  <c:v>-15.104984894259818</c:v>
                </c:pt>
                <c:pt idx="118">
                  <c:v>-377.62</c:v>
                </c:pt>
                <c:pt idx="119">
                  <c:v>8.6951427354069022</c:v>
                </c:pt>
                <c:pt idx="120">
                  <c:v>11.53561811505508</c:v>
                </c:pt>
                <c:pt idx="121">
                  <c:v>8.8948118006103769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C5-4636-8BAB-C249C6944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242128"/>
        <c:axId val="2117244624"/>
      </c:lineChart>
      <c:catAx>
        <c:axId val="211724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244624"/>
        <c:crosses val="autoZero"/>
        <c:auto val="1"/>
        <c:lblAlgn val="ctr"/>
        <c:lblOffset val="100"/>
        <c:noMultiLvlLbl val="0"/>
      </c:catAx>
      <c:valAx>
        <c:axId val="211724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24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Summary_Values!$N$1</c:f>
              <c:strCache>
                <c:ptCount val="1"/>
                <c:pt idx="0">
                  <c:v>l1_us_eu_trBal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Summary_Values!$N$2:$N$123</c:f>
              <c:numCache>
                <c:formatCode>General</c:formatCode>
                <c:ptCount val="122"/>
                <c:pt idx="0">
                  <c:v>3.1626016260162602</c:v>
                </c:pt>
                <c:pt idx="1">
                  <c:v>5.9102020030555087</c:v>
                </c:pt>
                <c:pt idx="2">
                  <c:v>12.357473684210527</c:v>
                </c:pt>
                <c:pt idx="3">
                  <c:v>5.729389112550324</c:v>
                </c:pt>
                <c:pt idx="4">
                  <c:v>5.981414063996934</c:v>
                </c:pt>
                <c:pt idx="5">
                  <c:v>8.5528201932066068</c:v>
                </c:pt>
                <c:pt idx="6">
                  <c:v>4.7809680065627562</c:v>
                </c:pt>
                <c:pt idx="7">
                  <c:v>20.477195371000679</c:v>
                </c:pt>
                <c:pt idx="8">
                  <c:v>-69.386699507389167</c:v>
                </c:pt>
                <c:pt idx="9">
                  <c:v>10.401135604542418</c:v>
                </c:pt>
                <c:pt idx="10">
                  <c:v>45.086257309941523</c:v>
                </c:pt>
                <c:pt idx="11">
                  <c:v>13.076956904133684</c:v>
                </c:pt>
                <c:pt idx="12">
                  <c:v>-3.884081041968162</c:v>
                </c:pt>
                <c:pt idx="13">
                  <c:v>-5.7401251466562382</c:v>
                </c:pt>
                <c:pt idx="14">
                  <c:v>-5.081366068618193</c:v>
                </c:pt>
                <c:pt idx="15">
                  <c:v>-5.3674037959254743</c:v>
                </c:pt>
                <c:pt idx="16">
                  <c:v>17.765699208443273</c:v>
                </c:pt>
                <c:pt idx="17">
                  <c:v>-25.697727272727274</c:v>
                </c:pt>
                <c:pt idx="18">
                  <c:v>-10.575757575757576</c:v>
                </c:pt>
                <c:pt idx="19">
                  <c:v>-6.0916002896451849</c:v>
                </c:pt>
                <c:pt idx="20">
                  <c:v>-5.8384514864423389</c:v>
                </c:pt>
                <c:pt idx="21">
                  <c:v>-6.5375939849624061</c:v>
                </c:pt>
                <c:pt idx="22">
                  <c:v>651.31481481481478</c:v>
                </c:pt>
                <c:pt idx="23">
                  <c:v>-6.5483391175012393</c:v>
                </c:pt>
                <c:pt idx="24">
                  <c:v>-12.093296089385476</c:v>
                </c:pt>
                <c:pt idx="25">
                  <c:v>-55.054054054054056</c:v>
                </c:pt>
                <c:pt idx="26">
                  <c:v>-41.17468619246862</c:v>
                </c:pt>
                <c:pt idx="27">
                  <c:v>-17.900495458298927</c:v>
                </c:pt>
                <c:pt idx="28">
                  <c:v>22.610123855681206</c:v>
                </c:pt>
                <c:pt idx="29">
                  <c:v>213.50261780104711</c:v>
                </c:pt>
                <c:pt idx="30">
                  <c:v>460.7093023255814</c:v>
                </c:pt>
                <c:pt idx="31">
                  <c:v>-150.41090909090909</c:v>
                </c:pt>
                <c:pt idx="32">
                  <c:v>-13.210089611682708</c:v>
                </c:pt>
                <c:pt idx="33">
                  <c:v>-14.742311770943797</c:v>
                </c:pt>
                <c:pt idx="34">
                  <c:v>-8.8716680997420472</c:v>
                </c:pt>
                <c:pt idx="35">
                  <c:v>-12.497176913425346</c:v>
                </c:pt>
                <c:pt idx="36">
                  <c:v>-14.173045995496944</c:v>
                </c:pt>
                <c:pt idx="37">
                  <c:v>-9.7476923076923079</c:v>
                </c:pt>
                <c:pt idx="38">
                  <c:v>-6.7936848559166156</c:v>
                </c:pt>
                <c:pt idx="39">
                  <c:v>-6.3799066703266538</c:v>
                </c:pt>
                <c:pt idx="40">
                  <c:v>-6.4369577006507592</c:v>
                </c:pt>
                <c:pt idx="41">
                  <c:v>-10.856209150326798</c:v>
                </c:pt>
                <c:pt idx="42">
                  <c:v>-29.842880523731587</c:v>
                </c:pt>
                <c:pt idx="43">
                  <c:v>-8.7277522545516426</c:v>
                </c:pt>
                <c:pt idx="44">
                  <c:v>-50.393194706994329</c:v>
                </c:pt>
                <c:pt idx="45">
                  <c:v>-34.579583613163194</c:v>
                </c:pt>
                <c:pt idx="46">
                  <c:v>-7.0972365702479339</c:v>
                </c:pt>
                <c:pt idx="47">
                  <c:v>-179.87461773700306</c:v>
                </c:pt>
                <c:pt idx="48">
                  <c:v>-8.7227912932138292</c:v>
                </c:pt>
                <c:pt idx="49">
                  <c:v>34.574362165525827</c:v>
                </c:pt>
                <c:pt idx="50">
                  <c:v>-13.417561886968706</c:v>
                </c:pt>
                <c:pt idx="51">
                  <c:v>-43.486776859504133</c:v>
                </c:pt>
                <c:pt idx="52">
                  <c:v>30.923118570655117</c:v>
                </c:pt>
                <c:pt idx="53">
                  <c:v>-13.633147564817058</c:v>
                </c:pt>
                <c:pt idx="54">
                  <c:v>-26.314363143631436</c:v>
                </c:pt>
                <c:pt idx="55">
                  <c:v>-36.586641461877754</c:v>
                </c:pt>
                <c:pt idx="56">
                  <c:v>14.910112359550562</c:v>
                </c:pt>
                <c:pt idx="57">
                  <c:v>-32.332171314741039</c:v>
                </c:pt>
                <c:pt idx="58">
                  <c:v>-40.011918951132301</c:v>
                </c:pt>
                <c:pt idx="59">
                  <c:v>33.019062339000513</c:v>
                </c:pt>
                <c:pt idx="60">
                  <c:v>26.027496967246261</c:v>
                </c:pt>
                <c:pt idx="61">
                  <c:v>-113.2088285229202</c:v>
                </c:pt>
                <c:pt idx="62">
                  <c:v>15.767937782237832</c:v>
                </c:pt>
                <c:pt idx="63">
                  <c:v>17.822272856735971</c:v>
                </c:pt>
                <c:pt idx="64">
                  <c:v>19.107327455153541</c:v>
                </c:pt>
                <c:pt idx="65">
                  <c:v>45.696969696969695</c:v>
                </c:pt>
                <c:pt idx="66">
                  <c:v>450.21985815602835</c:v>
                </c:pt>
                <c:pt idx="67">
                  <c:v>16.618785910567073</c:v>
                </c:pt>
                <c:pt idx="68">
                  <c:v>52.011503067484661</c:v>
                </c:pt>
                <c:pt idx="69">
                  <c:v>-61.726235741444867</c:v>
                </c:pt>
                <c:pt idx="70">
                  <c:v>101.1835334476844</c:v>
                </c:pt>
                <c:pt idx="71">
                  <c:v>-21.416819012797074</c:v>
                </c:pt>
                <c:pt idx="72">
                  <c:v>76.511801242236018</c:v>
                </c:pt>
                <c:pt idx="73">
                  <c:v>-12.512152777777779</c:v>
                </c:pt>
                <c:pt idx="74">
                  <c:v>18.274374999999999</c:v>
                </c:pt>
                <c:pt idx="75">
                  <c:v>-8.3815271938152716</c:v>
                </c:pt>
                <c:pt idx="76">
                  <c:v>-118.88801571709234</c:v>
                </c:pt>
                <c:pt idx="77">
                  <c:v>-54.845513413506012</c:v>
                </c:pt>
                <c:pt idx="78">
                  <c:v>-8.3431455004205208</c:v>
                </c:pt>
                <c:pt idx="79">
                  <c:v>-42.643416370106763</c:v>
                </c:pt>
                <c:pt idx="80">
                  <c:v>-78.95429362880887</c:v>
                </c:pt>
                <c:pt idx="81">
                  <c:v>-37.650814332247556</c:v>
                </c:pt>
                <c:pt idx="82">
                  <c:v>210.17843866171003</c:v>
                </c:pt>
                <c:pt idx="83">
                  <c:v>13.998359118612283</c:v>
                </c:pt>
                <c:pt idx="84">
                  <c:v>4.3920694689925464</c:v>
                </c:pt>
                <c:pt idx="85">
                  <c:v>3.8052530030497294</c:v>
                </c:pt>
                <c:pt idx="86">
                  <c:v>7.9500864838151717</c:v>
                </c:pt>
                <c:pt idx="87">
                  <c:v>4.7473917167246285</c:v>
                </c:pt>
                <c:pt idx="88">
                  <c:v>5.6736625881932659</c:v>
                </c:pt>
                <c:pt idx="89">
                  <c:v>7.5988507152463622</c:v>
                </c:pt>
                <c:pt idx="90">
                  <c:v>8.4510377489901103</c:v>
                </c:pt>
                <c:pt idx="91">
                  <c:v>5.3619444890101073</c:v>
                </c:pt>
                <c:pt idx="92">
                  <c:v>4.4347018921813639</c:v>
                </c:pt>
                <c:pt idx="93">
                  <c:v>6.5602906094122746</c:v>
                </c:pt>
                <c:pt idx="94">
                  <c:v>4.5526813402919597</c:v>
                </c:pt>
                <c:pt idx="95">
                  <c:v>2.1753976360717933</c:v>
                </c:pt>
                <c:pt idx="96">
                  <c:v>5.1664436062781363</c:v>
                </c:pt>
                <c:pt idx="97">
                  <c:v>4.8565195071868583</c:v>
                </c:pt>
                <c:pt idx="98">
                  <c:v>5.0623518687329083</c:v>
                </c:pt>
                <c:pt idx="99">
                  <c:v>9.9801505817932927</c:v>
                </c:pt>
                <c:pt idx="100">
                  <c:v>4.9376662234042552</c:v>
                </c:pt>
                <c:pt idx="101">
                  <c:v>-12.437254901960785</c:v>
                </c:pt>
                <c:pt idx="102">
                  <c:v>-49.749056603773582</c:v>
                </c:pt>
                <c:pt idx="103">
                  <c:v>-3.9726193360794766</c:v>
                </c:pt>
                <c:pt idx="104">
                  <c:v>-14.945984703632886</c:v>
                </c:pt>
                <c:pt idx="105">
                  <c:v>22.994</c:v>
                </c:pt>
                <c:pt idx="106">
                  <c:v>39.748531139835485</c:v>
                </c:pt>
                <c:pt idx="107">
                  <c:v>150.61943319838056</c:v>
                </c:pt>
                <c:pt idx="108">
                  <c:v>-11.171470588235294</c:v>
                </c:pt>
                <c:pt idx="109">
                  <c:v>16.309920983318701</c:v>
                </c:pt>
                <c:pt idx="110">
                  <c:v>-39.304597701149426</c:v>
                </c:pt>
                <c:pt idx="111">
                  <c:v>16.145351197726349</c:v>
                </c:pt>
                <c:pt idx="112">
                  <c:v>-18.676416819012797</c:v>
                </c:pt>
                <c:pt idx="113">
                  <c:v>20.231522271169847</c:v>
                </c:pt>
                <c:pt idx="114">
                  <c:v>68.973333333333329</c:v>
                </c:pt>
                <c:pt idx="115">
                  <c:v>-21.27</c:v>
                </c:pt>
                <c:pt idx="116">
                  <c:v>-37.278838174273858</c:v>
                </c:pt>
                <c:pt idx="117">
                  <c:v>-198.38738738738738</c:v>
                </c:pt>
                <c:pt idx="118">
                  <c:v>-15.104984894259818</c:v>
                </c:pt>
                <c:pt idx="119">
                  <c:v>-377.62</c:v>
                </c:pt>
                <c:pt idx="120">
                  <c:v>8.6951427354069022</c:v>
                </c:pt>
                <c:pt idx="121">
                  <c:v>11.53561811505508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3-4135-9A33-65C9C8AD3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815088"/>
        <c:axId val="1985815920"/>
      </c:lineChart>
      <c:catAx>
        <c:axId val="1985815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815920"/>
        <c:crosses val="autoZero"/>
        <c:auto val="1"/>
        <c:lblAlgn val="ctr"/>
        <c:lblOffset val="100"/>
        <c:noMultiLvlLbl val="0"/>
      </c:catAx>
      <c:valAx>
        <c:axId val="198581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81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Summary_Values!$G$1</c:f>
              <c:strCache>
                <c:ptCount val="1"/>
                <c:pt idx="0">
                  <c:v>l1_cpi_hcpi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Summary_Values!$G$2:$G$123</c:f>
              <c:numCache>
                <c:formatCode>General</c:formatCode>
                <c:ptCount val="122"/>
                <c:pt idx="0">
                  <c:v>2.2635618576818004</c:v>
                </c:pt>
                <c:pt idx="1">
                  <c:v>2.2873938602220769</c:v>
                </c:pt>
                <c:pt idx="2">
                  <c:v>2.2896587653034643</c:v>
                </c:pt>
                <c:pt idx="3">
                  <c:v>2.2826791035108176</c:v>
                </c:pt>
                <c:pt idx="4">
                  <c:v>2.2778779294360034</c:v>
                </c:pt>
                <c:pt idx="5">
                  <c:v>2.2773292323465331</c:v>
                </c:pt>
                <c:pt idx="6">
                  <c:v>2.2779626311748142</c:v>
                </c:pt>
                <c:pt idx="7">
                  <c:v>2.2768086198050286</c:v>
                </c:pt>
                <c:pt idx="8">
                  <c:v>2.2785622593068036</c:v>
                </c:pt>
                <c:pt idx="9">
                  <c:v>2.2823860727086536</c:v>
                </c:pt>
                <c:pt idx="10">
                  <c:v>2.2729598362752617</c:v>
                </c:pt>
                <c:pt idx="11">
                  <c:v>2.270574683220274</c:v>
                </c:pt>
                <c:pt idx="12">
                  <c:v>2.2515290519877675</c:v>
                </c:pt>
                <c:pt idx="13">
                  <c:v>2.253754135912446</c:v>
                </c:pt>
                <c:pt idx="14">
                  <c:v>2.2592121982210926</c:v>
                </c:pt>
                <c:pt idx="15">
                  <c:v>2.2590018951358179</c:v>
                </c:pt>
                <c:pt idx="16">
                  <c:v>2.2613507734876115</c:v>
                </c:pt>
                <c:pt idx="17">
                  <c:v>2.2573760200878845</c:v>
                </c:pt>
                <c:pt idx="18">
                  <c:v>2.2597663610099237</c:v>
                </c:pt>
                <c:pt idx="19">
                  <c:v>2.2645542562555008</c:v>
                </c:pt>
                <c:pt idx="20">
                  <c:v>2.2703857268501064</c:v>
                </c:pt>
                <c:pt idx="21">
                  <c:v>2.2684546935706229</c:v>
                </c:pt>
                <c:pt idx="22">
                  <c:v>2.2668167041760441</c:v>
                </c:pt>
                <c:pt idx="23">
                  <c:v>2.2685185185185186</c:v>
                </c:pt>
                <c:pt idx="24">
                  <c:v>2.25280199252802</c:v>
                </c:pt>
                <c:pt idx="25">
                  <c:v>2.2638923498629451</c:v>
                </c:pt>
                <c:pt idx="26">
                  <c:v>2.2722759990071979</c:v>
                </c:pt>
                <c:pt idx="27">
                  <c:v>2.2726711906230723</c:v>
                </c:pt>
                <c:pt idx="28">
                  <c:v>2.2641044592264103</c:v>
                </c:pt>
                <c:pt idx="29">
                  <c:v>2.2618020460988539</c:v>
                </c:pt>
                <c:pt idx="30">
                  <c:v>2.2614797488612579</c:v>
                </c:pt>
                <c:pt idx="31">
                  <c:v>2.2672913327579831</c:v>
                </c:pt>
                <c:pt idx="32">
                  <c:v>2.272559399236735</c:v>
                </c:pt>
                <c:pt idx="33">
                  <c:v>2.2718351324828263</c:v>
                </c:pt>
                <c:pt idx="34">
                  <c:v>2.2660460558549729</c:v>
                </c:pt>
                <c:pt idx="35">
                  <c:v>2.2590914656544632</c:v>
                </c:pt>
                <c:pt idx="36">
                  <c:v>2.249755859375</c:v>
                </c:pt>
                <c:pt idx="37">
                  <c:v>2.2657205774406655</c:v>
                </c:pt>
                <c:pt idx="38">
                  <c:v>2.2726717929940188</c:v>
                </c:pt>
                <c:pt idx="39">
                  <c:v>2.2728926622195269</c:v>
                </c:pt>
                <c:pt idx="40">
                  <c:v>2.2686134910100155</c:v>
                </c:pt>
                <c:pt idx="41">
                  <c:v>2.2744767861438535</c:v>
                </c:pt>
                <c:pt idx="42">
                  <c:v>2.2803221541050607</c:v>
                </c:pt>
                <c:pt idx="43">
                  <c:v>2.2816528129141065</c:v>
                </c:pt>
                <c:pt idx="44">
                  <c:v>2.2784657929541901</c:v>
                </c:pt>
                <c:pt idx="45">
                  <c:v>2.2805332052359795</c:v>
                </c:pt>
                <c:pt idx="46">
                  <c:v>2.2837660007177893</c:v>
                </c:pt>
                <c:pt idx="47">
                  <c:v>2.2866036154674965</c:v>
                </c:pt>
                <c:pt idx="48">
                  <c:v>2.2695289206917115</c:v>
                </c:pt>
                <c:pt idx="49">
                  <c:v>2.2884915396615866</c:v>
                </c:pt>
                <c:pt idx="50">
                  <c:v>2.293161166905787</c:v>
                </c:pt>
                <c:pt idx="51">
                  <c:v>2.2943620178041546</c:v>
                </c:pt>
                <c:pt idx="52">
                  <c:v>2.2999645431982034</c:v>
                </c:pt>
                <c:pt idx="53">
                  <c:v>2.2927231984903877</c:v>
                </c:pt>
                <c:pt idx="54">
                  <c:v>2.2912003769584168</c:v>
                </c:pt>
                <c:pt idx="55">
                  <c:v>2.3045170421040218</c:v>
                </c:pt>
                <c:pt idx="56">
                  <c:v>2.3108601011883754</c:v>
                </c:pt>
                <c:pt idx="57">
                  <c:v>2.3267790262172285</c:v>
                </c:pt>
                <c:pt idx="58">
                  <c:v>2.3254727994396451</c:v>
                </c:pt>
                <c:pt idx="59">
                  <c:v>2.311922311922312</c:v>
                </c:pt>
                <c:pt idx="60">
                  <c:v>2.294776119402985</c:v>
                </c:pt>
                <c:pt idx="61">
                  <c:v>2.3225579761068169</c:v>
                </c:pt>
                <c:pt idx="62">
                  <c:v>2.3207194580705441</c:v>
                </c:pt>
                <c:pt idx="63">
                  <c:v>2.3202880037161773</c:v>
                </c:pt>
                <c:pt idx="64">
                  <c:v>2.3243742069442841</c:v>
                </c:pt>
                <c:pt idx="65">
                  <c:v>2.3294604854480614</c:v>
                </c:pt>
                <c:pt idx="66">
                  <c:v>2.3324520059776988</c:v>
                </c:pt>
                <c:pt idx="67">
                  <c:v>2.3420416618713316</c:v>
                </c:pt>
                <c:pt idx="68">
                  <c:v>2.3447562097516101</c:v>
                </c:pt>
                <c:pt idx="69">
                  <c:v>2.3329883868000461</c:v>
                </c:pt>
                <c:pt idx="70">
                  <c:v>2.3184742647058822</c:v>
                </c:pt>
                <c:pt idx="71">
                  <c:v>2.3142299299414266</c:v>
                </c:pt>
                <c:pt idx="72">
                  <c:v>2.3086603363459561</c:v>
                </c:pt>
                <c:pt idx="73">
                  <c:v>2.3274232493963436</c:v>
                </c:pt>
                <c:pt idx="74">
                  <c:v>2.3331689979362533</c:v>
                </c:pt>
                <c:pt idx="75">
                  <c:v>2.3388610478359908</c:v>
                </c:pt>
                <c:pt idx="76">
                  <c:v>2.3391353553644185</c:v>
                </c:pt>
                <c:pt idx="77">
                  <c:v>2.3478491588574011</c:v>
                </c:pt>
                <c:pt idx="78">
                  <c:v>2.3500112790435375</c:v>
                </c:pt>
                <c:pt idx="79">
                  <c:v>2.354991520633126</c:v>
                </c:pt>
                <c:pt idx="80">
                  <c:v>2.3490792000903853</c:v>
                </c:pt>
                <c:pt idx="81">
                  <c:v>2.3465391108610021</c:v>
                </c:pt>
                <c:pt idx="82">
                  <c:v>2.3399708813976927</c:v>
                </c:pt>
                <c:pt idx="83">
                  <c:v>2.3412832794920351</c:v>
                </c:pt>
                <c:pt idx="84">
                  <c:v>2.3303672473094421</c:v>
                </c:pt>
                <c:pt idx="85">
                  <c:v>2.3502950673644363</c:v>
                </c:pt>
                <c:pt idx="86">
                  <c:v>2.348751802951293</c:v>
                </c:pt>
                <c:pt idx="87">
                  <c:v>2.3462037138775957</c:v>
                </c:pt>
                <c:pt idx="88">
                  <c:v>2.3526776913810097</c:v>
                </c:pt>
                <c:pt idx="89">
                  <c:v>2.357771005659556</c:v>
                </c:pt>
                <c:pt idx="90">
                  <c:v>2.3724926813401277</c:v>
                </c:pt>
                <c:pt idx="91">
                  <c:v>2.3883170466883823</c:v>
                </c:pt>
                <c:pt idx="92">
                  <c:v>2.3821463520713277</c:v>
                </c:pt>
                <c:pt idx="93">
                  <c:v>2.374205100379815</c:v>
                </c:pt>
                <c:pt idx="94">
                  <c:v>2.3497124877942932</c:v>
                </c:pt>
                <c:pt idx="95">
                  <c:v>2.3157636542025508</c:v>
                </c:pt>
                <c:pt idx="96">
                  <c:v>2.2948149765309465</c:v>
                </c:pt>
                <c:pt idx="97">
                  <c:v>2.323572136018488</c:v>
                </c:pt>
                <c:pt idx="98">
                  <c:v>2.3256576063130208</c:v>
                </c:pt>
                <c:pt idx="99">
                  <c:v>2.3226577855426949</c:v>
                </c:pt>
                <c:pt idx="100">
                  <c:v>2.3200957458383202</c:v>
                </c:pt>
                <c:pt idx="101">
                  <c:v>2.325785753126699</c:v>
                </c:pt>
                <c:pt idx="102">
                  <c:v>2.341180939976121</c:v>
                </c:pt>
                <c:pt idx="103">
                  <c:v>2.3527914345023491</c:v>
                </c:pt>
                <c:pt idx="104">
                  <c:v>2.35036480453011</c:v>
                </c:pt>
                <c:pt idx="105">
                  <c:v>2.3510668408447639</c:v>
                </c:pt>
                <c:pt idx="106">
                  <c:v>2.3482185531175319</c:v>
                </c:pt>
                <c:pt idx="107">
                  <c:v>2.3470760551155476</c:v>
                </c:pt>
                <c:pt idx="108">
                  <c:v>2.3358464034613307</c:v>
                </c:pt>
                <c:pt idx="109">
                  <c:v>2.3627412495911027</c:v>
                </c:pt>
                <c:pt idx="110">
                  <c:v>2.355880434782609</c:v>
                </c:pt>
                <c:pt idx="111">
                  <c:v>2.3398666810020425</c:v>
                </c:pt>
                <c:pt idx="112">
                  <c:v>2.3343934040047114</c:v>
                </c:pt>
                <c:pt idx="113">
                  <c:v>2.3334545454545452</c:v>
                </c:pt>
                <c:pt idx="114">
                  <c:v>2.3311764705882352</c:v>
                </c:pt>
                <c:pt idx="115">
                  <c:v>2.341686358754028</c:v>
                </c:pt>
                <c:pt idx="116">
                  <c:v>2.3403945111492281</c:v>
                </c:pt>
                <c:pt idx="117">
                  <c:v>2.3344982366142997</c:v>
                </c:pt>
                <c:pt idx="118">
                  <c:v>2.3304315396909967</c:v>
                </c:pt>
                <c:pt idx="119">
                  <c:v>2.3291781988503302</c:v>
                </c:pt>
                <c:pt idx="120">
                  <c:v>2.3191090889852926</c:v>
                </c:pt>
                <c:pt idx="121">
                  <c:v>2.346792412617221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AF-4DF7-806C-520664FB5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98800"/>
        <c:axId val="70161568"/>
      </c:lineChart>
      <c:catAx>
        <c:axId val="71898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61568"/>
        <c:crosses val="autoZero"/>
        <c:auto val="1"/>
        <c:lblAlgn val="ctr"/>
        <c:lblOffset val="100"/>
        <c:noMultiLvlLbl val="0"/>
      </c:catAx>
      <c:valAx>
        <c:axId val="7016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us_eu_m3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Summary_Values!$A$2:$A$195</c:f>
              <c:numCache>
                <c:formatCode>yyyy\-mm\-dd</c:formatCode>
                <c:ptCount val="194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</c:numCache>
            </c:numRef>
          </c:cat>
          <c:val>
            <c:numRef>
              <c:f>Summary_Values!$Q$2:$Q$123</c:f>
              <c:numCache>
                <c:formatCode>General</c:formatCode>
                <c:ptCount val="122"/>
                <c:pt idx="0">
                  <c:v>5.16</c:v>
                </c:pt>
                <c:pt idx="1">
                  <c:v>5.0999999999999996</c:v>
                </c:pt>
                <c:pt idx="2">
                  <c:v>4.8899999999999997</c:v>
                </c:pt>
                <c:pt idx="3">
                  <c:v>5.14</c:v>
                </c:pt>
                <c:pt idx="4">
                  <c:v>5.39</c:v>
                </c:pt>
                <c:pt idx="5">
                  <c:v>5.28</c:v>
                </c:pt>
                <c:pt idx="6">
                  <c:v>5.24</c:v>
                </c:pt>
                <c:pt idx="7">
                  <c:v>4.97</c:v>
                </c:pt>
                <c:pt idx="8">
                  <c:v>4.7300000000000004</c:v>
                </c:pt>
                <c:pt idx="9">
                  <c:v>4.57</c:v>
                </c:pt>
                <c:pt idx="10">
                  <c:v>4.6500000000000004</c:v>
                </c:pt>
                <c:pt idx="11">
                  <c:v>5.09</c:v>
                </c:pt>
                <c:pt idx="12">
                  <c:v>5.04</c:v>
                </c:pt>
                <c:pt idx="13">
                  <c:v>4.91</c:v>
                </c:pt>
                <c:pt idx="14">
                  <c:v>5.28</c:v>
                </c:pt>
                <c:pt idx="15">
                  <c:v>5.21</c:v>
                </c:pt>
                <c:pt idx="16">
                  <c:v>5.16</c:v>
                </c:pt>
                <c:pt idx="17">
                  <c:v>4.93</c:v>
                </c:pt>
                <c:pt idx="18">
                  <c:v>4.6500000000000004</c:v>
                </c:pt>
                <c:pt idx="19">
                  <c:v>4.26</c:v>
                </c:pt>
                <c:pt idx="20">
                  <c:v>3.87</c:v>
                </c:pt>
                <c:pt idx="21">
                  <c:v>3.94</c:v>
                </c:pt>
                <c:pt idx="22">
                  <c:v>4.05</c:v>
                </c:pt>
                <c:pt idx="23">
                  <c:v>4.03</c:v>
                </c:pt>
                <c:pt idx="24">
                  <c:v>4.05</c:v>
                </c:pt>
                <c:pt idx="25">
                  <c:v>3.9</c:v>
                </c:pt>
                <c:pt idx="26">
                  <c:v>3.81</c:v>
                </c:pt>
                <c:pt idx="27">
                  <c:v>3.96</c:v>
                </c:pt>
                <c:pt idx="28">
                  <c:v>3.57</c:v>
                </c:pt>
                <c:pt idx="29">
                  <c:v>3.33</c:v>
                </c:pt>
                <c:pt idx="30">
                  <c:v>3.98</c:v>
                </c:pt>
                <c:pt idx="31">
                  <c:v>4.45</c:v>
                </c:pt>
                <c:pt idx="32">
                  <c:v>4.2699999999999996</c:v>
                </c:pt>
                <c:pt idx="33">
                  <c:v>4.29</c:v>
                </c:pt>
                <c:pt idx="34">
                  <c:v>4.3</c:v>
                </c:pt>
                <c:pt idx="35">
                  <c:v>4.2699999999999996</c:v>
                </c:pt>
                <c:pt idx="36">
                  <c:v>4.1500000000000004</c:v>
                </c:pt>
                <c:pt idx="37">
                  <c:v>4.08</c:v>
                </c:pt>
                <c:pt idx="38">
                  <c:v>3.83</c:v>
                </c:pt>
                <c:pt idx="39">
                  <c:v>4.3499999999999996</c:v>
                </c:pt>
                <c:pt idx="40">
                  <c:v>4.72</c:v>
                </c:pt>
                <c:pt idx="41">
                  <c:v>4.7300000000000004</c:v>
                </c:pt>
                <c:pt idx="42">
                  <c:v>4.5</c:v>
                </c:pt>
                <c:pt idx="43">
                  <c:v>4.28</c:v>
                </c:pt>
                <c:pt idx="44">
                  <c:v>4.13</c:v>
                </c:pt>
                <c:pt idx="45">
                  <c:v>4.0999999999999996</c:v>
                </c:pt>
                <c:pt idx="46">
                  <c:v>4.1900000000000004</c:v>
                </c:pt>
                <c:pt idx="47">
                  <c:v>4.2300000000000004</c:v>
                </c:pt>
                <c:pt idx="48">
                  <c:v>4.22</c:v>
                </c:pt>
                <c:pt idx="49">
                  <c:v>4.17</c:v>
                </c:pt>
                <c:pt idx="50">
                  <c:v>4.5</c:v>
                </c:pt>
                <c:pt idx="51">
                  <c:v>4.34</c:v>
                </c:pt>
                <c:pt idx="52">
                  <c:v>4.1399999999999997</c:v>
                </c:pt>
                <c:pt idx="53">
                  <c:v>4</c:v>
                </c:pt>
                <c:pt idx="54">
                  <c:v>4.18</c:v>
                </c:pt>
                <c:pt idx="55">
                  <c:v>4.26</c:v>
                </c:pt>
                <c:pt idx="56">
                  <c:v>4.2</c:v>
                </c:pt>
                <c:pt idx="57">
                  <c:v>4.46</c:v>
                </c:pt>
                <c:pt idx="58">
                  <c:v>4.54</c:v>
                </c:pt>
                <c:pt idx="59">
                  <c:v>4.47</c:v>
                </c:pt>
                <c:pt idx="60">
                  <c:v>4.42</c:v>
                </c:pt>
                <c:pt idx="61">
                  <c:v>4.57</c:v>
                </c:pt>
                <c:pt idx="62">
                  <c:v>4.72</c:v>
                </c:pt>
                <c:pt idx="63">
                  <c:v>4.99</c:v>
                </c:pt>
                <c:pt idx="64">
                  <c:v>5.1100000000000003</c:v>
                </c:pt>
                <c:pt idx="65">
                  <c:v>5.1100000000000003</c:v>
                </c:pt>
                <c:pt idx="66">
                  <c:v>5.09</c:v>
                </c:pt>
                <c:pt idx="67">
                  <c:v>4.88</c:v>
                </c:pt>
                <c:pt idx="68">
                  <c:v>4.72</c:v>
                </c:pt>
                <c:pt idx="69">
                  <c:v>4.7300000000000004</c:v>
                </c:pt>
                <c:pt idx="70">
                  <c:v>4.5999999999999996</c:v>
                </c:pt>
                <c:pt idx="71">
                  <c:v>4.5599999999999996</c:v>
                </c:pt>
                <c:pt idx="72">
                  <c:v>4.76</c:v>
                </c:pt>
                <c:pt idx="73">
                  <c:v>4.72</c:v>
                </c:pt>
                <c:pt idx="74">
                  <c:v>4.5599999999999996</c:v>
                </c:pt>
                <c:pt idx="75">
                  <c:v>4.6900000000000004</c:v>
                </c:pt>
                <c:pt idx="76">
                  <c:v>4.75</c:v>
                </c:pt>
                <c:pt idx="77">
                  <c:v>5.0999999999999996</c:v>
                </c:pt>
                <c:pt idx="78">
                  <c:v>5</c:v>
                </c:pt>
                <c:pt idx="79">
                  <c:v>4.67</c:v>
                </c:pt>
                <c:pt idx="80">
                  <c:v>4.5199999999999996</c:v>
                </c:pt>
                <c:pt idx="81">
                  <c:v>4.53</c:v>
                </c:pt>
                <c:pt idx="82">
                  <c:v>4.1500000000000004</c:v>
                </c:pt>
                <c:pt idx="83">
                  <c:v>4.0999999999999996</c:v>
                </c:pt>
                <c:pt idx="84">
                  <c:v>3.74</c:v>
                </c:pt>
                <c:pt idx="85">
                  <c:v>3.74</c:v>
                </c:pt>
                <c:pt idx="86">
                  <c:v>3.51</c:v>
                </c:pt>
                <c:pt idx="87">
                  <c:v>3.68</c:v>
                </c:pt>
                <c:pt idx="88">
                  <c:v>3.88</c:v>
                </c:pt>
                <c:pt idx="89">
                  <c:v>4.0999999999999996</c:v>
                </c:pt>
                <c:pt idx="90">
                  <c:v>4.01</c:v>
                </c:pt>
                <c:pt idx="91">
                  <c:v>3.89</c:v>
                </c:pt>
                <c:pt idx="92">
                  <c:v>3.69</c:v>
                </c:pt>
                <c:pt idx="93">
                  <c:v>3.81</c:v>
                </c:pt>
                <c:pt idx="94">
                  <c:v>3.53</c:v>
                </c:pt>
                <c:pt idx="95">
                  <c:v>2.42</c:v>
                </c:pt>
                <c:pt idx="96">
                  <c:v>2.52</c:v>
                </c:pt>
                <c:pt idx="97">
                  <c:v>2.87</c:v>
                </c:pt>
                <c:pt idx="98">
                  <c:v>2.82</c:v>
                </c:pt>
                <c:pt idx="99">
                  <c:v>2.93</c:v>
                </c:pt>
                <c:pt idx="100">
                  <c:v>3.29</c:v>
                </c:pt>
                <c:pt idx="101">
                  <c:v>3.72</c:v>
                </c:pt>
                <c:pt idx="102">
                  <c:v>3.56</c:v>
                </c:pt>
                <c:pt idx="103">
                  <c:v>3.59</c:v>
                </c:pt>
                <c:pt idx="104">
                  <c:v>3.4</c:v>
                </c:pt>
                <c:pt idx="105">
                  <c:v>3.39</c:v>
                </c:pt>
                <c:pt idx="106">
                  <c:v>3.4</c:v>
                </c:pt>
                <c:pt idx="107">
                  <c:v>3.59</c:v>
                </c:pt>
                <c:pt idx="108">
                  <c:v>3.73</c:v>
                </c:pt>
                <c:pt idx="109">
                  <c:v>3.69</c:v>
                </c:pt>
                <c:pt idx="110">
                  <c:v>3.73</c:v>
                </c:pt>
                <c:pt idx="111">
                  <c:v>3.85</c:v>
                </c:pt>
                <c:pt idx="112">
                  <c:v>3.42</c:v>
                </c:pt>
                <c:pt idx="113">
                  <c:v>3.2</c:v>
                </c:pt>
                <c:pt idx="114">
                  <c:v>3.01</c:v>
                </c:pt>
                <c:pt idx="115">
                  <c:v>2.7</c:v>
                </c:pt>
                <c:pt idx="116">
                  <c:v>2.65</c:v>
                </c:pt>
                <c:pt idx="117">
                  <c:v>2.54</c:v>
                </c:pt>
                <c:pt idx="118">
                  <c:v>2.76</c:v>
                </c:pt>
                <c:pt idx="119">
                  <c:v>3.29</c:v>
                </c:pt>
                <c:pt idx="120">
                  <c:v>3.39</c:v>
                </c:pt>
                <c:pt idx="121">
                  <c:v>3.58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AC-4879-BF3C-4D1593C51119}"/>
            </c:ext>
          </c:extLst>
        </c:ser>
        <c:ser>
          <c:idx val="1"/>
          <c:order val="1"/>
          <c:tx>
            <c:v>Level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Summary_Values!$AF$2:$AF$195</c:f>
              <c:numCache>
                <c:formatCode>General</c:formatCode>
                <c:ptCount val="194"/>
                <c:pt idx="0">
                  <c:v>996474</c:v>
                </c:pt>
                <c:pt idx="1">
                  <c:v>996474</c:v>
                </c:pt>
                <c:pt idx="2">
                  <c:v>996474</c:v>
                </c:pt>
                <c:pt idx="3">
                  <c:v>996474</c:v>
                </c:pt>
                <c:pt idx="4">
                  <c:v>996474</c:v>
                </c:pt>
                <c:pt idx="5">
                  <c:v>996474</c:v>
                </c:pt>
                <c:pt idx="6">
                  <c:v>996474</c:v>
                </c:pt>
                <c:pt idx="7">
                  <c:v>996474</c:v>
                </c:pt>
                <c:pt idx="8">
                  <c:v>996474</c:v>
                </c:pt>
                <c:pt idx="9">
                  <c:v>996474</c:v>
                </c:pt>
                <c:pt idx="10">
                  <c:v>996474</c:v>
                </c:pt>
                <c:pt idx="11">
                  <c:v>996474</c:v>
                </c:pt>
                <c:pt idx="12">
                  <c:v>996474</c:v>
                </c:pt>
                <c:pt idx="13">
                  <c:v>996474</c:v>
                </c:pt>
                <c:pt idx="14">
                  <c:v>996474</c:v>
                </c:pt>
                <c:pt idx="15">
                  <c:v>996474</c:v>
                </c:pt>
                <c:pt idx="16">
                  <c:v>996474</c:v>
                </c:pt>
                <c:pt idx="17">
                  <c:v>996474</c:v>
                </c:pt>
                <c:pt idx="18">
                  <c:v>996474</c:v>
                </c:pt>
                <c:pt idx="19">
                  <c:v>996474</c:v>
                </c:pt>
                <c:pt idx="20">
                  <c:v>996474</c:v>
                </c:pt>
                <c:pt idx="21">
                  <c:v>996474</c:v>
                </c:pt>
                <c:pt idx="22">
                  <c:v>996474</c:v>
                </c:pt>
                <c:pt idx="23">
                  <c:v>996474</c:v>
                </c:pt>
                <c:pt idx="24">
                  <c:v>996474</c:v>
                </c:pt>
                <c:pt idx="25">
                  <c:v>996474</c:v>
                </c:pt>
                <c:pt idx="26">
                  <c:v>996474</c:v>
                </c:pt>
                <c:pt idx="27">
                  <c:v>996474</c:v>
                </c:pt>
                <c:pt idx="28">
                  <c:v>996474</c:v>
                </c:pt>
                <c:pt idx="29">
                  <c:v>996474</c:v>
                </c:pt>
                <c:pt idx="30">
                  <c:v>996474</c:v>
                </c:pt>
                <c:pt idx="31">
                  <c:v>996474</c:v>
                </c:pt>
                <c:pt idx="32">
                  <c:v>996474</c:v>
                </c:pt>
                <c:pt idx="33">
                  <c:v>996474</c:v>
                </c:pt>
                <c:pt idx="34">
                  <c:v>996474</c:v>
                </c:pt>
                <c:pt idx="35">
                  <c:v>996474</c:v>
                </c:pt>
                <c:pt idx="36">
                  <c:v>996474</c:v>
                </c:pt>
                <c:pt idx="37">
                  <c:v>996474</c:v>
                </c:pt>
                <c:pt idx="38">
                  <c:v>996474</c:v>
                </c:pt>
                <c:pt idx="39">
                  <c:v>996474</c:v>
                </c:pt>
                <c:pt idx="40">
                  <c:v>996474</c:v>
                </c:pt>
                <c:pt idx="41">
                  <c:v>996474</c:v>
                </c:pt>
                <c:pt idx="42">
                  <c:v>996474</c:v>
                </c:pt>
                <c:pt idx="43">
                  <c:v>996474</c:v>
                </c:pt>
                <c:pt idx="44">
                  <c:v>996474</c:v>
                </c:pt>
                <c:pt idx="45">
                  <c:v>996474</c:v>
                </c:pt>
                <c:pt idx="46">
                  <c:v>996474</c:v>
                </c:pt>
                <c:pt idx="47">
                  <c:v>996474</c:v>
                </c:pt>
                <c:pt idx="48">
                  <c:v>996474</c:v>
                </c:pt>
                <c:pt idx="49">
                  <c:v>996474</c:v>
                </c:pt>
                <c:pt idx="50">
                  <c:v>996474</c:v>
                </c:pt>
                <c:pt idx="51">
                  <c:v>996474</c:v>
                </c:pt>
                <c:pt idx="52">
                  <c:v>996474</c:v>
                </c:pt>
                <c:pt idx="53">
                  <c:v>996474</c:v>
                </c:pt>
                <c:pt idx="54">
                  <c:v>996474</c:v>
                </c:pt>
                <c:pt idx="55">
                  <c:v>996474</c:v>
                </c:pt>
                <c:pt idx="56">
                  <c:v>996474</c:v>
                </c:pt>
                <c:pt idx="57">
                  <c:v>996474</c:v>
                </c:pt>
                <c:pt idx="58">
                  <c:v>996474</c:v>
                </c:pt>
                <c:pt idx="59">
                  <c:v>996474</c:v>
                </c:pt>
                <c:pt idx="60">
                  <c:v>996474</c:v>
                </c:pt>
                <c:pt idx="61">
                  <c:v>996474</c:v>
                </c:pt>
                <c:pt idx="62">
                  <c:v>996474</c:v>
                </c:pt>
                <c:pt idx="63">
                  <c:v>996474</c:v>
                </c:pt>
                <c:pt idx="64">
                  <c:v>996474</c:v>
                </c:pt>
                <c:pt idx="65">
                  <c:v>996474</c:v>
                </c:pt>
                <c:pt idx="66">
                  <c:v>996474</c:v>
                </c:pt>
                <c:pt idx="67">
                  <c:v>996474</c:v>
                </c:pt>
                <c:pt idx="68">
                  <c:v>996474</c:v>
                </c:pt>
                <c:pt idx="69">
                  <c:v>996474</c:v>
                </c:pt>
                <c:pt idx="70">
                  <c:v>996474</c:v>
                </c:pt>
                <c:pt idx="71">
                  <c:v>996474</c:v>
                </c:pt>
                <c:pt idx="72">
                  <c:v>996474</c:v>
                </c:pt>
                <c:pt idx="73">
                  <c:v>996474</c:v>
                </c:pt>
                <c:pt idx="74">
                  <c:v>996474</c:v>
                </c:pt>
                <c:pt idx="75">
                  <c:v>996474</c:v>
                </c:pt>
                <c:pt idx="76">
                  <c:v>996474</c:v>
                </c:pt>
                <c:pt idx="77">
                  <c:v>996474</c:v>
                </c:pt>
                <c:pt idx="78">
                  <c:v>996474</c:v>
                </c:pt>
                <c:pt idx="79">
                  <c:v>996474</c:v>
                </c:pt>
                <c:pt idx="80">
                  <c:v>996474</c:v>
                </c:pt>
                <c:pt idx="81">
                  <c:v>996474</c:v>
                </c:pt>
                <c:pt idx="82">
                  <c:v>996474</c:v>
                </c:pt>
                <c:pt idx="83">
                  <c:v>996474</c:v>
                </c:pt>
                <c:pt idx="84">
                  <c:v>996474</c:v>
                </c:pt>
                <c:pt idx="85">
                  <c:v>996474</c:v>
                </c:pt>
                <c:pt idx="86">
                  <c:v>996474</c:v>
                </c:pt>
                <c:pt idx="87">
                  <c:v>996474</c:v>
                </c:pt>
                <c:pt idx="88">
                  <c:v>996474</c:v>
                </c:pt>
                <c:pt idx="89">
                  <c:v>996474</c:v>
                </c:pt>
                <c:pt idx="90">
                  <c:v>996474</c:v>
                </c:pt>
                <c:pt idx="91">
                  <c:v>996474</c:v>
                </c:pt>
                <c:pt idx="92">
                  <c:v>996474</c:v>
                </c:pt>
                <c:pt idx="93">
                  <c:v>996474</c:v>
                </c:pt>
                <c:pt idx="94">
                  <c:v>996474</c:v>
                </c:pt>
                <c:pt idx="95">
                  <c:v>996474</c:v>
                </c:pt>
                <c:pt idx="96">
                  <c:v>996474</c:v>
                </c:pt>
                <c:pt idx="97">
                  <c:v>996474</c:v>
                </c:pt>
                <c:pt idx="98">
                  <c:v>996474</c:v>
                </c:pt>
                <c:pt idx="99">
                  <c:v>996474</c:v>
                </c:pt>
                <c:pt idx="100">
                  <c:v>996474</c:v>
                </c:pt>
                <c:pt idx="101">
                  <c:v>996474</c:v>
                </c:pt>
                <c:pt idx="102">
                  <c:v>996474</c:v>
                </c:pt>
                <c:pt idx="103">
                  <c:v>996474</c:v>
                </c:pt>
                <c:pt idx="104">
                  <c:v>996474</c:v>
                </c:pt>
                <c:pt idx="105">
                  <c:v>996474</c:v>
                </c:pt>
                <c:pt idx="106">
                  <c:v>996474</c:v>
                </c:pt>
                <c:pt idx="107">
                  <c:v>996474</c:v>
                </c:pt>
                <c:pt idx="108">
                  <c:v>996474</c:v>
                </c:pt>
                <c:pt idx="109">
                  <c:v>996474</c:v>
                </c:pt>
                <c:pt idx="110">
                  <c:v>996474</c:v>
                </c:pt>
                <c:pt idx="111">
                  <c:v>996474</c:v>
                </c:pt>
                <c:pt idx="112">
                  <c:v>996474</c:v>
                </c:pt>
                <c:pt idx="113">
                  <c:v>996474</c:v>
                </c:pt>
                <c:pt idx="114">
                  <c:v>996474</c:v>
                </c:pt>
                <c:pt idx="115">
                  <c:v>996474</c:v>
                </c:pt>
                <c:pt idx="116">
                  <c:v>996474</c:v>
                </c:pt>
                <c:pt idx="117">
                  <c:v>996474</c:v>
                </c:pt>
                <c:pt idx="118">
                  <c:v>996474</c:v>
                </c:pt>
                <c:pt idx="119">
                  <c:v>996474</c:v>
                </c:pt>
                <c:pt idx="120">
                  <c:v>996474</c:v>
                </c:pt>
                <c:pt idx="121">
                  <c:v>996474</c:v>
                </c:pt>
                <c:pt idx="122">
                  <c:v>996474</c:v>
                </c:pt>
                <c:pt idx="123">
                  <c:v>996474</c:v>
                </c:pt>
                <c:pt idx="124">
                  <c:v>996474</c:v>
                </c:pt>
                <c:pt idx="125">
                  <c:v>996474</c:v>
                </c:pt>
                <c:pt idx="126">
                  <c:v>996474</c:v>
                </c:pt>
                <c:pt idx="127">
                  <c:v>996474</c:v>
                </c:pt>
                <c:pt idx="128">
                  <c:v>996474</c:v>
                </c:pt>
                <c:pt idx="129">
                  <c:v>996474</c:v>
                </c:pt>
                <c:pt idx="130">
                  <c:v>996474</c:v>
                </c:pt>
                <c:pt idx="131">
                  <c:v>996474</c:v>
                </c:pt>
                <c:pt idx="132">
                  <c:v>996474</c:v>
                </c:pt>
                <c:pt idx="133">
                  <c:v>996474</c:v>
                </c:pt>
                <c:pt idx="134">
                  <c:v>996474</c:v>
                </c:pt>
                <c:pt idx="135">
                  <c:v>996474</c:v>
                </c:pt>
                <c:pt idx="136">
                  <c:v>996474</c:v>
                </c:pt>
                <c:pt idx="137">
                  <c:v>996474</c:v>
                </c:pt>
                <c:pt idx="138">
                  <c:v>996474</c:v>
                </c:pt>
                <c:pt idx="139">
                  <c:v>996474</c:v>
                </c:pt>
                <c:pt idx="140">
                  <c:v>996474</c:v>
                </c:pt>
                <c:pt idx="141">
                  <c:v>996474</c:v>
                </c:pt>
                <c:pt idx="142">
                  <c:v>996474</c:v>
                </c:pt>
                <c:pt idx="143">
                  <c:v>996474</c:v>
                </c:pt>
                <c:pt idx="144">
                  <c:v>996474</c:v>
                </c:pt>
                <c:pt idx="145">
                  <c:v>996474</c:v>
                </c:pt>
                <c:pt idx="146">
                  <c:v>996474</c:v>
                </c:pt>
                <c:pt idx="147">
                  <c:v>996474</c:v>
                </c:pt>
                <c:pt idx="148">
                  <c:v>996474</c:v>
                </c:pt>
                <c:pt idx="149">
                  <c:v>996474</c:v>
                </c:pt>
                <c:pt idx="150">
                  <c:v>996474</c:v>
                </c:pt>
                <c:pt idx="151">
                  <c:v>996474</c:v>
                </c:pt>
                <c:pt idx="152">
                  <c:v>996474</c:v>
                </c:pt>
                <c:pt idx="153">
                  <c:v>996474</c:v>
                </c:pt>
                <c:pt idx="154">
                  <c:v>996474</c:v>
                </c:pt>
                <c:pt idx="155">
                  <c:v>996474</c:v>
                </c:pt>
                <c:pt idx="156">
                  <c:v>996474</c:v>
                </c:pt>
                <c:pt idx="157">
                  <c:v>996474</c:v>
                </c:pt>
                <c:pt idx="158">
                  <c:v>996474</c:v>
                </c:pt>
                <c:pt idx="159">
                  <c:v>996474</c:v>
                </c:pt>
                <c:pt idx="160">
                  <c:v>996474</c:v>
                </c:pt>
                <c:pt idx="161">
                  <c:v>996474</c:v>
                </c:pt>
                <c:pt idx="162">
                  <c:v>996474</c:v>
                </c:pt>
                <c:pt idx="163">
                  <c:v>996474</c:v>
                </c:pt>
                <c:pt idx="164">
                  <c:v>996474</c:v>
                </c:pt>
                <c:pt idx="165">
                  <c:v>996474</c:v>
                </c:pt>
                <c:pt idx="166">
                  <c:v>996474</c:v>
                </c:pt>
                <c:pt idx="167">
                  <c:v>996474</c:v>
                </c:pt>
                <c:pt idx="168">
                  <c:v>996474</c:v>
                </c:pt>
                <c:pt idx="169">
                  <c:v>996474</c:v>
                </c:pt>
                <c:pt idx="170">
                  <c:v>996474</c:v>
                </c:pt>
                <c:pt idx="171">
                  <c:v>996474</c:v>
                </c:pt>
                <c:pt idx="172">
                  <c:v>996474</c:v>
                </c:pt>
                <c:pt idx="173">
                  <c:v>996474</c:v>
                </c:pt>
                <c:pt idx="174">
                  <c:v>996474</c:v>
                </c:pt>
                <c:pt idx="175">
                  <c:v>996474</c:v>
                </c:pt>
                <c:pt idx="176">
                  <c:v>996474</c:v>
                </c:pt>
                <c:pt idx="177">
                  <c:v>996474</c:v>
                </c:pt>
                <c:pt idx="178">
                  <c:v>996474</c:v>
                </c:pt>
                <c:pt idx="179">
                  <c:v>996474</c:v>
                </c:pt>
                <c:pt idx="180">
                  <c:v>996474</c:v>
                </c:pt>
                <c:pt idx="181">
                  <c:v>996474</c:v>
                </c:pt>
                <c:pt idx="182">
                  <c:v>996474</c:v>
                </c:pt>
                <c:pt idx="183">
                  <c:v>996474</c:v>
                </c:pt>
                <c:pt idx="184">
                  <c:v>996474</c:v>
                </c:pt>
                <c:pt idx="185">
                  <c:v>996474</c:v>
                </c:pt>
                <c:pt idx="186">
                  <c:v>996474</c:v>
                </c:pt>
                <c:pt idx="187">
                  <c:v>996474</c:v>
                </c:pt>
                <c:pt idx="188">
                  <c:v>996474</c:v>
                </c:pt>
                <c:pt idx="189">
                  <c:v>996474</c:v>
                </c:pt>
                <c:pt idx="190">
                  <c:v>996474</c:v>
                </c:pt>
                <c:pt idx="191">
                  <c:v>996474</c:v>
                </c:pt>
                <c:pt idx="192">
                  <c:v>996474</c:v>
                </c:pt>
                <c:pt idx="193">
                  <c:v>996474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1-4C25-9BD7-D60E6CAC1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000"/>
        <c:axId val="667664"/>
      </c:lineChart>
      <c:dateAx>
        <c:axId val="66600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664"/>
        <c:crosses val="autoZero"/>
        <c:auto val="1"/>
        <c:lblOffset val="100"/>
        <c:baseTimeUnit val="months"/>
      </c:dateAx>
      <c:valAx>
        <c:axId val="66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us_uk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US_UK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Summary_Values!$Z$2:$Z$195</c:f>
              <c:numCache>
                <c:formatCode>General</c:formatCode>
                <c:ptCount val="194"/>
                <c:pt idx="0">
                  <c:v>1.4775</c:v>
                </c:pt>
                <c:pt idx="1">
                  <c:v>1.4524999999999999</c:v>
                </c:pt>
                <c:pt idx="2">
                  <c:v>1.4444999999999999</c:v>
                </c:pt>
                <c:pt idx="3">
                  <c:v>1.4348000000000001</c:v>
                </c:pt>
                <c:pt idx="4">
                  <c:v>1.4265000000000001</c:v>
                </c:pt>
                <c:pt idx="5">
                  <c:v>1.4019999999999999</c:v>
                </c:pt>
                <c:pt idx="6">
                  <c:v>1.4148000000000001</c:v>
                </c:pt>
                <c:pt idx="7">
                  <c:v>1.4372</c:v>
                </c:pt>
                <c:pt idx="8">
                  <c:v>1.4638</c:v>
                </c:pt>
                <c:pt idx="9">
                  <c:v>1.4500999999999999</c:v>
                </c:pt>
                <c:pt idx="10">
                  <c:v>1.4356</c:v>
                </c:pt>
                <c:pt idx="11">
                  <c:v>1.4413</c:v>
                </c:pt>
                <c:pt idx="12">
                  <c:v>1.4321999999999999</c:v>
                </c:pt>
                <c:pt idx="13">
                  <c:v>1.4227000000000001</c:v>
                </c:pt>
                <c:pt idx="14">
                  <c:v>1.423</c:v>
                </c:pt>
                <c:pt idx="15">
                  <c:v>1.4429000000000001</c:v>
                </c:pt>
                <c:pt idx="16">
                  <c:v>1.4598</c:v>
                </c:pt>
                <c:pt idx="17">
                  <c:v>1.4837</c:v>
                </c:pt>
                <c:pt idx="18">
                  <c:v>1.5565</c:v>
                </c:pt>
                <c:pt idx="19">
                  <c:v>1.5367999999999999</c:v>
                </c:pt>
                <c:pt idx="20">
                  <c:v>1.5563</c:v>
                </c:pt>
                <c:pt idx="21">
                  <c:v>1.5575000000000001</c:v>
                </c:pt>
                <c:pt idx="22">
                  <c:v>1.5710999999999999</c:v>
                </c:pt>
                <c:pt idx="23">
                  <c:v>1.5863</c:v>
                </c:pt>
                <c:pt idx="24">
                  <c:v>1.6174999999999999</c:v>
                </c:pt>
                <c:pt idx="25">
                  <c:v>1.6079000000000001</c:v>
                </c:pt>
                <c:pt idx="26">
                  <c:v>1.5825</c:v>
                </c:pt>
                <c:pt idx="27">
                  <c:v>1.5739000000000001</c:v>
                </c:pt>
                <c:pt idx="28">
                  <c:v>1.6224000000000001</c:v>
                </c:pt>
                <c:pt idx="29">
                  <c:v>1.6609</c:v>
                </c:pt>
                <c:pt idx="30">
                  <c:v>1.6221000000000001</c:v>
                </c:pt>
                <c:pt idx="31">
                  <c:v>1.5939000000000001</c:v>
                </c:pt>
                <c:pt idx="32">
                  <c:v>1.6154999999999999</c:v>
                </c:pt>
                <c:pt idx="33">
                  <c:v>1.6792</c:v>
                </c:pt>
                <c:pt idx="34">
                  <c:v>1.6897</c:v>
                </c:pt>
                <c:pt idx="35">
                  <c:v>1.7516</c:v>
                </c:pt>
                <c:pt idx="36">
                  <c:v>1.8254999999999999</c:v>
                </c:pt>
                <c:pt idx="37">
                  <c:v>1.8673</c:v>
                </c:pt>
                <c:pt idx="38">
                  <c:v>1.8261000000000001</c:v>
                </c:pt>
                <c:pt idx="39">
                  <c:v>1.8030999999999999</c:v>
                </c:pt>
                <c:pt idx="40">
                  <c:v>1.786</c:v>
                </c:pt>
                <c:pt idx="41">
                  <c:v>1.8279000000000001</c:v>
                </c:pt>
                <c:pt idx="42">
                  <c:v>1.8438000000000001</c:v>
                </c:pt>
                <c:pt idx="43">
                  <c:v>1.8203</c:v>
                </c:pt>
                <c:pt idx="44">
                  <c:v>1.7937000000000001</c:v>
                </c:pt>
                <c:pt idx="45">
                  <c:v>1.8077000000000001</c:v>
                </c:pt>
                <c:pt idx="46">
                  <c:v>1.8607</c:v>
                </c:pt>
                <c:pt idx="47">
                  <c:v>1.9286000000000001</c:v>
                </c:pt>
                <c:pt idx="48">
                  <c:v>1.8796999999999999</c:v>
                </c:pt>
                <c:pt idx="49">
                  <c:v>1.8871</c:v>
                </c:pt>
                <c:pt idx="50">
                  <c:v>1.9043000000000001</c:v>
                </c:pt>
                <c:pt idx="51">
                  <c:v>1.8960999999999999</c:v>
                </c:pt>
                <c:pt idx="52">
                  <c:v>1.8559000000000001</c:v>
                </c:pt>
                <c:pt idx="53">
                  <c:v>1.8177000000000001</c:v>
                </c:pt>
                <c:pt idx="54">
                  <c:v>1.7506999999999999</c:v>
                </c:pt>
                <c:pt idx="55">
                  <c:v>1.7944</c:v>
                </c:pt>
                <c:pt idx="56">
                  <c:v>1.8064</c:v>
                </c:pt>
                <c:pt idx="57">
                  <c:v>1.7650999999999999</c:v>
                </c:pt>
                <c:pt idx="58">
                  <c:v>1.7349000000000001</c:v>
                </c:pt>
                <c:pt idx="59">
                  <c:v>1.7458</c:v>
                </c:pt>
                <c:pt idx="60">
                  <c:v>1.7685999999999999</c:v>
                </c:pt>
                <c:pt idx="61">
                  <c:v>1.748</c:v>
                </c:pt>
                <c:pt idx="62">
                  <c:v>1.7442</c:v>
                </c:pt>
                <c:pt idx="63">
                  <c:v>1.768</c:v>
                </c:pt>
                <c:pt idx="64">
                  <c:v>1.8687</c:v>
                </c:pt>
                <c:pt idx="65">
                  <c:v>1.8434999999999999</c:v>
                </c:pt>
                <c:pt idx="66">
                  <c:v>1.8443000000000001</c:v>
                </c:pt>
                <c:pt idx="67">
                  <c:v>1.8940999999999999</c:v>
                </c:pt>
                <c:pt idx="68">
                  <c:v>1.8838999999999999</c:v>
                </c:pt>
                <c:pt idx="69">
                  <c:v>1.8765000000000001</c:v>
                </c:pt>
                <c:pt idx="70">
                  <c:v>1.9125000000000001</c:v>
                </c:pt>
                <c:pt idx="71">
                  <c:v>1.9629000000000001</c:v>
                </c:pt>
                <c:pt idx="72">
                  <c:v>1.9587000000000001</c:v>
                </c:pt>
                <c:pt idx="73">
                  <c:v>1.9589000000000001</c:v>
                </c:pt>
                <c:pt idx="74">
                  <c:v>1.9474</c:v>
                </c:pt>
                <c:pt idx="75">
                  <c:v>1.9879</c:v>
                </c:pt>
                <c:pt idx="76">
                  <c:v>1.9842</c:v>
                </c:pt>
                <c:pt idx="77">
                  <c:v>1.9866999999999999</c:v>
                </c:pt>
                <c:pt idx="78">
                  <c:v>2.0354999999999999</c:v>
                </c:pt>
                <c:pt idx="79">
                  <c:v>2.0110000000000001</c:v>
                </c:pt>
                <c:pt idx="80">
                  <c:v>2.0184000000000002</c:v>
                </c:pt>
                <c:pt idx="81">
                  <c:v>2.0449000000000002</c:v>
                </c:pt>
                <c:pt idx="82">
                  <c:v>2.0701000000000001</c:v>
                </c:pt>
                <c:pt idx="83">
                  <c:v>2.0160999999999998</c:v>
                </c:pt>
                <c:pt idx="84">
                  <c:v>1.9702</c:v>
                </c:pt>
                <c:pt idx="85">
                  <c:v>1.9645999999999999</c:v>
                </c:pt>
                <c:pt idx="86">
                  <c:v>2.0015000000000001</c:v>
                </c:pt>
                <c:pt idx="87">
                  <c:v>1.9816</c:v>
                </c:pt>
                <c:pt idx="88">
                  <c:v>1.9650000000000001</c:v>
                </c:pt>
                <c:pt idx="89">
                  <c:v>1.9663999999999999</c:v>
                </c:pt>
                <c:pt idx="90">
                  <c:v>1.9887999999999999</c:v>
                </c:pt>
                <c:pt idx="91">
                  <c:v>1.8865000000000001</c:v>
                </c:pt>
                <c:pt idx="92">
                  <c:v>1.7972999999999999</c:v>
                </c:pt>
                <c:pt idx="93">
                  <c:v>1.6861999999999999</c:v>
                </c:pt>
                <c:pt idx="94">
                  <c:v>1.5327</c:v>
                </c:pt>
                <c:pt idx="95">
                  <c:v>1.4854000000000001</c:v>
                </c:pt>
                <c:pt idx="96">
                  <c:v>1.4461999999999999</c:v>
                </c:pt>
                <c:pt idx="97">
                  <c:v>1.4421999999999999</c:v>
                </c:pt>
                <c:pt idx="98">
                  <c:v>1.417</c:v>
                </c:pt>
                <c:pt idx="99">
                  <c:v>1.4712000000000001</c:v>
                </c:pt>
                <c:pt idx="100">
                  <c:v>1.5418000000000001</c:v>
                </c:pt>
                <c:pt idx="101">
                  <c:v>1.6369</c:v>
                </c:pt>
                <c:pt idx="102">
                  <c:v>1.6377999999999999</c:v>
                </c:pt>
                <c:pt idx="103">
                  <c:v>1.6532</c:v>
                </c:pt>
                <c:pt idx="104">
                  <c:v>1.6323000000000001</c:v>
                </c:pt>
                <c:pt idx="105">
                  <c:v>1.6212</c:v>
                </c:pt>
                <c:pt idx="106">
                  <c:v>1.6598999999999999</c:v>
                </c:pt>
                <c:pt idx="107">
                  <c:v>1.6226</c:v>
                </c:pt>
                <c:pt idx="108">
                  <c:v>1.6157999999999999</c:v>
                </c:pt>
                <c:pt idx="109">
                  <c:v>1.5618000000000001</c:v>
                </c:pt>
                <c:pt idx="110">
                  <c:v>1.5058</c:v>
                </c:pt>
                <c:pt idx="111">
                  <c:v>1.5331999999999999</c:v>
                </c:pt>
                <c:pt idx="112">
                  <c:v>1.4669000000000001</c:v>
                </c:pt>
                <c:pt idx="113">
                  <c:v>1.4767999999999999</c:v>
                </c:pt>
                <c:pt idx="114">
                  <c:v>1.5304</c:v>
                </c:pt>
                <c:pt idx="115">
                  <c:v>1.5661</c:v>
                </c:pt>
                <c:pt idx="116">
                  <c:v>1.5590999999999999</c:v>
                </c:pt>
                <c:pt idx="117">
                  <c:v>1.5867</c:v>
                </c:pt>
                <c:pt idx="118">
                  <c:v>1.5961000000000001</c:v>
                </c:pt>
                <c:pt idx="119">
                  <c:v>1.5595000000000001</c:v>
                </c:pt>
                <c:pt idx="120">
                  <c:v>1.5782</c:v>
                </c:pt>
                <c:pt idx="121">
                  <c:v>1.6124000000000001</c:v>
                </c:pt>
                <c:pt idx="122">
                  <c:v>1.6158999999999999</c:v>
                </c:pt>
                <c:pt idx="123">
                  <c:v>1.6378999999999999</c:v>
                </c:pt>
                <c:pt idx="124">
                  <c:v>1.6332</c:v>
                </c:pt>
                <c:pt idx="125">
                  <c:v>1.6218999999999999</c:v>
                </c:pt>
                <c:pt idx="126">
                  <c:v>1.6157999999999999</c:v>
                </c:pt>
                <c:pt idx="127">
                  <c:v>1.6355999999999999</c:v>
                </c:pt>
                <c:pt idx="128">
                  <c:v>1.5770999999999999</c:v>
                </c:pt>
                <c:pt idx="129">
                  <c:v>1.5768</c:v>
                </c:pt>
                <c:pt idx="130">
                  <c:v>1.5806</c:v>
                </c:pt>
                <c:pt idx="131">
                  <c:v>1.5587</c:v>
                </c:pt>
                <c:pt idx="132">
                  <c:v>1.5524</c:v>
                </c:pt>
                <c:pt idx="133">
                  <c:v>1.5804</c:v>
                </c:pt>
                <c:pt idx="134">
                  <c:v>1.5824</c:v>
                </c:pt>
                <c:pt idx="135">
                  <c:v>1.6</c:v>
                </c:pt>
                <c:pt idx="136">
                  <c:v>1.5924</c:v>
                </c:pt>
                <c:pt idx="137">
                  <c:v>1.5556000000000001</c:v>
                </c:pt>
                <c:pt idx="138">
                  <c:v>1.5592999999999999</c:v>
                </c:pt>
                <c:pt idx="139">
                  <c:v>1.5722</c:v>
                </c:pt>
                <c:pt idx="140">
                  <c:v>1.6126</c:v>
                </c:pt>
                <c:pt idx="141">
                  <c:v>1.6080000000000001</c:v>
                </c:pt>
                <c:pt idx="142">
                  <c:v>1.5968</c:v>
                </c:pt>
                <c:pt idx="143">
                  <c:v>1.6145</c:v>
                </c:pt>
                <c:pt idx="144">
                  <c:v>1.5965</c:v>
                </c:pt>
                <c:pt idx="145">
                  <c:v>1.5474000000000001</c:v>
                </c:pt>
                <c:pt idx="146">
                  <c:v>1.508</c:v>
                </c:pt>
                <c:pt idx="147">
                  <c:v>1.5310999999999999</c:v>
                </c:pt>
                <c:pt idx="148">
                  <c:v>1.5297000000000001</c:v>
                </c:pt>
                <c:pt idx="149">
                  <c:v>1.5492999999999999</c:v>
                </c:pt>
                <c:pt idx="150">
                  <c:v>1.5179</c:v>
                </c:pt>
                <c:pt idx="151">
                  <c:v>1.5505</c:v>
                </c:pt>
                <c:pt idx="152">
                  <c:v>1.5885</c:v>
                </c:pt>
                <c:pt idx="153">
                  <c:v>1.6097999999999999</c:v>
                </c:pt>
                <c:pt idx="154">
                  <c:v>1.61</c:v>
                </c:pt>
                <c:pt idx="155">
                  <c:v>1.6383000000000001</c:v>
                </c:pt>
                <c:pt idx="156">
                  <c:v>1.647</c:v>
                </c:pt>
                <c:pt idx="157">
                  <c:v>1.6557999999999999</c:v>
                </c:pt>
                <c:pt idx="158">
                  <c:v>1.6624000000000001</c:v>
                </c:pt>
                <c:pt idx="159">
                  <c:v>1.6748000000000001</c:v>
                </c:pt>
                <c:pt idx="160">
                  <c:v>1.6841999999999999</c:v>
                </c:pt>
                <c:pt idx="161">
                  <c:v>1.6908000000000001</c:v>
                </c:pt>
                <c:pt idx="162">
                  <c:v>1.7065999999999999</c:v>
                </c:pt>
                <c:pt idx="163">
                  <c:v>1.67</c:v>
                </c:pt>
                <c:pt idx="164">
                  <c:v>1.629</c:v>
                </c:pt>
                <c:pt idx="165">
                  <c:v>1.6073999999999999</c:v>
                </c:pt>
                <c:pt idx="166">
                  <c:v>1.5770999999999999</c:v>
                </c:pt>
                <c:pt idx="167">
                  <c:v>1.5644</c:v>
                </c:pt>
                <c:pt idx="168">
                  <c:v>1.5142</c:v>
                </c:pt>
                <c:pt idx="169">
                  <c:v>1.5328999999999999</c:v>
                </c:pt>
                <c:pt idx="170">
                  <c:v>1.4958</c:v>
                </c:pt>
                <c:pt idx="171">
                  <c:v>1.4967999999999999</c:v>
                </c:pt>
                <c:pt idx="172">
                  <c:v>1.5456000000000001</c:v>
                </c:pt>
                <c:pt idx="173">
                  <c:v>1.5576000000000001</c:v>
                </c:pt>
                <c:pt idx="174">
                  <c:v>1.556</c:v>
                </c:pt>
                <c:pt idx="175">
                  <c:v>1.5578000000000001</c:v>
                </c:pt>
                <c:pt idx="176">
                  <c:v>1.5338000000000001</c:v>
                </c:pt>
                <c:pt idx="177">
                  <c:v>1.5343</c:v>
                </c:pt>
                <c:pt idx="178">
                  <c:v>1.5194000000000001</c:v>
                </c:pt>
                <c:pt idx="179">
                  <c:v>1.4981</c:v>
                </c:pt>
                <c:pt idx="180">
                  <c:v>1.4392</c:v>
                </c:pt>
                <c:pt idx="181">
                  <c:v>1.429</c:v>
                </c:pt>
                <c:pt idx="182">
                  <c:v>1.4249000000000001</c:v>
                </c:pt>
                <c:pt idx="183">
                  <c:v>1.4319</c:v>
                </c:pt>
                <c:pt idx="184">
                  <c:v>1.4523999999999999</c:v>
                </c:pt>
                <c:pt idx="185">
                  <c:v>1.4197</c:v>
                </c:pt>
                <c:pt idx="186">
                  <c:v>1.3133999999999999</c:v>
                </c:pt>
                <c:pt idx="187">
                  <c:v>1.3101</c:v>
                </c:pt>
                <c:pt idx="188">
                  <c:v>1.3140000000000001</c:v>
                </c:pt>
                <c:pt idx="189">
                  <c:v>1.2330000000000001</c:v>
                </c:pt>
                <c:pt idx="190">
                  <c:v>1.2432000000000001</c:v>
                </c:pt>
                <c:pt idx="191">
                  <c:v>1.2483</c:v>
                </c:pt>
                <c:pt idx="192">
                  <c:v>1.2366999999999999</c:v>
                </c:pt>
                <c:pt idx="193">
                  <c:v>1.2495000000000001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9-46EB-A22D-B1531519D8E6}"/>
            </c:ext>
          </c:extLst>
        </c:ser>
        <c:ser>
          <c:idx val="1"/>
          <c:order val="1"/>
          <c:tx>
            <c:v>US_EU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Summary_Values!$B$2:$B$195</c:f>
              <c:numCache>
                <c:formatCode>General</c:formatCode>
                <c:ptCount val="194"/>
                <c:pt idx="0">
                  <c:v>0.93759999999999999</c:v>
                </c:pt>
                <c:pt idx="1">
                  <c:v>0.92049999999999998</c:v>
                </c:pt>
                <c:pt idx="2">
                  <c:v>0.9083</c:v>
                </c:pt>
                <c:pt idx="3">
                  <c:v>0.89249999999999996</c:v>
                </c:pt>
                <c:pt idx="4">
                  <c:v>0.87529999999999997</c:v>
                </c:pt>
                <c:pt idx="5">
                  <c:v>0.85299999999999998</c:v>
                </c:pt>
                <c:pt idx="6">
                  <c:v>0.86150000000000004</c:v>
                </c:pt>
                <c:pt idx="7">
                  <c:v>0.90139999999999998</c:v>
                </c:pt>
                <c:pt idx="8">
                  <c:v>0.91139999999999999</c:v>
                </c:pt>
                <c:pt idx="9">
                  <c:v>0.90500000000000003</c:v>
                </c:pt>
                <c:pt idx="10">
                  <c:v>0.88829999999999998</c:v>
                </c:pt>
                <c:pt idx="11">
                  <c:v>0.89119999999999999</c:v>
                </c:pt>
                <c:pt idx="12">
                  <c:v>0.88319999999999999</c:v>
                </c:pt>
                <c:pt idx="13">
                  <c:v>0.87070000000000003</c:v>
                </c:pt>
                <c:pt idx="14">
                  <c:v>0.87660000000000005</c:v>
                </c:pt>
                <c:pt idx="15">
                  <c:v>0.88600000000000001</c:v>
                </c:pt>
                <c:pt idx="16">
                  <c:v>0.91700000000000004</c:v>
                </c:pt>
                <c:pt idx="17">
                  <c:v>0.95609999999999995</c:v>
                </c:pt>
                <c:pt idx="18">
                  <c:v>0.99350000000000005</c:v>
                </c:pt>
                <c:pt idx="19">
                  <c:v>0.97809999999999997</c:v>
                </c:pt>
                <c:pt idx="20">
                  <c:v>0.98060000000000003</c:v>
                </c:pt>
                <c:pt idx="21">
                  <c:v>0.98119999999999996</c:v>
                </c:pt>
                <c:pt idx="22">
                  <c:v>1.0013000000000001</c:v>
                </c:pt>
                <c:pt idx="23">
                  <c:v>1.0194000000000001</c:v>
                </c:pt>
                <c:pt idx="24">
                  <c:v>1.0622</c:v>
                </c:pt>
                <c:pt idx="25">
                  <c:v>1.0785</c:v>
                </c:pt>
                <c:pt idx="26">
                  <c:v>1.0797000000000001</c:v>
                </c:pt>
                <c:pt idx="27">
                  <c:v>1.0862000000000001</c:v>
                </c:pt>
                <c:pt idx="28">
                  <c:v>1.1556</c:v>
                </c:pt>
                <c:pt idx="29">
                  <c:v>1.1674</c:v>
                </c:pt>
                <c:pt idx="30">
                  <c:v>1.1365000000000001</c:v>
                </c:pt>
                <c:pt idx="31">
                  <c:v>1.1154999999999999</c:v>
                </c:pt>
                <c:pt idx="32">
                  <c:v>1.1267</c:v>
                </c:pt>
                <c:pt idx="33">
                  <c:v>1.1714</c:v>
                </c:pt>
                <c:pt idx="34">
                  <c:v>1.171</c:v>
                </c:pt>
                <c:pt idx="35">
                  <c:v>1.2298</c:v>
                </c:pt>
                <c:pt idx="36">
                  <c:v>1.2638</c:v>
                </c:pt>
                <c:pt idx="37">
                  <c:v>1.264</c:v>
                </c:pt>
                <c:pt idx="38">
                  <c:v>1.2261</c:v>
                </c:pt>
                <c:pt idx="39">
                  <c:v>1.1989000000000001</c:v>
                </c:pt>
                <c:pt idx="40">
                  <c:v>1.2</c:v>
                </c:pt>
                <c:pt idx="41">
                  <c:v>1.2145999999999999</c:v>
                </c:pt>
                <c:pt idx="42">
                  <c:v>1.2265999999999999</c:v>
                </c:pt>
                <c:pt idx="43">
                  <c:v>1.2191000000000001</c:v>
                </c:pt>
                <c:pt idx="44">
                  <c:v>1.2223999999999999</c:v>
                </c:pt>
                <c:pt idx="45">
                  <c:v>1.2506999999999999</c:v>
                </c:pt>
                <c:pt idx="46">
                  <c:v>1.2997000000000001</c:v>
                </c:pt>
                <c:pt idx="47">
                  <c:v>1.3406</c:v>
                </c:pt>
                <c:pt idx="48">
                  <c:v>1.3123</c:v>
                </c:pt>
                <c:pt idx="49">
                  <c:v>1.3012999999999999</c:v>
                </c:pt>
                <c:pt idx="50">
                  <c:v>1.3185</c:v>
                </c:pt>
                <c:pt idx="51">
                  <c:v>1.2943</c:v>
                </c:pt>
                <c:pt idx="52">
                  <c:v>1.2697000000000001</c:v>
                </c:pt>
                <c:pt idx="53">
                  <c:v>1.2155</c:v>
                </c:pt>
                <c:pt idx="54">
                  <c:v>1.2040999999999999</c:v>
                </c:pt>
                <c:pt idx="55">
                  <c:v>1.2295</c:v>
                </c:pt>
                <c:pt idx="56">
                  <c:v>1.2234</c:v>
                </c:pt>
                <c:pt idx="57">
                  <c:v>1.2021999999999999</c:v>
                </c:pt>
                <c:pt idx="58">
                  <c:v>1.1789000000000001</c:v>
                </c:pt>
                <c:pt idx="59">
                  <c:v>1.1860999999999999</c:v>
                </c:pt>
                <c:pt idx="60">
                  <c:v>1.2125999999999999</c:v>
                </c:pt>
                <c:pt idx="61">
                  <c:v>1.194</c:v>
                </c:pt>
                <c:pt idx="62">
                  <c:v>1.2028000000000001</c:v>
                </c:pt>
                <c:pt idx="63">
                  <c:v>1.2273000000000001</c:v>
                </c:pt>
                <c:pt idx="64">
                  <c:v>1.2766999999999999</c:v>
                </c:pt>
                <c:pt idx="65">
                  <c:v>1.2661</c:v>
                </c:pt>
                <c:pt idx="66">
                  <c:v>1.2681</c:v>
                </c:pt>
                <c:pt idx="67">
                  <c:v>1.2809999999999999</c:v>
                </c:pt>
                <c:pt idx="68">
                  <c:v>1.2722</c:v>
                </c:pt>
                <c:pt idx="69">
                  <c:v>1.2617</c:v>
                </c:pt>
                <c:pt idx="70">
                  <c:v>1.2887999999999999</c:v>
                </c:pt>
                <c:pt idx="71">
                  <c:v>1.3205</c:v>
                </c:pt>
                <c:pt idx="72">
                  <c:v>1.2992999999999999</c:v>
                </c:pt>
                <c:pt idx="73">
                  <c:v>1.3080000000000001</c:v>
                </c:pt>
                <c:pt idx="74">
                  <c:v>1.3246</c:v>
                </c:pt>
                <c:pt idx="75">
                  <c:v>1.3512999999999999</c:v>
                </c:pt>
                <c:pt idx="76">
                  <c:v>1.3517999999999999</c:v>
                </c:pt>
                <c:pt idx="77">
                  <c:v>1.3421000000000001</c:v>
                </c:pt>
                <c:pt idx="78">
                  <c:v>1.3726</c:v>
                </c:pt>
                <c:pt idx="79">
                  <c:v>1.3626</c:v>
                </c:pt>
                <c:pt idx="80">
                  <c:v>1.391</c:v>
                </c:pt>
                <c:pt idx="81">
                  <c:v>1.4233</c:v>
                </c:pt>
                <c:pt idx="82">
                  <c:v>1.4682999999999999</c:v>
                </c:pt>
                <c:pt idx="83">
                  <c:v>1.4559</c:v>
                </c:pt>
                <c:pt idx="84">
                  <c:v>1.4728000000000001</c:v>
                </c:pt>
                <c:pt idx="85">
                  <c:v>1.4759</c:v>
                </c:pt>
                <c:pt idx="86">
                  <c:v>1.552</c:v>
                </c:pt>
                <c:pt idx="87">
                  <c:v>1.5753999999999999</c:v>
                </c:pt>
                <c:pt idx="88">
                  <c:v>1.5553999999999999</c:v>
                </c:pt>
                <c:pt idx="89">
                  <c:v>1.5562</c:v>
                </c:pt>
                <c:pt idx="90">
                  <c:v>1.5759000000000001</c:v>
                </c:pt>
                <c:pt idx="91">
                  <c:v>1.4955000000000001</c:v>
                </c:pt>
                <c:pt idx="92">
                  <c:v>1.4341999999999999</c:v>
                </c:pt>
                <c:pt idx="93">
                  <c:v>1.3266</c:v>
                </c:pt>
                <c:pt idx="94">
                  <c:v>1.2744</c:v>
                </c:pt>
                <c:pt idx="95">
                  <c:v>1.3511</c:v>
                </c:pt>
                <c:pt idx="96">
                  <c:v>1.3244</c:v>
                </c:pt>
                <c:pt idx="97">
                  <c:v>1.2797000000000001</c:v>
                </c:pt>
                <c:pt idx="98">
                  <c:v>1.3049999999999999</c:v>
                </c:pt>
                <c:pt idx="99">
                  <c:v>1.3199000000000001</c:v>
                </c:pt>
                <c:pt idx="100">
                  <c:v>1.3646</c:v>
                </c:pt>
                <c:pt idx="101">
                  <c:v>1.4014</c:v>
                </c:pt>
                <c:pt idx="102">
                  <c:v>1.4092</c:v>
                </c:pt>
                <c:pt idx="103">
                  <c:v>1.4266000000000001</c:v>
                </c:pt>
                <c:pt idx="104">
                  <c:v>1.4575</c:v>
                </c:pt>
                <c:pt idx="105">
                  <c:v>1.4821</c:v>
                </c:pt>
                <c:pt idx="106">
                  <c:v>1.4907999999999999</c:v>
                </c:pt>
                <c:pt idx="107">
                  <c:v>1.4579</c:v>
                </c:pt>
                <c:pt idx="108">
                  <c:v>1.4266000000000001</c:v>
                </c:pt>
                <c:pt idx="109">
                  <c:v>1.3680000000000001</c:v>
                </c:pt>
                <c:pt idx="110">
                  <c:v>1.357</c:v>
                </c:pt>
                <c:pt idx="111">
                  <c:v>1.3416999999999999</c:v>
                </c:pt>
                <c:pt idx="112">
                  <c:v>1.2563</c:v>
                </c:pt>
                <c:pt idx="113">
                  <c:v>1.2222999999999999</c:v>
                </c:pt>
                <c:pt idx="114">
                  <c:v>1.2810999999999999</c:v>
                </c:pt>
                <c:pt idx="115">
                  <c:v>1.2903</c:v>
                </c:pt>
                <c:pt idx="116">
                  <c:v>1.3103</c:v>
                </c:pt>
                <c:pt idx="117">
                  <c:v>1.3900999999999999</c:v>
                </c:pt>
                <c:pt idx="118">
                  <c:v>1.3653999999999999</c:v>
                </c:pt>
                <c:pt idx="119">
                  <c:v>1.3221000000000001</c:v>
                </c:pt>
                <c:pt idx="120">
                  <c:v>1.3371</c:v>
                </c:pt>
                <c:pt idx="121">
                  <c:v>1.3655999999999999</c:v>
                </c:pt>
                <c:pt idx="122">
                  <c:v>1.4019999999999999</c:v>
                </c:pt>
                <c:pt idx="123">
                  <c:v>1.446</c:v>
                </c:pt>
                <c:pt idx="124">
                  <c:v>1.4335</c:v>
                </c:pt>
                <c:pt idx="125">
                  <c:v>1.4402999999999999</c:v>
                </c:pt>
                <c:pt idx="126">
                  <c:v>1.4275</c:v>
                </c:pt>
                <c:pt idx="127">
                  <c:v>1.4333</c:v>
                </c:pt>
                <c:pt idx="128">
                  <c:v>1.3747</c:v>
                </c:pt>
                <c:pt idx="129">
                  <c:v>1.3732</c:v>
                </c:pt>
                <c:pt idx="130">
                  <c:v>1.3557999999999999</c:v>
                </c:pt>
                <c:pt idx="131">
                  <c:v>1.3154999999999999</c:v>
                </c:pt>
                <c:pt idx="132">
                  <c:v>1.2909999999999999</c:v>
                </c:pt>
                <c:pt idx="133">
                  <c:v>1.3238000000000001</c:v>
                </c:pt>
                <c:pt idx="134">
                  <c:v>1.3208</c:v>
                </c:pt>
                <c:pt idx="135">
                  <c:v>1.3160000000000001</c:v>
                </c:pt>
                <c:pt idx="136">
                  <c:v>1.2806</c:v>
                </c:pt>
                <c:pt idx="137">
                  <c:v>1.2541</c:v>
                </c:pt>
                <c:pt idx="138">
                  <c:v>1.2278</c:v>
                </c:pt>
                <c:pt idx="139">
                  <c:v>1.2405999999999999</c:v>
                </c:pt>
                <c:pt idx="140">
                  <c:v>1.2885</c:v>
                </c:pt>
                <c:pt idx="141">
                  <c:v>1.2974000000000001</c:v>
                </c:pt>
                <c:pt idx="142">
                  <c:v>1.2837000000000001</c:v>
                </c:pt>
                <c:pt idx="143">
                  <c:v>1.3119000000000001</c:v>
                </c:pt>
                <c:pt idx="144">
                  <c:v>1.3304</c:v>
                </c:pt>
                <c:pt idx="145">
                  <c:v>1.3347</c:v>
                </c:pt>
                <c:pt idx="146">
                  <c:v>1.2952999999999999</c:v>
                </c:pt>
                <c:pt idx="147">
                  <c:v>1.3025</c:v>
                </c:pt>
                <c:pt idx="148">
                  <c:v>1.2983</c:v>
                </c:pt>
                <c:pt idx="149">
                  <c:v>1.3197000000000001</c:v>
                </c:pt>
                <c:pt idx="150">
                  <c:v>1.3088</c:v>
                </c:pt>
                <c:pt idx="151">
                  <c:v>1.3313999999999999</c:v>
                </c:pt>
                <c:pt idx="152">
                  <c:v>1.3364</c:v>
                </c:pt>
                <c:pt idx="153">
                  <c:v>1.3646</c:v>
                </c:pt>
                <c:pt idx="154">
                  <c:v>1.3491</c:v>
                </c:pt>
                <c:pt idx="155">
                  <c:v>1.3708</c:v>
                </c:pt>
                <c:pt idx="156">
                  <c:v>1.3617999999999999</c:v>
                </c:pt>
                <c:pt idx="157">
                  <c:v>1.3665</c:v>
                </c:pt>
                <c:pt idx="158">
                  <c:v>1.3828</c:v>
                </c:pt>
                <c:pt idx="159">
                  <c:v>1.381</c:v>
                </c:pt>
                <c:pt idx="160">
                  <c:v>1.3738999999999999</c:v>
                </c:pt>
                <c:pt idx="161">
                  <c:v>1.3594999999999999</c:v>
                </c:pt>
                <c:pt idx="162">
                  <c:v>1.3532999999999999</c:v>
                </c:pt>
                <c:pt idx="163">
                  <c:v>1.3314999999999999</c:v>
                </c:pt>
                <c:pt idx="164">
                  <c:v>1.2888999999999999</c:v>
                </c:pt>
                <c:pt idx="165">
                  <c:v>1.2677</c:v>
                </c:pt>
                <c:pt idx="166">
                  <c:v>1.2473000000000001</c:v>
                </c:pt>
                <c:pt idx="167">
                  <c:v>1.2329000000000001</c:v>
                </c:pt>
                <c:pt idx="168">
                  <c:v>1.1615</c:v>
                </c:pt>
                <c:pt idx="169">
                  <c:v>1.135</c:v>
                </c:pt>
                <c:pt idx="170">
                  <c:v>1.0819000000000001</c:v>
                </c:pt>
                <c:pt idx="171">
                  <c:v>1.0822000000000001</c:v>
                </c:pt>
                <c:pt idx="172">
                  <c:v>1.1167</c:v>
                </c:pt>
                <c:pt idx="173">
                  <c:v>1.1226</c:v>
                </c:pt>
                <c:pt idx="174">
                  <c:v>1.0996999999999999</c:v>
                </c:pt>
                <c:pt idx="175">
                  <c:v>1.1135999999999999</c:v>
                </c:pt>
                <c:pt idx="176">
                  <c:v>1.1229</c:v>
                </c:pt>
                <c:pt idx="177">
                  <c:v>1.1228</c:v>
                </c:pt>
                <c:pt idx="178">
                  <c:v>1.0727</c:v>
                </c:pt>
                <c:pt idx="179">
                  <c:v>1.0889</c:v>
                </c:pt>
                <c:pt idx="180">
                  <c:v>1.0854999999999999</c:v>
                </c:pt>
                <c:pt idx="181">
                  <c:v>1.1092</c:v>
                </c:pt>
                <c:pt idx="182">
                  <c:v>1.1133999999999999</c:v>
                </c:pt>
                <c:pt idx="183">
                  <c:v>1.1346000000000001</c:v>
                </c:pt>
                <c:pt idx="184">
                  <c:v>1.1312</c:v>
                </c:pt>
                <c:pt idx="185">
                  <c:v>1.1232</c:v>
                </c:pt>
                <c:pt idx="186">
                  <c:v>1.1054999999999999</c:v>
                </c:pt>
                <c:pt idx="187">
                  <c:v>1.1207</c:v>
                </c:pt>
                <c:pt idx="188">
                  <c:v>1.1217999999999999</c:v>
                </c:pt>
                <c:pt idx="189">
                  <c:v>1.1013999999999999</c:v>
                </c:pt>
                <c:pt idx="190">
                  <c:v>1.0791999999999999</c:v>
                </c:pt>
                <c:pt idx="191">
                  <c:v>1.0545</c:v>
                </c:pt>
                <c:pt idx="192">
                  <c:v>1.0634999999999999</c:v>
                </c:pt>
                <c:pt idx="193">
                  <c:v>1.0649999999999999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67-4013-93F8-D2FBBE78A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63408"/>
        <c:axId val="69065488"/>
      </c:lineChart>
      <c:catAx>
        <c:axId val="69063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65488"/>
        <c:crosses val="autoZero"/>
        <c:auto val="1"/>
        <c:lblAlgn val="ctr"/>
        <c:lblOffset val="100"/>
        <c:noMultiLvlLbl val="0"/>
      </c:catAx>
      <c:valAx>
        <c:axId val="6906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6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US Trade Balance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Summary_Values!$A$2:$A$195</c:f>
              <c:numCache>
                <c:formatCode>yyyy\-mm\-dd</c:formatCode>
                <c:ptCount val="194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</c:numCache>
            </c:numRef>
          </c:cat>
          <c:val>
            <c:numRef>
              <c:f>Summary_Values!$I$2:$I$195</c:f>
              <c:numCache>
                <c:formatCode>General</c:formatCode>
                <c:ptCount val="194"/>
                <c:pt idx="0">
                  <c:v>-34817</c:v>
                </c:pt>
                <c:pt idx="1">
                  <c:v>-29349</c:v>
                </c:pt>
                <c:pt idx="2">
                  <c:v>-32732</c:v>
                </c:pt>
                <c:pt idx="3">
                  <c:v>-31217</c:v>
                </c:pt>
                <c:pt idx="4">
                  <c:v>-27446</c:v>
                </c:pt>
                <c:pt idx="5">
                  <c:v>-29140</c:v>
                </c:pt>
                <c:pt idx="6">
                  <c:v>-30081</c:v>
                </c:pt>
                <c:pt idx="7">
                  <c:v>-28171</c:v>
                </c:pt>
                <c:pt idx="8">
                  <c:v>-31141</c:v>
                </c:pt>
                <c:pt idx="9">
                  <c:v>-30839</c:v>
                </c:pt>
                <c:pt idx="10">
                  <c:v>-29737</c:v>
                </c:pt>
                <c:pt idx="11">
                  <c:v>-26839</c:v>
                </c:pt>
                <c:pt idx="12">
                  <c:v>-29355</c:v>
                </c:pt>
                <c:pt idx="13">
                  <c:v>-32287</c:v>
                </c:pt>
                <c:pt idx="14">
                  <c:v>-30825</c:v>
                </c:pt>
                <c:pt idx="15">
                  <c:v>-33666</c:v>
                </c:pt>
                <c:pt idx="16">
                  <c:v>-33921</c:v>
                </c:pt>
                <c:pt idx="17">
                  <c:v>-34900</c:v>
                </c:pt>
                <c:pt idx="18">
                  <c:v>-33650</c:v>
                </c:pt>
                <c:pt idx="19">
                  <c:v>-35743</c:v>
                </c:pt>
                <c:pt idx="20">
                  <c:v>-36519</c:v>
                </c:pt>
                <c:pt idx="21">
                  <c:v>-35171</c:v>
                </c:pt>
                <c:pt idx="22">
                  <c:v>-39624</c:v>
                </c:pt>
                <c:pt idx="23">
                  <c:v>-43294</c:v>
                </c:pt>
                <c:pt idx="24">
                  <c:v>-40740</c:v>
                </c:pt>
                <c:pt idx="25">
                  <c:v>-39363</c:v>
                </c:pt>
                <c:pt idx="26">
                  <c:v>-43355</c:v>
                </c:pt>
                <c:pt idx="27">
                  <c:v>-41987</c:v>
                </c:pt>
                <c:pt idx="28">
                  <c:v>-40779</c:v>
                </c:pt>
                <c:pt idx="29">
                  <c:v>-39621</c:v>
                </c:pt>
                <c:pt idx="30">
                  <c:v>-41363</c:v>
                </c:pt>
                <c:pt idx="31">
                  <c:v>-39802</c:v>
                </c:pt>
                <c:pt idx="32">
                  <c:v>-41706</c:v>
                </c:pt>
                <c:pt idx="33">
                  <c:v>-41271</c:v>
                </c:pt>
                <c:pt idx="34">
                  <c:v>-39841</c:v>
                </c:pt>
                <c:pt idx="35">
                  <c:v>-44064</c:v>
                </c:pt>
                <c:pt idx="36">
                  <c:v>-44352</c:v>
                </c:pt>
                <c:pt idx="37">
                  <c:v>-44322</c:v>
                </c:pt>
                <c:pt idx="38">
                  <c:v>-46484</c:v>
                </c:pt>
                <c:pt idx="39">
                  <c:v>-47479</c:v>
                </c:pt>
                <c:pt idx="40">
                  <c:v>-48169</c:v>
                </c:pt>
                <c:pt idx="41">
                  <c:v>-54702</c:v>
                </c:pt>
                <c:pt idx="42">
                  <c:v>-51293</c:v>
                </c:pt>
                <c:pt idx="43">
                  <c:v>-53316</c:v>
                </c:pt>
                <c:pt idx="44">
                  <c:v>-51489</c:v>
                </c:pt>
                <c:pt idx="45">
                  <c:v>-54961</c:v>
                </c:pt>
                <c:pt idx="46">
                  <c:v>-58819</c:v>
                </c:pt>
                <c:pt idx="47">
                  <c:v>-54500</c:v>
                </c:pt>
                <c:pt idx="48">
                  <c:v>-55561</c:v>
                </c:pt>
                <c:pt idx="49">
                  <c:v>-57454</c:v>
                </c:pt>
                <c:pt idx="50">
                  <c:v>-52619</c:v>
                </c:pt>
                <c:pt idx="51">
                  <c:v>-57115</c:v>
                </c:pt>
                <c:pt idx="52">
                  <c:v>-56264</c:v>
                </c:pt>
                <c:pt idx="53">
                  <c:v>-58260</c:v>
                </c:pt>
                <c:pt idx="54">
                  <c:v>-58063</c:v>
                </c:pt>
                <c:pt idx="55">
                  <c:v>-58388</c:v>
                </c:pt>
                <c:pt idx="56">
                  <c:v>-64923</c:v>
                </c:pt>
                <c:pt idx="57">
                  <c:v>-67140</c:v>
                </c:pt>
                <c:pt idx="58">
                  <c:v>-64090</c:v>
                </c:pt>
                <c:pt idx="59">
                  <c:v>-64366</c:v>
                </c:pt>
                <c:pt idx="60">
                  <c:v>-66680</c:v>
                </c:pt>
                <c:pt idx="61">
                  <c:v>-62851</c:v>
                </c:pt>
                <c:pt idx="62">
                  <c:v>-62574</c:v>
                </c:pt>
                <c:pt idx="63">
                  <c:v>-62844</c:v>
                </c:pt>
                <c:pt idx="64">
                  <c:v>-64844</c:v>
                </c:pt>
                <c:pt idx="65">
                  <c:v>-63481</c:v>
                </c:pt>
                <c:pt idx="66">
                  <c:v>-66525</c:v>
                </c:pt>
                <c:pt idx="67">
                  <c:v>-67823</c:v>
                </c:pt>
                <c:pt idx="68">
                  <c:v>-64936</c:v>
                </c:pt>
                <c:pt idx="69">
                  <c:v>-58990</c:v>
                </c:pt>
                <c:pt idx="70">
                  <c:v>-58575</c:v>
                </c:pt>
                <c:pt idx="71">
                  <c:v>-61592</c:v>
                </c:pt>
                <c:pt idx="72">
                  <c:v>-57656</c:v>
                </c:pt>
                <c:pt idx="73">
                  <c:v>-58478</c:v>
                </c:pt>
                <c:pt idx="74">
                  <c:v>-61797</c:v>
                </c:pt>
                <c:pt idx="75">
                  <c:v>-60514</c:v>
                </c:pt>
                <c:pt idx="76">
                  <c:v>-59288</c:v>
                </c:pt>
                <c:pt idx="77">
                  <c:v>-59520</c:v>
                </c:pt>
                <c:pt idx="78">
                  <c:v>-59914</c:v>
                </c:pt>
                <c:pt idx="79">
                  <c:v>-57005</c:v>
                </c:pt>
                <c:pt idx="80">
                  <c:v>-57794</c:v>
                </c:pt>
                <c:pt idx="81">
                  <c:v>-56538</c:v>
                </c:pt>
                <c:pt idx="82">
                  <c:v>-59717</c:v>
                </c:pt>
                <c:pt idx="83">
                  <c:v>-57154</c:v>
                </c:pt>
                <c:pt idx="84">
                  <c:v>-61139</c:v>
                </c:pt>
                <c:pt idx="85">
                  <c:v>-64348</c:v>
                </c:pt>
                <c:pt idx="86">
                  <c:v>-60064</c:v>
                </c:pt>
                <c:pt idx="87">
                  <c:v>-63528</c:v>
                </c:pt>
                <c:pt idx="88">
                  <c:v>-62151</c:v>
                </c:pt>
                <c:pt idx="89">
                  <c:v>-60670</c:v>
                </c:pt>
                <c:pt idx="90">
                  <c:v>-66842</c:v>
                </c:pt>
                <c:pt idx="91">
                  <c:v>-62108</c:v>
                </c:pt>
                <c:pt idx="92">
                  <c:v>-60499</c:v>
                </c:pt>
                <c:pt idx="93">
                  <c:v>-60191</c:v>
                </c:pt>
                <c:pt idx="94">
                  <c:v>-44724</c:v>
                </c:pt>
                <c:pt idx="95">
                  <c:v>-42463</c:v>
                </c:pt>
                <c:pt idx="96">
                  <c:v>-37842</c:v>
                </c:pt>
                <c:pt idx="97">
                  <c:v>-27767</c:v>
                </c:pt>
                <c:pt idx="98">
                  <c:v>-29162</c:v>
                </c:pt>
                <c:pt idx="99">
                  <c:v>-29705</c:v>
                </c:pt>
                <c:pt idx="100">
                  <c:v>-25372</c:v>
                </c:pt>
                <c:pt idx="101">
                  <c:v>-26367</c:v>
                </c:pt>
                <c:pt idx="102">
                  <c:v>-32790</c:v>
                </c:pt>
                <c:pt idx="103">
                  <c:v>-31267</c:v>
                </c:pt>
                <c:pt idx="104">
                  <c:v>-34491</c:v>
                </c:pt>
                <c:pt idx="105">
                  <c:v>-33826</c:v>
                </c:pt>
                <c:pt idx="106">
                  <c:v>-37203</c:v>
                </c:pt>
                <c:pt idx="107">
                  <c:v>-37983</c:v>
                </c:pt>
                <c:pt idx="108">
                  <c:v>-37154</c:v>
                </c:pt>
                <c:pt idx="109">
                  <c:v>-41034</c:v>
                </c:pt>
                <c:pt idx="110">
                  <c:v>-39766</c:v>
                </c:pt>
                <c:pt idx="111">
                  <c:v>-40864</c:v>
                </c:pt>
                <c:pt idx="112">
                  <c:v>-41333</c:v>
                </c:pt>
                <c:pt idx="113">
                  <c:v>-46557</c:v>
                </c:pt>
                <c:pt idx="114">
                  <c:v>-40413</c:v>
                </c:pt>
                <c:pt idx="115">
                  <c:v>-44921</c:v>
                </c:pt>
                <c:pt idx="116">
                  <c:v>-44042</c:v>
                </c:pt>
                <c:pt idx="117">
                  <c:v>-39998</c:v>
                </c:pt>
                <c:pt idx="118">
                  <c:v>-37762</c:v>
                </c:pt>
                <c:pt idx="119">
                  <c:v>-40815</c:v>
                </c:pt>
                <c:pt idx="120">
                  <c:v>-47123</c:v>
                </c:pt>
                <c:pt idx="121">
                  <c:v>-43718</c:v>
                </c:pt>
                <c:pt idx="122">
                  <c:v>-43478</c:v>
                </c:pt>
                <c:pt idx="123">
                  <c:v>-42227</c:v>
                </c:pt>
                <c:pt idx="124">
                  <c:v>-47220</c:v>
                </c:pt>
                <c:pt idx="125">
                  <c:v>-49433</c:v>
                </c:pt>
                <c:pt idx="126">
                  <c:v>-45689</c:v>
                </c:pt>
                <c:pt idx="127">
                  <c:v>-44968</c:v>
                </c:pt>
                <c:pt idx="128">
                  <c:v>-43305</c:v>
                </c:pt>
                <c:pt idx="129">
                  <c:v>-44962</c:v>
                </c:pt>
                <c:pt idx="130">
                  <c:v>-47044</c:v>
                </c:pt>
                <c:pt idx="131">
                  <c:v>-49460</c:v>
                </c:pt>
                <c:pt idx="132">
                  <c:v>-50983</c:v>
                </c:pt>
                <c:pt idx="133">
                  <c:v>-43570</c:v>
                </c:pt>
                <c:pt idx="134">
                  <c:v>-50218</c:v>
                </c:pt>
                <c:pt idx="135">
                  <c:v>-47254</c:v>
                </c:pt>
                <c:pt idx="136">
                  <c:v>-45970</c:v>
                </c:pt>
                <c:pt idx="137">
                  <c:v>-43460</c:v>
                </c:pt>
                <c:pt idx="138">
                  <c:v>-43370</c:v>
                </c:pt>
                <c:pt idx="139">
                  <c:v>-44107</c:v>
                </c:pt>
                <c:pt idx="140">
                  <c:v>-40064</c:v>
                </c:pt>
                <c:pt idx="141">
                  <c:v>-43041</c:v>
                </c:pt>
                <c:pt idx="142">
                  <c:v>-46667</c:v>
                </c:pt>
                <c:pt idx="143">
                  <c:v>-38070</c:v>
                </c:pt>
                <c:pt idx="144">
                  <c:v>-41043</c:v>
                </c:pt>
                <c:pt idx="145">
                  <c:v>-42618</c:v>
                </c:pt>
                <c:pt idx="146">
                  <c:v>-35949</c:v>
                </c:pt>
                <c:pt idx="147">
                  <c:v>-38927</c:v>
                </c:pt>
                <c:pt idx="148">
                  <c:v>-42839</c:v>
                </c:pt>
                <c:pt idx="149">
                  <c:v>-35965</c:v>
                </c:pt>
                <c:pt idx="150">
                  <c:v>-37670</c:v>
                </c:pt>
                <c:pt idx="151">
                  <c:v>-38083</c:v>
                </c:pt>
                <c:pt idx="152">
                  <c:v>-41317</c:v>
                </c:pt>
                <c:pt idx="153">
                  <c:v>-37801</c:v>
                </c:pt>
                <c:pt idx="154">
                  <c:v>-34851</c:v>
                </c:pt>
                <c:pt idx="155">
                  <c:v>-34813</c:v>
                </c:pt>
                <c:pt idx="156">
                  <c:v>-38834</c:v>
                </c:pt>
                <c:pt idx="157">
                  <c:v>-40825</c:v>
                </c:pt>
                <c:pt idx="158">
                  <c:v>-40855</c:v>
                </c:pt>
                <c:pt idx="159">
                  <c:v>-44019</c:v>
                </c:pt>
                <c:pt idx="160">
                  <c:v>-41075</c:v>
                </c:pt>
                <c:pt idx="161">
                  <c:v>-40740</c:v>
                </c:pt>
                <c:pt idx="162">
                  <c:v>-39287</c:v>
                </c:pt>
                <c:pt idx="163">
                  <c:v>-38441</c:v>
                </c:pt>
                <c:pt idx="164">
                  <c:v>-41687</c:v>
                </c:pt>
                <c:pt idx="165">
                  <c:v>-41024</c:v>
                </c:pt>
                <c:pt idx="166">
                  <c:v>-39640</c:v>
                </c:pt>
                <c:pt idx="167">
                  <c:v>-43749</c:v>
                </c:pt>
                <c:pt idx="168">
                  <c:v>-42057</c:v>
                </c:pt>
                <c:pt idx="169">
                  <c:v>-36268</c:v>
                </c:pt>
                <c:pt idx="170">
                  <c:v>-48189</c:v>
                </c:pt>
                <c:pt idx="171">
                  <c:v>-40885</c:v>
                </c:pt>
                <c:pt idx="172">
                  <c:v>-40170</c:v>
                </c:pt>
                <c:pt idx="173">
                  <c:v>-42973</c:v>
                </c:pt>
                <c:pt idx="174">
                  <c:v>-39900</c:v>
                </c:pt>
                <c:pt idx="175">
                  <c:v>-44639</c:v>
                </c:pt>
                <c:pt idx="176">
                  <c:v>-41072</c:v>
                </c:pt>
                <c:pt idx="177">
                  <c:v>-41600</c:v>
                </c:pt>
                <c:pt idx="178">
                  <c:v>-41122</c:v>
                </c:pt>
                <c:pt idx="179">
                  <c:v>-41487</c:v>
                </c:pt>
                <c:pt idx="180">
                  <c:v>-43356</c:v>
                </c:pt>
                <c:pt idx="181">
                  <c:v>-45588</c:v>
                </c:pt>
                <c:pt idx="182">
                  <c:v>-37259</c:v>
                </c:pt>
                <c:pt idx="183">
                  <c:v>-38544</c:v>
                </c:pt>
                <c:pt idx="184">
                  <c:v>-42189</c:v>
                </c:pt>
                <c:pt idx="185">
                  <c:v>-45073</c:v>
                </c:pt>
                <c:pt idx="186">
                  <c:v>-39691</c:v>
                </c:pt>
                <c:pt idx="187">
                  <c:v>-40513</c:v>
                </c:pt>
                <c:pt idx="188">
                  <c:v>-36026</c:v>
                </c:pt>
                <c:pt idx="189">
                  <c:v>-42577</c:v>
                </c:pt>
                <c:pt idx="190">
                  <c:v>-45484</c:v>
                </c:pt>
                <c:pt idx="191">
                  <c:v>-44259</c:v>
                </c:pt>
                <c:pt idx="192">
                  <c:v>-48173</c:v>
                </c:pt>
                <c:pt idx="193">
                  <c:v>-43557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8-418A-B198-8A7A5B087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950095"/>
        <c:axId val="153695092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EU_Current Account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Summary_Values!$V$2:$V$195</c15:sqref>
                        </c15:formulaRef>
                      </c:ext>
                    </c:extLst>
                    <c:numCache>
                      <c:formatCode>General</c:formatCode>
                      <c:ptCount val="194"/>
                      <c:pt idx="0">
                        <c:v>5025997</c:v>
                      </c:pt>
                      <c:pt idx="1">
                        <c:v>5051765</c:v>
                      </c:pt>
                      <c:pt idx="2">
                        <c:v>5081134</c:v>
                      </c:pt>
                      <c:pt idx="3">
                        <c:v>5110962</c:v>
                      </c:pt>
                      <c:pt idx="4">
                        <c:v>5142387</c:v>
                      </c:pt>
                      <c:pt idx="5">
                        <c:v>5191441</c:v>
                      </c:pt>
                      <c:pt idx="6">
                        <c:v>5214888</c:v>
                      </c:pt>
                      <c:pt idx="7">
                        <c:v>5246893</c:v>
                      </c:pt>
                      <c:pt idx="8">
                        <c:v>5295749</c:v>
                      </c:pt>
                      <c:pt idx="9">
                        <c:v>5333190</c:v>
                      </c:pt>
                      <c:pt idx="10">
                        <c:v>5368916</c:v>
                      </c:pt>
                      <c:pt idx="11">
                        <c:v>5402687</c:v>
                      </c:pt>
                      <c:pt idx="12">
                        <c:v>5427558</c:v>
                      </c:pt>
                      <c:pt idx="13">
                        <c:v>5435299</c:v>
                      </c:pt>
                      <c:pt idx="14">
                        <c:v>5455694</c:v>
                      </c:pt>
                      <c:pt idx="15">
                        <c:v>5482295</c:v>
                      </c:pt>
                      <c:pt idx="16">
                        <c:v>5519300</c:v>
                      </c:pt>
                      <c:pt idx="17">
                        <c:v>5538096</c:v>
                      </c:pt>
                      <c:pt idx="18">
                        <c:v>5569005</c:v>
                      </c:pt>
                      <c:pt idx="19">
                        <c:v>5606774</c:v>
                      </c:pt>
                      <c:pt idx="20">
                        <c:v>5659504</c:v>
                      </c:pt>
                      <c:pt idx="21">
                        <c:v>5686370</c:v>
                      </c:pt>
                      <c:pt idx="22">
                        <c:v>5733992</c:v>
                      </c:pt>
                      <c:pt idx="23">
                        <c:v>5766456</c:v>
                      </c:pt>
                      <c:pt idx="24">
                        <c:v>5808011</c:v>
                      </c:pt>
                      <c:pt idx="25">
                        <c:v>5857521</c:v>
                      </c:pt>
                      <c:pt idx="26">
                        <c:v>5883217</c:v>
                      </c:pt>
                      <c:pt idx="27">
                        <c:v>5960222</c:v>
                      </c:pt>
                      <c:pt idx="28">
                        <c:v>5976847</c:v>
                      </c:pt>
                      <c:pt idx="29">
                        <c:v>5990084</c:v>
                      </c:pt>
                      <c:pt idx="30">
                        <c:v>6032275</c:v>
                      </c:pt>
                      <c:pt idx="31">
                        <c:v>6051087</c:v>
                      </c:pt>
                      <c:pt idx="32">
                        <c:v>6057026</c:v>
                      </c:pt>
                      <c:pt idx="33">
                        <c:v>6108609</c:v>
                      </c:pt>
                      <c:pt idx="34">
                        <c:v>6131600</c:v>
                      </c:pt>
                      <c:pt idx="35">
                        <c:v>6151670</c:v>
                      </c:pt>
                      <c:pt idx="36">
                        <c:v>6161531</c:v>
                      </c:pt>
                      <c:pt idx="37">
                        <c:v>6200087</c:v>
                      </c:pt>
                      <c:pt idx="38">
                        <c:v>6237877</c:v>
                      </c:pt>
                      <c:pt idx="39">
                        <c:v>6259533</c:v>
                      </c:pt>
                      <c:pt idx="40">
                        <c:v>6263909</c:v>
                      </c:pt>
                      <c:pt idx="41">
                        <c:v>6316784</c:v>
                      </c:pt>
                      <c:pt idx="42">
                        <c:v>6350207</c:v>
                      </c:pt>
                      <c:pt idx="43">
                        <c:v>6378550</c:v>
                      </c:pt>
                      <c:pt idx="44">
                        <c:v>6415870</c:v>
                      </c:pt>
                      <c:pt idx="45">
                        <c:v>6457973</c:v>
                      </c:pt>
                      <c:pt idx="46">
                        <c:v>6489029</c:v>
                      </c:pt>
                      <c:pt idx="47">
                        <c:v>6538998</c:v>
                      </c:pt>
                      <c:pt idx="48">
                        <c:v>6574796</c:v>
                      </c:pt>
                      <c:pt idx="49">
                        <c:v>6610797</c:v>
                      </c:pt>
                      <c:pt idx="50">
                        <c:v>6634868</c:v>
                      </c:pt>
                      <c:pt idx="51">
                        <c:v>6678215</c:v>
                      </c:pt>
                      <c:pt idx="52">
                        <c:v>6731956</c:v>
                      </c:pt>
                      <c:pt idx="53">
                        <c:v>6809197</c:v>
                      </c:pt>
                      <c:pt idx="54">
                        <c:v>6872526</c:v>
                      </c:pt>
                      <c:pt idx="55">
                        <c:v>6914394</c:v>
                      </c:pt>
                      <c:pt idx="56">
                        <c:v>6964825</c:v>
                      </c:pt>
                      <c:pt idx="57">
                        <c:v>6992758</c:v>
                      </c:pt>
                      <c:pt idx="58">
                        <c:v>7030144</c:v>
                      </c:pt>
                      <c:pt idx="59">
                        <c:v>7084655</c:v>
                      </c:pt>
                      <c:pt idx="60">
                        <c:v>7121676</c:v>
                      </c:pt>
                      <c:pt idx="61">
                        <c:v>7176580</c:v>
                      </c:pt>
                      <c:pt idx="62">
                        <c:v>7224693</c:v>
                      </c:pt>
                      <c:pt idx="63">
                        <c:v>7303008</c:v>
                      </c:pt>
                      <c:pt idx="64">
                        <c:v>7349146</c:v>
                      </c:pt>
                      <c:pt idx="65">
                        <c:v>7382500</c:v>
                      </c:pt>
                      <c:pt idx="66">
                        <c:v>7402290</c:v>
                      </c:pt>
                      <c:pt idx="67">
                        <c:v>7477821</c:v>
                      </c:pt>
                      <c:pt idx="68">
                        <c:v>7564204</c:v>
                      </c:pt>
                      <c:pt idx="69">
                        <c:v>7599721</c:v>
                      </c:pt>
                      <c:pt idx="70">
                        <c:v>7652514</c:v>
                      </c:pt>
                      <c:pt idx="71">
                        <c:v>7755283</c:v>
                      </c:pt>
                      <c:pt idx="72">
                        <c:v>7840949</c:v>
                      </c:pt>
                      <c:pt idx="73">
                        <c:v>7897753</c:v>
                      </c:pt>
                      <c:pt idx="74">
                        <c:v>8007480</c:v>
                      </c:pt>
                      <c:pt idx="75">
                        <c:v>8038044</c:v>
                      </c:pt>
                      <c:pt idx="76">
                        <c:v>8133243</c:v>
                      </c:pt>
                      <c:pt idx="77">
                        <c:v>8198358</c:v>
                      </c:pt>
                      <c:pt idx="78">
                        <c:v>8291830</c:v>
                      </c:pt>
                      <c:pt idx="79">
                        <c:v>8340189</c:v>
                      </c:pt>
                      <c:pt idx="80">
                        <c:v>8407618</c:v>
                      </c:pt>
                      <c:pt idx="81">
                        <c:v>8546145</c:v>
                      </c:pt>
                      <c:pt idx="82">
                        <c:v>8622955</c:v>
                      </c:pt>
                      <c:pt idx="83">
                        <c:v>8654982</c:v>
                      </c:pt>
                      <c:pt idx="84">
                        <c:v>8799844</c:v>
                      </c:pt>
                      <c:pt idx="85">
                        <c:v>8846311</c:v>
                      </c:pt>
                      <c:pt idx="86">
                        <c:v>8871545</c:v>
                      </c:pt>
                      <c:pt idx="87">
                        <c:v>8948368</c:v>
                      </c:pt>
                      <c:pt idx="88">
                        <c:v>9009270</c:v>
                      </c:pt>
                      <c:pt idx="89">
                        <c:v>9039959</c:v>
                      </c:pt>
                      <c:pt idx="90">
                        <c:v>9110357</c:v>
                      </c:pt>
                      <c:pt idx="91">
                        <c:v>9140692</c:v>
                      </c:pt>
                      <c:pt idx="92">
                        <c:v>9219889</c:v>
                      </c:pt>
                      <c:pt idx="93">
                        <c:v>9369706</c:v>
                      </c:pt>
                      <c:pt idx="94">
                        <c:v>9378827</c:v>
                      </c:pt>
                      <c:pt idx="95">
                        <c:v>9410176</c:v>
                      </c:pt>
                      <c:pt idx="96">
                        <c:v>9401593</c:v>
                      </c:pt>
                      <c:pt idx="97">
                        <c:v>9438431</c:v>
                      </c:pt>
                      <c:pt idx="98">
                        <c:v>9408628</c:v>
                      </c:pt>
                      <c:pt idx="99">
                        <c:v>9455210</c:v>
                      </c:pt>
                      <c:pt idx="100">
                        <c:v>9413695</c:v>
                      </c:pt>
                      <c:pt idx="101">
                        <c:v>9425954</c:v>
                      </c:pt>
                      <c:pt idx="102">
                        <c:v>9425881</c:v>
                      </c:pt>
                      <c:pt idx="103">
                        <c:v>9391420</c:v>
                      </c:pt>
                      <c:pt idx="104">
                        <c:v>9408689</c:v>
                      </c:pt>
                      <c:pt idx="105">
                        <c:v>9383522</c:v>
                      </c:pt>
                      <c:pt idx="106">
                        <c:v>9356069</c:v>
                      </c:pt>
                      <c:pt idx="107">
                        <c:v>9353505</c:v>
                      </c:pt>
                      <c:pt idx="108">
                        <c:v>9329499</c:v>
                      </c:pt>
                      <c:pt idx="109">
                        <c:v>9328622</c:v>
                      </c:pt>
                      <c:pt idx="110">
                        <c:v>9333280</c:v>
                      </c:pt>
                      <c:pt idx="111">
                        <c:v>9370957</c:v>
                      </c:pt>
                      <c:pt idx="112">
                        <c:v>9387274</c:v>
                      </c:pt>
                      <c:pt idx="113">
                        <c:v>9239252</c:v>
                      </c:pt>
                      <c:pt idx="114">
                        <c:v>9224429</c:v>
                      </c:pt>
                      <c:pt idx="115">
                        <c:v>9270418</c:v>
                      </c:pt>
                      <c:pt idx="116">
                        <c:v>9269404</c:v>
                      </c:pt>
                      <c:pt idx="117">
                        <c:v>9272577</c:v>
                      </c:pt>
                      <c:pt idx="118">
                        <c:v>9294507</c:v>
                      </c:pt>
                      <c:pt idx="119">
                        <c:v>9293497</c:v>
                      </c:pt>
                      <c:pt idx="120">
                        <c:v>9325889</c:v>
                      </c:pt>
                      <c:pt idx="121">
                        <c:v>9334359</c:v>
                      </c:pt>
                      <c:pt idx="122">
                        <c:v>9340717</c:v>
                      </c:pt>
                      <c:pt idx="123">
                        <c:v>9350710</c:v>
                      </c:pt>
                      <c:pt idx="124">
                        <c:v>9361107</c:v>
                      </c:pt>
                      <c:pt idx="125">
                        <c:v>9382879</c:v>
                      </c:pt>
                      <c:pt idx="126">
                        <c:v>9393544</c:v>
                      </c:pt>
                      <c:pt idx="127">
                        <c:v>9461742</c:v>
                      </c:pt>
                      <c:pt idx="128">
                        <c:v>9483153</c:v>
                      </c:pt>
                      <c:pt idx="129">
                        <c:v>9462008</c:v>
                      </c:pt>
                      <c:pt idx="130">
                        <c:v>9476679</c:v>
                      </c:pt>
                      <c:pt idx="131">
                        <c:v>9502518</c:v>
                      </c:pt>
                      <c:pt idx="132">
                        <c:v>9508944</c:v>
                      </c:pt>
                      <c:pt idx="133">
                        <c:v>9541040</c:v>
                      </c:pt>
                      <c:pt idx="134">
                        <c:v>9608579</c:v>
                      </c:pt>
                      <c:pt idx="135">
                        <c:v>9573596</c:v>
                      </c:pt>
                      <c:pt idx="136">
                        <c:v>9621978</c:v>
                      </c:pt>
                      <c:pt idx="137">
                        <c:v>9657702</c:v>
                      </c:pt>
                      <c:pt idx="138">
                        <c:v>9699213</c:v>
                      </c:pt>
                      <c:pt idx="139">
                        <c:v>9691632</c:v>
                      </c:pt>
                      <c:pt idx="140">
                        <c:v>9715473</c:v>
                      </c:pt>
                      <c:pt idx="141">
                        <c:v>9781363</c:v>
                      </c:pt>
                      <c:pt idx="142">
                        <c:v>9778718</c:v>
                      </c:pt>
                      <c:pt idx="143">
                        <c:v>9788448</c:v>
                      </c:pt>
                      <c:pt idx="144">
                        <c:v>9770096</c:v>
                      </c:pt>
                      <c:pt idx="145">
                        <c:v>9786554</c:v>
                      </c:pt>
                      <c:pt idx="146">
                        <c:v>9806408</c:v>
                      </c:pt>
                      <c:pt idx="147">
                        <c:v>9816836</c:v>
                      </c:pt>
                      <c:pt idx="148">
                        <c:v>9826377</c:v>
                      </c:pt>
                      <c:pt idx="149">
                        <c:v>9823241</c:v>
                      </c:pt>
                      <c:pt idx="150">
                        <c:v>9831084</c:v>
                      </c:pt>
                      <c:pt idx="151">
                        <c:v>9877130</c:v>
                      </c:pt>
                      <c:pt idx="152">
                        <c:v>9871434</c:v>
                      </c:pt>
                      <c:pt idx="153">
                        <c:v>9881102</c:v>
                      </c:pt>
                      <c:pt idx="154">
                        <c:v>9891279</c:v>
                      </c:pt>
                      <c:pt idx="155">
                        <c:v>9830378</c:v>
                      </c:pt>
                      <c:pt idx="156">
                        <c:v>9869952</c:v>
                      </c:pt>
                      <c:pt idx="157">
                        <c:v>9888966</c:v>
                      </c:pt>
                      <c:pt idx="158">
                        <c:v>9892410</c:v>
                      </c:pt>
                      <c:pt idx="159">
                        <c:v>9877896</c:v>
                      </c:pt>
                      <c:pt idx="160">
                        <c:v>9936522</c:v>
                      </c:pt>
                      <c:pt idx="161">
                        <c:v>9973711</c:v>
                      </c:pt>
                      <c:pt idx="162">
                        <c:v>10005654</c:v>
                      </c:pt>
                      <c:pt idx="163">
                        <c:v>10059235</c:v>
                      </c:pt>
                      <c:pt idx="164">
                        <c:v>10103007</c:v>
                      </c:pt>
                      <c:pt idx="165">
                        <c:v>10120169</c:v>
                      </c:pt>
                      <c:pt idx="166">
                        <c:v>10194494</c:v>
                      </c:pt>
                      <c:pt idx="167">
                        <c:v>10322103</c:v>
                      </c:pt>
                      <c:pt idx="168">
                        <c:v>10400707</c:v>
                      </c:pt>
                      <c:pt idx="169">
                        <c:v>10427035</c:v>
                      </c:pt>
                      <c:pt idx="170">
                        <c:v>10467968</c:v>
                      </c:pt>
                      <c:pt idx="171">
                        <c:v>10535386</c:v>
                      </c:pt>
                      <c:pt idx="172">
                        <c:v>10555206</c:v>
                      </c:pt>
                      <c:pt idx="173">
                        <c:v>10575843</c:v>
                      </c:pt>
                      <c:pt idx="174">
                        <c:v>10644206</c:v>
                      </c:pt>
                      <c:pt idx="175">
                        <c:v>10663357</c:v>
                      </c:pt>
                      <c:pt idx="176">
                        <c:v>10701872</c:v>
                      </c:pt>
                      <c:pt idx="177">
                        <c:v>10776652</c:v>
                      </c:pt>
                      <c:pt idx="178">
                        <c:v>10834755</c:v>
                      </c:pt>
                      <c:pt idx="179">
                        <c:v>10831052</c:v>
                      </c:pt>
                      <c:pt idx="180">
                        <c:v>10911205</c:v>
                      </c:pt>
                      <c:pt idx="181">
                        <c:v>10958599</c:v>
                      </c:pt>
                      <c:pt idx="182">
                        <c:v>10993104</c:v>
                      </c:pt>
                      <c:pt idx="183">
                        <c:v>11029330</c:v>
                      </c:pt>
                      <c:pt idx="184">
                        <c:v>11068064</c:v>
                      </c:pt>
                      <c:pt idx="185">
                        <c:v>11119422</c:v>
                      </c:pt>
                      <c:pt idx="186">
                        <c:v>11180398</c:v>
                      </c:pt>
                      <c:pt idx="187">
                        <c:v>11212540</c:v>
                      </c:pt>
                      <c:pt idx="188">
                        <c:v>11251341</c:v>
                      </c:pt>
                      <c:pt idx="189">
                        <c:v>11259755</c:v>
                      </c:pt>
                      <c:pt idx="190">
                        <c:v>11344748</c:v>
                      </c:pt>
                      <c:pt idx="191">
                        <c:v>11375240</c:v>
                      </c:pt>
                      <c:pt idx="192">
                        <c:v>11433556</c:v>
                      </c:pt>
                      <c:pt idx="193">
                        <c:v>11471510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A78-418A-B198-8A7A5B0870EB}"/>
                  </c:ext>
                </c:extLst>
              </c15:ser>
            </c15:filteredLineSeries>
          </c:ext>
        </c:extLst>
      </c:lineChart>
      <c:dateAx>
        <c:axId val="15369500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50927"/>
        <c:crosses val="autoZero"/>
        <c:auto val="1"/>
        <c:lblOffset val="100"/>
        <c:baseTimeUnit val="months"/>
      </c:dateAx>
      <c:valAx>
        <c:axId val="153695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5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EU Current</a:t>
            </a:r>
            <a:r>
              <a:rPr lang="en-US" baseline="0"/>
              <a:t> Account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EU_Current Account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Summary_Values!$V$2:$V$195</c:f>
              <c:numCache>
                <c:formatCode>General</c:formatCode>
                <c:ptCount val="194"/>
                <c:pt idx="0">
                  <c:v>5025997</c:v>
                </c:pt>
                <c:pt idx="1">
                  <c:v>5051765</c:v>
                </c:pt>
                <c:pt idx="2">
                  <c:v>5081134</c:v>
                </c:pt>
                <c:pt idx="3">
                  <c:v>5110962</c:v>
                </c:pt>
                <c:pt idx="4">
                  <c:v>5142387</c:v>
                </c:pt>
                <c:pt idx="5">
                  <c:v>5191441</c:v>
                </c:pt>
                <c:pt idx="6">
                  <c:v>5214888</c:v>
                </c:pt>
                <c:pt idx="7">
                  <c:v>5246893</c:v>
                </c:pt>
                <c:pt idx="8">
                  <c:v>5295749</c:v>
                </c:pt>
                <c:pt idx="9">
                  <c:v>5333190</c:v>
                </c:pt>
                <c:pt idx="10">
                  <c:v>5368916</c:v>
                </c:pt>
                <c:pt idx="11">
                  <c:v>5402687</c:v>
                </c:pt>
                <c:pt idx="12">
                  <c:v>5427558</c:v>
                </c:pt>
                <c:pt idx="13">
                  <c:v>5435299</c:v>
                </c:pt>
                <c:pt idx="14">
                  <c:v>5455694</c:v>
                </c:pt>
                <c:pt idx="15">
                  <c:v>5482295</c:v>
                </c:pt>
                <c:pt idx="16">
                  <c:v>5519300</c:v>
                </c:pt>
                <c:pt idx="17">
                  <c:v>5538096</c:v>
                </c:pt>
                <c:pt idx="18">
                  <c:v>5569005</c:v>
                </c:pt>
                <c:pt idx="19">
                  <c:v>5606774</c:v>
                </c:pt>
                <c:pt idx="20">
                  <c:v>5659504</c:v>
                </c:pt>
                <c:pt idx="21">
                  <c:v>5686370</c:v>
                </c:pt>
                <c:pt idx="22">
                  <c:v>5733992</c:v>
                </c:pt>
                <c:pt idx="23">
                  <c:v>5766456</c:v>
                </c:pt>
                <c:pt idx="24">
                  <c:v>5808011</c:v>
                </c:pt>
                <c:pt idx="25">
                  <c:v>5857521</c:v>
                </c:pt>
                <c:pt idx="26">
                  <c:v>5883217</c:v>
                </c:pt>
                <c:pt idx="27">
                  <c:v>5960222</c:v>
                </c:pt>
                <c:pt idx="28">
                  <c:v>5976847</c:v>
                </c:pt>
                <c:pt idx="29">
                  <c:v>5990084</c:v>
                </c:pt>
                <c:pt idx="30">
                  <c:v>6032275</c:v>
                </c:pt>
                <c:pt idx="31">
                  <c:v>6051087</c:v>
                </c:pt>
                <c:pt idx="32">
                  <c:v>6057026</c:v>
                </c:pt>
                <c:pt idx="33">
                  <c:v>6108609</c:v>
                </c:pt>
                <c:pt idx="34">
                  <c:v>6131600</c:v>
                </c:pt>
                <c:pt idx="35">
                  <c:v>6151670</c:v>
                </c:pt>
                <c:pt idx="36">
                  <c:v>6161531</c:v>
                </c:pt>
                <c:pt idx="37">
                  <c:v>6200087</c:v>
                </c:pt>
                <c:pt idx="38">
                  <c:v>6237877</c:v>
                </c:pt>
                <c:pt idx="39">
                  <c:v>6259533</c:v>
                </c:pt>
                <c:pt idx="40">
                  <c:v>6263909</c:v>
                </c:pt>
                <c:pt idx="41">
                  <c:v>6316784</c:v>
                </c:pt>
                <c:pt idx="42">
                  <c:v>6350207</c:v>
                </c:pt>
                <c:pt idx="43">
                  <c:v>6378550</c:v>
                </c:pt>
                <c:pt idx="44">
                  <c:v>6415870</c:v>
                </c:pt>
                <c:pt idx="45">
                  <c:v>6457973</c:v>
                </c:pt>
                <c:pt idx="46">
                  <c:v>6489029</c:v>
                </c:pt>
                <c:pt idx="47">
                  <c:v>6538998</c:v>
                </c:pt>
                <c:pt idx="48">
                  <c:v>6574796</c:v>
                </c:pt>
                <c:pt idx="49">
                  <c:v>6610797</c:v>
                </c:pt>
                <c:pt idx="50">
                  <c:v>6634868</c:v>
                </c:pt>
                <c:pt idx="51">
                  <c:v>6678215</c:v>
                </c:pt>
                <c:pt idx="52">
                  <c:v>6731956</c:v>
                </c:pt>
                <c:pt idx="53">
                  <c:v>6809197</c:v>
                </c:pt>
                <c:pt idx="54">
                  <c:v>6872526</c:v>
                </c:pt>
                <c:pt idx="55">
                  <c:v>6914394</c:v>
                </c:pt>
                <c:pt idx="56">
                  <c:v>6964825</c:v>
                </c:pt>
                <c:pt idx="57">
                  <c:v>6992758</c:v>
                </c:pt>
                <c:pt idx="58">
                  <c:v>7030144</c:v>
                </c:pt>
                <c:pt idx="59">
                  <c:v>7084655</c:v>
                </c:pt>
                <c:pt idx="60">
                  <c:v>7121676</c:v>
                </c:pt>
                <c:pt idx="61">
                  <c:v>7176580</c:v>
                </c:pt>
                <c:pt idx="62">
                  <c:v>7224693</c:v>
                </c:pt>
                <c:pt idx="63">
                  <c:v>7303008</c:v>
                </c:pt>
                <c:pt idx="64">
                  <c:v>7349146</c:v>
                </c:pt>
                <c:pt idx="65">
                  <c:v>7382500</c:v>
                </c:pt>
                <c:pt idx="66">
                  <c:v>7402290</c:v>
                </c:pt>
                <c:pt idx="67">
                  <c:v>7477821</c:v>
                </c:pt>
                <c:pt idx="68">
                  <c:v>7564204</c:v>
                </c:pt>
                <c:pt idx="69">
                  <c:v>7599721</c:v>
                </c:pt>
                <c:pt idx="70">
                  <c:v>7652514</c:v>
                </c:pt>
                <c:pt idx="71">
                  <c:v>7755283</c:v>
                </c:pt>
                <c:pt idx="72">
                  <c:v>7840949</c:v>
                </c:pt>
                <c:pt idx="73">
                  <c:v>7897753</c:v>
                </c:pt>
                <c:pt idx="74">
                  <c:v>8007480</c:v>
                </c:pt>
                <c:pt idx="75">
                  <c:v>8038044</c:v>
                </c:pt>
                <c:pt idx="76">
                  <c:v>8133243</c:v>
                </c:pt>
                <c:pt idx="77">
                  <c:v>8198358</c:v>
                </c:pt>
                <c:pt idx="78">
                  <c:v>8291830</c:v>
                </c:pt>
                <c:pt idx="79">
                  <c:v>8340189</c:v>
                </c:pt>
                <c:pt idx="80">
                  <c:v>8407618</c:v>
                </c:pt>
                <c:pt idx="81">
                  <c:v>8546145</c:v>
                </c:pt>
                <c:pt idx="82">
                  <c:v>8622955</c:v>
                </c:pt>
                <c:pt idx="83">
                  <c:v>8654982</c:v>
                </c:pt>
                <c:pt idx="84">
                  <c:v>8799844</c:v>
                </c:pt>
                <c:pt idx="85">
                  <c:v>8846311</c:v>
                </c:pt>
                <c:pt idx="86">
                  <c:v>8871545</c:v>
                </c:pt>
                <c:pt idx="87">
                  <c:v>8948368</c:v>
                </c:pt>
                <c:pt idx="88">
                  <c:v>9009270</c:v>
                </c:pt>
                <c:pt idx="89">
                  <c:v>9039959</c:v>
                </c:pt>
                <c:pt idx="90">
                  <c:v>9110357</c:v>
                </c:pt>
                <c:pt idx="91">
                  <c:v>9140692</c:v>
                </c:pt>
                <c:pt idx="92">
                  <c:v>9219889</c:v>
                </c:pt>
                <c:pt idx="93">
                  <c:v>9369706</c:v>
                </c:pt>
                <c:pt idx="94">
                  <c:v>9378827</c:v>
                </c:pt>
                <c:pt idx="95">
                  <c:v>9410176</c:v>
                </c:pt>
                <c:pt idx="96">
                  <c:v>9401593</c:v>
                </c:pt>
                <c:pt idx="97">
                  <c:v>9438431</c:v>
                </c:pt>
                <c:pt idx="98">
                  <c:v>9408628</c:v>
                </c:pt>
                <c:pt idx="99">
                  <c:v>9455210</c:v>
                </c:pt>
                <c:pt idx="100">
                  <c:v>9413695</c:v>
                </c:pt>
                <c:pt idx="101">
                  <c:v>9425954</c:v>
                </c:pt>
                <c:pt idx="102">
                  <c:v>9425881</c:v>
                </c:pt>
                <c:pt idx="103">
                  <c:v>9391420</c:v>
                </c:pt>
                <c:pt idx="104">
                  <c:v>9408689</c:v>
                </c:pt>
                <c:pt idx="105">
                  <c:v>9383522</c:v>
                </c:pt>
                <c:pt idx="106">
                  <c:v>9356069</c:v>
                </c:pt>
                <c:pt idx="107">
                  <c:v>9353505</c:v>
                </c:pt>
                <c:pt idx="108">
                  <c:v>9329499</c:v>
                </c:pt>
                <c:pt idx="109">
                  <c:v>9328622</c:v>
                </c:pt>
                <c:pt idx="110">
                  <c:v>9333280</c:v>
                </c:pt>
                <c:pt idx="111">
                  <c:v>9370957</c:v>
                </c:pt>
                <c:pt idx="112">
                  <c:v>9387274</c:v>
                </c:pt>
                <c:pt idx="113">
                  <c:v>9239252</c:v>
                </c:pt>
                <c:pt idx="114">
                  <c:v>9224429</c:v>
                </c:pt>
                <c:pt idx="115">
                  <c:v>9270418</c:v>
                </c:pt>
                <c:pt idx="116">
                  <c:v>9269404</c:v>
                </c:pt>
                <c:pt idx="117">
                  <c:v>9272577</c:v>
                </c:pt>
                <c:pt idx="118">
                  <c:v>9294507</c:v>
                </c:pt>
                <c:pt idx="119">
                  <c:v>9293497</c:v>
                </c:pt>
                <c:pt idx="120">
                  <c:v>9325889</c:v>
                </c:pt>
                <c:pt idx="121">
                  <c:v>9334359</c:v>
                </c:pt>
                <c:pt idx="122">
                  <c:v>9340717</c:v>
                </c:pt>
                <c:pt idx="123">
                  <c:v>9350710</c:v>
                </c:pt>
                <c:pt idx="124">
                  <c:v>9361107</c:v>
                </c:pt>
                <c:pt idx="125">
                  <c:v>9382879</c:v>
                </c:pt>
                <c:pt idx="126">
                  <c:v>9393544</c:v>
                </c:pt>
                <c:pt idx="127">
                  <c:v>9461742</c:v>
                </c:pt>
                <c:pt idx="128">
                  <c:v>9483153</c:v>
                </c:pt>
                <c:pt idx="129">
                  <c:v>9462008</c:v>
                </c:pt>
                <c:pt idx="130">
                  <c:v>9476679</c:v>
                </c:pt>
                <c:pt idx="131">
                  <c:v>9502518</c:v>
                </c:pt>
                <c:pt idx="132">
                  <c:v>9508944</c:v>
                </c:pt>
                <c:pt idx="133">
                  <c:v>9541040</c:v>
                </c:pt>
                <c:pt idx="134">
                  <c:v>9608579</c:v>
                </c:pt>
                <c:pt idx="135">
                  <c:v>9573596</c:v>
                </c:pt>
                <c:pt idx="136">
                  <c:v>9621978</c:v>
                </c:pt>
                <c:pt idx="137">
                  <c:v>9657702</c:v>
                </c:pt>
                <c:pt idx="138">
                  <c:v>9699213</c:v>
                </c:pt>
                <c:pt idx="139">
                  <c:v>9691632</c:v>
                </c:pt>
                <c:pt idx="140">
                  <c:v>9715473</c:v>
                </c:pt>
                <c:pt idx="141">
                  <c:v>9781363</c:v>
                </c:pt>
                <c:pt idx="142">
                  <c:v>9778718</c:v>
                </c:pt>
                <c:pt idx="143">
                  <c:v>9788448</c:v>
                </c:pt>
                <c:pt idx="144">
                  <c:v>9770096</c:v>
                </c:pt>
                <c:pt idx="145">
                  <c:v>9786554</c:v>
                </c:pt>
                <c:pt idx="146">
                  <c:v>9806408</c:v>
                </c:pt>
                <c:pt idx="147">
                  <c:v>9816836</c:v>
                </c:pt>
                <c:pt idx="148">
                  <c:v>9826377</c:v>
                </c:pt>
                <c:pt idx="149">
                  <c:v>9823241</c:v>
                </c:pt>
                <c:pt idx="150">
                  <c:v>9831084</c:v>
                </c:pt>
                <c:pt idx="151">
                  <c:v>9877130</c:v>
                </c:pt>
                <c:pt idx="152">
                  <c:v>9871434</c:v>
                </c:pt>
                <c:pt idx="153">
                  <c:v>9881102</c:v>
                </c:pt>
                <c:pt idx="154">
                  <c:v>9891279</c:v>
                </c:pt>
                <c:pt idx="155">
                  <c:v>9830378</c:v>
                </c:pt>
                <c:pt idx="156">
                  <c:v>9869952</c:v>
                </c:pt>
                <c:pt idx="157">
                  <c:v>9888966</c:v>
                </c:pt>
                <c:pt idx="158">
                  <c:v>9892410</c:v>
                </c:pt>
                <c:pt idx="159">
                  <c:v>9877896</c:v>
                </c:pt>
                <c:pt idx="160">
                  <c:v>9936522</c:v>
                </c:pt>
                <c:pt idx="161">
                  <c:v>9973711</c:v>
                </c:pt>
                <c:pt idx="162">
                  <c:v>10005654</c:v>
                </c:pt>
                <c:pt idx="163">
                  <c:v>10059235</c:v>
                </c:pt>
                <c:pt idx="164">
                  <c:v>10103007</c:v>
                </c:pt>
                <c:pt idx="165">
                  <c:v>10120169</c:v>
                </c:pt>
                <c:pt idx="166">
                  <c:v>10194494</c:v>
                </c:pt>
                <c:pt idx="167">
                  <c:v>10322103</c:v>
                </c:pt>
                <c:pt idx="168">
                  <c:v>10400707</c:v>
                </c:pt>
                <c:pt idx="169">
                  <c:v>10427035</c:v>
                </c:pt>
                <c:pt idx="170">
                  <c:v>10467968</c:v>
                </c:pt>
                <c:pt idx="171">
                  <c:v>10535386</c:v>
                </c:pt>
                <c:pt idx="172">
                  <c:v>10555206</c:v>
                </c:pt>
                <c:pt idx="173">
                  <c:v>10575843</c:v>
                </c:pt>
                <c:pt idx="174">
                  <c:v>10644206</c:v>
                </c:pt>
                <c:pt idx="175">
                  <c:v>10663357</c:v>
                </c:pt>
                <c:pt idx="176">
                  <c:v>10701872</c:v>
                </c:pt>
                <c:pt idx="177">
                  <c:v>10776652</c:v>
                </c:pt>
                <c:pt idx="178">
                  <c:v>10834755</c:v>
                </c:pt>
                <c:pt idx="179">
                  <c:v>10831052</c:v>
                </c:pt>
                <c:pt idx="180">
                  <c:v>10911205</c:v>
                </c:pt>
                <c:pt idx="181">
                  <c:v>10958599</c:v>
                </c:pt>
                <c:pt idx="182">
                  <c:v>10993104</c:v>
                </c:pt>
                <c:pt idx="183">
                  <c:v>11029330</c:v>
                </c:pt>
                <c:pt idx="184">
                  <c:v>11068064</c:v>
                </c:pt>
                <c:pt idx="185">
                  <c:v>11119422</c:v>
                </c:pt>
                <c:pt idx="186">
                  <c:v>11180398</c:v>
                </c:pt>
                <c:pt idx="187">
                  <c:v>11212540</c:v>
                </c:pt>
                <c:pt idx="188">
                  <c:v>11251341</c:v>
                </c:pt>
                <c:pt idx="189">
                  <c:v>11259755</c:v>
                </c:pt>
                <c:pt idx="190">
                  <c:v>11344748</c:v>
                </c:pt>
                <c:pt idx="191">
                  <c:v>11375240</c:v>
                </c:pt>
                <c:pt idx="192">
                  <c:v>11433556</c:v>
                </c:pt>
                <c:pt idx="193">
                  <c:v>11471510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2-4C78-B8B6-9AF19973B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950095"/>
        <c:axId val="15369509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US Trade Balance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Summary_Values!$A$2:$A$195</c15:sqref>
                        </c15:formulaRef>
                      </c:ext>
                    </c:extLst>
                    <c:numCache>
                      <c:formatCode>yyyy\-mm\-dd</c:formatCode>
                      <c:ptCount val="194"/>
                      <c:pt idx="0">
                        <c:v>36892</c:v>
                      </c:pt>
                      <c:pt idx="1">
                        <c:v>36923</c:v>
                      </c:pt>
                      <c:pt idx="2">
                        <c:v>36951</c:v>
                      </c:pt>
                      <c:pt idx="3">
                        <c:v>36982</c:v>
                      </c:pt>
                      <c:pt idx="4">
                        <c:v>37012</c:v>
                      </c:pt>
                      <c:pt idx="5">
                        <c:v>37043</c:v>
                      </c:pt>
                      <c:pt idx="6">
                        <c:v>37073</c:v>
                      </c:pt>
                      <c:pt idx="7">
                        <c:v>37104</c:v>
                      </c:pt>
                      <c:pt idx="8">
                        <c:v>37135</c:v>
                      </c:pt>
                      <c:pt idx="9">
                        <c:v>37165</c:v>
                      </c:pt>
                      <c:pt idx="10">
                        <c:v>37196</c:v>
                      </c:pt>
                      <c:pt idx="11">
                        <c:v>37226</c:v>
                      </c:pt>
                      <c:pt idx="12">
                        <c:v>37257</c:v>
                      </c:pt>
                      <c:pt idx="13">
                        <c:v>37288</c:v>
                      </c:pt>
                      <c:pt idx="14">
                        <c:v>37316</c:v>
                      </c:pt>
                      <c:pt idx="15">
                        <c:v>37347</c:v>
                      </c:pt>
                      <c:pt idx="16">
                        <c:v>37377</c:v>
                      </c:pt>
                      <c:pt idx="17">
                        <c:v>37408</c:v>
                      </c:pt>
                      <c:pt idx="18">
                        <c:v>37438</c:v>
                      </c:pt>
                      <c:pt idx="19">
                        <c:v>37469</c:v>
                      </c:pt>
                      <c:pt idx="20">
                        <c:v>37500</c:v>
                      </c:pt>
                      <c:pt idx="21">
                        <c:v>37530</c:v>
                      </c:pt>
                      <c:pt idx="22">
                        <c:v>37561</c:v>
                      </c:pt>
                      <c:pt idx="23">
                        <c:v>37591</c:v>
                      </c:pt>
                      <c:pt idx="24">
                        <c:v>37622</c:v>
                      </c:pt>
                      <c:pt idx="25">
                        <c:v>37653</c:v>
                      </c:pt>
                      <c:pt idx="26">
                        <c:v>37681</c:v>
                      </c:pt>
                      <c:pt idx="27">
                        <c:v>37712</c:v>
                      </c:pt>
                      <c:pt idx="28">
                        <c:v>37742</c:v>
                      </c:pt>
                      <c:pt idx="29">
                        <c:v>37773</c:v>
                      </c:pt>
                      <c:pt idx="30">
                        <c:v>37803</c:v>
                      </c:pt>
                      <c:pt idx="31">
                        <c:v>37834</c:v>
                      </c:pt>
                      <c:pt idx="32">
                        <c:v>37865</c:v>
                      </c:pt>
                      <c:pt idx="33">
                        <c:v>37895</c:v>
                      </c:pt>
                      <c:pt idx="34">
                        <c:v>37926</c:v>
                      </c:pt>
                      <c:pt idx="35">
                        <c:v>37956</c:v>
                      </c:pt>
                      <c:pt idx="36">
                        <c:v>37987</c:v>
                      </c:pt>
                      <c:pt idx="37">
                        <c:v>38018</c:v>
                      </c:pt>
                      <c:pt idx="38">
                        <c:v>38047</c:v>
                      </c:pt>
                      <c:pt idx="39">
                        <c:v>38078</c:v>
                      </c:pt>
                      <c:pt idx="40">
                        <c:v>38108</c:v>
                      </c:pt>
                      <c:pt idx="41">
                        <c:v>38139</c:v>
                      </c:pt>
                      <c:pt idx="42">
                        <c:v>38169</c:v>
                      </c:pt>
                      <c:pt idx="43">
                        <c:v>38200</c:v>
                      </c:pt>
                      <c:pt idx="44">
                        <c:v>38231</c:v>
                      </c:pt>
                      <c:pt idx="45">
                        <c:v>38261</c:v>
                      </c:pt>
                      <c:pt idx="46">
                        <c:v>38292</c:v>
                      </c:pt>
                      <c:pt idx="47">
                        <c:v>38322</c:v>
                      </c:pt>
                      <c:pt idx="48">
                        <c:v>38353</c:v>
                      </c:pt>
                      <c:pt idx="49">
                        <c:v>38384</c:v>
                      </c:pt>
                      <c:pt idx="50">
                        <c:v>38412</c:v>
                      </c:pt>
                      <c:pt idx="51">
                        <c:v>38443</c:v>
                      </c:pt>
                      <c:pt idx="52">
                        <c:v>38473</c:v>
                      </c:pt>
                      <c:pt idx="53">
                        <c:v>38504</c:v>
                      </c:pt>
                      <c:pt idx="54">
                        <c:v>38534</c:v>
                      </c:pt>
                      <c:pt idx="55">
                        <c:v>38565</c:v>
                      </c:pt>
                      <c:pt idx="56">
                        <c:v>38596</c:v>
                      </c:pt>
                      <c:pt idx="57">
                        <c:v>38626</c:v>
                      </c:pt>
                      <c:pt idx="58">
                        <c:v>38657</c:v>
                      </c:pt>
                      <c:pt idx="59">
                        <c:v>38687</c:v>
                      </c:pt>
                      <c:pt idx="60">
                        <c:v>38718</c:v>
                      </c:pt>
                      <c:pt idx="61">
                        <c:v>38749</c:v>
                      </c:pt>
                      <c:pt idx="62">
                        <c:v>38777</c:v>
                      </c:pt>
                      <c:pt idx="63">
                        <c:v>38808</c:v>
                      </c:pt>
                      <c:pt idx="64">
                        <c:v>38838</c:v>
                      </c:pt>
                      <c:pt idx="65">
                        <c:v>38869</c:v>
                      </c:pt>
                      <c:pt idx="66">
                        <c:v>38899</c:v>
                      </c:pt>
                      <c:pt idx="67">
                        <c:v>38930</c:v>
                      </c:pt>
                      <c:pt idx="68">
                        <c:v>38961</c:v>
                      </c:pt>
                      <c:pt idx="69">
                        <c:v>38991</c:v>
                      </c:pt>
                      <c:pt idx="70">
                        <c:v>39022</c:v>
                      </c:pt>
                      <c:pt idx="71">
                        <c:v>39052</c:v>
                      </c:pt>
                      <c:pt idx="72">
                        <c:v>39083</c:v>
                      </c:pt>
                      <c:pt idx="73">
                        <c:v>39114</c:v>
                      </c:pt>
                      <c:pt idx="74">
                        <c:v>39142</c:v>
                      </c:pt>
                      <c:pt idx="75">
                        <c:v>39173</c:v>
                      </c:pt>
                      <c:pt idx="76">
                        <c:v>39203</c:v>
                      </c:pt>
                      <c:pt idx="77">
                        <c:v>39234</c:v>
                      </c:pt>
                      <c:pt idx="78">
                        <c:v>39264</c:v>
                      </c:pt>
                      <c:pt idx="79">
                        <c:v>39295</c:v>
                      </c:pt>
                      <c:pt idx="80">
                        <c:v>39326</c:v>
                      </c:pt>
                      <c:pt idx="81">
                        <c:v>39356</c:v>
                      </c:pt>
                      <c:pt idx="82">
                        <c:v>39387</c:v>
                      </c:pt>
                      <c:pt idx="83">
                        <c:v>39417</c:v>
                      </c:pt>
                      <c:pt idx="84">
                        <c:v>39448</c:v>
                      </c:pt>
                      <c:pt idx="85">
                        <c:v>39479</c:v>
                      </c:pt>
                      <c:pt idx="86">
                        <c:v>39508</c:v>
                      </c:pt>
                      <c:pt idx="87">
                        <c:v>39539</c:v>
                      </c:pt>
                      <c:pt idx="88">
                        <c:v>39569</c:v>
                      </c:pt>
                      <c:pt idx="89">
                        <c:v>39600</c:v>
                      </c:pt>
                      <c:pt idx="90">
                        <c:v>39630</c:v>
                      </c:pt>
                      <c:pt idx="91">
                        <c:v>39661</c:v>
                      </c:pt>
                      <c:pt idx="92">
                        <c:v>39692</c:v>
                      </c:pt>
                      <c:pt idx="93">
                        <c:v>39722</c:v>
                      </c:pt>
                      <c:pt idx="94">
                        <c:v>39753</c:v>
                      </c:pt>
                      <c:pt idx="95">
                        <c:v>39783</c:v>
                      </c:pt>
                      <c:pt idx="96">
                        <c:v>39814</c:v>
                      </c:pt>
                      <c:pt idx="97">
                        <c:v>39845</c:v>
                      </c:pt>
                      <c:pt idx="98">
                        <c:v>39873</c:v>
                      </c:pt>
                      <c:pt idx="99">
                        <c:v>39904</c:v>
                      </c:pt>
                      <c:pt idx="100">
                        <c:v>39934</c:v>
                      </c:pt>
                      <c:pt idx="101">
                        <c:v>39965</c:v>
                      </c:pt>
                      <c:pt idx="102">
                        <c:v>39995</c:v>
                      </c:pt>
                      <c:pt idx="103">
                        <c:v>40026</c:v>
                      </c:pt>
                      <c:pt idx="104">
                        <c:v>40057</c:v>
                      </c:pt>
                      <c:pt idx="105">
                        <c:v>40087</c:v>
                      </c:pt>
                      <c:pt idx="106">
                        <c:v>40118</c:v>
                      </c:pt>
                      <c:pt idx="107">
                        <c:v>40148</c:v>
                      </c:pt>
                      <c:pt idx="108">
                        <c:v>40179</c:v>
                      </c:pt>
                      <c:pt idx="109">
                        <c:v>40210</c:v>
                      </c:pt>
                      <c:pt idx="110">
                        <c:v>40238</c:v>
                      </c:pt>
                      <c:pt idx="111">
                        <c:v>40269</c:v>
                      </c:pt>
                      <c:pt idx="112">
                        <c:v>40299</c:v>
                      </c:pt>
                      <c:pt idx="113">
                        <c:v>40330</c:v>
                      </c:pt>
                      <c:pt idx="114">
                        <c:v>40360</c:v>
                      </c:pt>
                      <c:pt idx="115">
                        <c:v>40391</c:v>
                      </c:pt>
                      <c:pt idx="116">
                        <c:v>40422</c:v>
                      </c:pt>
                      <c:pt idx="117">
                        <c:v>40452</c:v>
                      </c:pt>
                      <c:pt idx="118">
                        <c:v>40483</c:v>
                      </c:pt>
                      <c:pt idx="119">
                        <c:v>40513</c:v>
                      </c:pt>
                      <c:pt idx="120">
                        <c:v>40544</c:v>
                      </c:pt>
                      <c:pt idx="121">
                        <c:v>40575</c:v>
                      </c:pt>
                      <c:pt idx="122">
                        <c:v>40603</c:v>
                      </c:pt>
                      <c:pt idx="123">
                        <c:v>40634</c:v>
                      </c:pt>
                      <c:pt idx="124">
                        <c:v>40664</c:v>
                      </c:pt>
                      <c:pt idx="125">
                        <c:v>40695</c:v>
                      </c:pt>
                      <c:pt idx="126">
                        <c:v>40725</c:v>
                      </c:pt>
                      <c:pt idx="127">
                        <c:v>40756</c:v>
                      </c:pt>
                      <c:pt idx="128">
                        <c:v>40787</c:v>
                      </c:pt>
                      <c:pt idx="129">
                        <c:v>40817</c:v>
                      </c:pt>
                      <c:pt idx="130">
                        <c:v>40848</c:v>
                      </c:pt>
                      <c:pt idx="131">
                        <c:v>40878</c:v>
                      </c:pt>
                      <c:pt idx="132">
                        <c:v>40909</c:v>
                      </c:pt>
                      <c:pt idx="133">
                        <c:v>40940</c:v>
                      </c:pt>
                      <c:pt idx="134">
                        <c:v>40969</c:v>
                      </c:pt>
                      <c:pt idx="135">
                        <c:v>41000</c:v>
                      </c:pt>
                      <c:pt idx="136">
                        <c:v>41030</c:v>
                      </c:pt>
                      <c:pt idx="137">
                        <c:v>41061</c:v>
                      </c:pt>
                      <c:pt idx="138">
                        <c:v>41091</c:v>
                      </c:pt>
                      <c:pt idx="139">
                        <c:v>41122</c:v>
                      </c:pt>
                      <c:pt idx="140">
                        <c:v>41153</c:v>
                      </c:pt>
                      <c:pt idx="141">
                        <c:v>41183</c:v>
                      </c:pt>
                      <c:pt idx="142">
                        <c:v>41214</c:v>
                      </c:pt>
                      <c:pt idx="143">
                        <c:v>41244</c:v>
                      </c:pt>
                      <c:pt idx="144">
                        <c:v>41275</c:v>
                      </c:pt>
                      <c:pt idx="145">
                        <c:v>41306</c:v>
                      </c:pt>
                      <c:pt idx="146">
                        <c:v>41334</c:v>
                      </c:pt>
                      <c:pt idx="147">
                        <c:v>41365</c:v>
                      </c:pt>
                      <c:pt idx="148">
                        <c:v>41395</c:v>
                      </c:pt>
                      <c:pt idx="149">
                        <c:v>41426</c:v>
                      </c:pt>
                      <c:pt idx="150">
                        <c:v>41456</c:v>
                      </c:pt>
                      <c:pt idx="151">
                        <c:v>41487</c:v>
                      </c:pt>
                      <c:pt idx="152">
                        <c:v>41518</c:v>
                      </c:pt>
                      <c:pt idx="153">
                        <c:v>41548</c:v>
                      </c:pt>
                      <c:pt idx="154">
                        <c:v>41579</c:v>
                      </c:pt>
                      <c:pt idx="155">
                        <c:v>41609</c:v>
                      </c:pt>
                      <c:pt idx="156">
                        <c:v>41640</c:v>
                      </c:pt>
                      <c:pt idx="157">
                        <c:v>41671</c:v>
                      </c:pt>
                      <c:pt idx="158">
                        <c:v>41699</c:v>
                      </c:pt>
                      <c:pt idx="159">
                        <c:v>41730</c:v>
                      </c:pt>
                      <c:pt idx="160">
                        <c:v>41760</c:v>
                      </c:pt>
                      <c:pt idx="161">
                        <c:v>41791</c:v>
                      </c:pt>
                      <c:pt idx="162">
                        <c:v>41821</c:v>
                      </c:pt>
                      <c:pt idx="163">
                        <c:v>41852</c:v>
                      </c:pt>
                      <c:pt idx="164">
                        <c:v>41883</c:v>
                      </c:pt>
                      <c:pt idx="165">
                        <c:v>41913</c:v>
                      </c:pt>
                      <c:pt idx="166">
                        <c:v>41944</c:v>
                      </c:pt>
                      <c:pt idx="167">
                        <c:v>41974</c:v>
                      </c:pt>
                      <c:pt idx="168">
                        <c:v>42005</c:v>
                      </c:pt>
                      <c:pt idx="169">
                        <c:v>42036</c:v>
                      </c:pt>
                      <c:pt idx="170">
                        <c:v>42064</c:v>
                      </c:pt>
                      <c:pt idx="171">
                        <c:v>42095</c:v>
                      </c:pt>
                      <c:pt idx="172">
                        <c:v>42125</c:v>
                      </c:pt>
                      <c:pt idx="173">
                        <c:v>42156</c:v>
                      </c:pt>
                      <c:pt idx="174">
                        <c:v>42186</c:v>
                      </c:pt>
                      <c:pt idx="175">
                        <c:v>42217</c:v>
                      </c:pt>
                      <c:pt idx="176">
                        <c:v>42248</c:v>
                      </c:pt>
                      <c:pt idx="177">
                        <c:v>42278</c:v>
                      </c:pt>
                      <c:pt idx="178">
                        <c:v>42309</c:v>
                      </c:pt>
                      <c:pt idx="179">
                        <c:v>42339</c:v>
                      </c:pt>
                      <c:pt idx="180">
                        <c:v>42370</c:v>
                      </c:pt>
                      <c:pt idx="181">
                        <c:v>42401</c:v>
                      </c:pt>
                      <c:pt idx="182">
                        <c:v>42430</c:v>
                      </c:pt>
                      <c:pt idx="183">
                        <c:v>42461</c:v>
                      </c:pt>
                      <c:pt idx="184">
                        <c:v>42491</c:v>
                      </c:pt>
                      <c:pt idx="185">
                        <c:v>42522</c:v>
                      </c:pt>
                      <c:pt idx="186">
                        <c:v>42552</c:v>
                      </c:pt>
                      <c:pt idx="187">
                        <c:v>42583</c:v>
                      </c:pt>
                      <c:pt idx="188">
                        <c:v>42614</c:v>
                      </c:pt>
                      <c:pt idx="189">
                        <c:v>42644</c:v>
                      </c:pt>
                      <c:pt idx="190">
                        <c:v>42675</c:v>
                      </c:pt>
                      <c:pt idx="191">
                        <c:v>42705</c:v>
                      </c:pt>
                      <c:pt idx="192">
                        <c:v>42736</c:v>
                      </c:pt>
                      <c:pt idx="193">
                        <c:v>42767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Summary_Values!$I$2:$I$195</c15:sqref>
                        </c15:formulaRef>
                      </c:ext>
                    </c:extLst>
                    <c:numCache>
                      <c:formatCode>General</c:formatCode>
                      <c:ptCount val="194"/>
                      <c:pt idx="0">
                        <c:v>-34817</c:v>
                      </c:pt>
                      <c:pt idx="1">
                        <c:v>-29349</c:v>
                      </c:pt>
                      <c:pt idx="2">
                        <c:v>-32732</c:v>
                      </c:pt>
                      <c:pt idx="3">
                        <c:v>-31217</c:v>
                      </c:pt>
                      <c:pt idx="4">
                        <c:v>-27446</c:v>
                      </c:pt>
                      <c:pt idx="5">
                        <c:v>-29140</c:v>
                      </c:pt>
                      <c:pt idx="6">
                        <c:v>-30081</c:v>
                      </c:pt>
                      <c:pt idx="7">
                        <c:v>-28171</c:v>
                      </c:pt>
                      <c:pt idx="8">
                        <c:v>-31141</c:v>
                      </c:pt>
                      <c:pt idx="9">
                        <c:v>-30839</c:v>
                      </c:pt>
                      <c:pt idx="10">
                        <c:v>-29737</c:v>
                      </c:pt>
                      <c:pt idx="11">
                        <c:v>-26839</c:v>
                      </c:pt>
                      <c:pt idx="12">
                        <c:v>-29355</c:v>
                      </c:pt>
                      <c:pt idx="13">
                        <c:v>-32287</c:v>
                      </c:pt>
                      <c:pt idx="14">
                        <c:v>-30825</c:v>
                      </c:pt>
                      <c:pt idx="15">
                        <c:v>-33666</c:v>
                      </c:pt>
                      <c:pt idx="16">
                        <c:v>-33921</c:v>
                      </c:pt>
                      <c:pt idx="17">
                        <c:v>-34900</c:v>
                      </c:pt>
                      <c:pt idx="18">
                        <c:v>-33650</c:v>
                      </c:pt>
                      <c:pt idx="19">
                        <c:v>-35743</c:v>
                      </c:pt>
                      <c:pt idx="20">
                        <c:v>-36519</c:v>
                      </c:pt>
                      <c:pt idx="21">
                        <c:v>-35171</c:v>
                      </c:pt>
                      <c:pt idx="22">
                        <c:v>-39624</c:v>
                      </c:pt>
                      <c:pt idx="23">
                        <c:v>-43294</c:v>
                      </c:pt>
                      <c:pt idx="24">
                        <c:v>-40740</c:v>
                      </c:pt>
                      <c:pt idx="25">
                        <c:v>-39363</c:v>
                      </c:pt>
                      <c:pt idx="26">
                        <c:v>-43355</c:v>
                      </c:pt>
                      <c:pt idx="27">
                        <c:v>-41987</c:v>
                      </c:pt>
                      <c:pt idx="28">
                        <c:v>-40779</c:v>
                      </c:pt>
                      <c:pt idx="29">
                        <c:v>-39621</c:v>
                      </c:pt>
                      <c:pt idx="30">
                        <c:v>-41363</c:v>
                      </c:pt>
                      <c:pt idx="31">
                        <c:v>-39802</c:v>
                      </c:pt>
                      <c:pt idx="32">
                        <c:v>-41706</c:v>
                      </c:pt>
                      <c:pt idx="33">
                        <c:v>-41271</c:v>
                      </c:pt>
                      <c:pt idx="34">
                        <c:v>-39841</c:v>
                      </c:pt>
                      <c:pt idx="35">
                        <c:v>-44064</c:v>
                      </c:pt>
                      <c:pt idx="36">
                        <c:v>-44352</c:v>
                      </c:pt>
                      <c:pt idx="37">
                        <c:v>-44322</c:v>
                      </c:pt>
                      <c:pt idx="38">
                        <c:v>-46484</c:v>
                      </c:pt>
                      <c:pt idx="39">
                        <c:v>-47479</c:v>
                      </c:pt>
                      <c:pt idx="40">
                        <c:v>-48169</c:v>
                      </c:pt>
                      <c:pt idx="41">
                        <c:v>-54702</c:v>
                      </c:pt>
                      <c:pt idx="42">
                        <c:v>-51293</c:v>
                      </c:pt>
                      <c:pt idx="43">
                        <c:v>-53316</c:v>
                      </c:pt>
                      <c:pt idx="44">
                        <c:v>-51489</c:v>
                      </c:pt>
                      <c:pt idx="45">
                        <c:v>-54961</c:v>
                      </c:pt>
                      <c:pt idx="46">
                        <c:v>-58819</c:v>
                      </c:pt>
                      <c:pt idx="47">
                        <c:v>-54500</c:v>
                      </c:pt>
                      <c:pt idx="48">
                        <c:v>-55561</c:v>
                      </c:pt>
                      <c:pt idx="49">
                        <c:v>-57454</c:v>
                      </c:pt>
                      <c:pt idx="50">
                        <c:v>-52619</c:v>
                      </c:pt>
                      <c:pt idx="51">
                        <c:v>-57115</c:v>
                      </c:pt>
                      <c:pt idx="52">
                        <c:v>-56264</c:v>
                      </c:pt>
                      <c:pt idx="53">
                        <c:v>-58260</c:v>
                      </c:pt>
                      <c:pt idx="54">
                        <c:v>-58063</c:v>
                      </c:pt>
                      <c:pt idx="55">
                        <c:v>-58388</c:v>
                      </c:pt>
                      <c:pt idx="56">
                        <c:v>-64923</c:v>
                      </c:pt>
                      <c:pt idx="57">
                        <c:v>-67140</c:v>
                      </c:pt>
                      <c:pt idx="58">
                        <c:v>-64090</c:v>
                      </c:pt>
                      <c:pt idx="59">
                        <c:v>-64366</c:v>
                      </c:pt>
                      <c:pt idx="60">
                        <c:v>-66680</c:v>
                      </c:pt>
                      <c:pt idx="61">
                        <c:v>-62851</c:v>
                      </c:pt>
                      <c:pt idx="62">
                        <c:v>-62574</c:v>
                      </c:pt>
                      <c:pt idx="63">
                        <c:v>-62844</c:v>
                      </c:pt>
                      <c:pt idx="64">
                        <c:v>-64844</c:v>
                      </c:pt>
                      <c:pt idx="65">
                        <c:v>-63481</c:v>
                      </c:pt>
                      <c:pt idx="66">
                        <c:v>-66525</c:v>
                      </c:pt>
                      <c:pt idx="67">
                        <c:v>-67823</c:v>
                      </c:pt>
                      <c:pt idx="68">
                        <c:v>-64936</c:v>
                      </c:pt>
                      <c:pt idx="69">
                        <c:v>-58990</c:v>
                      </c:pt>
                      <c:pt idx="70">
                        <c:v>-58575</c:v>
                      </c:pt>
                      <c:pt idx="71">
                        <c:v>-61592</c:v>
                      </c:pt>
                      <c:pt idx="72">
                        <c:v>-57656</c:v>
                      </c:pt>
                      <c:pt idx="73">
                        <c:v>-58478</c:v>
                      </c:pt>
                      <c:pt idx="74">
                        <c:v>-61797</c:v>
                      </c:pt>
                      <c:pt idx="75">
                        <c:v>-60514</c:v>
                      </c:pt>
                      <c:pt idx="76">
                        <c:v>-59288</c:v>
                      </c:pt>
                      <c:pt idx="77">
                        <c:v>-59520</c:v>
                      </c:pt>
                      <c:pt idx="78">
                        <c:v>-59914</c:v>
                      </c:pt>
                      <c:pt idx="79">
                        <c:v>-57005</c:v>
                      </c:pt>
                      <c:pt idx="80">
                        <c:v>-57794</c:v>
                      </c:pt>
                      <c:pt idx="81">
                        <c:v>-56538</c:v>
                      </c:pt>
                      <c:pt idx="82">
                        <c:v>-59717</c:v>
                      </c:pt>
                      <c:pt idx="83">
                        <c:v>-57154</c:v>
                      </c:pt>
                      <c:pt idx="84">
                        <c:v>-61139</c:v>
                      </c:pt>
                      <c:pt idx="85">
                        <c:v>-64348</c:v>
                      </c:pt>
                      <c:pt idx="86">
                        <c:v>-60064</c:v>
                      </c:pt>
                      <c:pt idx="87">
                        <c:v>-63528</c:v>
                      </c:pt>
                      <c:pt idx="88">
                        <c:v>-62151</c:v>
                      </c:pt>
                      <c:pt idx="89">
                        <c:v>-60670</c:v>
                      </c:pt>
                      <c:pt idx="90">
                        <c:v>-66842</c:v>
                      </c:pt>
                      <c:pt idx="91">
                        <c:v>-62108</c:v>
                      </c:pt>
                      <c:pt idx="92">
                        <c:v>-60499</c:v>
                      </c:pt>
                      <c:pt idx="93">
                        <c:v>-60191</c:v>
                      </c:pt>
                      <c:pt idx="94">
                        <c:v>-44724</c:v>
                      </c:pt>
                      <c:pt idx="95">
                        <c:v>-42463</c:v>
                      </c:pt>
                      <c:pt idx="96">
                        <c:v>-37842</c:v>
                      </c:pt>
                      <c:pt idx="97">
                        <c:v>-27767</c:v>
                      </c:pt>
                      <c:pt idx="98">
                        <c:v>-29162</c:v>
                      </c:pt>
                      <c:pt idx="99">
                        <c:v>-29705</c:v>
                      </c:pt>
                      <c:pt idx="100">
                        <c:v>-25372</c:v>
                      </c:pt>
                      <c:pt idx="101">
                        <c:v>-26367</c:v>
                      </c:pt>
                      <c:pt idx="102">
                        <c:v>-32790</c:v>
                      </c:pt>
                      <c:pt idx="103">
                        <c:v>-31267</c:v>
                      </c:pt>
                      <c:pt idx="104">
                        <c:v>-34491</c:v>
                      </c:pt>
                      <c:pt idx="105">
                        <c:v>-33826</c:v>
                      </c:pt>
                      <c:pt idx="106">
                        <c:v>-37203</c:v>
                      </c:pt>
                      <c:pt idx="107">
                        <c:v>-37983</c:v>
                      </c:pt>
                      <c:pt idx="108">
                        <c:v>-37154</c:v>
                      </c:pt>
                      <c:pt idx="109">
                        <c:v>-41034</c:v>
                      </c:pt>
                      <c:pt idx="110">
                        <c:v>-39766</c:v>
                      </c:pt>
                      <c:pt idx="111">
                        <c:v>-40864</c:v>
                      </c:pt>
                      <c:pt idx="112">
                        <c:v>-41333</c:v>
                      </c:pt>
                      <c:pt idx="113">
                        <c:v>-46557</c:v>
                      </c:pt>
                      <c:pt idx="114">
                        <c:v>-40413</c:v>
                      </c:pt>
                      <c:pt idx="115">
                        <c:v>-44921</c:v>
                      </c:pt>
                      <c:pt idx="116">
                        <c:v>-44042</c:v>
                      </c:pt>
                      <c:pt idx="117">
                        <c:v>-39998</c:v>
                      </c:pt>
                      <c:pt idx="118">
                        <c:v>-37762</c:v>
                      </c:pt>
                      <c:pt idx="119">
                        <c:v>-40815</c:v>
                      </c:pt>
                      <c:pt idx="120">
                        <c:v>-47123</c:v>
                      </c:pt>
                      <c:pt idx="121">
                        <c:v>-43718</c:v>
                      </c:pt>
                      <c:pt idx="122">
                        <c:v>-43478</c:v>
                      </c:pt>
                      <c:pt idx="123">
                        <c:v>-42227</c:v>
                      </c:pt>
                      <c:pt idx="124">
                        <c:v>-47220</c:v>
                      </c:pt>
                      <c:pt idx="125">
                        <c:v>-49433</c:v>
                      </c:pt>
                      <c:pt idx="126">
                        <c:v>-45689</c:v>
                      </c:pt>
                      <c:pt idx="127">
                        <c:v>-44968</c:v>
                      </c:pt>
                      <c:pt idx="128">
                        <c:v>-43305</c:v>
                      </c:pt>
                      <c:pt idx="129">
                        <c:v>-44962</c:v>
                      </c:pt>
                      <c:pt idx="130">
                        <c:v>-47044</c:v>
                      </c:pt>
                      <c:pt idx="131">
                        <c:v>-49460</c:v>
                      </c:pt>
                      <c:pt idx="132">
                        <c:v>-50983</c:v>
                      </c:pt>
                      <c:pt idx="133">
                        <c:v>-43570</c:v>
                      </c:pt>
                      <c:pt idx="134">
                        <c:v>-50218</c:v>
                      </c:pt>
                      <c:pt idx="135">
                        <c:v>-47254</c:v>
                      </c:pt>
                      <c:pt idx="136">
                        <c:v>-45970</c:v>
                      </c:pt>
                      <c:pt idx="137">
                        <c:v>-43460</c:v>
                      </c:pt>
                      <c:pt idx="138">
                        <c:v>-43370</c:v>
                      </c:pt>
                      <c:pt idx="139">
                        <c:v>-44107</c:v>
                      </c:pt>
                      <c:pt idx="140">
                        <c:v>-40064</c:v>
                      </c:pt>
                      <c:pt idx="141">
                        <c:v>-43041</c:v>
                      </c:pt>
                      <c:pt idx="142">
                        <c:v>-46667</c:v>
                      </c:pt>
                      <c:pt idx="143">
                        <c:v>-38070</c:v>
                      </c:pt>
                      <c:pt idx="144">
                        <c:v>-41043</c:v>
                      </c:pt>
                      <c:pt idx="145">
                        <c:v>-42618</c:v>
                      </c:pt>
                      <c:pt idx="146">
                        <c:v>-35949</c:v>
                      </c:pt>
                      <c:pt idx="147">
                        <c:v>-38927</c:v>
                      </c:pt>
                      <c:pt idx="148">
                        <c:v>-42839</c:v>
                      </c:pt>
                      <c:pt idx="149">
                        <c:v>-35965</c:v>
                      </c:pt>
                      <c:pt idx="150">
                        <c:v>-37670</c:v>
                      </c:pt>
                      <c:pt idx="151">
                        <c:v>-38083</c:v>
                      </c:pt>
                      <c:pt idx="152">
                        <c:v>-41317</c:v>
                      </c:pt>
                      <c:pt idx="153">
                        <c:v>-37801</c:v>
                      </c:pt>
                      <c:pt idx="154">
                        <c:v>-34851</c:v>
                      </c:pt>
                      <c:pt idx="155">
                        <c:v>-34813</c:v>
                      </c:pt>
                      <c:pt idx="156">
                        <c:v>-38834</c:v>
                      </c:pt>
                      <c:pt idx="157">
                        <c:v>-40825</c:v>
                      </c:pt>
                      <c:pt idx="158">
                        <c:v>-40855</c:v>
                      </c:pt>
                      <c:pt idx="159">
                        <c:v>-44019</c:v>
                      </c:pt>
                      <c:pt idx="160">
                        <c:v>-41075</c:v>
                      </c:pt>
                      <c:pt idx="161">
                        <c:v>-40740</c:v>
                      </c:pt>
                      <c:pt idx="162">
                        <c:v>-39287</c:v>
                      </c:pt>
                      <c:pt idx="163">
                        <c:v>-38441</c:v>
                      </c:pt>
                      <c:pt idx="164">
                        <c:v>-41687</c:v>
                      </c:pt>
                      <c:pt idx="165">
                        <c:v>-41024</c:v>
                      </c:pt>
                      <c:pt idx="166">
                        <c:v>-39640</c:v>
                      </c:pt>
                      <c:pt idx="167">
                        <c:v>-43749</c:v>
                      </c:pt>
                      <c:pt idx="168">
                        <c:v>-42057</c:v>
                      </c:pt>
                      <c:pt idx="169">
                        <c:v>-36268</c:v>
                      </c:pt>
                      <c:pt idx="170">
                        <c:v>-48189</c:v>
                      </c:pt>
                      <c:pt idx="171">
                        <c:v>-40885</c:v>
                      </c:pt>
                      <c:pt idx="172">
                        <c:v>-40170</c:v>
                      </c:pt>
                      <c:pt idx="173">
                        <c:v>-42973</c:v>
                      </c:pt>
                      <c:pt idx="174">
                        <c:v>-39900</c:v>
                      </c:pt>
                      <c:pt idx="175">
                        <c:v>-44639</c:v>
                      </c:pt>
                      <c:pt idx="176">
                        <c:v>-41072</c:v>
                      </c:pt>
                      <c:pt idx="177">
                        <c:v>-41600</c:v>
                      </c:pt>
                      <c:pt idx="178">
                        <c:v>-41122</c:v>
                      </c:pt>
                      <c:pt idx="179">
                        <c:v>-41487</c:v>
                      </c:pt>
                      <c:pt idx="180">
                        <c:v>-43356</c:v>
                      </c:pt>
                      <c:pt idx="181">
                        <c:v>-45588</c:v>
                      </c:pt>
                      <c:pt idx="182">
                        <c:v>-37259</c:v>
                      </c:pt>
                      <c:pt idx="183">
                        <c:v>-38544</c:v>
                      </c:pt>
                      <c:pt idx="184">
                        <c:v>-42189</c:v>
                      </c:pt>
                      <c:pt idx="185">
                        <c:v>-45073</c:v>
                      </c:pt>
                      <c:pt idx="186">
                        <c:v>-39691</c:v>
                      </c:pt>
                      <c:pt idx="187">
                        <c:v>-40513</c:v>
                      </c:pt>
                      <c:pt idx="188">
                        <c:v>-36026</c:v>
                      </c:pt>
                      <c:pt idx="189">
                        <c:v>-42577</c:v>
                      </c:pt>
                      <c:pt idx="190">
                        <c:v>-45484</c:v>
                      </c:pt>
                      <c:pt idx="191">
                        <c:v>-44259</c:v>
                      </c:pt>
                      <c:pt idx="192">
                        <c:v>-48173</c:v>
                      </c:pt>
                      <c:pt idx="193">
                        <c:v>-43557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572-4C78-B8B6-9AF19973BFF4}"/>
                  </c:ext>
                </c:extLst>
              </c15:ser>
            </c15:filteredLineSeries>
          </c:ext>
        </c:extLst>
      </c:lineChart>
      <c:catAx>
        <c:axId val="1536950095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50927"/>
        <c:crosses val="autoZero"/>
        <c:auto val="1"/>
        <c:lblAlgn val="ctr"/>
        <c:lblOffset val="100"/>
        <c:noMultiLvlLbl val="0"/>
      </c:catAx>
      <c:valAx>
        <c:axId val="153695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5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Differenced EU Current Account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Summary_Values!$A$2:$A$195</c:f>
              <c:numCache>
                <c:formatCode>yyyy\-mm\-dd</c:formatCode>
                <c:ptCount val="194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</c:numCache>
            </c:numRef>
          </c:cat>
          <c:val>
            <c:numRef>
              <c:f>Summary_Values!$L$2:$L$195</c:f>
              <c:numCache>
                <c:formatCode>General</c:formatCode>
                <c:ptCount val="194"/>
                <c:pt idx="0">
                  <c:v>4687</c:v>
                </c:pt>
                <c:pt idx="1">
                  <c:v>3516</c:v>
                </c:pt>
                <c:pt idx="2">
                  <c:v>-3338</c:v>
                </c:pt>
                <c:pt idx="3">
                  <c:v>494</c:v>
                </c:pt>
                <c:pt idx="4">
                  <c:v>2010</c:v>
                </c:pt>
                <c:pt idx="5">
                  <c:v>-2886</c:v>
                </c:pt>
                <c:pt idx="6">
                  <c:v>4626</c:v>
                </c:pt>
                <c:pt idx="7">
                  <c:v>1875</c:v>
                </c:pt>
                <c:pt idx="8">
                  <c:v>-3400</c:v>
                </c:pt>
                <c:pt idx="9">
                  <c:v>2310</c:v>
                </c:pt>
                <c:pt idx="10">
                  <c:v>-1590</c:v>
                </c:pt>
                <c:pt idx="11">
                  <c:v>9184</c:v>
                </c:pt>
                <c:pt idx="12">
                  <c:v>-1796</c:v>
                </c:pt>
                <c:pt idx="13">
                  <c:v>1240</c:v>
                </c:pt>
                <c:pt idx="14">
                  <c:v>-611</c:v>
                </c:pt>
                <c:pt idx="15">
                  <c:v>-7638</c:v>
                </c:pt>
                <c:pt idx="16">
                  <c:v>3215</c:v>
                </c:pt>
                <c:pt idx="17">
                  <c:v>1980</c:v>
                </c:pt>
                <c:pt idx="18">
                  <c:v>2224</c:v>
                </c:pt>
                <c:pt idx="19">
                  <c:v>598</c:v>
                </c:pt>
                <c:pt idx="20">
                  <c:v>-536</c:v>
                </c:pt>
                <c:pt idx="21">
                  <c:v>-5640</c:v>
                </c:pt>
                <c:pt idx="22">
                  <c:v>6105</c:v>
                </c:pt>
                <c:pt idx="23">
                  <c:v>-2471</c:v>
                </c:pt>
                <c:pt idx="24">
                  <c:v>-2840</c:v>
                </c:pt>
                <c:pt idx="25">
                  <c:v>216</c:v>
                </c:pt>
                <c:pt idx="26">
                  <c:v>1466</c:v>
                </c:pt>
                <c:pt idx="27">
                  <c:v>-4279</c:v>
                </c:pt>
                <c:pt idx="28">
                  <c:v>1666</c:v>
                </c:pt>
                <c:pt idx="29">
                  <c:v>105</c:v>
                </c:pt>
                <c:pt idx="30">
                  <c:v>361</c:v>
                </c:pt>
                <c:pt idx="31">
                  <c:v>2738</c:v>
                </c:pt>
                <c:pt idx="32">
                  <c:v>-184</c:v>
                </c:pt>
                <c:pt idx="33">
                  <c:v>1823</c:v>
                </c:pt>
                <c:pt idx="34">
                  <c:v>-1464</c:v>
                </c:pt>
                <c:pt idx="35">
                  <c:v>-79</c:v>
                </c:pt>
                <c:pt idx="36">
                  <c:v>1441</c:v>
                </c:pt>
                <c:pt idx="37">
                  <c:v>1974</c:v>
                </c:pt>
                <c:pt idx="38">
                  <c:v>762</c:v>
                </c:pt>
                <c:pt idx="39">
                  <c:v>90</c:v>
                </c:pt>
                <c:pt idx="40">
                  <c:v>-2939</c:v>
                </c:pt>
                <c:pt idx="41">
                  <c:v>-2604</c:v>
                </c:pt>
                <c:pt idx="42">
                  <c:v>4044</c:v>
                </c:pt>
                <c:pt idx="43">
                  <c:v>-4819</c:v>
                </c:pt>
                <c:pt idx="44">
                  <c:v>431</c:v>
                </c:pt>
                <c:pt idx="45">
                  <c:v>6255</c:v>
                </c:pt>
                <c:pt idx="46">
                  <c:v>-7417</c:v>
                </c:pt>
                <c:pt idx="47">
                  <c:v>5921</c:v>
                </c:pt>
                <c:pt idx="48">
                  <c:v>-7855</c:v>
                </c:pt>
                <c:pt idx="49">
                  <c:v>5889</c:v>
                </c:pt>
                <c:pt idx="50">
                  <c:v>-3072</c:v>
                </c:pt>
                <c:pt idx="51">
                  <c:v>-3057</c:v>
                </c:pt>
                <c:pt idx="52">
                  <c:v>5974</c:v>
                </c:pt>
                <c:pt idx="53">
                  <c:v>-1913</c:v>
                </c:pt>
                <c:pt idx="54">
                  <c:v>-627</c:v>
                </c:pt>
                <c:pt idx="55">
                  <c:v>-5503</c:v>
                </c:pt>
                <c:pt idx="56">
                  <c:v>5924</c:v>
                </c:pt>
                <c:pt idx="57">
                  <c:v>-330</c:v>
                </c:pt>
                <c:pt idx="58">
                  <c:v>-3619</c:v>
                </c:pt>
                <c:pt idx="59">
                  <c:v>-532</c:v>
                </c:pt>
                <c:pt idx="60">
                  <c:v>3062</c:v>
                </c:pt>
                <c:pt idx="61">
                  <c:v>-4575</c:v>
                </c:pt>
                <c:pt idx="62">
                  <c:v>475</c:v>
                </c:pt>
                <c:pt idx="63">
                  <c:v>222</c:v>
                </c:pt>
                <c:pt idx="64">
                  <c:v>1870</c:v>
                </c:pt>
                <c:pt idx="65">
                  <c:v>1278</c:v>
                </c:pt>
                <c:pt idx="66">
                  <c:v>-3862</c:v>
                </c:pt>
                <c:pt idx="67">
                  <c:v>2699</c:v>
                </c:pt>
                <c:pt idx="68">
                  <c:v>2356</c:v>
                </c:pt>
                <c:pt idx="69">
                  <c:v>-1635</c:v>
                </c:pt>
                <c:pt idx="70">
                  <c:v>3318</c:v>
                </c:pt>
                <c:pt idx="71">
                  <c:v>-3540</c:v>
                </c:pt>
                <c:pt idx="72">
                  <c:v>5413</c:v>
                </c:pt>
                <c:pt idx="73">
                  <c:v>-7808</c:v>
                </c:pt>
                <c:pt idx="74">
                  <c:v>10573</c:v>
                </c:pt>
                <c:pt idx="75">
                  <c:v>-6864</c:v>
                </c:pt>
                <c:pt idx="76">
                  <c:v>572</c:v>
                </c:pt>
                <c:pt idx="77">
                  <c:v>6053</c:v>
                </c:pt>
                <c:pt idx="78">
                  <c:v>-5729</c:v>
                </c:pt>
                <c:pt idx="79">
                  <c:v>-683</c:v>
                </c:pt>
                <c:pt idx="80">
                  <c:v>813</c:v>
                </c:pt>
                <c:pt idx="81">
                  <c:v>-1804</c:v>
                </c:pt>
                <c:pt idx="82">
                  <c:v>-3997</c:v>
                </c:pt>
                <c:pt idx="83">
                  <c:v>-8747</c:v>
                </c:pt>
                <c:pt idx="84">
                  <c:v>-3054</c:v>
                </c:pt>
                <c:pt idx="85">
                  <c:v>7973</c:v>
                </c:pt>
                <c:pt idx="86">
                  <c:v>-4558</c:v>
                </c:pt>
                <c:pt idx="87">
                  <c:v>1455</c:v>
                </c:pt>
                <c:pt idx="88">
                  <c:v>3018</c:v>
                </c:pt>
                <c:pt idx="89">
                  <c:v>1000</c:v>
                </c:pt>
                <c:pt idx="90">
                  <c:v>-5287</c:v>
                </c:pt>
                <c:pt idx="91">
                  <c:v>-1539</c:v>
                </c:pt>
                <c:pt idx="92">
                  <c:v>4783</c:v>
                </c:pt>
                <c:pt idx="93">
                  <c:v>-3999</c:v>
                </c:pt>
                <c:pt idx="94">
                  <c:v>-7338</c:v>
                </c:pt>
                <c:pt idx="95">
                  <c:v>12340</c:v>
                </c:pt>
                <c:pt idx="96">
                  <c:v>427</c:v>
                </c:pt>
                <c:pt idx="97">
                  <c:v>2307</c:v>
                </c:pt>
                <c:pt idx="98">
                  <c:v>2563</c:v>
                </c:pt>
                <c:pt idx="99">
                  <c:v>-3094</c:v>
                </c:pt>
                <c:pt idx="100">
                  <c:v>8056</c:v>
                </c:pt>
                <c:pt idx="101">
                  <c:v>-1510</c:v>
                </c:pt>
                <c:pt idx="102">
                  <c:v>7724</c:v>
                </c:pt>
                <c:pt idx="103">
                  <c:v>-6162</c:v>
                </c:pt>
                <c:pt idx="104">
                  <c:v>-3592</c:v>
                </c:pt>
                <c:pt idx="105">
                  <c:v>649</c:v>
                </c:pt>
                <c:pt idx="106">
                  <c:v>604</c:v>
                </c:pt>
                <c:pt idx="107">
                  <c:v>3647</c:v>
                </c:pt>
                <c:pt idx="108">
                  <c:v>-5678</c:v>
                </c:pt>
                <c:pt idx="109">
                  <c:v>3322</c:v>
                </c:pt>
                <c:pt idx="110">
                  <c:v>-3507</c:v>
                </c:pt>
                <c:pt idx="111">
                  <c:v>4651</c:v>
                </c:pt>
                <c:pt idx="112">
                  <c:v>-4231</c:v>
                </c:pt>
                <c:pt idx="113">
                  <c:v>1368</c:v>
                </c:pt>
                <c:pt idx="114">
                  <c:v>2575</c:v>
                </c:pt>
                <c:pt idx="115">
                  <c:v>-695</c:v>
                </c:pt>
                <c:pt idx="116">
                  <c:v>-983</c:v>
                </c:pt>
                <c:pt idx="117">
                  <c:v>2426</c:v>
                </c:pt>
                <c:pt idx="118">
                  <c:v>-2548</c:v>
                </c:pt>
                <c:pt idx="119">
                  <c:v>-4794</c:v>
                </c:pt>
                <c:pt idx="120">
                  <c:v>609</c:v>
                </c:pt>
                <c:pt idx="121">
                  <c:v>-830</c:v>
                </c:pt>
                <c:pt idx="122">
                  <c:v>2210</c:v>
                </c:pt>
                <c:pt idx="123">
                  <c:v>1685</c:v>
                </c:pt>
                <c:pt idx="124">
                  <c:v>500</c:v>
                </c:pt>
                <c:pt idx="125">
                  <c:v>2355</c:v>
                </c:pt>
                <c:pt idx="126">
                  <c:v>-5923</c:v>
                </c:pt>
                <c:pt idx="127">
                  <c:v>5852</c:v>
                </c:pt>
                <c:pt idx="128">
                  <c:v>-123</c:v>
                </c:pt>
                <c:pt idx="129">
                  <c:v>-1179</c:v>
                </c:pt>
                <c:pt idx="130">
                  <c:v>3391</c:v>
                </c:pt>
                <c:pt idx="131">
                  <c:v>2057</c:v>
                </c:pt>
                <c:pt idx="132">
                  <c:v>-374</c:v>
                </c:pt>
                <c:pt idx="133">
                  <c:v>-3251</c:v>
                </c:pt>
                <c:pt idx="134">
                  <c:v>2746</c:v>
                </c:pt>
                <c:pt idx="135">
                  <c:v>1815</c:v>
                </c:pt>
                <c:pt idx="136">
                  <c:v>3229</c:v>
                </c:pt>
                <c:pt idx="137">
                  <c:v>9402</c:v>
                </c:pt>
                <c:pt idx="138">
                  <c:v>-4706</c:v>
                </c:pt>
                <c:pt idx="139">
                  <c:v>-1016</c:v>
                </c:pt>
                <c:pt idx="140">
                  <c:v>25</c:v>
                </c:pt>
                <c:pt idx="141">
                  <c:v>-3221</c:v>
                </c:pt>
                <c:pt idx="142">
                  <c:v>5014</c:v>
                </c:pt>
                <c:pt idx="143">
                  <c:v>2835</c:v>
                </c:pt>
                <c:pt idx="144">
                  <c:v>-6214</c:v>
                </c:pt>
                <c:pt idx="145">
                  <c:v>3694</c:v>
                </c:pt>
                <c:pt idx="146">
                  <c:v>8084</c:v>
                </c:pt>
                <c:pt idx="147">
                  <c:v>-8138</c:v>
                </c:pt>
                <c:pt idx="148">
                  <c:v>3772</c:v>
                </c:pt>
                <c:pt idx="149">
                  <c:v>1299</c:v>
                </c:pt>
                <c:pt idx="150">
                  <c:v>-4986</c:v>
                </c:pt>
                <c:pt idx="151">
                  <c:v>482</c:v>
                </c:pt>
                <c:pt idx="152">
                  <c:v>-52</c:v>
                </c:pt>
                <c:pt idx="153">
                  <c:v>2560</c:v>
                </c:pt>
                <c:pt idx="154">
                  <c:v>3877</c:v>
                </c:pt>
                <c:pt idx="155">
                  <c:v>-3170</c:v>
                </c:pt>
                <c:pt idx="156">
                  <c:v>373</c:v>
                </c:pt>
                <c:pt idx="157">
                  <c:v>1421</c:v>
                </c:pt>
                <c:pt idx="158">
                  <c:v>-2182</c:v>
                </c:pt>
                <c:pt idx="159">
                  <c:v>-1224</c:v>
                </c:pt>
                <c:pt idx="160">
                  <c:v>378</c:v>
                </c:pt>
                <c:pt idx="161">
                  <c:v>-7722</c:v>
                </c:pt>
                <c:pt idx="162">
                  <c:v>10427</c:v>
                </c:pt>
                <c:pt idx="163">
                  <c:v>-2916</c:v>
                </c:pt>
                <c:pt idx="164">
                  <c:v>10722</c:v>
                </c:pt>
                <c:pt idx="165">
                  <c:v>-550</c:v>
                </c:pt>
                <c:pt idx="166">
                  <c:v>-6691</c:v>
                </c:pt>
                <c:pt idx="167">
                  <c:v>4680</c:v>
                </c:pt>
                <c:pt idx="168">
                  <c:v>2466</c:v>
                </c:pt>
                <c:pt idx="169">
                  <c:v>550</c:v>
                </c:pt>
                <c:pt idx="170">
                  <c:v>-4522</c:v>
                </c:pt>
                <c:pt idx="171">
                  <c:v>1055</c:v>
                </c:pt>
                <c:pt idx="172">
                  <c:v>-748</c:v>
                </c:pt>
                <c:pt idx="173">
                  <c:v>4055</c:v>
                </c:pt>
                <c:pt idx="174">
                  <c:v>2133</c:v>
                </c:pt>
                <c:pt idx="175">
                  <c:v>-4083</c:v>
                </c:pt>
                <c:pt idx="176">
                  <c:v>5038</c:v>
                </c:pt>
                <c:pt idx="177">
                  <c:v>-5595</c:v>
                </c:pt>
                <c:pt idx="178">
                  <c:v>1250</c:v>
                </c:pt>
                <c:pt idx="179">
                  <c:v>-366</c:v>
                </c:pt>
                <c:pt idx="180">
                  <c:v>7328</c:v>
                </c:pt>
                <c:pt idx="181">
                  <c:v>-6624</c:v>
                </c:pt>
                <c:pt idx="182">
                  <c:v>2562</c:v>
                </c:pt>
                <c:pt idx="183">
                  <c:v>6486</c:v>
                </c:pt>
                <c:pt idx="184">
                  <c:v>-4072</c:v>
                </c:pt>
                <c:pt idx="185">
                  <c:v>-2185</c:v>
                </c:pt>
                <c:pt idx="186">
                  <c:v>-2924</c:v>
                </c:pt>
                <c:pt idx="187">
                  <c:v>1747</c:v>
                </c:pt>
                <c:pt idx="188">
                  <c:v>1733</c:v>
                </c:pt>
                <c:pt idx="189">
                  <c:v>-9136</c:v>
                </c:pt>
                <c:pt idx="190">
                  <c:v>4778</c:v>
                </c:pt>
                <c:pt idx="191">
                  <c:v>-2895</c:v>
                </c:pt>
                <c:pt idx="192">
                  <c:v>1782</c:v>
                </c:pt>
                <c:pt idx="193">
                  <c:v>11723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8-41BD-BF57-112FF3D4D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306159"/>
        <c:axId val="1546329455"/>
      </c:lineChart>
      <c:dateAx>
        <c:axId val="1546306159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329455"/>
        <c:crosses val="autoZero"/>
        <c:auto val="1"/>
        <c:lblOffset val="100"/>
        <c:baseTimeUnit val="months"/>
      </c:dateAx>
      <c:valAx>
        <c:axId val="154632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30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EU M3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Summary_Values!$A$2:$A$195</c:f>
              <c:numCache>
                <c:formatCode>yyyy\-mm\-dd</c:formatCode>
                <c:ptCount val="194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</c:numCache>
            </c:numRef>
          </c:cat>
          <c:val>
            <c:numRef>
              <c:f>Summary_Values!$W$2:$W$195</c:f>
              <c:numCache>
                <c:formatCode>General</c:formatCode>
                <c:ptCount val="194"/>
                <c:pt idx="0">
                  <c:v>985933.73613235343</c:v>
                </c:pt>
                <c:pt idx="1">
                  <c:v>988387.22703847068</c:v>
                </c:pt>
                <c:pt idx="2">
                  <c:v>993951.35023008648</c:v>
                </c:pt>
                <c:pt idx="3">
                  <c:v>1000574.842857372</c:v>
                </c:pt>
                <c:pt idx="4">
                  <c:v>993857.52180845197</c:v>
                </c:pt>
                <c:pt idx="5">
                  <c:v>992229.32515268878</c:v>
                </c:pt>
                <c:pt idx="6">
                  <c:v>993482.50623982726</c:v>
                </c:pt>
                <c:pt idx="7">
                  <c:v>993864.3688750657</c:v>
                </c:pt>
                <c:pt idx="8">
                  <c:v>1005674.5514185057</c:v>
                </c:pt>
                <c:pt idx="9">
                  <c:v>996008.0177154761</c:v>
                </c:pt>
                <c:pt idx="10">
                  <c:v>997482.54582489282</c:v>
                </c:pt>
                <c:pt idx="11">
                  <c:v>1001057.436790249</c:v>
                </c:pt>
                <c:pt idx="12">
                  <c:v>1000228.8321930416</c:v>
                </c:pt>
                <c:pt idx="13">
                  <c:v>1004194.9854092663</c:v>
                </c:pt>
                <c:pt idx="14">
                  <c:v>1002658.8734632111</c:v>
                </c:pt>
                <c:pt idx="15">
                  <c:v>997812.04769170575</c:v>
                </c:pt>
                <c:pt idx="16">
                  <c:v>995705.9772072545</c:v>
                </c:pt>
                <c:pt idx="17">
                  <c:v>996714.39426113234</c:v>
                </c:pt>
                <c:pt idx="18">
                  <c:v>998778.05819890625</c:v>
                </c:pt>
                <c:pt idx="19">
                  <c:v>999612.25474756071</c:v>
                </c:pt>
                <c:pt idx="20">
                  <c:v>994663.13655754994</c:v>
                </c:pt>
                <c:pt idx="21">
                  <c:v>997719.10726878478</c:v>
                </c:pt>
                <c:pt idx="22">
                  <c:v>998117.89064233087</c:v>
                </c:pt>
                <c:pt idx="23">
                  <c:v>996140.43703793106</c:v>
                </c:pt>
                <c:pt idx="24">
                  <c:v>994660.65060827194</c:v>
                </c:pt>
                <c:pt idx="25">
                  <c:v>992399.34436427965</c:v>
                </c:pt>
                <c:pt idx="26">
                  <c:v>991566.34881902195</c:v>
                </c:pt>
                <c:pt idx="27">
                  <c:v>984996.86756634235</c:v>
                </c:pt>
                <c:pt idx="28">
                  <c:v>992396.15804118791</c:v>
                </c:pt>
                <c:pt idx="29">
                  <c:v>996363.3231186741</c:v>
                </c:pt>
                <c:pt idx="30">
                  <c:v>997119.66049293173</c:v>
                </c:pt>
                <c:pt idx="31">
                  <c:v>1003588.2809154785</c:v>
                </c:pt>
                <c:pt idx="32">
                  <c:v>997998.02741477417</c:v>
                </c:pt>
                <c:pt idx="33">
                  <c:v>987949.9571833784</c:v>
                </c:pt>
                <c:pt idx="34">
                  <c:v>984995.75967121148</c:v>
                </c:pt>
                <c:pt idx="35">
                  <c:v>981408.30051026796</c:v>
                </c:pt>
                <c:pt idx="36">
                  <c:v>981184.70880045881</c:v>
                </c:pt>
                <c:pt idx="37">
                  <c:v>981373.32589042699</c:v>
                </c:pt>
                <c:pt idx="38">
                  <c:v>981199.21248847968</c:v>
                </c:pt>
                <c:pt idx="39">
                  <c:v>984210.80294648174</c:v>
                </c:pt>
                <c:pt idx="40">
                  <c:v>995752.01363876776</c:v>
                </c:pt>
                <c:pt idx="41">
                  <c:v>987733.63154415286</c:v>
                </c:pt>
                <c:pt idx="42">
                  <c:v>984660.8149939049</c:v>
                </c:pt>
                <c:pt idx="43">
                  <c:v>984361.64959120809</c:v>
                </c:pt>
                <c:pt idx="44">
                  <c:v>984075.42546840885</c:v>
                </c:pt>
                <c:pt idx="45">
                  <c:v>981948.97996631451</c:v>
                </c:pt>
                <c:pt idx="46">
                  <c:v>981364.08390222944</c:v>
                </c:pt>
                <c:pt idx="47">
                  <c:v>976724.56850422651</c:v>
                </c:pt>
                <c:pt idx="48">
                  <c:v>972379.97954613343</c:v>
                </c:pt>
                <c:pt idx="49">
                  <c:v>968309.87247074745</c:v>
                </c:pt>
                <c:pt idx="50">
                  <c:v>966228.7177378661</c:v>
                </c:pt>
                <c:pt idx="51">
                  <c:v>961903.74224250042</c:v>
                </c:pt>
                <c:pt idx="52">
                  <c:v>956765.01747783262</c:v>
                </c:pt>
                <c:pt idx="53">
                  <c:v>950684.78706079442</c:v>
                </c:pt>
                <c:pt idx="54">
                  <c:v>946507.87788943981</c:v>
                </c:pt>
                <c:pt idx="55">
                  <c:v>945534.77860821935</c:v>
                </c:pt>
                <c:pt idx="56">
                  <c:v>943526.93714486726</c:v>
                </c:pt>
                <c:pt idx="57">
                  <c:v>944634.43465368031</c:v>
                </c:pt>
                <c:pt idx="58">
                  <c:v>941986.39458878792</c:v>
                </c:pt>
                <c:pt idx="59">
                  <c:v>938521.35354509146</c:v>
                </c:pt>
                <c:pt idx="60">
                  <c:v>939624.32438656292</c:v>
                </c:pt>
                <c:pt idx="61">
                  <c:v>935863.6007680539</c:v>
                </c:pt>
                <c:pt idx="62">
                  <c:v>931762.77524871996</c:v>
                </c:pt>
                <c:pt idx="63">
                  <c:v>926714.03345032618</c:v>
                </c:pt>
                <c:pt idx="64">
                  <c:v>921794.17853448552</c:v>
                </c:pt>
                <c:pt idx="65">
                  <c:v>922695.56383338978</c:v>
                </c:pt>
                <c:pt idx="66">
                  <c:v>925794.58518917789</c:v>
                </c:pt>
                <c:pt idx="67">
                  <c:v>920495.42239644413</c:v>
                </c:pt>
                <c:pt idx="68">
                  <c:v>913526.39352402452</c:v>
                </c:pt>
                <c:pt idx="69">
                  <c:v>915691.51025412639</c:v>
                </c:pt>
                <c:pt idx="70">
                  <c:v>913974.15280782233</c:v>
                </c:pt>
                <c:pt idx="71">
                  <c:v>907445.93072876905</c:v>
                </c:pt>
                <c:pt idx="72">
                  <c:v>902403.52283888089</c:v>
                </c:pt>
                <c:pt idx="73">
                  <c:v>897951.60724828951</c:v>
                </c:pt>
                <c:pt idx="74">
                  <c:v>889980.36835558747</c:v>
                </c:pt>
                <c:pt idx="75">
                  <c:v>895516.37189346063</c:v>
                </c:pt>
                <c:pt idx="76">
                  <c:v>886804.93131706503</c:v>
                </c:pt>
                <c:pt idx="77">
                  <c:v>883750.13630778261</c:v>
                </c:pt>
                <c:pt idx="78">
                  <c:v>877357.59174995148</c:v>
                </c:pt>
                <c:pt idx="79">
                  <c:v>881358.92364069924</c:v>
                </c:pt>
                <c:pt idx="80">
                  <c:v>876407.56276034424</c:v>
                </c:pt>
                <c:pt idx="81">
                  <c:v>863757.8697763728</c:v>
                </c:pt>
                <c:pt idx="82">
                  <c:v>859021.06644415983</c:v>
                </c:pt>
                <c:pt idx="83">
                  <c:v>859435.64065182337</c:v>
                </c:pt>
                <c:pt idx="84">
                  <c:v>849162.78061292903</c:v>
                </c:pt>
                <c:pt idx="85">
                  <c:v>854333.51823149784</c:v>
                </c:pt>
                <c:pt idx="86">
                  <c:v>859568.4291743997</c:v>
                </c:pt>
                <c:pt idx="87">
                  <c:v>857016.60906212172</c:v>
                </c:pt>
                <c:pt idx="88">
                  <c:v>852499.70308360166</c:v>
                </c:pt>
                <c:pt idx="89">
                  <c:v>851408.72873427859</c:v>
                </c:pt>
                <c:pt idx="90">
                  <c:v>849703.25531699799</c:v>
                </c:pt>
                <c:pt idx="91">
                  <c:v>848360.27731817239</c:v>
                </c:pt>
                <c:pt idx="92">
                  <c:v>848480.93073571706</c:v>
                </c:pt>
                <c:pt idx="93">
                  <c:v>846419.3006696261</c:v>
                </c:pt>
                <c:pt idx="94">
                  <c:v>851076.57919268578</c:v>
                </c:pt>
                <c:pt idx="95">
                  <c:v>867125.12072037766</c:v>
                </c:pt>
                <c:pt idx="96">
                  <c:v>876649.30826084479</c:v>
                </c:pt>
                <c:pt idx="97">
                  <c:v>876480.42349411675</c:v>
                </c:pt>
                <c:pt idx="98">
                  <c:v>886494.82156165608</c:v>
                </c:pt>
                <c:pt idx="99">
                  <c:v>882550.46688545262</c:v>
                </c:pt>
                <c:pt idx="100">
                  <c:v>892433.84239663591</c:v>
                </c:pt>
                <c:pt idx="101">
                  <c:v>892037.0288248806</c:v>
                </c:pt>
                <c:pt idx="102">
                  <c:v>892203.07364372618</c:v>
                </c:pt>
                <c:pt idx="103">
                  <c:v>895200.08688781899</c:v>
                </c:pt>
                <c:pt idx="104">
                  <c:v>893078.72754642018</c:v>
                </c:pt>
                <c:pt idx="105">
                  <c:v>898617.81109481072</c:v>
                </c:pt>
                <c:pt idx="106">
                  <c:v>904792.38663160766</c:v>
                </c:pt>
                <c:pt idx="107">
                  <c:v>904826.58639729163</c:v>
                </c:pt>
                <c:pt idx="108">
                  <c:v>903296.09339150996</c:v>
                </c:pt>
                <c:pt idx="109">
                  <c:v>908901.65771536238</c:v>
                </c:pt>
                <c:pt idx="110">
                  <c:v>908437.33392762253</c:v>
                </c:pt>
                <c:pt idx="111">
                  <c:v>908210.33540117613</c:v>
                </c:pt>
                <c:pt idx="112">
                  <c:v>912224.35821091395</c:v>
                </c:pt>
                <c:pt idx="113">
                  <c:v>928408.49021111219</c:v>
                </c:pt>
                <c:pt idx="114">
                  <c:v>930431.57468066597</c:v>
                </c:pt>
                <c:pt idx="115">
                  <c:v>930864.17462513561</c:v>
                </c:pt>
                <c:pt idx="116">
                  <c:v>933663.04888642242</c:v>
                </c:pt>
                <c:pt idx="117">
                  <c:v>938919.13758171012</c:v>
                </c:pt>
                <c:pt idx="118">
                  <c:v>939641.01592478226</c:v>
                </c:pt>
                <c:pt idx="119">
                  <c:v>943584.53012897098</c:v>
                </c:pt>
                <c:pt idx="120">
                  <c:v>944542.65968638484</c:v>
                </c:pt>
                <c:pt idx="121">
                  <c:v>948892.1521017137</c:v>
                </c:pt>
                <c:pt idx="122">
                  <c:v>953363.64435406832</c:v>
                </c:pt>
                <c:pt idx="123">
                  <c:v>959285.44463468553</c:v>
                </c:pt>
                <c:pt idx="124">
                  <c:v>963465.1115514437</c:v>
                </c:pt>
                <c:pt idx="125">
                  <c:v>969638.42334532924</c:v>
                </c:pt>
                <c:pt idx="126">
                  <c:v>987901.90369044954</c:v>
                </c:pt>
                <c:pt idx="127">
                  <c:v>1002754.038315566</c:v>
                </c:pt>
                <c:pt idx="128">
                  <c:v>1002345.9497068117</c:v>
                </c:pt>
                <c:pt idx="129">
                  <c:v>1008073.5505613608</c:v>
                </c:pt>
                <c:pt idx="130">
                  <c:v>1011852.3588273909</c:v>
                </c:pt>
                <c:pt idx="131">
                  <c:v>1013657.6431636331</c:v>
                </c:pt>
                <c:pt idx="132">
                  <c:v>1021638.1545626938</c:v>
                </c:pt>
                <c:pt idx="133">
                  <c:v>1023022.6474262764</c:v>
                </c:pt>
                <c:pt idx="134">
                  <c:v>1020796.1031490712</c:v>
                </c:pt>
                <c:pt idx="135">
                  <c:v>1030500.9737198019</c:v>
                </c:pt>
                <c:pt idx="136">
                  <c:v>1028239.7236825941</c:v>
                </c:pt>
                <c:pt idx="137">
                  <c:v>1031073.4375527429</c:v>
                </c:pt>
                <c:pt idx="138">
                  <c:v>1033568.3936418346</c:v>
                </c:pt>
                <c:pt idx="139">
                  <c:v>1041248.7803911663</c:v>
                </c:pt>
                <c:pt idx="140">
                  <c:v>1046402.9903639277</c:v>
                </c:pt>
                <c:pt idx="141">
                  <c:v>1045283.7707791849</c:v>
                </c:pt>
                <c:pt idx="142">
                  <c:v>1053113.5062898837</c:v>
                </c:pt>
                <c:pt idx="143">
                  <c:v>1065347.6424454623</c:v>
                </c:pt>
                <c:pt idx="144">
                  <c:v>1070235.1338205889</c:v>
                </c:pt>
                <c:pt idx="145">
                  <c:v>1068404.6703262455</c:v>
                </c:pt>
                <c:pt idx="146">
                  <c:v>1073757.0780248996</c:v>
                </c:pt>
                <c:pt idx="147">
                  <c:v>1076395.694091253</c:v>
                </c:pt>
                <c:pt idx="148">
                  <c:v>1078780.1037961398</c:v>
                </c:pt>
                <c:pt idx="149">
                  <c:v>1084245.0063069817</c:v>
                </c:pt>
                <c:pt idx="150">
                  <c:v>1088598.1647598576</c:v>
                </c:pt>
                <c:pt idx="151">
                  <c:v>1089030.9229502901</c:v>
                </c:pt>
                <c:pt idx="152">
                  <c:v>1094410.396706294</c:v>
                </c:pt>
                <c:pt idx="153">
                  <c:v>1103804.0089050797</c:v>
                </c:pt>
                <c:pt idx="154">
                  <c:v>1105044.150508746</c:v>
                </c:pt>
                <c:pt idx="155">
                  <c:v>1118542.9492131432</c:v>
                </c:pt>
                <c:pt idx="156">
                  <c:v>1119417.804666122</c:v>
                </c:pt>
                <c:pt idx="157">
                  <c:v>1125658.6381225297</c:v>
                </c:pt>
                <c:pt idx="158">
                  <c:v>1129714.5993746722</c:v>
                </c:pt>
                <c:pt idx="159">
                  <c:v>1137104.500796526</c:v>
                </c:pt>
                <c:pt idx="160">
                  <c:v>1137168.5183205954</c:v>
                </c:pt>
                <c:pt idx="161">
                  <c:v>1137871.349991994</c:v>
                </c:pt>
                <c:pt idx="162">
                  <c:v>1140235.3109551859</c:v>
                </c:pt>
                <c:pt idx="163">
                  <c:v>1136915.4811474232</c:v>
                </c:pt>
                <c:pt idx="164">
                  <c:v>1135097.6991305659</c:v>
                </c:pt>
                <c:pt idx="165">
                  <c:v>1137609.4608696753</c:v>
                </c:pt>
                <c:pt idx="166">
                  <c:v>1134789.0341590275</c:v>
                </c:pt>
                <c:pt idx="167">
                  <c:v>1128568.4709792181</c:v>
                </c:pt>
                <c:pt idx="168">
                  <c:v>1126346.5070211093</c:v>
                </c:pt>
                <c:pt idx="169">
                  <c:v>1134790.474952851</c:v>
                </c:pt>
                <c:pt idx="170">
                  <c:v>1132445.1889803256</c:v>
                </c:pt>
                <c:pt idx="171">
                  <c:v>1129479.2616046532</c:v>
                </c:pt>
                <c:pt idx="172">
                  <c:v>1130636.3892850599</c:v>
                </c:pt>
                <c:pt idx="173">
                  <c:v>1132647.2981870098</c:v>
                </c:pt>
                <c:pt idx="174">
                  <c:v>1130408.4118627543</c:v>
                </c:pt>
                <c:pt idx="175">
                  <c:v>1133160.9736033408</c:v>
                </c:pt>
                <c:pt idx="176">
                  <c:v>1134035.2416848193</c:v>
                </c:pt>
                <c:pt idx="177">
                  <c:v>1127390.955929541</c:v>
                </c:pt>
                <c:pt idx="178">
                  <c:v>1130777.7610107474</c:v>
                </c:pt>
                <c:pt idx="179">
                  <c:v>1136722.4531836796</c:v>
                </c:pt>
                <c:pt idx="180">
                  <c:v>1140295.6868650164</c:v>
                </c:pt>
                <c:pt idx="181">
                  <c:v>1141605.7837320263</c:v>
                </c:pt>
                <c:pt idx="182">
                  <c:v>1144562.9914899378</c:v>
                </c:pt>
                <c:pt idx="183">
                  <c:v>1148582.9148280085</c:v>
                </c:pt>
                <c:pt idx="184">
                  <c:v>1151240.1807578995</c:v>
                </c:pt>
                <c:pt idx="185">
                  <c:v>1152137.224398894</c:v>
                </c:pt>
                <c:pt idx="186">
                  <c:v>1151318.584544128</c:v>
                </c:pt>
                <c:pt idx="187">
                  <c:v>1155438.4644335718</c:v>
                </c:pt>
                <c:pt idx="188">
                  <c:v>1156804.3311459497</c:v>
                </c:pt>
                <c:pt idx="189">
                  <c:v>1160824.5472481416</c:v>
                </c:pt>
                <c:pt idx="190">
                  <c:v>1158941.5648545036</c:v>
                </c:pt>
                <c:pt idx="191">
                  <c:v>1159105.2144833868</c:v>
                </c:pt>
                <c:pt idx="192">
                  <c:v>1160470.1109611043</c:v>
                </c:pt>
                <c:pt idx="193">
                  <c:v>1160370.3435729037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50-4360-B9F0-A73CB36B8EF9}"/>
            </c:ext>
          </c:extLst>
        </c:ser>
        <c:ser>
          <c:idx val="1"/>
          <c:order val="1"/>
          <c:tx>
            <c:v>level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Summary_Values!$AF$2:$AF$195</c:f>
              <c:numCache>
                <c:formatCode>General</c:formatCode>
                <c:ptCount val="194"/>
                <c:pt idx="0">
                  <c:v>996474</c:v>
                </c:pt>
                <c:pt idx="1">
                  <c:v>996474</c:v>
                </c:pt>
                <c:pt idx="2">
                  <c:v>996474</c:v>
                </c:pt>
                <c:pt idx="3">
                  <c:v>996474</c:v>
                </c:pt>
                <c:pt idx="4">
                  <c:v>996474</c:v>
                </c:pt>
                <c:pt idx="5">
                  <c:v>996474</c:v>
                </c:pt>
                <c:pt idx="6">
                  <c:v>996474</c:v>
                </c:pt>
                <c:pt idx="7">
                  <c:v>996474</c:v>
                </c:pt>
                <c:pt idx="8">
                  <c:v>996474</c:v>
                </c:pt>
                <c:pt idx="9">
                  <c:v>996474</c:v>
                </c:pt>
                <c:pt idx="10">
                  <c:v>996474</c:v>
                </c:pt>
                <c:pt idx="11">
                  <c:v>996474</c:v>
                </c:pt>
                <c:pt idx="12">
                  <c:v>996474</c:v>
                </c:pt>
                <c:pt idx="13">
                  <c:v>996474</c:v>
                </c:pt>
                <c:pt idx="14">
                  <c:v>996474</c:v>
                </c:pt>
                <c:pt idx="15">
                  <c:v>996474</c:v>
                </c:pt>
                <c:pt idx="16">
                  <c:v>996474</c:v>
                </c:pt>
                <c:pt idx="17">
                  <c:v>996474</c:v>
                </c:pt>
                <c:pt idx="18">
                  <c:v>996474</c:v>
                </c:pt>
                <c:pt idx="19">
                  <c:v>996474</c:v>
                </c:pt>
                <c:pt idx="20">
                  <c:v>996474</c:v>
                </c:pt>
                <c:pt idx="21">
                  <c:v>996474</c:v>
                </c:pt>
                <c:pt idx="22">
                  <c:v>996474</c:v>
                </c:pt>
                <c:pt idx="23">
                  <c:v>996474</c:v>
                </c:pt>
                <c:pt idx="24">
                  <c:v>996474</c:v>
                </c:pt>
                <c:pt idx="25">
                  <c:v>996474</c:v>
                </c:pt>
                <c:pt idx="26">
                  <c:v>996474</c:v>
                </c:pt>
                <c:pt idx="27">
                  <c:v>996474</c:v>
                </c:pt>
                <c:pt idx="28">
                  <c:v>996474</c:v>
                </c:pt>
                <c:pt idx="29">
                  <c:v>996474</c:v>
                </c:pt>
                <c:pt idx="30">
                  <c:v>996474</c:v>
                </c:pt>
                <c:pt idx="31">
                  <c:v>996474</c:v>
                </c:pt>
                <c:pt idx="32">
                  <c:v>996474</c:v>
                </c:pt>
                <c:pt idx="33">
                  <c:v>996474</c:v>
                </c:pt>
                <c:pt idx="34">
                  <c:v>996474</c:v>
                </c:pt>
                <c:pt idx="35">
                  <c:v>996474</c:v>
                </c:pt>
                <c:pt idx="36">
                  <c:v>996474</c:v>
                </c:pt>
                <c:pt idx="37">
                  <c:v>996474</c:v>
                </c:pt>
                <c:pt idx="38">
                  <c:v>996474</c:v>
                </c:pt>
                <c:pt idx="39">
                  <c:v>996474</c:v>
                </c:pt>
                <c:pt idx="40">
                  <c:v>996474</c:v>
                </c:pt>
                <c:pt idx="41">
                  <c:v>996474</c:v>
                </c:pt>
                <c:pt idx="42">
                  <c:v>996474</c:v>
                </c:pt>
                <c:pt idx="43">
                  <c:v>996474</c:v>
                </c:pt>
                <c:pt idx="44">
                  <c:v>996474</c:v>
                </c:pt>
                <c:pt idx="45">
                  <c:v>996474</c:v>
                </c:pt>
                <c:pt idx="46">
                  <c:v>996474</c:v>
                </c:pt>
                <c:pt idx="47">
                  <c:v>996474</c:v>
                </c:pt>
                <c:pt idx="48">
                  <c:v>996474</c:v>
                </c:pt>
                <c:pt idx="49">
                  <c:v>996474</c:v>
                </c:pt>
                <c:pt idx="50">
                  <c:v>996474</c:v>
                </c:pt>
                <c:pt idx="51">
                  <c:v>996474</c:v>
                </c:pt>
                <c:pt idx="52">
                  <c:v>996474</c:v>
                </c:pt>
                <c:pt idx="53">
                  <c:v>996474</c:v>
                </c:pt>
                <c:pt idx="54">
                  <c:v>996474</c:v>
                </c:pt>
                <c:pt idx="55">
                  <c:v>996474</c:v>
                </c:pt>
                <c:pt idx="56">
                  <c:v>996474</c:v>
                </c:pt>
                <c:pt idx="57">
                  <c:v>996474</c:v>
                </c:pt>
                <c:pt idx="58">
                  <c:v>996474</c:v>
                </c:pt>
                <c:pt idx="59">
                  <c:v>996474</c:v>
                </c:pt>
                <c:pt idx="60">
                  <c:v>996474</c:v>
                </c:pt>
                <c:pt idx="61">
                  <c:v>996474</c:v>
                </c:pt>
                <c:pt idx="62">
                  <c:v>996474</c:v>
                </c:pt>
                <c:pt idx="63">
                  <c:v>996474</c:v>
                </c:pt>
                <c:pt idx="64">
                  <c:v>996474</c:v>
                </c:pt>
                <c:pt idx="65">
                  <c:v>996474</c:v>
                </c:pt>
                <c:pt idx="66">
                  <c:v>996474</c:v>
                </c:pt>
                <c:pt idx="67">
                  <c:v>996474</c:v>
                </c:pt>
                <c:pt idx="68">
                  <c:v>996474</c:v>
                </c:pt>
                <c:pt idx="69">
                  <c:v>996474</c:v>
                </c:pt>
                <c:pt idx="70">
                  <c:v>996474</c:v>
                </c:pt>
                <c:pt idx="71">
                  <c:v>996474</c:v>
                </c:pt>
                <c:pt idx="72">
                  <c:v>996474</c:v>
                </c:pt>
                <c:pt idx="73">
                  <c:v>996474</c:v>
                </c:pt>
                <c:pt idx="74">
                  <c:v>996474</c:v>
                </c:pt>
                <c:pt idx="75">
                  <c:v>996474</c:v>
                </c:pt>
                <c:pt idx="76">
                  <c:v>996474</c:v>
                </c:pt>
                <c:pt idx="77">
                  <c:v>996474</c:v>
                </c:pt>
                <c:pt idx="78">
                  <c:v>996474</c:v>
                </c:pt>
                <c:pt idx="79">
                  <c:v>996474</c:v>
                </c:pt>
                <c:pt idx="80">
                  <c:v>996474</c:v>
                </c:pt>
                <c:pt idx="81">
                  <c:v>996474</c:v>
                </c:pt>
                <c:pt idx="82">
                  <c:v>996474</c:v>
                </c:pt>
                <c:pt idx="83">
                  <c:v>996474</c:v>
                </c:pt>
                <c:pt idx="84">
                  <c:v>996474</c:v>
                </c:pt>
                <c:pt idx="85">
                  <c:v>996474</c:v>
                </c:pt>
                <c:pt idx="86">
                  <c:v>996474</c:v>
                </c:pt>
                <c:pt idx="87">
                  <c:v>996474</c:v>
                </c:pt>
                <c:pt idx="88">
                  <c:v>996474</c:v>
                </c:pt>
                <c:pt idx="89">
                  <c:v>996474</c:v>
                </c:pt>
                <c:pt idx="90">
                  <c:v>996474</c:v>
                </c:pt>
                <c:pt idx="91">
                  <c:v>996474</c:v>
                </c:pt>
                <c:pt idx="92">
                  <c:v>996474</c:v>
                </c:pt>
                <c:pt idx="93">
                  <c:v>996474</c:v>
                </c:pt>
                <c:pt idx="94">
                  <c:v>996474</c:v>
                </c:pt>
                <c:pt idx="95">
                  <c:v>996474</c:v>
                </c:pt>
                <c:pt idx="96">
                  <c:v>996474</c:v>
                </c:pt>
                <c:pt idx="97">
                  <c:v>996474</c:v>
                </c:pt>
                <c:pt idx="98">
                  <c:v>996474</c:v>
                </c:pt>
                <c:pt idx="99">
                  <c:v>996474</c:v>
                </c:pt>
                <c:pt idx="100">
                  <c:v>996474</c:v>
                </c:pt>
                <c:pt idx="101">
                  <c:v>996474</c:v>
                </c:pt>
                <c:pt idx="102">
                  <c:v>996474</c:v>
                </c:pt>
                <c:pt idx="103">
                  <c:v>996474</c:v>
                </c:pt>
                <c:pt idx="104">
                  <c:v>996474</c:v>
                </c:pt>
                <c:pt idx="105">
                  <c:v>996474</c:v>
                </c:pt>
                <c:pt idx="106">
                  <c:v>996474</c:v>
                </c:pt>
                <c:pt idx="107">
                  <c:v>996474</c:v>
                </c:pt>
                <c:pt idx="108">
                  <c:v>996474</c:v>
                </c:pt>
                <c:pt idx="109">
                  <c:v>996474</c:v>
                </c:pt>
                <c:pt idx="110">
                  <c:v>996474</c:v>
                </c:pt>
                <c:pt idx="111">
                  <c:v>996474</c:v>
                </c:pt>
                <c:pt idx="112">
                  <c:v>996474</c:v>
                </c:pt>
                <c:pt idx="113">
                  <c:v>996474</c:v>
                </c:pt>
                <c:pt idx="114">
                  <c:v>996474</c:v>
                </c:pt>
                <c:pt idx="115">
                  <c:v>996474</c:v>
                </c:pt>
                <c:pt idx="116">
                  <c:v>996474</c:v>
                </c:pt>
                <c:pt idx="117">
                  <c:v>996474</c:v>
                </c:pt>
                <c:pt idx="118">
                  <c:v>996474</c:v>
                </c:pt>
                <c:pt idx="119">
                  <c:v>996474</c:v>
                </c:pt>
                <c:pt idx="120">
                  <c:v>996474</c:v>
                </c:pt>
                <c:pt idx="121">
                  <c:v>996474</c:v>
                </c:pt>
                <c:pt idx="122">
                  <c:v>996474</c:v>
                </c:pt>
                <c:pt idx="123">
                  <c:v>996474</c:v>
                </c:pt>
                <c:pt idx="124">
                  <c:v>996474</c:v>
                </c:pt>
                <c:pt idx="125">
                  <c:v>996474</c:v>
                </c:pt>
                <c:pt idx="126">
                  <c:v>996474</c:v>
                </c:pt>
                <c:pt idx="127">
                  <c:v>996474</c:v>
                </c:pt>
                <c:pt idx="128">
                  <c:v>996474</c:v>
                </c:pt>
                <c:pt idx="129">
                  <c:v>996474</c:v>
                </c:pt>
                <c:pt idx="130">
                  <c:v>996474</c:v>
                </c:pt>
                <c:pt idx="131">
                  <c:v>996474</c:v>
                </c:pt>
                <c:pt idx="132">
                  <c:v>996474</c:v>
                </c:pt>
                <c:pt idx="133">
                  <c:v>996474</c:v>
                </c:pt>
                <c:pt idx="134">
                  <c:v>996474</c:v>
                </c:pt>
                <c:pt idx="135">
                  <c:v>996474</c:v>
                </c:pt>
                <c:pt idx="136">
                  <c:v>996474</c:v>
                </c:pt>
                <c:pt idx="137">
                  <c:v>996474</c:v>
                </c:pt>
                <c:pt idx="138">
                  <c:v>996474</c:v>
                </c:pt>
                <c:pt idx="139">
                  <c:v>996474</c:v>
                </c:pt>
                <c:pt idx="140">
                  <c:v>996474</c:v>
                </c:pt>
                <c:pt idx="141">
                  <c:v>996474</c:v>
                </c:pt>
                <c:pt idx="142">
                  <c:v>996474</c:v>
                </c:pt>
                <c:pt idx="143">
                  <c:v>996474</c:v>
                </c:pt>
                <c:pt idx="144">
                  <c:v>996474</c:v>
                </c:pt>
                <c:pt idx="145">
                  <c:v>996474</c:v>
                </c:pt>
                <c:pt idx="146">
                  <c:v>996474</c:v>
                </c:pt>
                <c:pt idx="147">
                  <c:v>996474</c:v>
                </c:pt>
                <c:pt idx="148">
                  <c:v>996474</c:v>
                </c:pt>
                <c:pt idx="149">
                  <c:v>996474</c:v>
                </c:pt>
                <c:pt idx="150">
                  <c:v>996474</c:v>
                </c:pt>
                <c:pt idx="151">
                  <c:v>996474</c:v>
                </c:pt>
                <c:pt idx="152">
                  <c:v>996474</c:v>
                </c:pt>
                <c:pt idx="153">
                  <c:v>996474</c:v>
                </c:pt>
                <c:pt idx="154">
                  <c:v>996474</c:v>
                </c:pt>
                <c:pt idx="155">
                  <c:v>996474</c:v>
                </c:pt>
                <c:pt idx="156">
                  <c:v>996474</c:v>
                </c:pt>
                <c:pt idx="157">
                  <c:v>996474</c:v>
                </c:pt>
                <c:pt idx="158">
                  <c:v>996474</c:v>
                </c:pt>
                <c:pt idx="159">
                  <c:v>996474</c:v>
                </c:pt>
                <c:pt idx="160">
                  <c:v>996474</c:v>
                </c:pt>
                <c:pt idx="161">
                  <c:v>996474</c:v>
                </c:pt>
                <c:pt idx="162">
                  <c:v>996474</c:v>
                </c:pt>
                <c:pt idx="163">
                  <c:v>996474</c:v>
                </c:pt>
                <c:pt idx="164">
                  <c:v>996474</c:v>
                </c:pt>
                <c:pt idx="165">
                  <c:v>996474</c:v>
                </c:pt>
                <c:pt idx="166">
                  <c:v>996474</c:v>
                </c:pt>
                <c:pt idx="167">
                  <c:v>996474</c:v>
                </c:pt>
                <c:pt idx="168">
                  <c:v>996474</c:v>
                </c:pt>
                <c:pt idx="169">
                  <c:v>996474</c:v>
                </c:pt>
                <c:pt idx="170">
                  <c:v>996474</c:v>
                </c:pt>
                <c:pt idx="171">
                  <c:v>996474</c:v>
                </c:pt>
                <c:pt idx="172">
                  <c:v>996474</c:v>
                </c:pt>
                <c:pt idx="173">
                  <c:v>996474</c:v>
                </c:pt>
                <c:pt idx="174">
                  <c:v>996474</c:v>
                </c:pt>
                <c:pt idx="175">
                  <c:v>996474</c:v>
                </c:pt>
                <c:pt idx="176">
                  <c:v>996474</c:v>
                </c:pt>
                <c:pt idx="177">
                  <c:v>996474</c:v>
                </c:pt>
                <c:pt idx="178">
                  <c:v>996474</c:v>
                </c:pt>
                <c:pt idx="179">
                  <c:v>996474</c:v>
                </c:pt>
                <c:pt idx="180">
                  <c:v>996474</c:v>
                </c:pt>
                <c:pt idx="181">
                  <c:v>996474</c:v>
                </c:pt>
                <c:pt idx="182">
                  <c:v>996474</c:v>
                </c:pt>
                <c:pt idx="183">
                  <c:v>996474</c:v>
                </c:pt>
                <c:pt idx="184">
                  <c:v>996474</c:v>
                </c:pt>
                <c:pt idx="185">
                  <c:v>996474</c:v>
                </c:pt>
                <c:pt idx="186">
                  <c:v>996474</c:v>
                </c:pt>
                <c:pt idx="187">
                  <c:v>996474</c:v>
                </c:pt>
                <c:pt idx="188">
                  <c:v>996474</c:v>
                </c:pt>
                <c:pt idx="189">
                  <c:v>996474</c:v>
                </c:pt>
                <c:pt idx="190">
                  <c:v>996474</c:v>
                </c:pt>
                <c:pt idx="191">
                  <c:v>996474</c:v>
                </c:pt>
                <c:pt idx="192">
                  <c:v>996474</c:v>
                </c:pt>
                <c:pt idx="193">
                  <c:v>996474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50-4360-B9F0-A73CB36B8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6308495"/>
        <c:axId val="1526295183"/>
      </c:lineChart>
      <c:dateAx>
        <c:axId val="1526308495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295183"/>
        <c:crosses val="autoZero"/>
        <c:auto val="1"/>
        <c:lblOffset val="100"/>
        <c:baseTimeUnit val="months"/>
      </c:dateAx>
      <c:valAx>
        <c:axId val="15262951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30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EU 10-Year Yield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Summary_Values!$A$2:$A$195</c:f>
              <c:numCache>
                <c:formatCode>yyyy\-mm\-dd</c:formatCode>
                <c:ptCount val="194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</c:numCache>
            </c:numRef>
          </c:cat>
          <c:val>
            <c:numRef>
              <c:f>Summary_Values!$R$2:$R$195</c:f>
              <c:numCache>
                <c:formatCode>General</c:formatCode>
                <c:ptCount val="194"/>
                <c:pt idx="0">
                  <c:v>1.030310291122559</c:v>
                </c:pt>
                <c:pt idx="1">
                  <c:v>1.0157136882356457</c:v>
                </c:pt>
                <c:pt idx="2">
                  <c:v>0.99025941151454999</c:v>
                </c:pt>
                <c:pt idx="3">
                  <c:v>1.007566550358725</c:v>
                </c:pt>
                <c:pt idx="4">
                  <c:v>1.0242280285035628</c:v>
                </c:pt>
                <c:pt idx="5">
                  <c:v>1.0137664881055239</c:v>
                </c:pt>
                <c:pt idx="6">
                  <c:v>0.99809523809523815</c:v>
                </c:pt>
                <c:pt idx="7">
                  <c:v>0.98256296706338209</c:v>
                </c:pt>
                <c:pt idx="8">
                  <c:v>0.93897645610830993</c:v>
                </c:pt>
                <c:pt idx="9">
                  <c:v>0.9487429674687039</c:v>
                </c:pt>
                <c:pt idx="10">
                  <c:v>0.99642145413247063</c:v>
                </c:pt>
                <c:pt idx="11">
                  <c:v>1.0264580140356538</c:v>
                </c:pt>
                <c:pt idx="12">
                  <c:v>1.00340440781222</c:v>
                </c:pt>
                <c:pt idx="13">
                  <c:v>0.96918734332129264</c:v>
                </c:pt>
                <c:pt idx="14">
                  <c:v>0.99313458102134877</c:v>
                </c:pt>
                <c:pt idx="15">
                  <c:v>0.98353847315562937</c:v>
                </c:pt>
                <c:pt idx="16">
                  <c:v>0.97301578322113491</c:v>
                </c:pt>
                <c:pt idx="17">
                  <c:v>0.95451993262212231</c:v>
                </c:pt>
                <c:pt idx="18">
                  <c:v>0.92493137605919562</c:v>
                </c:pt>
                <c:pt idx="19">
                  <c:v>0.90042484834393699</c:v>
                </c:pt>
                <c:pt idx="20">
                  <c:v>0.8555700484159795</c:v>
                </c:pt>
                <c:pt idx="21">
                  <c:v>0.85216827079052671</c:v>
                </c:pt>
                <c:pt idx="22">
                  <c:v>0.88189182126992427</c:v>
                </c:pt>
                <c:pt idx="23">
                  <c:v>0.91455803926018386</c:v>
                </c:pt>
                <c:pt idx="24">
                  <c:v>0.94841111865676886</c:v>
                </c:pt>
                <c:pt idx="25">
                  <c:v>0.96040189125295494</c:v>
                </c:pt>
                <c:pt idx="26">
                  <c:v>0.92314402015894548</c:v>
                </c:pt>
                <c:pt idx="27">
                  <c:v>0.93641372460923633</c:v>
                </c:pt>
                <c:pt idx="28">
                  <c:v>0.91101640850281984</c:v>
                </c:pt>
                <c:pt idx="29">
                  <c:v>0.8943678994440416</c:v>
                </c:pt>
                <c:pt idx="30">
                  <c:v>0.97966819278294692</c:v>
                </c:pt>
                <c:pt idx="31">
                  <c:v>1.058339477251647</c:v>
                </c:pt>
                <c:pt idx="32">
                  <c:v>1.0090030482761878</c:v>
                </c:pt>
                <c:pt idx="33">
                  <c:v>0.99579861191708652</c:v>
                </c:pt>
                <c:pt idx="34">
                  <c:v>0.96894857812429569</c:v>
                </c:pt>
                <c:pt idx="35">
                  <c:v>0.98025711662075288</c:v>
                </c:pt>
                <c:pt idx="36">
                  <c:v>0.97493363403575539</c:v>
                </c:pt>
                <c:pt idx="37">
                  <c:v>0.97530657614801708</c:v>
                </c:pt>
                <c:pt idx="38">
                  <c:v>0.95287853908543563</c:v>
                </c:pt>
                <c:pt idx="39">
                  <c:v>1.0253630020742974</c:v>
                </c:pt>
                <c:pt idx="40">
                  <c:v>1.0761023209155989</c:v>
                </c:pt>
                <c:pt idx="41">
                  <c:v>1.0646918471165536</c:v>
                </c:pt>
                <c:pt idx="42">
                  <c:v>1.0369619319752972</c:v>
                </c:pt>
                <c:pt idx="43">
                  <c:v>1.0268960387725232</c:v>
                </c:pt>
                <c:pt idx="44">
                  <c:v>1.0038891589693728</c:v>
                </c:pt>
                <c:pt idx="45">
                  <c:v>1.0303060762929084</c:v>
                </c:pt>
                <c:pt idx="46">
                  <c:v>1.0830511541344638</c:v>
                </c:pt>
                <c:pt idx="47">
                  <c:v>1.146558967825875</c:v>
                </c:pt>
                <c:pt idx="48">
                  <c:v>1.161382650814619</c:v>
                </c:pt>
                <c:pt idx="49">
                  <c:v>1.153431250518629</c:v>
                </c:pt>
                <c:pt idx="50">
                  <c:v>1.1960132890365447</c:v>
                </c:pt>
                <c:pt idx="51">
                  <c:v>1.2153798762216808</c:v>
                </c:pt>
                <c:pt idx="52">
                  <c:v>1.2150026413100896</c:v>
                </c:pt>
                <c:pt idx="53">
                  <c:v>1.2292185243231615</c:v>
                </c:pt>
                <c:pt idx="54">
                  <c:v>1.2605548854041013</c:v>
                </c:pt>
                <c:pt idx="55">
                  <c:v>1.2848740763082491</c:v>
                </c:pt>
                <c:pt idx="56">
                  <c:v>1.3310093487561401</c:v>
                </c:pt>
                <c:pt idx="57">
                  <c:v>1.3419991574893182</c:v>
                </c:pt>
                <c:pt idx="58">
                  <c:v>1.287103450231055</c:v>
                </c:pt>
                <c:pt idx="59">
                  <c:v>1.3112349662657672</c:v>
                </c:pt>
                <c:pt idx="60">
                  <c:v>1.3027971821852802</c:v>
                </c:pt>
                <c:pt idx="61">
                  <c:v>1.2869614193185019</c:v>
                </c:pt>
                <c:pt idx="62">
                  <c:v>1.2650085763293311</c:v>
                </c:pt>
                <c:pt idx="63">
                  <c:v>1.2438927111377009</c:v>
                </c:pt>
                <c:pt idx="64">
                  <c:v>1.2585276949979067</c:v>
                </c:pt>
                <c:pt idx="65">
                  <c:v>1.2539569581114576</c:v>
                </c:pt>
                <c:pt idx="66">
                  <c:v>1.2425847716231719</c:v>
                </c:pt>
                <c:pt idx="67">
                  <c:v>1.2297767249634595</c:v>
                </c:pt>
                <c:pt idx="68">
                  <c:v>1.2292306890983906</c:v>
                </c:pt>
                <c:pt idx="69">
                  <c:v>1.2186638497410662</c:v>
                </c:pt>
                <c:pt idx="70">
                  <c:v>1.2092216292947082</c:v>
                </c:pt>
                <c:pt idx="71">
                  <c:v>1.1684518013631937</c:v>
                </c:pt>
                <c:pt idx="72">
                  <c:v>1.1601832894608559</c:v>
                </c:pt>
                <c:pt idx="73">
                  <c:v>1.1463266545233759</c:v>
                </c:pt>
                <c:pt idx="74">
                  <c:v>1.1335670072339472</c:v>
                </c:pt>
                <c:pt idx="75">
                  <c:v>1.1045950210791589</c:v>
                </c:pt>
                <c:pt idx="76">
                  <c:v>1.0861860007774804</c:v>
                </c:pt>
                <c:pt idx="77">
                  <c:v>1.0942327497425335</c:v>
                </c:pt>
                <c:pt idx="78">
                  <c:v>1.0802869242070694</c:v>
                </c:pt>
                <c:pt idx="79">
                  <c:v>1.0550572713101234</c:v>
                </c:pt>
                <c:pt idx="80">
                  <c:v>1.0344669748706916</c:v>
                </c:pt>
                <c:pt idx="81">
                  <c:v>1.0294986591518569</c:v>
                </c:pt>
                <c:pt idx="82">
                  <c:v>0.97612607315065281</c:v>
                </c:pt>
                <c:pt idx="83">
                  <c:v>0.9356885298279245</c:v>
                </c:pt>
                <c:pt idx="84">
                  <c:v>0.88380556277618927</c:v>
                </c:pt>
                <c:pt idx="85">
                  <c:v>0.90351258636517373</c:v>
                </c:pt>
                <c:pt idx="86">
                  <c:v>0.86230192851001097</c:v>
                </c:pt>
                <c:pt idx="87">
                  <c:v>0.85927102061783456</c:v>
                </c:pt>
                <c:pt idx="88">
                  <c:v>0.87717315126715345</c:v>
                </c:pt>
                <c:pt idx="89">
                  <c:v>0.85251491901108256</c:v>
                </c:pt>
                <c:pt idx="90">
                  <c:v>0.83290061273237093</c:v>
                </c:pt>
                <c:pt idx="91">
                  <c:v>0.86521352313167255</c:v>
                </c:pt>
                <c:pt idx="92">
                  <c:v>0.8192171924605377</c:v>
                </c:pt>
                <c:pt idx="93">
                  <c:v>0.86281081570723317</c:v>
                </c:pt>
                <c:pt idx="94">
                  <c:v>0.84119721666190073</c:v>
                </c:pt>
                <c:pt idx="95">
                  <c:v>0.62241197500064294</c:v>
                </c:pt>
                <c:pt idx="96">
                  <c:v>0.61470911086717894</c:v>
                </c:pt>
                <c:pt idx="97">
                  <c:v>0.68395214718078257</c:v>
                </c:pt>
                <c:pt idx="98">
                  <c:v>0.68083051665861893</c:v>
                </c:pt>
                <c:pt idx="99">
                  <c:v>0.71643396826173078</c:v>
                </c:pt>
                <c:pt idx="100">
                  <c:v>0.79616678363139171</c:v>
                </c:pt>
                <c:pt idx="101">
                  <c:v>0.86001618310021966</c:v>
                </c:pt>
                <c:pt idx="102">
                  <c:v>0.87047949727363871</c:v>
                </c:pt>
                <c:pt idx="103">
                  <c:v>0.92252344854169332</c:v>
                </c:pt>
                <c:pt idx="104">
                  <c:v>0.87918907736863883</c:v>
                </c:pt>
                <c:pt idx="105">
                  <c:v>0.89126091071616365</c:v>
                </c:pt>
                <c:pt idx="106">
                  <c:v>0.88624752372015436</c:v>
                </c:pt>
                <c:pt idx="107">
                  <c:v>0.9270018333462442</c:v>
                </c:pt>
                <c:pt idx="108">
                  <c:v>0.90931253047293992</c:v>
                </c:pt>
                <c:pt idx="109">
                  <c:v>0.89837853630033593</c:v>
                </c:pt>
                <c:pt idx="110">
                  <c:v>0.93577521324636226</c:v>
                </c:pt>
                <c:pt idx="111">
                  <c:v>0.92630464595914641</c:v>
                </c:pt>
                <c:pt idx="112">
                  <c:v>0.92975206611570249</c:v>
                </c:pt>
                <c:pt idx="113">
                  <c:v>0.86796137571878063</c:v>
                </c:pt>
                <c:pt idx="114">
                  <c:v>0.83386431005346695</c:v>
                </c:pt>
                <c:pt idx="115">
                  <c:v>0.78570597136538245</c:v>
                </c:pt>
                <c:pt idx="116">
                  <c:v>0.75885570287219717</c:v>
                </c:pt>
                <c:pt idx="117">
                  <c:v>0.76317528994651773</c:v>
                </c:pt>
                <c:pt idx="118">
                  <c:v>0.74263419884299742</c:v>
                </c:pt>
                <c:pt idx="119">
                  <c:v>0.8080758461462888</c:v>
                </c:pt>
                <c:pt idx="120">
                  <c:v>0.86062452399086065</c:v>
                </c:pt>
                <c:pt idx="121">
                  <c:v>0.80030402611047768</c:v>
                </c:pt>
                <c:pt idx="122">
                  <c:v>0.75988857938718668</c:v>
                </c:pt>
                <c:pt idx="123">
                  <c:v>0.7429037660497273</c:v>
                </c:pt>
                <c:pt idx="124">
                  <c:v>0.72613157412497709</c:v>
                </c:pt>
                <c:pt idx="125">
                  <c:v>0.68574563408612976</c:v>
                </c:pt>
                <c:pt idx="126">
                  <c:v>0.65248597155161159</c:v>
                </c:pt>
                <c:pt idx="127">
                  <c:v>0.54726723296928159</c:v>
                </c:pt>
                <c:pt idx="128">
                  <c:v>0.49069415875690814</c:v>
                </c:pt>
                <c:pt idx="129">
                  <c:v>0.52746497877873455</c:v>
                </c:pt>
                <c:pt idx="130">
                  <c:v>0.4576606935494888</c:v>
                </c:pt>
                <c:pt idx="131">
                  <c:v>0.48401290701085364</c:v>
                </c:pt>
                <c:pt idx="132">
                  <c:v>0.50452019361282552</c:v>
                </c:pt>
                <c:pt idx="133">
                  <c:v>0.52607685528880821</c:v>
                </c:pt>
                <c:pt idx="134">
                  <c:v>0.66116206087565887</c:v>
                </c:pt>
                <c:pt idx="135">
                  <c:v>0.60620398024662148</c:v>
                </c:pt>
                <c:pt idx="136">
                  <c:v>0.51060932713037566</c:v>
                </c:pt>
                <c:pt idx="137">
                  <c:v>0.47570107179562476</c:v>
                </c:pt>
                <c:pt idx="138">
                  <c:v>0.470943117458754</c:v>
                </c:pt>
                <c:pt idx="139">
                  <c:v>0.55851063829787229</c:v>
                </c:pt>
                <c:pt idx="140">
                  <c:v>0.71127284757257458</c:v>
                </c:pt>
                <c:pt idx="141">
                  <c:v>0.75912028803192644</c:v>
                </c:pt>
                <c:pt idx="142">
                  <c:v>0.73441046868740811</c:v>
                </c:pt>
                <c:pt idx="143">
                  <c:v>0.81947686883605697</c:v>
                </c:pt>
                <c:pt idx="144">
                  <c:v>0.79829474212154139</c:v>
                </c:pt>
                <c:pt idx="145">
                  <c:v>0.6928891377379619</c:v>
                </c:pt>
                <c:pt idx="146">
                  <c:v>0.64759135663781131</c:v>
                </c:pt>
                <c:pt idx="147">
                  <c:v>0.61637598935350568</c:v>
                </c:pt>
                <c:pt idx="148">
                  <c:v>0.71883496592051843</c:v>
                </c:pt>
                <c:pt idx="149">
                  <c:v>0.74908806670140693</c:v>
                </c:pt>
                <c:pt idx="150">
                  <c:v>0.83193602476460726</c:v>
                </c:pt>
                <c:pt idx="151">
                  <c:v>0.88487001453253689</c:v>
                </c:pt>
                <c:pt idx="152">
                  <c:v>0.82489358579186856</c:v>
                </c:pt>
                <c:pt idx="153">
                  <c:v>0.828327537148277</c:v>
                </c:pt>
                <c:pt idx="154">
                  <c:v>0.85771947527749759</c:v>
                </c:pt>
                <c:pt idx="155">
                  <c:v>0.87539241729050943</c:v>
                </c:pt>
                <c:pt idx="156">
                  <c:v>0.89049413083413764</c:v>
                </c:pt>
                <c:pt idx="157">
                  <c:v>0.87730657170605375</c:v>
                </c:pt>
                <c:pt idx="158">
                  <c:v>0.94244828661515545</c:v>
                </c:pt>
                <c:pt idx="159">
                  <c:v>1.038155072019614</c:v>
                </c:pt>
                <c:pt idx="160">
                  <c:v>1.0019961642334339</c:v>
                </c:pt>
                <c:pt idx="161">
                  <c:v>1.1419034652378235</c:v>
                </c:pt>
                <c:pt idx="162">
                  <c:v>1.1755449622807423</c:v>
                </c:pt>
                <c:pt idx="163">
                  <c:v>1.2156527854523536</c:v>
                </c:pt>
                <c:pt idx="164">
                  <c:v>1.3683071930773389</c:v>
                </c:pt>
                <c:pt idx="165">
                  <c:v>1.3598202672342437</c:v>
                </c:pt>
                <c:pt idx="166">
                  <c:v>1.4386268214373921</c:v>
                </c:pt>
                <c:pt idx="167">
                  <c:v>1.5231925012061478</c:v>
                </c:pt>
                <c:pt idx="168">
                  <c:v>1.4804315300417354</c:v>
                </c:pt>
                <c:pt idx="169">
                  <c:v>1.6300321066930108</c:v>
                </c:pt>
                <c:pt idx="170">
                  <c:v>2.1352313167259784</c:v>
                </c:pt>
                <c:pt idx="171">
                  <c:v>2.2761938284641561</c:v>
                </c:pt>
                <c:pt idx="172">
                  <c:v>1.647816642948094</c:v>
                </c:pt>
                <c:pt idx="173">
                  <c:v>1.4141898370086288</c:v>
                </c:pt>
                <c:pt idx="174">
                  <c:v>1.5165381095568047</c:v>
                </c:pt>
                <c:pt idx="175">
                  <c:v>1.5575653172552397</c:v>
                </c:pt>
                <c:pt idx="176">
                  <c:v>1.4639411725021925</c:v>
                </c:pt>
                <c:pt idx="177">
                  <c:v>1.7214137214137215</c:v>
                </c:pt>
                <c:pt idx="178">
                  <c:v>1.956371191135734</c:v>
                </c:pt>
                <c:pt idx="179">
                  <c:v>1.8749476856114506</c:v>
                </c:pt>
                <c:pt idx="180">
                  <c:v>1.8757853168192422</c:v>
                </c:pt>
                <c:pt idx="181">
                  <c:v>1.7110448908968567</c:v>
                </c:pt>
                <c:pt idx="182">
                  <c:v>2.0292033497960058</c:v>
                </c:pt>
                <c:pt idx="183">
                  <c:v>1.8803241221691254</c:v>
                </c:pt>
                <c:pt idx="184">
                  <c:v>1.8623315155880236</c:v>
                </c:pt>
                <c:pt idx="185">
                  <c:v>1.8651199818037074</c:v>
                </c:pt>
                <c:pt idx="186">
                  <c:v>2.4142926122646067</c:v>
                </c:pt>
                <c:pt idx="187">
                  <c:v>2.5436165008967881</c:v>
                </c:pt>
                <c:pt idx="188">
                  <c:v>2.2164808267609462</c:v>
                </c:pt>
                <c:pt idx="189">
                  <c:v>2.2700889978073002</c:v>
                </c:pt>
                <c:pt idx="190">
                  <c:v>1.7337762294417891</c:v>
                </c:pt>
                <c:pt idx="191">
                  <c:v>1.9329296693060085</c:v>
                </c:pt>
                <c:pt idx="192">
                  <c:v>1.8494558185554457</c:v>
                </c:pt>
                <c:pt idx="193">
                  <c:v>1.6745087185164682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D8-4E97-AFDF-F4562CFD9F46}"/>
            </c:ext>
          </c:extLst>
        </c:ser>
        <c:ser>
          <c:idx val="1"/>
          <c:order val="1"/>
          <c:tx>
            <c:v>BND Level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Summary_Values!$AG$2:$AG$195</c:f>
              <c:numCache>
                <c:formatCode>General</c:formatCode>
                <c:ptCount val="194"/>
                <c:pt idx="0">
                  <c:v>1.0657000000000001</c:v>
                </c:pt>
                <c:pt idx="1">
                  <c:v>1.0657000000000001</c:v>
                </c:pt>
                <c:pt idx="2">
                  <c:v>1.0657000000000001</c:v>
                </c:pt>
                <c:pt idx="3">
                  <c:v>1.0657000000000001</c:v>
                </c:pt>
                <c:pt idx="4">
                  <c:v>1.0657000000000001</c:v>
                </c:pt>
                <c:pt idx="5">
                  <c:v>1.0657000000000001</c:v>
                </c:pt>
                <c:pt idx="6">
                  <c:v>1.0657000000000001</c:v>
                </c:pt>
                <c:pt idx="7">
                  <c:v>1.0657000000000001</c:v>
                </c:pt>
                <c:pt idx="8">
                  <c:v>1.0657000000000001</c:v>
                </c:pt>
                <c:pt idx="9">
                  <c:v>1.0657000000000001</c:v>
                </c:pt>
                <c:pt idx="10">
                  <c:v>1.0657000000000001</c:v>
                </c:pt>
                <c:pt idx="11">
                  <c:v>1.0657000000000001</c:v>
                </c:pt>
                <c:pt idx="12">
                  <c:v>1.0657000000000001</c:v>
                </c:pt>
                <c:pt idx="13">
                  <c:v>1.0657000000000001</c:v>
                </c:pt>
                <c:pt idx="14">
                  <c:v>1.0657000000000001</c:v>
                </c:pt>
                <c:pt idx="15">
                  <c:v>1.0657000000000001</c:v>
                </c:pt>
                <c:pt idx="16">
                  <c:v>1.0657000000000001</c:v>
                </c:pt>
                <c:pt idx="17">
                  <c:v>1.0657000000000001</c:v>
                </c:pt>
                <c:pt idx="18">
                  <c:v>1.0657000000000001</c:v>
                </c:pt>
                <c:pt idx="19">
                  <c:v>1.0657000000000001</c:v>
                </c:pt>
                <c:pt idx="20">
                  <c:v>1.0657000000000001</c:v>
                </c:pt>
                <c:pt idx="21">
                  <c:v>1.0657000000000001</c:v>
                </c:pt>
                <c:pt idx="22">
                  <c:v>1.0657000000000001</c:v>
                </c:pt>
                <c:pt idx="23">
                  <c:v>1.0657000000000001</c:v>
                </c:pt>
                <c:pt idx="24">
                  <c:v>1.0657000000000001</c:v>
                </c:pt>
                <c:pt idx="25">
                  <c:v>1.0657000000000001</c:v>
                </c:pt>
                <c:pt idx="26">
                  <c:v>1.0657000000000001</c:v>
                </c:pt>
                <c:pt idx="27">
                  <c:v>1.0657000000000001</c:v>
                </c:pt>
                <c:pt idx="28">
                  <c:v>1.0657000000000001</c:v>
                </c:pt>
                <c:pt idx="29">
                  <c:v>1.0657000000000001</c:v>
                </c:pt>
                <c:pt idx="30">
                  <c:v>1.0657000000000001</c:v>
                </c:pt>
                <c:pt idx="31">
                  <c:v>1.0657000000000001</c:v>
                </c:pt>
                <c:pt idx="32">
                  <c:v>1.0657000000000001</c:v>
                </c:pt>
                <c:pt idx="33">
                  <c:v>1.0657000000000001</c:v>
                </c:pt>
                <c:pt idx="34">
                  <c:v>1.0657000000000001</c:v>
                </c:pt>
                <c:pt idx="35">
                  <c:v>1.0657000000000001</c:v>
                </c:pt>
                <c:pt idx="36">
                  <c:v>1.0657000000000001</c:v>
                </c:pt>
                <c:pt idx="37">
                  <c:v>1.0657000000000001</c:v>
                </c:pt>
                <c:pt idx="38">
                  <c:v>1.0657000000000001</c:v>
                </c:pt>
                <c:pt idx="39">
                  <c:v>1.0657000000000001</c:v>
                </c:pt>
                <c:pt idx="40">
                  <c:v>1.0657000000000001</c:v>
                </c:pt>
                <c:pt idx="41">
                  <c:v>1.0657000000000001</c:v>
                </c:pt>
                <c:pt idx="42">
                  <c:v>1.0657000000000001</c:v>
                </c:pt>
                <c:pt idx="43">
                  <c:v>1.0657000000000001</c:v>
                </c:pt>
                <c:pt idx="44">
                  <c:v>1.0657000000000001</c:v>
                </c:pt>
                <c:pt idx="45">
                  <c:v>1.0657000000000001</c:v>
                </c:pt>
                <c:pt idx="46">
                  <c:v>1.0657000000000001</c:v>
                </c:pt>
                <c:pt idx="47">
                  <c:v>1.0657000000000001</c:v>
                </c:pt>
                <c:pt idx="48">
                  <c:v>1.0657000000000001</c:v>
                </c:pt>
                <c:pt idx="49">
                  <c:v>1.0657000000000001</c:v>
                </c:pt>
                <c:pt idx="50">
                  <c:v>1.0657000000000001</c:v>
                </c:pt>
                <c:pt idx="51">
                  <c:v>1.0657000000000001</c:v>
                </c:pt>
                <c:pt idx="52">
                  <c:v>1.0657000000000001</c:v>
                </c:pt>
                <c:pt idx="53">
                  <c:v>1.0657000000000001</c:v>
                </c:pt>
                <c:pt idx="54">
                  <c:v>1.0657000000000001</c:v>
                </c:pt>
                <c:pt idx="55">
                  <c:v>1.0657000000000001</c:v>
                </c:pt>
                <c:pt idx="56">
                  <c:v>1.0657000000000001</c:v>
                </c:pt>
                <c:pt idx="57">
                  <c:v>1.0657000000000001</c:v>
                </c:pt>
                <c:pt idx="58">
                  <c:v>1.0657000000000001</c:v>
                </c:pt>
                <c:pt idx="59">
                  <c:v>1.0657000000000001</c:v>
                </c:pt>
                <c:pt idx="60">
                  <c:v>1.0657000000000001</c:v>
                </c:pt>
                <c:pt idx="61">
                  <c:v>1.0657000000000001</c:v>
                </c:pt>
                <c:pt idx="62">
                  <c:v>1.0657000000000001</c:v>
                </c:pt>
                <c:pt idx="63">
                  <c:v>1.0657000000000001</c:v>
                </c:pt>
                <c:pt idx="64">
                  <c:v>1.0657000000000001</c:v>
                </c:pt>
                <c:pt idx="65">
                  <c:v>1.0657000000000001</c:v>
                </c:pt>
                <c:pt idx="66">
                  <c:v>1.0657000000000001</c:v>
                </c:pt>
                <c:pt idx="67">
                  <c:v>1.0657000000000001</c:v>
                </c:pt>
                <c:pt idx="68">
                  <c:v>1.0657000000000001</c:v>
                </c:pt>
                <c:pt idx="69">
                  <c:v>1.0657000000000001</c:v>
                </c:pt>
                <c:pt idx="70">
                  <c:v>1.0657000000000001</c:v>
                </c:pt>
                <c:pt idx="71">
                  <c:v>1.0657000000000001</c:v>
                </c:pt>
                <c:pt idx="72">
                  <c:v>1.0657000000000001</c:v>
                </c:pt>
                <c:pt idx="73">
                  <c:v>1.0657000000000001</c:v>
                </c:pt>
                <c:pt idx="74">
                  <c:v>1.0657000000000001</c:v>
                </c:pt>
                <c:pt idx="75">
                  <c:v>1.0657000000000001</c:v>
                </c:pt>
                <c:pt idx="76">
                  <c:v>1.0657000000000001</c:v>
                </c:pt>
                <c:pt idx="77">
                  <c:v>1.0657000000000001</c:v>
                </c:pt>
                <c:pt idx="78">
                  <c:v>1.0657000000000001</c:v>
                </c:pt>
                <c:pt idx="79">
                  <c:v>1.0657000000000001</c:v>
                </c:pt>
                <c:pt idx="80">
                  <c:v>1.0657000000000001</c:v>
                </c:pt>
                <c:pt idx="81">
                  <c:v>1.0657000000000001</c:v>
                </c:pt>
                <c:pt idx="82">
                  <c:v>1.0657000000000001</c:v>
                </c:pt>
                <c:pt idx="83">
                  <c:v>1.0657000000000001</c:v>
                </c:pt>
                <c:pt idx="84">
                  <c:v>1.0657000000000001</c:v>
                </c:pt>
                <c:pt idx="85">
                  <c:v>1.0657000000000001</c:v>
                </c:pt>
                <c:pt idx="86">
                  <c:v>1.0657000000000001</c:v>
                </c:pt>
                <c:pt idx="87">
                  <c:v>1.0657000000000001</c:v>
                </c:pt>
                <c:pt idx="88">
                  <c:v>1.0657000000000001</c:v>
                </c:pt>
                <c:pt idx="89">
                  <c:v>1.0657000000000001</c:v>
                </c:pt>
                <c:pt idx="90">
                  <c:v>1.0657000000000001</c:v>
                </c:pt>
                <c:pt idx="91">
                  <c:v>1.0657000000000001</c:v>
                </c:pt>
                <c:pt idx="92">
                  <c:v>1.0657000000000001</c:v>
                </c:pt>
                <c:pt idx="93">
                  <c:v>1.0657000000000001</c:v>
                </c:pt>
                <c:pt idx="94">
                  <c:v>1.0657000000000001</c:v>
                </c:pt>
                <c:pt idx="95">
                  <c:v>1.0657000000000001</c:v>
                </c:pt>
                <c:pt idx="96">
                  <c:v>1.0657000000000001</c:v>
                </c:pt>
                <c:pt idx="97">
                  <c:v>1.0657000000000001</c:v>
                </c:pt>
                <c:pt idx="98">
                  <c:v>1.0657000000000001</c:v>
                </c:pt>
                <c:pt idx="99">
                  <c:v>1.0657000000000001</c:v>
                </c:pt>
                <c:pt idx="100">
                  <c:v>1.0657000000000001</c:v>
                </c:pt>
                <c:pt idx="101">
                  <c:v>1.0657000000000001</c:v>
                </c:pt>
                <c:pt idx="102">
                  <c:v>1.0657000000000001</c:v>
                </c:pt>
                <c:pt idx="103">
                  <c:v>1.0657000000000001</c:v>
                </c:pt>
                <c:pt idx="104">
                  <c:v>1.0657000000000001</c:v>
                </c:pt>
                <c:pt idx="105">
                  <c:v>1.0657000000000001</c:v>
                </c:pt>
                <c:pt idx="106">
                  <c:v>1.0657000000000001</c:v>
                </c:pt>
                <c:pt idx="107">
                  <c:v>1.0657000000000001</c:v>
                </c:pt>
                <c:pt idx="108">
                  <c:v>1.0657000000000001</c:v>
                </c:pt>
                <c:pt idx="109">
                  <c:v>1.0657000000000001</c:v>
                </c:pt>
                <c:pt idx="110">
                  <c:v>1.0657000000000001</c:v>
                </c:pt>
                <c:pt idx="111">
                  <c:v>1.0657000000000001</c:v>
                </c:pt>
                <c:pt idx="112">
                  <c:v>1.0657000000000001</c:v>
                </c:pt>
                <c:pt idx="113">
                  <c:v>1.0657000000000001</c:v>
                </c:pt>
                <c:pt idx="114">
                  <c:v>1.0657000000000001</c:v>
                </c:pt>
                <c:pt idx="115">
                  <c:v>1.0657000000000001</c:v>
                </c:pt>
                <c:pt idx="116">
                  <c:v>1.0657000000000001</c:v>
                </c:pt>
                <c:pt idx="117">
                  <c:v>1.0657000000000001</c:v>
                </c:pt>
                <c:pt idx="118">
                  <c:v>1.0657000000000001</c:v>
                </c:pt>
                <c:pt idx="119">
                  <c:v>1.0657000000000001</c:v>
                </c:pt>
                <c:pt idx="120">
                  <c:v>1.0657000000000001</c:v>
                </c:pt>
                <c:pt idx="121">
                  <c:v>1.0657000000000001</c:v>
                </c:pt>
                <c:pt idx="122">
                  <c:v>1.0657000000000001</c:v>
                </c:pt>
                <c:pt idx="123">
                  <c:v>1.0657000000000001</c:v>
                </c:pt>
                <c:pt idx="124">
                  <c:v>1.0657000000000001</c:v>
                </c:pt>
                <c:pt idx="125">
                  <c:v>1.0657000000000001</c:v>
                </c:pt>
                <c:pt idx="126">
                  <c:v>1.0657000000000001</c:v>
                </c:pt>
                <c:pt idx="127">
                  <c:v>1.0657000000000001</c:v>
                </c:pt>
                <c:pt idx="128">
                  <c:v>1.0657000000000001</c:v>
                </c:pt>
                <c:pt idx="129">
                  <c:v>1.0657000000000001</c:v>
                </c:pt>
                <c:pt idx="130">
                  <c:v>1.0657000000000001</c:v>
                </c:pt>
                <c:pt idx="131">
                  <c:v>1.0657000000000001</c:v>
                </c:pt>
                <c:pt idx="132">
                  <c:v>1.0657000000000001</c:v>
                </c:pt>
                <c:pt idx="133">
                  <c:v>1.0657000000000001</c:v>
                </c:pt>
                <c:pt idx="134">
                  <c:v>1.0657000000000001</c:v>
                </c:pt>
                <c:pt idx="135">
                  <c:v>1.0657000000000001</c:v>
                </c:pt>
                <c:pt idx="136">
                  <c:v>1.0657000000000001</c:v>
                </c:pt>
                <c:pt idx="137">
                  <c:v>1.0657000000000001</c:v>
                </c:pt>
                <c:pt idx="138">
                  <c:v>1.0657000000000001</c:v>
                </c:pt>
                <c:pt idx="139">
                  <c:v>1.0657000000000001</c:v>
                </c:pt>
                <c:pt idx="140">
                  <c:v>1.0657000000000001</c:v>
                </c:pt>
                <c:pt idx="141">
                  <c:v>1.0657000000000001</c:v>
                </c:pt>
                <c:pt idx="142">
                  <c:v>1.0657000000000001</c:v>
                </c:pt>
                <c:pt idx="143">
                  <c:v>1.0657000000000001</c:v>
                </c:pt>
                <c:pt idx="144">
                  <c:v>1.0657000000000001</c:v>
                </c:pt>
                <c:pt idx="145">
                  <c:v>1.0657000000000001</c:v>
                </c:pt>
                <c:pt idx="146">
                  <c:v>1.0657000000000001</c:v>
                </c:pt>
                <c:pt idx="147">
                  <c:v>1.0657000000000001</c:v>
                </c:pt>
                <c:pt idx="148">
                  <c:v>1.0657000000000001</c:v>
                </c:pt>
                <c:pt idx="149">
                  <c:v>1.0657000000000001</c:v>
                </c:pt>
                <c:pt idx="150">
                  <c:v>1.0657000000000001</c:v>
                </c:pt>
                <c:pt idx="151">
                  <c:v>1.0657000000000001</c:v>
                </c:pt>
                <c:pt idx="152">
                  <c:v>1.0657000000000001</c:v>
                </c:pt>
                <c:pt idx="153">
                  <c:v>1.0657000000000001</c:v>
                </c:pt>
                <c:pt idx="154">
                  <c:v>1.0657000000000001</c:v>
                </c:pt>
                <c:pt idx="155">
                  <c:v>1.0657000000000001</c:v>
                </c:pt>
                <c:pt idx="156">
                  <c:v>1.0657000000000001</c:v>
                </c:pt>
                <c:pt idx="157">
                  <c:v>1.0657000000000001</c:v>
                </c:pt>
                <c:pt idx="158">
                  <c:v>1.0657000000000001</c:v>
                </c:pt>
                <c:pt idx="159">
                  <c:v>1.0657000000000001</c:v>
                </c:pt>
                <c:pt idx="160">
                  <c:v>1.0657000000000001</c:v>
                </c:pt>
                <c:pt idx="161">
                  <c:v>1.0657000000000001</c:v>
                </c:pt>
                <c:pt idx="162">
                  <c:v>1.0657000000000001</c:v>
                </c:pt>
                <c:pt idx="163">
                  <c:v>1.0657000000000001</c:v>
                </c:pt>
                <c:pt idx="164">
                  <c:v>1.0657000000000001</c:v>
                </c:pt>
                <c:pt idx="165">
                  <c:v>1.0657000000000001</c:v>
                </c:pt>
                <c:pt idx="166">
                  <c:v>1.0657000000000001</c:v>
                </c:pt>
                <c:pt idx="167">
                  <c:v>1.0657000000000001</c:v>
                </c:pt>
                <c:pt idx="168">
                  <c:v>1.0657000000000001</c:v>
                </c:pt>
                <c:pt idx="169">
                  <c:v>1.0657000000000001</c:v>
                </c:pt>
                <c:pt idx="170">
                  <c:v>1.0657000000000001</c:v>
                </c:pt>
                <c:pt idx="171">
                  <c:v>1.0657000000000001</c:v>
                </c:pt>
                <c:pt idx="172">
                  <c:v>1.0657000000000001</c:v>
                </c:pt>
                <c:pt idx="173">
                  <c:v>1.0657000000000001</c:v>
                </c:pt>
                <c:pt idx="174">
                  <c:v>1.0657000000000001</c:v>
                </c:pt>
                <c:pt idx="175">
                  <c:v>1.0657000000000001</c:v>
                </c:pt>
                <c:pt idx="176">
                  <c:v>1.0657000000000001</c:v>
                </c:pt>
                <c:pt idx="177">
                  <c:v>1.0657000000000001</c:v>
                </c:pt>
                <c:pt idx="178">
                  <c:v>1.0657000000000001</c:v>
                </c:pt>
                <c:pt idx="179">
                  <c:v>1.0657000000000001</c:v>
                </c:pt>
                <c:pt idx="180">
                  <c:v>1.0657000000000001</c:v>
                </c:pt>
                <c:pt idx="181">
                  <c:v>1.0657000000000001</c:v>
                </c:pt>
                <c:pt idx="182">
                  <c:v>1.0657000000000001</c:v>
                </c:pt>
                <c:pt idx="183">
                  <c:v>1.0657000000000001</c:v>
                </c:pt>
                <c:pt idx="184">
                  <c:v>1.0657000000000001</c:v>
                </c:pt>
                <c:pt idx="185">
                  <c:v>1.0657000000000001</c:v>
                </c:pt>
                <c:pt idx="186">
                  <c:v>1.0657000000000001</c:v>
                </c:pt>
                <c:pt idx="187">
                  <c:v>1.0657000000000001</c:v>
                </c:pt>
                <c:pt idx="188">
                  <c:v>1.0657000000000001</c:v>
                </c:pt>
                <c:pt idx="189">
                  <c:v>1.0657000000000001</c:v>
                </c:pt>
                <c:pt idx="190">
                  <c:v>1.0657000000000001</c:v>
                </c:pt>
                <c:pt idx="191">
                  <c:v>1.0657000000000001</c:v>
                </c:pt>
                <c:pt idx="192">
                  <c:v>1.0657000000000001</c:v>
                </c:pt>
                <c:pt idx="193">
                  <c:v>1.0657000000000001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D8-4E97-AFDF-F4562CFD9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720159"/>
        <c:axId val="1523730143"/>
      </c:lineChart>
      <c:dateAx>
        <c:axId val="1523720159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30143"/>
        <c:crosses val="autoZero"/>
        <c:auto val="1"/>
        <c:lblOffset val="100"/>
        <c:baseTimeUnit val="months"/>
      </c:dateAx>
      <c:valAx>
        <c:axId val="152373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20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Dollar</a:t>
            </a:r>
            <a:r>
              <a:rPr lang="en-US" baseline="0"/>
              <a:t> / Euro Exchange Rate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213398880"/>
        <c:axId val="1213403456"/>
        <c:extLst>
          <c:ext xmlns:c15="http://schemas.microsoft.com/office/drawing/2012/chart" uri="{02D57815-91ED-43cb-92C2-25804820EDAC}">
            <c15:filteredAreaSeries>
              <c15:ser>
                <c:idx val="2"/>
                <c:order val="2"/>
                <c:tx>
                  <c:v>Recession</c:v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val>
                  <c:numRef>
                    <c:extLst>
                      <c:ext uri="{02D57815-91ED-43cb-92C2-25804820EDAC}">
                        <c15:formulaRef>
                          <c15:sqref>FX!$D$36:$D$229</c15:sqref>
                        </c15:formulaRef>
                      </c:ext>
                    </c:extLst>
                    <c:numCache>
                      <c:formatCode>General</c:formatCode>
                      <c:ptCount val="19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2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F65-4A6F-94AD-F0B8B8BD147C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v>Brexit</c:v>
                </c:tx>
                <c:spPr>
                  <a:solidFill>
                    <a:schemeClr val="accent1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FX!$E$36:$E$229</c15:sqref>
                        </c15:formulaRef>
                      </c:ext>
                    </c:extLst>
                    <c:numCache>
                      <c:formatCode>General</c:formatCode>
                      <c:ptCount val="19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2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F65-4A6F-94AD-F0B8B8BD147C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FX!$A$36:$A$229</c:f>
              <c:numCache>
                <c:formatCode>yyyy\-mm\-dd</c:formatCode>
                <c:ptCount val="194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</c:numCache>
            </c:numRef>
          </c:cat>
          <c:val>
            <c:numRef>
              <c:f>FX!$B$36:$B$229</c:f>
              <c:numCache>
                <c:formatCode>0.0000</c:formatCode>
                <c:ptCount val="194"/>
                <c:pt idx="0">
                  <c:v>0.93759999999999999</c:v>
                </c:pt>
                <c:pt idx="1">
                  <c:v>0.92049999999999998</c:v>
                </c:pt>
                <c:pt idx="2">
                  <c:v>0.9083</c:v>
                </c:pt>
                <c:pt idx="3">
                  <c:v>0.89249999999999996</c:v>
                </c:pt>
                <c:pt idx="4">
                  <c:v>0.87529999999999997</c:v>
                </c:pt>
                <c:pt idx="5">
                  <c:v>0.85299999999999998</c:v>
                </c:pt>
                <c:pt idx="6">
                  <c:v>0.86150000000000004</c:v>
                </c:pt>
                <c:pt idx="7">
                  <c:v>0.90139999999999998</c:v>
                </c:pt>
                <c:pt idx="8">
                  <c:v>0.91139999999999999</c:v>
                </c:pt>
                <c:pt idx="9">
                  <c:v>0.90500000000000003</c:v>
                </c:pt>
                <c:pt idx="10">
                  <c:v>0.88829999999999998</c:v>
                </c:pt>
                <c:pt idx="11">
                  <c:v>0.89119999999999999</c:v>
                </c:pt>
                <c:pt idx="12">
                  <c:v>0.88319999999999999</c:v>
                </c:pt>
                <c:pt idx="13">
                  <c:v>0.87070000000000003</c:v>
                </c:pt>
                <c:pt idx="14">
                  <c:v>0.87660000000000005</c:v>
                </c:pt>
                <c:pt idx="15">
                  <c:v>0.88600000000000001</c:v>
                </c:pt>
                <c:pt idx="16">
                  <c:v>0.91700000000000004</c:v>
                </c:pt>
                <c:pt idx="17">
                  <c:v>0.95609999999999995</c:v>
                </c:pt>
                <c:pt idx="18">
                  <c:v>0.99350000000000005</c:v>
                </c:pt>
                <c:pt idx="19">
                  <c:v>0.97809999999999997</c:v>
                </c:pt>
                <c:pt idx="20">
                  <c:v>0.98060000000000003</c:v>
                </c:pt>
                <c:pt idx="21">
                  <c:v>0.98119999999999996</c:v>
                </c:pt>
                <c:pt idx="22">
                  <c:v>1.0013000000000001</c:v>
                </c:pt>
                <c:pt idx="23">
                  <c:v>1.0194000000000001</c:v>
                </c:pt>
                <c:pt idx="24">
                  <c:v>1.0622</c:v>
                </c:pt>
                <c:pt idx="25">
                  <c:v>1.0785</c:v>
                </c:pt>
                <c:pt idx="26">
                  <c:v>1.0797000000000001</c:v>
                </c:pt>
                <c:pt idx="27">
                  <c:v>1.0862000000000001</c:v>
                </c:pt>
                <c:pt idx="28">
                  <c:v>1.1556</c:v>
                </c:pt>
                <c:pt idx="29">
                  <c:v>1.1674</c:v>
                </c:pt>
                <c:pt idx="30">
                  <c:v>1.1365000000000001</c:v>
                </c:pt>
                <c:pt idx="31">
                  <c:v>1.1154999999999999</c:v>
                </c:pt>
                <c:pt idx="32">
                  <c:v>1.1267</c:v>
                </c:pt>
                <c:pt idx="33">
                  <c:v>1.1714</c:v>
                </c:pt>
                <c:pt idx="34">
                  <c:v>1.171</c:v>
                </c:pt>
                <c:pt idx="35">
                  <c:v>1.2298</c:v>
                </c:pt>
                <c:pt idx="36">
                  <c:v>1.2638</c:v>
                </c:pt>
                <c:pt idx="37">
                  <c:v>1.264</c:v>
                </c:pt>
                <c:pt idx="38">
                  <c:v>1.2261</c:v>
                </c:pt>
                <c:pt idx="39">
                  <c:v>1.1989000000000001</c:v>
                </c:pt>
                <c:pt idx="40">
                  <c:v>1.2</c:v>
                </c:pt>
                <c:pt idx="41">
                  <c:v>1.2145999999999999</c:v>
                </c:pt>
                <c:pt idx="42">
                  <c:v>1.2265999999999999</c:v>
                </c:pt>
                <c:pt idx="43">
                  <c:v>1.2191000000000001</c:v>
                </c:pt>
                <c:pt idx="44">
                  <c:v>1.2223999999999999</c:v>
                </c:pt>
                <c:pt idx="45">
                  <c:v>1.2506999999999999</c:v>
                </c:pt>
                <c:pt idx="46">
                  <c:v>1.2997000000000001</c:v>
                </c:pt>
                <c:pt idx="47">
                  <c:v>1.3406</c:v>
                </c:pt>
                <c:pt idx="48">
                  <c:v>1.3123</c:v>
                </c:pt>
                <c:pt idx="49">
                  <c:v>1.3012999999999999</c:v>
                </c:pt>
                <c:pt idx="50">
                  <c:v>1.3185</c:v>
                </c:pt>
                <c:pt idx="51">
                  <c:v>1.2943</c:v>
                </c:pt>
                <c:pt idx="52">
                  <c:v>1.2697000000000001</c:v>
                </c:pt>
                <c:pt idx="53">
                  <c:v>1.2155</c:v>
                </c:pt>
                <c:pt idx="54">
                  <c:v>1.2040999999999999</c:v>
                </c:pt>
                <c:pt idx="55">
                  <c:v>1.2295</c:v>
                </c:pt>
                <c:pt idx="56">
                  <c:v>1.2234</c:v>
                </c:pt>
                <c:pt idx="57">
                  <c:v>1.2021999999999999</c:v>
                </c:pt>
                <c:pt idx="58">
                  <c:v>1.1789000000000001</c:v>
                </c:pt>
                <c:pt idx="59">
                  <c:v>1.1860999999999999</c:v>
                </c:pt>
                <c:pt idx="60">
                  <c:v>1.2125999999999999</c:v>
                </c:pt>
                <c:pt idx="61">
                  <c:v>1.194</c:v>
                </c:pt>
                <c:pt idx="62">
                  <c:v>1.2028000000000001</c:v>
                </c:pt>
                <c:pt idx="63">
                  <c:v>1.2273000000000001</c:v>
                </c:pt>
                <c:pt idx="64">
                  <c:v>1.2766999999999999</c:v>
                </c:pt>
                <c:pt idx="65">
                  <c:v>1.2661</c:v>
                </c:pt>
                <c:pt idx="66">
                  <c:v>1.2681</c:v>
                </c:pt>
                <c:pt idx="67">
                  <c:v>1.2809999999999999</c:v>
                </c:pt>
                <c:pt idx="68">
                  <c:v>1.2722</c:v>
                </c:pt>
                <c:pt idx="69">
                  <c:v>1.2617</c:v>
                </c:pt>
                <c:pt idx="70">
                  <c:v>1.2887999999999999</c:v>
                </c:pt>
                <c:pt idx="71">
                  <c:v>1.3205</c:v>
                </c:pt>
                <c:pt idx="72">
                  <c:v>1.2992999999999999</c:v>
                </c:pt>
                <c:pt idx="73">
                  <c:v>1.3080000000000001</c:v>
                </c:pt>
                <c:pt idx="74">
                  <c:v>1.3246</c:v>
                </c:pt>
                <c:pt idx="75">
                  <c:v>1.3512999999999999</c:v>
                </c:pt>
                <c:pt idx="76">
                  <c:v>1.3517999999999999</c:v>
                </c:pt>
                <c:pt idx="77">
                  <c:v>1.3421000000000001</c:v>
                </c:pt>
                <c:pt idx="78">
                  <c:v>1.3726</c:v>
                </c:pt>
                <c:pt idx="79">
                  <c:v>1.3626</c:v>
                </c:pt>
                <c:pt idx="80">
                  <c:v>1.391</c:v>
                </c:pt>
                <c:pt idx="81">
                  <c:v>1.4233</c:v>
                </c:pt>
                <c:pt idx="82">
                  <c:v>1.4682999999999999</c:v>
                </c:pt>
                <c:pt idx="83">
                  <c:v>1.4559</c:v>
                </c:pt>
                <c:pt idx="84">
                  <c:v>1.4728000000000001</c:v>
                </c:pt>
                <c:pt idx="85">
                  <c:v>1.4759</c:v>
                </c:pt>
                <c:pt idx="86">
                  <c:v>1.552</c:v>
                </c:pt>
                <c:pt idx="87">
                  <c:v>1.5753999999999999</c:v>
                </c:pt>
                <c:pt idx="88">
                  <c:v>1.5553999999999999</c:v>
                </c:pt>
                <c:pt idx="89">
                  <c:v>1.5562</c:v>
                </c:pt>
                <c:pt idx="90">
                  <c:v>1.5759000000000001</c:v>
                </c:pt>
                <c:pt idx="91">
                  <c:v>1.4955000000000001</c:v>
                </c:pt>
                <c:pt idx="92">
                  <c:v>1.4341999999999999</c:v>
                </c:pt>
                <c:pt idx="93">
                  <c:v>1.3266</c:v>
                </c:pt>
                <c:pt idx="94">
                  <c:v>1.2744</c:v>
                </c:pt>
                <c:pt idx="95">
                  <c:v>1.3511</c:v>
                </c:pt>
                <c:pt idx="96">
                  <c:v>1.3244</c:v>
                </c:pt>
                <c:pt idx="97">
                  <c:v>1.2797000000000001</c:v>
                </c:pt>
                <c:pt idx="98">
                  <c:v>1.3049999999999999</c:v>
                </c:pt>
                <c:pt idx="99">
                  <c:v>1.3199000000000001</c:v>
                </c:pt>
                <c:pt idx="100">
                  <c:v>1.3646</c:v>
                </c:pt>
                <c:pt idx="101">
                  <c:v>1.4014</c:v>
                </c:pt>
                <c:pt idx="102">
                  <c:v>1.4092</c:v>
                </c:pt>
                <c:pt idx="103">
                  <c:v>1.4266000000000001</c:v>
                </c:pt>
                <c:pt idx="104">
                  <c:v>1.4575</c:v>
                </c:pt>
                <c:pt idx="105">
                  <c:v>1.4821</c:v>
                </c:pt>
                <c:pt idx="106">
                  <c:v>1.4907999999999999</c:v>
                </c:pt>
                <c:pt idx="107">
                  <c:v>1.4579</c:v>
                </c:pt>
                <c:pt idx="108">
                  <c:v>1.4266000000000001</c:v>
                </c:pt>
                <c:pt idx="109">
                  <c:v>1.3680000000000001</c:v>
                </c:pt>
                <c:pt idx="110">
                  <c:v>1.357</c:v>
                </c:pt>
                <c:pt idx="111">
                  <c:v>1.3416999999999999</c:v>
                </c:pt>
                <c:pt idx="112">
                  <c:v>1.2563</c:v>
                </c:pt>
                <c:pt idx="113">
                  <c:v>1.2222999999999999</c:v>
                </c:pt>
                <c:pt idx="114">
                  <c:v>1.2810999999999999</c:v>
                </c:pt>
                <c:pt idx="115">
                  <c:v>1.2903</c:v>
                </c:pt>
                <c:pt idx="116">
                  <c:v>1.3103</c:v>
                </c:pt>
                <c:pt idx="117">
                  <c:v>1.3900999999999999</c:v>
                </c:pt>
                <c:pt idx="118">
                  <c:v>1.3653999999999999</c:v>
                </c:pt>
                <c:pt idx="119">
                  <c:v>1.3221000000000001</c:v>
                </c:pt>
                <c:pt idx="120">
                  <c:v>1.3371</c:v>
                </c:pt>
                <c:pt idx="121">
                  <c:v>1.3655999999999999</c:v>
                </c:pt>
                <c:pt idx="122">
                  <c:v>1.4019999999999999</c:v>
                </c:pt>
                <c:pt idx="123">
                  <c:v>1.446</c:v>
                </c:pt>
                <c:pt idx="124">
                  <c:v>1.4335</c:v>
                </c:pt>
                <c:pt idx="125">
                  <c:v>1.4402999999999999</c:v>
                </c:pt>
                <c:pt idx="126">
                  <c:v>1.4275</c:v>
                </c:pt>
                <c:pt idx="127">
                  <c:v>1.4333</c:v>
                </c:pt>
                <c:pt idx="128">
                  <c:v>1.3747</c:v>
                </c:pt>
                <c:pt idx="129">
                  <c:v>1.3732</c:v>
                </c:pt>
                <c:pt idx="130">
                  <c:v>1.3557999999999999</c:v>
                </c:pt>
                <c:pt idx="131">
                  <c:v>1.3154999999999999</c:v>
                </c:pt>
                <c:pt idx="132">
                  <c:v>1.2909999999999999</c:v>
                </c:pt>
                <c:pt idx="133">
                  <c:v>1.3238000000000001</c:v>
                </c:pt>
                <c:pt idx="134">
                  <c:v>1.3208</c:v>
                </c:pt>
                <c:pt idx="135">
                  <c:v>1.3160000000000001</c:v>
                </c:pt>
                <c:pt idx="136">
                  <c:v>1.2806</c:v>
                </c:pt>
                <c:pt idx="137">
                  <c:v>1.2541</c:v>
                </c:pt>
                <c:pt idx="138">
                  <c:v>1.2278</c:v>
                </c:pt>
                <c:pt idx="139">
                  <c:v>1.2405999999999999</c:v>
                </c:pt>
                <c:pt idx="140">
                  <c:v>1.2885</c:v>
                </c:pt>
                <c:pt idx="141">
                  <c:v>1.2974000000000001</c:v>
                </c:pt>
                <c:pt idx="142">
                  <c:v>1.2837000000000001</c:v>
                </c:pt>
                <c:pt idx="143">
                  <c:v>1.3119000000000001</c:v>
                </c:pt>
                <c:pt idx="144">
                  <c:v>1.3304</c:v>
                </c:pt>
                <c:pt idx="145">
                  <c:v>1.3347</c:v>
                </c:pt>
                <c:pt idx="146">
                  <c:v>1.2952999999999999</c:v>
                </c:pt>
                <c:pt idx="147">
                  <c:v>1.3025</c:v>
                </c:pt>
                <c:pt idx="148">
                  <c:v>1.2983</c:v>
                </c:pt>
                <c:pt idx="149">
                  <c:v>1.3197000000000001</c:v>
                </c:pt>
                <c:pt idx="150">
                  <c:v>1.3088</c:v>
                </c:pt>
                <c:pt idx="151">
                  <c:v>1.3313999999999999</c:v>
                </c:pt>
                <c:pt idx="152">
                  <c:v>1.3364</c:v>
                </c:pt>
                <c:pt idx="153">
                  <c:v>1.3646</c:v>
                </c:pt>
                <c:pt idx="154">
                  <c:v>1.3491</c:v>
                </c:pt>
                <c:pt idx="155">
                  <c:v>1.3708</c:v>
                </c:pt>
                <c:pt idx="156">
                  <c:v>1.3617999999999999</c:v>
                </c:pt>
                <c:pt idx="157">
                  <c:v>1.3665</c:v>
                </c:pt>
                <c:pt idx="158">
                  <c:v>1.3828</c:v>
                </c:pt>
                <c:pt idx="159">
                  <c:v>1.381</c:v>
                </c:pt>
                <c:pt idx="160">
                  <c:v>1.3738999999999999</c:v>
                </c:pt>
                <c:pt idx="161">
                  <c:v>1.3594999999999999</c:v>
                </c:pt>
                <c:pt idx="162">
                  <c:v>1.3532999999999999</c:v>
                </c:pt>
                <c:pt idx="163">
                  <c:v>1.3314999999999999</c:v>
                </c:pt>
                <c:pt idx="164">
                  <c:v>1.2888999999999999</c:v>
                </c:pt>
                <c:pt idx="165">
                  <c:v>1.2677</c:v>
                </c:pt>
                <c:pt idx="166">
                  <c:v>1.2473000000000001</c:v>
                </c:pt>
                <c:pt idx="167">
                  <c:v>1.2329000000000001</c:v>
                </c:pt>
                <c:pt idx="168">
                  <c:v>1.1615</c:v>
                </c:pt>
                <c:pt idx="169">
                  <c:v>1.135</c:v>
                </c:pt>
                <c:pt idx="170">
                  <c:v>1.0819000000000001</c:v>
                </c:pt>
                <c:pt idx="171">
                  <c:v>1.0822000000000001</c:v>
                </c:pt>
                <c:pt idx="172">
                  <c:v>1.1167</c:v>
                </c:pt>
                <c:pt idx="173">
                  <c:v>1.1226</c:v>
                </c:pt>
                <c:pt idx="174">
                  <c:v>1.0996999999999999</c:v>
                </c:pt>
                <c:pt idx="175">
                  <c:v>1.1135999999999999</c:v>
                </c:pt>
                <c:pt idx="176">
                  <c:v>1.1229</c:v>
                </c:pt>
                <c:pt idx="177">
                  <c:v>1.1228</c:v>
                </c:pt>
                <c:pt idx="178">
                  <c:v>1.0727</c:v>
                </c:pt>
                <c:pt idx="179">
                  <c:v>1.0889</c:v>
                </c:pt>
                <c:pt idx="180">
                  <c:v>1.0854999999999999</c:v>
                </c:pt>
                <c:pt idx="181">
                  <c:v>1.1092</c:v>
                </c:pt>
                <c:pt idx="182">
                  <c:v>1.1133999999999999</c:v>
                </c:pt>
                <c:pt idx="183">
                  <c:v>1.1346000000000001</c:v>
                </c:pt>
                <c:pt idx="184">
                  <c:v>1.1312</c:v>
                </c:pt>
                <c:pt idx="185">
                  <c:v>1.1232</c:v>
                </c:pt>
                <c:pt idx="186">
                  <c:v>1.1054999999999999</c:v>
                </c:pt>
                <c:pt idx="187">
                  <c:v>1.1207</c:v>
                </c:pt>
                <c:pt idx="188">
                  <c:v>1.1217999999999999</c:v>
                </c:pt>
                <c:pt idx="189">
                  <c:v>1.1013999999999999</c:v>
                </c:pt>
                <c:pt idx="190">
                  <c:v>1.0791999999999999</c:v>
                </c:pt>
                <c:pt idx="191">
                  <c:v>1.0545</c:v>
                </c:pt>
                <c:pt idx="192">
                  <c:v>1.0634999999999999</c:v>
                </c:pt>
                <c:pt idx="193">
                  <c:v>1.0649999999999999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FE-41CD-9ADB-30B794725900}"/>
            </c:ext>
          </c:extLst>
        </c:ser>
        <c:ser>
          <c:idx val="4"/>
          <c:order val="4"/>
          <c:tx>
            <c:v>Time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FX!$J$36:$J$229</c:f>
              <c:numCache>
                <c:formatCode>0.00E+00</c:formatCode>
                <c:ptCount val="194"/>
                <c:pt idx="0">
                  <c:v>9.692000000000001E-3</c:v>
                </c:pt>
                <c:pt idx="1">
                  <c:v>2.4740000000000001E-3</c:v>
                </c:pt>
                <c:pt idx="2">
                  <c:v>3.5730000000000002E-3</c:v>
                </c:pt>
                <c:pt idx="3">
                  <c:v>4.5800000000000007E-3</c:v>
                </c:pt>
                <c:pt idx="4">
                  <c:v>5.4950000000000008E-3</c:v>
                </c:pt>
                <c:pt idx="5">
                  <c:v>6.3180000000000007E-3</c:v>
                </c:pt>
                <c:pt idx="6">
                  <c:v>7.0490000000000006E-3</c:v>
                </c:pt>
                <c:pt idx="7">
                  <c:v>7.6880000000000004E-3</c:v>
                </c:pt>
                <c:pt idx="8">
                  <c:v>8.235000000000001E-3</c:v>
                </c:pt>
                <c:pt idx="9">
                  <c:v>8.6900000000000015E-3</c:v>
                </c:pt>
                <c:pt idx="10">
                  <c:v>9.053000000000002E-3</c:v>
                </c:pt>
                <c:pt idx="11">
                  <c:v>9.3240000000000007E-3</c:v>
                </c:pt>
                <c:pt idx="12">
                  <c:v>9.503000000000001E-3</c:v>
                </c:pt>
                <c:pt idx="13">
                  <c:v>9.5900000000000013E-3</c:v>
                </c:pt>
                <c:pt idx="14">
                  <c:v>9.5850000000000015E-3</c:v>
                </c:pt>
                <c:pt idx="15">
                  <c:v>9.4880000000000016E-3</c:v>
                </c:pt>
                <c:pt idx="16">
                  <c:v>9.2990000000000017E-3</c:v>
                </c:pt>
                <c:pt idx="17">
                  <c:v>9.0180000000000017E-3</c:v>
                </c:pt>
                <c:pt idx="18">
                  <c:v>8.6450000000000034E-3</c:v>
                </c:pt>
                <c:pt idx="19">
                  <c:v>8.1800000000000032E-3</c:v>
                </c:pt>
                <c:pt idx="20">
                  <c:v>7.6230000000000048E-3</c:v>
                </c:pt>
                <c:pt idx="21">
                  <c:v>6.9740000000000045E-3</c:v>
                </c:pt>
                <c:pt idx="22">
                  <c:v>6.2330000000000024E-3</c:v>
                </c:pt>
                <c:pt idx="23">
                  <c:v>5.400000000000002E-3</c:v>
                </c:pt>
                <c:pt idx="24">
                  <c:v>4.4750000000000033E-3</c:v>
                </c:pt>
                <c:pt idx="25">
                  <c:v>3.4580000000000027E-3</c:v>
                </c:pt>
                <c:pt idx="26">
                  <c:v>2.3490000000000039E-3</c:v>
                </c:pt>
                <c:pt idx="27">
                  <c:v>1.1480000000000032E-3</c:v>
                </c:pt>
                <c:pt idx="28">
                  <c:v>-1.4499999999999236E-4</c:v>
                </c:pt>
                <c:pt idx="29">
                  <c:v>-1.5299999999999966E-3</c:v>
                </c:pt>
                <c:pt idx="30">
                  <c:v>-3.0069999999999958E-3</c:v>
                </c:pt>
                <c:pt idx="31">
                  <c:v>-4.5759999999999967E-3</c:v>
                </c:pt>
                <c:pt idx="32">
                  <c:v>-6.2369999999999995E-3</c:v>
                </c:pt>
                <c:pt idx="33">
                  <c:v>-7.9899999999999971E-3</c:v>
                </c:pt>
                <c:pt idx="34">
                  <c:v>-9.8349999999999965E-3</c:v>
                </c:pt>
                <c:pt idx="35">
                  <c:v>-1.1771999999999998E-2</c:v>
                </c:pt>
                <c:pt idx="36">
                  <c:v>-1.3801000000000001E-2</c:v>
                </c:pt>
                <c:pt idx="37">
                  <c:v>-1.5921999999999992E-2</c:v>
                </c:pt>
                <c:pt idx="38">
                  <c:v>-1.8134999999999998E-2</c:v>
                </c:pt>
                <c:pt idx="39">
                  <c:v>-2.0439999999999993E-2</c:v>
                </c:pt>
                <c:pt idx="40">
                  <c:v>-2.2837000000000003E-2</c:v>
                </c:pt>
                <c:pt idx="41">
                  <c:v>-2.5325999999999987E-2</c:v>
                </c:pt>
                <c:pt idx="42">
                  <c:v>-2.7907000000000001E-2</c:v>
                </c:pt>
                <c:pt idx="43">
                  <c:v>-3.0579999999999989E-2</c:v>
                </c:pt>
                <c:pt idx="44">
                  <c:v>-3.3344999999999993E-2</c:v>
                </c:pt>
                <c:pt idx="45">
                  <c:v>-3.6201999999999998E-2</c:v>
                </c:pt>
                <c:pt idx="46">
                  <c:v>-3.9150999999999991E-2</c:v>
                </c:pt>
                <c:pt idx="47">
                  <c:v>-4.2191999999999993E-2</c:v>
                </c:pt>
                <c:pt idx="48">
                  <c:v>-4.5325000000000004E-2</c:v>
                </c:pt>
                <c:pt idx="49">
                  <c:v>-4.8549999999999996E-2</c:v>
                </c:pt>
                <c:pt idx="50">
                  <c:v>-5.1866999999999996E-2</c:v>
                </c:pt>
                <c:pt idx="51">
                  <c:v>-5.5275999999999992E-2</c:v>
                </c:pt>
                <c:pt idx="52">
                  <c:v>-5.8776999999999996E-2</c:v>
                </c:pt>
                <c:pt idx="53">
                  <c:v>-6.2369999999999995E-2</c:v>
                </c:pt>
                <c:pt idx="54">
                  <c:v>-6.6054999999999989E-2</c:v>
                </c:pt>
                <c:pt idx="55">
                  <c:v>-6.9831999999999991E-2</c:v>
                </c:pt>
                <c:pt idx="56">
                  <c:v>-7.3701000000000003E-2</c:v>
                </c:pt>
                <c:pt idx="57">
                  <c:v>-7.7661999999999981E-2</c:v>
                </c:pt>
                <c:pt idx="58">
                  <c:v>-8.1714999999999982E-2</c:v>
                </c:pt>
                <c:pt idx="59">
                  <c:v>-8.5859999999999992E-2</c:v>
                </c:pt>
                <c:pt idx="60">
                  <c:v>-9.009700000000001E-2</c:v>
                </c:pt>
                <c:pt idx="61">
                  <c:v>-9.4425999999999996E-2</c:v>
                </c:pt>
                <c:pt idx="62">
                  <c:v>-9.8846999999999977E-2</c:v>
                </c:pt>
                <c:pt idx="63">
                  <c:v>-0.10335999999999999</c:v>
                </c:pt>
                <c:pt idx="64">
                  <c:v>-0.10796499999999999</c:v>
                </c:pt>
                <c:pt idx="65">
                  <c:v>-0.112662</c:v>
                </c:pt>
                <c:pt idx="66">
                  <c:v>-0.117451</c:v>
                </c:pt>
                <c:pt idx="67">
                  <c:v>-0.122332</c:v>
                </c:pt>
                <c:pt idx="68">
                  <c:v>-0.127305</c:v>
                </c:pt>
                <c:pt idx="69">
                  <c:v>-0.13236999999999999</c:v>
                </c:pt>
                <c:pt idx="70">
                  <c:v>-0.13752700000000001</c:v>
                </c:pt>
                <c:pt idx="71">
                  <c:v>-0.14277600000000001</c:v>
                </c:pt>
                <c:pt idx="72">
                  <c:v>-0.148117</c:v>
                </c:pt>
                <c:pt idx="73">
                  <c:v>-0.15355000000000002</c:v>
                </c:pt>
                <c:pt idx="74">
                  <c:v>-0.15907499999999997</c:v>
                </c:pt>
                <c:pt idx="75">
                  <c:v>-0.16469199999999998</c:v>
                </c:pt>
                <c:pt idx="76">
                  <c:v>-0.17040099999999997</c:v>
                </c:pt>
                <c:pt idx="77">
                  <c:v>-0.176202</c:v>
                </c:pt>
                <c:pt idx="78">
                  <c:v>-0.18209500000000001</c:v>
                </c:pt>
                <c:pt idx="79">
                  <c:v>-0.18807999999999997</c:v>
                </c:pt>
                <c:pt idx="80">
                  <c:v>-0.19415700000000002</c:v>
                </c:pt>
                <c:pt idx="81">
                  <c:v>-0.200326</c:v>
                </c:pt>
                <c:pt idx="82">
                  <c:v>-0.20658700000000002</c:v>
                </c:pt>
                <c:pt idx="83">
                  <c:v>-0.21293999999999996</c:v>
                </c:pt>
                <c:pt idx="84">
                  <c:v>-0.21938499999999997</c:v>
                </c:pt>
                <c:pt idx="85">
                  <c:v>-0.22592200000000001</c:v>
                </c:pt>
                <c:pt idx="86">
                  <c:v>-0.23255099999999998</c:v>
                </c:pt>
                <c:pt idx="87">
                  <c:v>-0.23927199999999998</c:v>
                </c:pt>
                <c:pt idx="88">
                  <c:v>-0.246085</c:v>
                </c:pt>
                <c:pt idx="89">
                  <c:v>-0.25298999999999999</c:v>
                </c:pt>
                <c:pt idx="90">
                  <c:v>-0.25998699999999997</c:v>
                </c:pt>
                <c:pt idx="91">
                  <c:v>-0.26707599999999998</c:v>
                </c:pt>
                <c:pt idx="92">
                  <c:v>-0.27425699999999997</c:v>
                </c:pt>
                <c:pt idx="93">
                  <c:v>-0.28152999999999995</c:v>
                </c:pt>
                <c:pt idx="94">
                  <c:v>-0.28889500000000001</c:v>
                </c:pt>
                <c:pt idx="95">
                  <c:v>-0.29635199999999995</c:v>
                </c:pt>
                <c:pt idx="96">
                  <c:v>-0.30390099999999998</c:v>
                </c:pt>
                <c:pt idx="97">
                  <c:v>-0.31154199999999999</c:v>
                </c:pt>
                <c:pt idx="98">
                  <c:v>-0.31927499999999998</c:v>
                </c:pt>
                <c:pt idx="99">
                  <c:v>-0.3271</c:v>
                </c:pt>
                <c:pt idx="100">
                  <c:v>-0.33501700000000001</c:v>
                </c:pt>
                <c:pt idx="101">
                  <c:v>-0.343026</c:v>
                </c:pt>
                <c:pt idx="102">
                  <c:v>-0.35112699999999997</c:v>
                </c:pt>
                <c:pt idx="103">
                  <c:v>-0.35931999999999997</c:v>
                </c:pt>
                <c:pt idx="104">
                  <c:v>-0.36760499999999996</c:v>
                </c:pt>
                <c:pt idx="105">
                  <c:v>-0.37598199999999998</c:v>
                </c:pt>
                <c:pt idx="106">
                  <c:v>-0.38445099999999993</c:v>
                </c:pt>
                <c:pt idx="107">
                  <c:v>-0.39301200000000003</c:v>
                </c:pt>
                <c:pt idx="108">
                  <c:v>-0.40166499999999994</c:v>
                </c:pt>
                <c:pt idx="109">
                  <c:v>-0.41040999999999994</c:v>
                </c:pt>
                <c:pt idx="110">
                  <c:v>-0.41924699999999998</c:v>
                </c:pt>
                <c:pt idx="111">
                  <c:v>-0.428176</c:v>
                </c:pt>
                <c:pt idx="112">
                  <c:v>-0.43719699999999995</c:v>
                </c:pt>
                <c:pt idx="113">
                  <c:v>-0.44630999999999998</c:v>
                </c:pt>
                <c:pt idx="114">
                  <c:v>-0.45551499999999995</c:v>
                </c:pt>
                <c:pt idx="115">
                  <c:v>-0.46481199999999995</c:v>
                </c:pt>
                <c:pt idx="116">
                  <c:v>-0.47420099999999998</c:v>
                </c:pt>
                <c:pt idx="117">
                  <c:v>-0.48368199999999995</c:v>
                </c:pt>
                <c:pt idx="118">
                  <c:v>-0.493255</c:v>
                </c:pt>
                <c:pt idx="119">
                  <c:v>-0.50292000000000003</c:v>
                </c:pt>
                <c:pt idx="120">
                  <c:v>-0.51267700000000005</c:v>
                </c:pt>
                <c:pt idx="121">
                  <c:v>-0.52252600000000005</c:v>
                </c:pt>
                <c:pt idx="122">
                  <c:v>-0.53246700000000002</c:v>
                </c:pt>
                <c:pt idx="123">
                  <c:v>-0.54249999999999998</c:v>
                </c:pt>
                <c:pt idx="124">
                  <c:v>-0.55262499999999992</c:v>
                </c:pt>
                <c:pt idx="125">
                  <c:v>-0.56284199999999995</c:v>
                </c:pt>
                <c:pt idx="126">
                  <c:v>-0.57315099999999997</c:v>
                </c:pt>
                <c:pt idx="127">
                  <c:v>-0.58355199999999996</c:v>
                </c:pt>
                <c:pt idx="128">
                  <c:v>-0.59404499999999993</c:v>
                </c:pt>
                <c:pt idx="129">
                  <c:v>-0.60463</c:v>
                </c:pt>
                <c:pt idx="130">
                  <c:v>-0.61530700000000005</c:v>
                </c:pt>
                <c:pt idx="131">
                  <c:v>-0.62607599999999997</c:v>
                </c:pt>
                <c:pt idx="132">
                  <c:v>-0.63693699999999998</c:v>
                </c:pt>
                <c:pt idx="133">
                  <c:v>-0.64789000000000008</c:v>
                </c:pt>
                <c:pt idx="134">
                  <c:v>-0.65893500000000005</c:v>
                </c:pt>
                <c:pt idx="135">
                  <c:v>-0.670072</c:v>
                </c:pt>
                <c:pt idx="136">
                  <c:v>-0.68130099999999993</c:v>
                </c:pt>
                <c:pt idx="137">
                  <c:v>-0.69262200000000007</c:v>
                </c:pt>
                <c:pt idx="138">
                  <c:v>-0.70403500000000008</c:v>
                </c:pt>
                <c:pt idx="139">
                  <c:v>-0.71553999999999995</c:v>
                </c:pt>
                <c:pt idx="140">
                  <c:v>-0.72713699999999992</c:v>
                </c:pt>
                <c:pt idx="141">
                  <c:v>-0.73882599999999998</c:v>
                </c:pt>
                <c:pt idx="142">
                  <c:v>-0.75060700000000002</c:v>
                </c:pt>
                <c:pt idx="143">
                  <c:v>-0.76248000000000005</c:v>
                </c:pt>
                <c:pt idx="144">
                  <c:v>-0.77444499999999994</c:v>
                </c:pt>
                <c:pt idx="145">
                  <c:v>-0.78650199999999992</c:v>
                </c:pt>
                <c:pt idx="146">
                  <c:v>-0.798651</c:v>
                </c:pt>
                <c:pt idx="147">
                  <c:v>-0.81089200000000006</c:v>
                </c:pt>
                <c:pt idx="148">
                  <c:v>-0.8232250000000001</c:v>
                </c:pt>
                <c:pt idx="149">
                  <c:v>-0.83564999999999989</c:v>
                </c:pt>
                <c:pt idx="150">
                  <c:v>-0.84816699999999989</c:v>
                </c:pt>
                <c:pt idx="151">
                  <c:v>-0.86077599999999999</c:v>
                </c:pt>
                <c:pt idx="152">
                  <c:v>-0.87347699999999995</c:v>
                </c:pt>
                <c:pt idx="153">
                  <c:v>-0.88626999999999989</c:v>
                </c:pt>
                <c:pt idx="154">
                  <c:v>-0.89915500000000004</c:v>
                </c:pt>
                <c:pt idx="155">
                  <c:v>-0.91213199999999994</c:v>
                </c:pt>
                <c:pt idx="156">
                  <c:v>-0.92520099999999994</c:v>
                </c:pt>
                <c:pt idx="157">
                  <c:v>-0.93836200000000003</c:v>
                </c:pt>
                <c:pt idx="158">
                  <c:v>-0.95161499999999988</c:v>
                </c:pt>
                <c:pt idx="159">
                  <c:v>-0.96495999999999993</c:v>
                </c:pt>
                <c:pt idx="160">
                  <c:v>-0.97839699999999996</c:v>
                </c:pt>
                <c:pt idx="161">
                  <c:v>-0.99192600000000009</c:v>
                </c:pt>
                <c:pt idx="162">
                  <c:v>-1.005547</c:v>
                </c:pt>
                <c:pt idx="163">
                  <c:v>-1.0192600000000001</c:v>
                </c:pt>
                <c:pt idx="164">
                  <c:v>-1.0330650000000001</c:v>
                </c:pt>
                <c:pt idx="165">
                  <c:v>-1.0469619999999999</c:v>
                </c:pt>
                <c:pt idx="166">
                  <c:v>-1.060951</c:v>
                </c:pt>
                <c:pt idx="167">
                  <c:v>-1.0750319999999998</c:v>
                </c:pt>
                <c:pt idx="168">
                  <c:v>-1.089205</c:v>
                </c:pt>
                <c:pt idx="169">
                  <c:v>-1.10347</c:v>
                </c:pt>
                <c:pt idx="170">
                  <c:v>-1.1178269999999999</c:v>
                </c:pt>
                <c:pt idx="171">
                  <c:v>-1.1322760000000001</c:v>
                </c:pt>
                <c:pt idx="172">
                  <c:v>-1.146817</c:v>
                </c:pt>
                <c:pt idx="173">
                  <c:v>-1.1614499999999999</c:v>
                </c:pt>
                <c:pt idx="174">
                  <c:v>-1.176175</c:v>
                </c:pt>
                <c:pt idx="175">
                  <c:v>-1.1909919999999998</c:v>
                </c:pt>
                <c:pt idx="176">
                  <c:v>-1.2059009999999999</c:v>
                </c:pt>
                <c:pt idx="177">
                  <c:v>-1.2209020000000002</c:v>
                </c:pt>
                <c:pt idx="178">
                  <c:v>-1.235995</c:v>
                </c:pt>
                <c:pt idx="179">
                  <c:v>-1.25118</c:v>
                </c:pt>
                <c:pt idx="180">
                  <c:v>-1.2664569999999999</c:v>
                </c:pt>
                <c:pt idx="181">
                  <c:v>-1.2818259999999999</c:v>
                </c:pt>
                <c:pt idx="182">
                  <c:v>-1.2972870000000001</c:v>
                </c:pt>
                <c:pt idx="183">
                  <c:v>-1.31284</c:v>
                </c:pt>
                <c:pt idx="184">
                  <c:v>-1.3284849999999999</c:v>
                </c:pt>
                <c:pt idx="185">
                  <c:v>-1.3442219999999998</c:v>
                </c:pt>
                <c:pt idx="186">
                  <c:v>-1.3600509999999999</c:v>
                </c:pt>
                <c:pt idx="187">
                  <c:v>-1.375972</c:v>
                </c:pt>
                <c:pt idx="188">
                  <c:v>-1.3919849999999998</c:v>
                </c:pt>
                <c:pt idx="189">
                  <c:v>-1.4080900000000001</c:v>
                </c:pt>
                <c:pt idx="190">
                  <c:v>-1.4242870000000001</c:v>
                </c:pt>
                <c:pt idx="191">
                  <c:v>-1.4405759999999999</c:v>
                </c:pt>
                <c:pt idx="192">
                  <c:v>-1.4569570000000001</c:v>
                </c:pt>
                <c:pt idx="193">
                  <c:v>-1.47343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32-4A93-86B6-C64AD1718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3398880"/>
        <c:axId val="12134034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Level</c:v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FX!$A$36:$A$229</c15:sqref>
                        </c15:formulaRef>
                      </c:ext>
                    </c:extLst>
                    <c:numCache>
                      <c:formatCode>yyyy\-mm\-dd</c:formatCode>
                      <c:ptCount val="194"/>
                      <c:pt idx="0">
                        <c:v>36892</c:v>
                      </c:pt>
                      <c:pt idx="1">
                        <c:v>36923</c:v>
                      </c:pt>
                      <c:pt idx="2">
                        <c:v>36951</c:v>
                      </c:pt>
                      <c:pt idx="3">
                        <c:v>36982</c:v>
                      </c:pt>
                      <c:pt idx="4">
                        <c:v>37012</c:v>
                      </c:pt>
                      <c:pt idx="5">
                        <c:v>37043</c:v>
                      </c:pt>
                      <c:pt idx="6">
                        <c:v>37073</c:v>
                      </c:pt>
                      <c:pt idx="7">
                        <c:v>37104</c:v>
                      </c:pt>
                      <c:pt idx="8">
                        <c:v>37135</c:v>
                      </c:pt>
                      <c:pt idx="9">
                        <c:v>37165</c:v>
                      </c:pt>
                      <c:pt idx="10">
                        <c:v>37196</c:v>
                      </c:pt>
                      <c:pt idx="11">
                        <c:v>37226</c:v>
                      </c:pt>
                      <c:pt idx="12">
                        <c:v>37257</c:v>
                      </c:pt>
                      <c:pt idx="13">
                        <c:v>37288</c:v>
                      </c:pt>
                      <c:pt idx="14">
                        <c:v>37316</c:v>
                      </c:pt>
                      <c:pt idx="15">
                        <c:v>37347</c:v>
                      </c:pt>
                      <c:pt idx="16">
                        <c:v>37377</c:v>
                      </c:pt>
                      <c:pt idx="17">
                        <c:v>37408</c:v>
                      </c:pt>
                      <c:pt idx="18">
                        <c:v>37438</c:v>
                      </c:pt>
                      <c:pt idx="19">
                        <c:v>37469</c:v>
                      </c:pt>
                      <c:pt idx="20">
                        <c:v>37500</c:v>
                      </c:pt>
                      <c:pt idx="21">
                        <c:v>37530</c:v>
                      </c:pt>
                      <c:pt idx="22">
                        <c:v>37561</c:v>
                      </c:pt>
                      <c:pt idx="23">
                        <c:v>37591</c:v>
                      </c:pt>
                      <c:pt idx="24">
                        <c:v>37622</c:v>
                      </c:pt>
                      <c:pt idx="25">
                        <c:v>37653</c:v>
                      </c:pt>
                      <c:pt idx="26">
                        <c:v>37681</c:v>
                      </c:pt>
                      <c:pt idx="27">
                        <c:v>37712</c:v>
                      </c:pt>
                      <c:pt idx="28">
                        <c:v>37742</c:v>
                      </c:pt>
                      <c:pt idx="29">
                        <c:v>37773</c:v>
                      </c:pt>
                      <c:pt idx="30">
                        <c:v>37803</c:v>
                      </c:pt>
                      <c:pt idx="31">
                        <c:v>37834</c:v>
                      </c:pt>
                      <c:pt idx="32">
                        <c:v>37865</c:v>
                      </c:pt>
                      <c:pt idx="33">
                        <c:v>37895</c:v>
                      </c:pt>
                      <c:pt idx="34">
                        <c:v>37926</c:v>
                      </c:pt>
                      <c:pt idx="35">
                        <c:v>37956</c:v>
                      </c:pt>
                      <c:pt idx="36">
                        <c:v>37987</c:v>
                      </c:pt>
                      <c:pt idx="37">
                        <c:v>38018</c:v>
                      </c:pt>
                      <c:pt idx="38">
                        <c:v>38047</c:v>
                      </c:pt>
                      <c:pt idx="39">
                        <c:v>38078</c:v>
                      </c:pt>
                      <c:pt idx="40">
                        <c:v>38108</c:v>
                      </c:pt>
                      <c:pt idx="41">
                        <c:v>38139</c:v>
                      </c:pt>
                      <c:pt idx="42">
                        <c:v>38169</c:v>
                      </c:pt>
                      <c:pt idx="43">
                        <c:v>38200</c:v>
                      </c:pt>
                      <c:pt idx="44">
                        <c:v>38231</c:v>
                      </c:pt>
                      <c:pt idx="45">
                        <c:v>38261</c:v>
                      </c:pt>
                      <c:pt idx="46">
                        <c:v>38292</c:v>
                      </c:pt>
                      <c:pt idx="47">
                        <c:v>38322</c:v>
                      </c:pt>
                      <c:pt idx="48">
                        <c:v>38353</c:v>
                      </c:pt>
                      <c:pt idx="49">
                        <c:v>38384</c:v>
                      </c:pt>
                      <c:pt idx="50">
                        <c:v>38412</c:v>
                      </c:pt>
                      <c:pt idx="51">
                        <c:v>38443</c:v>
                      </c:pt>
                      <c:pt idx="52">
                        <c:v>38473</c:v>
                      </c:pt>
                      <c:pt idx="53">
                        <c:v>38504</c:v>
                      </c:pt>
                      <c:pt idx="54">
                        <c:v>38534</c:v>
                      </c:pt>
                      <c:pt idx="55">
                        <c:v>38565</c:v>
                      </c:pt>
                      <c:pt idx="56">
                        <c:v>38596</c:v>
                      </c:pt>
                      <c:pt idx="57">
                        <c:v>38626</c:v>
                      </c:pt>
                      <c:pt idx="58">
                        <c:v>38657</c:v>
                      </c:pt>
                      <c:pt idx="59">
                        <c:v>38687</c:v>
                      </c:pt>
                      <c:pt idx="60">
                        <c:v>38718</c:v>
                      </c:pt>
                      <c:pt idx="61">
                        <c:v>38749</c:v>
                      </c:pt>
                      <c:pt idx="62">
                        <c:v>38777</c:v>
                      </c:pt>
                      <c:pt idx="63">
                        <c:v>38808</c:v>
                      </c:pt>
                      <c:pt idx="64">
                        <c:v>38838</c:v>
                      </c:pt>
                      <c:pt idx="65">
                        <c:v>38869</c:v>
                      </c:pt>
                      <c:pt idx="66">
                        <c:v>38899</c:v>
                      </c:pt>
                      <c:pt idx="67">
                        <c:v>38930</c:v>
                      </c:pt>
                      <c:pt idx="68">
                        <c:v>38961</c:v>
                      </c:pt>
                      <c:pt idx="69">
                        <c:v>38991</c:v>
                      </c:pt>
                      <c:pt idx="70">
                        <c:v>39022</c:v>
                      </c:pt>
                      <c:pt idx="71">
                        <c:v>39052</c:v>
                      </c:pt>
                      <c:pt idx="72">
                        <c:v>39083</c:v>
                      </c:pt>
                      <c:pt idx="73">
                        <c:v>39114</c:v>
                      </c:pt>
                      <c:pt idx="74">
                        <c:v>39142</c:v>
                      </c:pt>
                      <c:pt idx="75">
                        <c:v>39173</c:v>
                      </c:pt>
                      <c:pt idx="76">
                        <c:v>39203</c:v>
                      </c:pt>
                      <c:pt idx="77">
                        <c:v>39234</c:v>
                      </c:pt>
                      <c:pt idx="78">
                        <c:v>39264</c:v>
                      </c:pt>
                      <c:pt idx="79">
                        <c:v>39295</c:v>
                      </c:pt>
                      <c:pt idx="80">
                        <c:v>39326</c:v>
                      </c:pt>
                      <c:pt idx="81">
                        <c:v>39356</c:v>
                      </c:pt>
                      <c:pt idx="82">
                        <c:v>39387</c:v>
                      </c:pt>
                      <c:pt idx="83">
                        <c:v>39417</c:v>
                      </c:pt>
                      <c:pt idx="84">
                        <c:v>39448</c:v>
                      </c:pt>
                      <c:pt idx="85">
                        <c:v>39479</c:v>
                      </c:pt>
                      <c:pt idx="86">
                        <c:v>39508</c:v>
                      </c:pt>
                      <c:pt idx="87">
                        <c:v>39539</c:v>
                      </c:pt>
                      <c:pt idx="88">
                        <c:v>39569</c:v>
                      </c:pt>
                      <c:pt idx="89">
                        <c:v>39600</c:v>
                      </c:pt>
                      <c:pt idx="90">
                        <c:v>39630</c:v>
                      </c:pt>
                      <c:pt idx="91">
                        <c:v>39661</c:v>
                      </c:pt>
                      <c:pt idx="92">
                        <c:v>39692</c:v>
                      </c:pt>
                      <c:pt idx="93">
                        <c:v>39722</c:v>
                      </c:pt>
                      <c:pt idx="94">
                        <c:v>39753</c:v>
                      </c:pt>
                      <c:pt idx="95">
                        <c:v>39783</c:v>
                      </c:pt>
                      <c:pt idx="96">
                        <c:v>39814</c:v>
                      </c:pt>
                      <c:pt idx="97">
                        <c:v>39845</c:v>
                      </c:pt>
                      <c:pt idx="98">
                        <c:v>39873</c:v>
                      </c:pt>
                      <c:pt idx="99">
                        <c:v>39904</c:v>
                      </c:pt>
                      <c:pt idx="100">
                        <c:v>39934</c:v>
                      </c:pt>
                      <c:pt idx="101">
                        <c:v>39965</c:v>
                      </c:pt>
                      <c:pt idx="102">
                        <c:v>39995</c:v>
                      </c:pt>
                      <c:pt idx="103">
                        <c:v>40026</c:v>
                      </c:pt>
                      <c:pt idx="104">
                        <c:v>40057</c:v>
                      </c:pt>
                      <c:pt idx="105">
                        <c:v>40087</c:v>
                      </c:pt>
                      <c:pt idx="106">
                        <c:v>40118</c:v>
                      </c:pt>
                      <c:pt idx="107">
                        <c:v>40148</c:v>
                      </c:pt>
                      <c:pt idx="108">
                        <c:v>40179</c:v>
                      </c:pt>
                      <c:pt idx="109">
                        <c:v>40210</c:v>
                      </c:pt>
                      <c:pt idx="110">
                        <c:v>40238</c:v>
                      </c:pt>
                      <c:pt idx="111">
                        <c:v>40269</c:v>
                      </c:pt>
                      <c:pt idx="112">
                        <c:v>40299</c:v>
                      </c:pt>
                      <c:pt idx="113">
                        <c:v>40330</c:v>
                      </c:pt>
                      <c:pt idx="114">
                        <c:v>40360</c:v>
                      </c:pt>
                      <c:pt idx="115">
                        <c:v>40391</c:v>
                      </c:pt>
                      <c:pt idx="116">
                        <c:v>40422</c:v>
                      </c:pt>
                      <c:pt idx="117">
                        <c:v>40452</c:v>
                      </c:pt>
                      <c:pt idx="118">
                        <c:v>40483</c:v>
                      </c:pt>
                      <c:pt idx="119">
                        <c:v>40513</c:v>
                      </c:pt>
                      <c:pt idx="120">
                        <c:v>40544</c:v>
                      </c:pt>
                      <c:pt idx="121">
                        <c:v>40575</c:v>
                      </c:pt>
                      <c:pt idx="122">
                        <c:v>40603</c:v>
                      </c:pt>
                      <c:pt idx="123">
                        <c:v>40634</c:v>
                      </c:pt>
                      <c:pt idx="124">
                        <c:v>40664</c:v>
                      </c:pt>
                      <c:pt idx="125">
                        <c:v>40695</c:v>
                      </c:pt>
                      <c:pt idx="126">
                        <c:v>40725</c:v>
                      </c:pt>
                      <c:pt idx="127">
                        <c:v>40756</c:v>
                      </c:pt>
                      <c:pt idx="128">
                        <c:v>40787</c:v>
                      </c:pt>
                      <c:pt idx="129">
                        <c:v>40817</c:v>
                      </c:pt>
                      <c:pt idx="130">
                        <c:v>40848</c:v>
                      </c:pt>
                      <c:pt idx="131">
                        <c:v>40878</c:v>
                      </c:pt>
                      <c:pt idx="132">
                        <c:v>40909</c:v>
                      </c:pt>
                      <c:pt idx="133">
                        <c:v>40940</c:v>
                      </c:pt>
                      <c:pt idx="134">
                        <c:v>40969</c:v>
                      </c:pt>
                      <c:pt idx="135">
                        <c:v>41000</c:v>
                      </c:pt>
                      <c:pt idx="136">
                        <c:v>41030</c:v>
                      </c:pt>
                      <c:pt idx="137">
                        <c:v>41061</c:v>
                      </c:pt>
                      <c:pt idx="138">
                        <c:v>41091</c:v>
                      </c:pt>
                      <c:pt idx="139">
                        <c:v>41122</c:v>
                      </c:pt>
                      <c:pt idx="140">
                        <c:v>41153</c:v>
                      </c:pt>
                      <c:pt idx="141">
                        <c:v>41183</c:v>
                      </c:pt>
                      <c:pt idx="142">
                        <c:v>41214</c:v>
                      </c:pt>
                      <c:pt idx="143">
                        <c:v>41244</c:v>
                      </c:pt>
                      <c:pt idx="144">
                        <c:v>41275</c:v>
                      </c:pt>
                      <c:pt idx="145">
                        <c:v>41306</c:v>
                      </c:pt>
                      <c:pt idx="146">
                        <c:v>41334</c:v>
                      </c:pt>
                      <c:pt idx="147">
                        <c:v>41365</c:v>
                      </c:pt>
                      <c:pt idx="148">
                        <c:v>41395</c:v>
                      </c:pt>
                      <c:pt idx="149">
                        <c:v>41426</c:v>
                      </c:pt>
                      <c:pt idx="150">
                        <c:v>41456</c:v>
                      </c:pt>
                      <c:pt idx="151">
                        <c:v>41487</c:v>
                      </c:pt>
                      <c:pt idx="152">
                        <c:v>41518</c:v>
                      </c:pt>
                      <c:pt idx="153">
                        <c:v>41548</c:v>
                      </c:pt>
                      <c:pt idx="154">
                        <c:v>41579</c:v>
                      </c:pt>
                      <c:pt idx="155">
                        <c:v>41609</c:v>
                      </c:pt>
                      <c:pt idx="156">
                        <c:v>41640</c:v>
                      </c:pt>
                      <c:pt idx="157">
                        <c:v>41671</c:v>
                      </c:pt>
                      <c:pt idx="158">
                        <c:v>41699</c:v>
                      </c:pt>
                      <c:pt idx="159">
                        <c:v>41730</c:v>
                      </c:pt>
                      <c:pt idx="160">
                        <c:v>41760</c:v>
                      </c:pt>
                      <c:pt idx="161">
                        <c:v>41791</c:v>
                      </c:pt>
                      <c:pt idx="162">
                        <c:v>41821</c:v>
                      </c:pt>
                      <c:pt idx="163">
                        <c:v>41852</c:v>
                      </c:pt>
                      <c:pt idx="164">
                        <c:v>41883</c:v>
                      </c:pt>
                      <c:pt idx="165">
                        <c:v>41913</c:v>
                      </c:pt>
                      <c:pt idx="166">
                        <c:v>41944</c:v>
                      </c:pt>
                      <c:pt idx="167">
                        <c:v>41974</c:v>
                      </c:pt>
                      <c:pt idx="168">
                        <c:v>42005</c:v>
                      </c:pt>
                      <c:pt idx="169">
                        <c:v>42036</c:v>
                      </c:pt>
                      <c:pt idx="170">
                        <c:v>42064</c:v>
                      </c:pt>
                      <c:pt idx="171">
                        <c:v>42095</c:v>
                      </c:pt>
                      <c:pt idx="172">
                        <c:v>42125</c:v>
                      </c:pt>
                      <c:pt idx="173">
                        <c:v>42156</c:v>
                      </c:pt>
                      <c:pt idx="174">
                        <c:v>42186</c:v>
                      </c:pt>
                      <c:pt idx="175">
                        <c:v>42217</c:v>
                      </c:pt>
                      <c:pt idx="176">
                        <c:v>42248</c:v>
                      </c:pt>
                      <c:pt idx="177">
                        <c:v>42278</c:v>
                      </c:pt>
                      <c:pt idx="178">
                        <c:v>42309</c:v>
                      </c:pt>
                      <c:pt idx="179">
                        <c:v>42339</c:v>
                      </c:pt>
                      <c:pt idx="180">
                        <c:v>42370</c:v>
                      </c:pt>
                      <c:pt idx="181">
                        <c:v>42401</c:v>
                      </c:pt>
                      <c:pt idx="182">
                        <c:v>42430</c:v>
                      </c:pt>
                      <c:pt idx="183">
                        <c:v>42461</c:v>
                      </c:pt>
                      <c:pt idx="184">
                        <c:v>42491</c:v>
                      </c:pt>
                      <c:pt idx="185">
                        <c:v>42522</c:v>
                      </c:pt>
                      <c:pt idx="186">
                        <c:v>42552</c:v>
                      </c:pt>
                      <c:pt idx="187">
                        <c:v>42583</c:v>
                      </c:pt>
                      <c:pt idx="188">
                        <c:v>42614</c:v>
                      </c:pt>
                      <c:pt idx="189">
                        <c:v>42644</c:v>
                      </c:pt>
                      <c:pt idx="190">
                        <c:v>42675</c:v>
                      </c:pt>
                      <c:pt idx="191">
                        <c:v>42705</c:v>
                      </c:pt>
                      <c:pt idx="192">
                        <c:v>42736</c:v>
                      </c:pt>
                      <c:pt idx="193">
                        <c:v>42767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FX!$C$36:$C$229</c15:sqref>
                        </c15:formulaRef>
                      </c:ext>
                    </c:extLst>
                    <c:numCache>
                      <c:formatCode>General</c:formatCode>
                      <c:ptCount val="194"/>
                      <c:pt idx="0">
                        <c:v>1.2377</c:v>
                      </c:pt>
                      <c:pt idx="1">
                        <c:v>1.2377</c:v>
                      </c:pt>
                      <c:pt idx="2">
                        <c:v>1.2377</c:v>
                      </c:pt>
                      <c:pt idx="3">
                        <c:v>1.2377</c:v>
                      </c:pt>
                      <c:pt idx="4">
                        <c:v>1.2377</c:v>
                      </c:pt>
                      <c:pt idx="5">
                        <c:v>1.2377</c:v>
                      </c:pt>
                      <c:pt idx="6">
                        <c:v>1.2377</c:v>
                      </c:pt>
                      <c:pt idx="7">
                        <c:v>1.2377</c:v>
                      </c:pt>
                      <c:pt idx="8">
                        <c:v>1.2377</c:v>
                      </c:pt>
                      <c:pt idx="9">
                        <c:v>1.2377</c:v>
                      </c:pt>
                      <c:pt idx="10">
                        <c:v>1.2377</c:v>
                      </c:pt>
                      <c:pt idx="11">
                        <c:v>1.2377</c:v>
                      </c:pt>
                      <c:pt idx="12">
                        <c:v>1.2377</c:v>
                      </c:pt>
                      <c:pt idx="13">
                        <c:v>1.2377</c:v>
                      </c:pt>
                      <c:pt idx="14">
                        <c:v>1.2377</c:v>
                      </c:pt>
                      <c:pt idx="15">
                        <c:v>1.2377</c:v>
                      </c:pt>
                      <c:pt idx="16">
                        <c:v>1.2377</c:v>
                      </c:pt>
                      <c:pt idx="17">
                        <c:v>1.2377</c:v>
                      </c:pt>
                      <c:pt idx="18">
                        <c:v>1.2377</c:v>
                      </c:pt>
                      <c:pt idx="19">
                        <c:v>1.2377</c:v>
                      </c:pt>
                      <c:pt idx="20">
                        <c:v>1.2377</c:v>
                      </c:pt>
                      <c:pt idx="21">
                        <c:v>1.2377</c:v>
                      </c:pt>
                      <c:pt idx="22">
                        <c:v>1.2377</c:v>
                      </c:pt>
                      <c:pt idx="23">
                        <c:v>1.2377</c:v>
                      </c:pt>
                      <c:pt idx="24">
                        <c:v>1.2377</c:v>
                      </c:pt>
                      <c:pt idx="25">
                        <c:v>1.2377</c:v>
                      </c:pt>
                      <c:pt idx="26">
                        <c:v>1.2377</c:v>
                      </c:pt>
                      <c:pt idx="27">
                        <c:v>1.2377</c:v>
                      </c:pt>
                      <c:pt idx="28">
                        <c:v>1.2377</c:v>
                      </c:pt>
                      <c:pt idx="29">
                        <c:v>1.2377</c:v>
                      </c:pt>
                      <c:pt idx="30">
                        <c:v>1.2377</c:v>
                      </c:pt>
                      <c:pt idx="31">
                        <c:v>1.2377</c:v>
                      </c:pt>
                      <c:pt idx="32">
                        <c:v>1.2377</c:v>
                      </c:pt>
                      <c:pt idx="33">
                        <c:v>1.2377</c:v>
                      </c:pt>
                      <c:pt idx="34">
                        <c:v>1.2377</c:v>
                      </c:pt>
                      <c:pt idx="35">
                        <c:v>1.2377</c:v>
                      </c:pt>
                      <c:pt idx="36">
                        <c:v>1.2377</c:v>
                      </c:pt>
                      <c:pt idx="37">
                        <c:v>1.2377</c:v>
                      </c:pt>
                      <c:pt idx="38">
                        <c:v>1.2377</c:v>
                      </c:pt>
                      <c:pt idx="39">
                        <c:v>1.2377</c:v>
                      </c:pt>
                      <c:pt idx="40">
                        <c:v>1.2377</c:v>
                      </c:pt>
                      <c:pt idx="41">
                        <c:v>1.2377</c:v>
                      </c:pt>
                      <c:pt idx="42">
                        <c:v>1.2377</c:v>
                      </c:pt>
                      <c:pt idx="43">
                        <c:v>1.2377</c:v>
                      </c:pt>
                      <c:pt idx="44">
                        <c:v>1.2377</c:v>
                      </c:pt>
                      <c:pt idx="45">
                        <c:v>1.2377</c:v>
                      </c:pt>
                      <c:pt idx="46">
                        <c:v>1.2377</c:v>
                      </c:pt>
                      <c:pt idx="47">
                        <c:v>1.2377</c:v>
                      </c:pt>
                      <c:pt idx="48">
                        <c:v>1.2377</c:v>
                      </c:pt>
                      <c:pt idx="49">
                        <c:v>1.2377</c:v>
                      </c:pt>
                      <c:pt idx="50">
                        <c:v>1.2377</c:v>
                      </c:pt>
                      <c:pt idx="51">
                        <c:v>1.2377</c:v>
                      </c:pt>
                      <c:pt idx="52">
                        <c:v>1.2377</c:v>
                      </c:pt>
                      <c:pt idx="53">
                        <c:v>1.2377</c:v>
                      </c:pt>
                      <c:pt idx="54">
                        <c:v>1.2377</c:v>
                      </c:pt>
                      <c:pt idx="55">
                        <c:v>1.2377</c:v>
                      </c:pt>
                      <c:pt idx="56">
                        <c:v>1.2377</c:v>
                      </c:pt>
                      <c:pt idx="57">
                        <c:v>1.2377</c:v>
                      </c:pt>
                      <c:pt idx="58">
                        <c:v>1.2377</c:v>
                      </c:pt>
                      <c:pt idx="59">
                        <c:v>1.2377</c:v>
                      </c:pt>
                      <c:pt idx="60">
                        <c:v>1.2377</c:v>
                      </c:pt>
                      <c:pt idx="61">
                        <c:v>1.2377</c:v>
                      </c:pt>
                      <c:pt idx="62">
                        <c:v>1.2377</c:v>
                      </c:pt>
                      <c:pt idx="63">
                        <c:v>1.2377</c:v>
                      </c:pt>
                      <c:pt idx="64">
                        <c:v>1.2377</c:v>
                      </c:pt>
                      <c:pt idx="65">
                        <c:v>1.2377</c:v>
                      </c:pt>
                      <c:pt idx="66">
                        <c:v>1.2377</c:v>
                      </c:pt>
                      <c:pt idx="67">
                        <c:v>1.2377</c:v>
                      </c:pt>
                      <c:pt idx="68">
                        <c:v>1.2377</c:v>
                      </c:pt>
                      <c:pt idx="69">
                        <c:v>1.2377</c:v>
                      </c:pt>
                      <c:pt idx="70">
                        <c:v>1.2377</c:v>
                      </c:pt>
                      <c:pt idx="71">
                        <c:v>1.2377</c:v>
                      </c:pt>
                      <c:pt idx="72">
                        <c:v>1.2377</c:v>
                      </c:pt>
                      <c:pt idx="73">
                        <c:v>1.2377</c:v>
                      </c:pt>
                      <c:pt idx="74">
                        <c:v>1.2377</c:v>
                      </c:pt>
                      <c:pt idx="75">
                        <c:v>1.2377</c:v>
                      </c:pt>
                      <c:pt idx="76">
                        <c:v>1.2377</c:v>
                      </c:pt>
                      <c:pt idx="77">
                        <c:v>1.2377</c:v>
                      </c:pt>
                      <c:pt idx="78">
                        <c:v>1.2377</c:v>
                      </c:pt>
                      <c:pt idx="79">
                        <c:v>1.2377</c:v>
                      </c:pt>
                      <c:pt idx="80">
                        <c:v>1.2377</c:v>
                      </c:pt>
                      <c:pt idx="81">
                        <c:v>1.2377</c:v>
                      </c:pt>
                      <c:pt idx="82">
                        <c:v>1.2377</c:v>
                      </c:pt>
                      <c:pt idx="83">
                        <c:v>1.2377</c:v>
                      </c:pt>
                      <c:pt idx="84">
                        <c:v>1.2377</c:v>
                      </c:pt>
                      <c:pt idx="85">
                        <c:v>1.2377</c:v>
                      </c:pt>
                      <c:pt idx="86">
                        <c:v>1.2377</c:v>
                      </c:pt>
                      <c:pt idx="87">
                        <c:v>1.2377</c:v>
                      </c:pt>
                      <c:pt idx="88">
                        <c:v>1.2377</c:v>
                      </c:pt>
                      <c:pt idx="89">
                        <c:v>1.2377</c:v>
                      </c:pt>
                      <c:pt idx="90">
                        <c:v>1.2377</c:v>
                      </c:pt>
                      <c:pt idx="91">
                        <c:v>1.2377</c:v>
                      </c:pt>
                      <c:pt idx="92">
                        <c:v>1.2377</c:v>
                      </c:pt>
                      <c:pt idx="93">
                        <c:v>1.2377</c:v>
                      </c:pt>
                      <c:pt idx="94">
                        <c:v>1.2377</c:v>
                      </c:pt>
                      <c:pt idx="95">
                        <c:v>1.2377</c:v>
                      </c:pt>
                      <c:pt idx="96">
                        <c:v>1.2377</c:v>
                      </c:pt>
                      <c:pt idx="97">
                        <c:v>1.2377</c:v>
                      </c:pt>
                      <c:pt idx="98">
                        <c:v>1.2377</c:v>
                      </c:pt>
                      <c:pt idx="99">
                        <c:v>1.2377</c:v>
                      </c:pt>
                      <c:pt idx="100">
                        <c:v>1.2377</c:v>
                      </c:pt>
                      <c:pt idx="101">
                        <c:v>1.2377</c:v>
                      </c:pt>
                      <c:pt idx="102">
                        <c:v>1.2377</c:v>
                      </c:pt>
                      <c:pt idx="103">
                        <c:v>1.2377</c:v>
                      </c:pt>
                      <c:pt idx="104">
                        <c:v>1.2377</c:v>
                      </c:pt>
                      <c:pt idx="105">
                        <c:v>1.2377</c:v>
                      </c:pt>
                      <c:pt idx="106">
                        <c:v>1.2377</c:v>
                      </c:pt>
                      <c:pt idx="107">
                        <c:v>1.2377</c:v>
                      </c:pt>
                      <c:pt idx="108">
                        <c:v>1.2377</c:v>
                      </c:pt>
                      <c:pt idx="109">
                        <c:v>1.2377</c:v>
                      </c:pt>
                      <c:pt idx="110">
                        <c:v>1.2377</c:v>
                      </c:pt>
                      <c:pt idx="111">
                        <c:v>1.2377</c:v>
                      </c:pt>
                      <c:pt idx="112">
                        <c:v>1.2377</c:v>
                      </c:pt>
                      <c:pt idx="113">
                        <c:v>1.2377</c:v>
                      </c:pt>
                      <c:pt idx="114">
                        <c:v>1.2377</c:v>
                      </c:pt>
                      <c:pt idx="115">
                        <c:v>1.2377</c:v>
                      </c:pt>
                      <c:pt idx="116">
                        <c:v>1.2377</c:v>
                      </c:pt>
                      <c:pt idx="117">
                        <c:v>1.2377</c:v>
                      </c:pt>
                      <c:pt idx="118">
                        <c:v>1.2377</c:v>
                      </c:pt>
                      <c:pt idx="119">
                        <c:v>1.2377</c:v>
                      </c:pt>
                      <c:pt idx="120">
                        <c:v>1.2377</c:v>
                      </c:pt>
                      <c:pt idx="121">
                        <c:v>1.2377</c:v>
                      </c:pt>
                      <c:pt idx="122">
                        <c:v>1.2377</c:v>
                      </c:pt>
                      <c:pt idx="123">
                        <c:v>1.2377</c:v>
                      </c:pt>
                      <c:pt idx="124">
                        <c:v>1.2377</c:v>
                      </c:pt>
                      <c:pt idx="125">
                        <c:v>1.2377</c:v>
                      </c:pt>
                      <c:pt idx="126">
                        <c:v>1.2377</c:v>
                      </c:pt>
                      <c:pt idx="127">
                        <c:v>1.2377</c:v>
                      </c:pt>
                      <c:pt idx="128">
                        <c:v>1.2377</c:v>
                      </c:pt>
                      <c:pt idx="129">
                        <c:v>1.2377</c:v>
                      </c:pt>
                      <c:pt idx="130">
                        <c:v>1.2377</c:v>
                      </c:pt>
                      <c:pt idx="131">
                        <c:v>1.2377</c:v>
                      </c:pt>
                      <c:pt idx="132">
                        <c:v>1.2377</c:v>
                      </c:pt>
                      <c:pt idx="133">
                        <c:v>1.2377</c:v>
                      </c:pt>
                      <c:pt idx="134">
                        <c:v>1.2377</c:v>
                      </c:pt>
                      <c:pt idx="135">
                        <c:v>1.2377</c:v>
                      </c:pt>
                      <c:pt idx="136">
                        <c:v>1.2377</c:v>
                      </c:pt>
                      <c:pt idx="137">
                        <c:v>1.2377</c:v>
                      </c:pt>
                      <c:pt idx="138">
                        <c:v>1.2377</c:v>
                      </c:pt>
                      <c:pt idx="139">
                        <c:v>1.2377</c:v>
                      </c:pt>
                      <c:pt idx="140">
                        <c:v>1.2377</c:v>
                      </c:pt>
                      <c:pt idx="141">
                        <c:v>1.2377</c:v>
                      </c:pt>
                      <c:pt idx="142">
                        <c:v>1.2377</c:v>
                      </c:pt>
                      <c:pt idx="143">
                        <c:v>1.2377</c:v>
                      </c:pt>
                      <c:pt idx="144">
                        <c:v>1.2377</c:v>
                      </c:pt>
                      <c:pt idx="145">
                        <c:v>1.2377</c:v>
                      </c:pt>
                      <c:pt idx="146">
                        <c:v>1.2377</c:v>
                      </c:pt>
                      <c:pt idx="147">
                        <c:v>1.2377</c:v>
                      </c:pt>
                      <c:pt idx="148">
                        <c:v>1.2377</c:v>
                      </c:pt>
                      <c:pt idx="149">
                        <c:v>1.2377</c:v>
                      </c:pt>
                      <c:pt idx="150">
                        <c:v>1.2377</c:v>
                      </c:pt>
                      <c:pt idx="151">
                        <c:v>1.2377</c:v>
                      </c:pt>
                      <c:pt idx="152">
                        <c:v>1.2377</c:v>
                      </c:pt>
                      <c:pt idx="153">
                        <c:v>1.2377</c:v>
                      </c:pt>
                      <c:pt idx="154">
                        <c:v>1.2377</c:v>
                      </c:pt>
                      <c:pt idx="155">
                        <c:v>1.2377</c:v>
                      </c:pt>
                      <c:pt idx="156">
                        <c:v>1.2377</c:v>
                      </c:pt>
                      <c:pt idx="157">
                        <c:v>1.2377</c:v>
                      </c:pt>
                      <c:pt idx="158">
                        <c:v>1.2377</c:v>
                      </c:pt>
                      <c:pt idx="159">
                        <c:v>1.2377</c:v>
                      </c:pt>
                      <c:pt idx="160">
                        <c:v>1.2377</c:v>
                      </c:pt>
                      <c:pt idx="161">
                        <c:v>1.2377</c:v>
                      </c:pt>
                      <c:pt idx="162">
                        <c:v>1.2377</c:v>
                      </c:pt>
                      <c:pt idx="163">
                        <c:v>1.2377</c:v>
                      </c:pt>
                      <c:pt idx="164">
                        <c:v>1.2377</c:v>
                      </c:pt>
                      <c:pt idx="165">
                        <c:v>1.2377</c:v>
                      </c:pt>
                      <c:pt idx="166">
                        <c:v>1.2377</c:v>
                      </c:pt>
                      <c:pt idx="167">
                        <c:v>1.2377</c:v>
                      </c:pt>
                      <c:pt idx="168">
                        <c:v>1.2377</c:v>
                      </c:pt>
                      <c:pt idx="169">
                        <c:v>1.2377</c:v>
                      </c:pt>
                      <c:pt idx="170">
                        <c:v>1.2377</c:v>
                      </c:pt>
                      <c:pt idx="171">
                        <c:v>1.2377</c:v>
                      </c:pt>
                      <c:pt idx="172">
                        <c:v>1.2377</c:v>
                      </c:pt>
                      <c:pt idx="173">
                        <c:v>1.2377</c:v>
                      </c:pt>
                      <c:pt idx="174">
                        <c:v>1.2377</c:v>
                      </c:pt>
                      <c:pt idx="175">
                        <c:v>1.2377</c:v>
                      </c:pt>
                      <c:pt idx="176">
                        <c:v>1.2377</c:v>
                      </c:pt>
                      <c:pt idx="177">
                        <c:v>1.2377</c:v>
                      </c:pt>
                      <c:pt idx="178">
                        <c:v>1.2377</c:v>
                      </c:pt>
                      <c:pt idx="179">
                        <c:v>1.2377</c:v>
                      </c:pt>
                      <c:pt idx="180">
                        <c:v>1.2377</c:v>
                      </c:pt>
                      <c:pt idx="181">
                        <c:v>1.2377</c:v>
                      </c:pt>
                      <c:pt idx="182">
                        <c:v>1.2377</c:v>
                      </c:pt>
                      <c:pt idx="183">
                        <c:v>1.2377</c:v>
                      </c:pt>
                      <c:pt idx="184">
                        <c:v>1.2377</c:v>
                      </c:pt>
                      <c:pt idx="185">
                        <c:v>1.2377</c:v>
                      </c:pt>
                      <c:pt idx="186">
                        <c:v>1.2377</c:v>
                      </c:pt>
                      <c:pt idx="187">
                        <c:v>1.2377</c:v>
                      </c:pt>
                      <c:pt idx="188">
                        <c:v>1.2377</c:v>
                      </c:pt>
                      <c:pt idx="189">
                        <c:v>1.2377</c:v>
                      </c:pt>
                      <c:pt idx="190">
                        <c:v>1.2377</c:v>
                      </c:pt>
                      <c:pt idx="191">
                        <c:v>1.2377</c:v>
                      </c:pt>
                      <c:pt idx="192">
                        <c:v>1.2377</c:v>
                      </c:pt>
                      <c:pt idx="193">
                        <c:v>1.2377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AA7-43FE-9C15-9307C3A6D617}"/>
                  </c:ext>
                </c:extLst>
              </c15:ser>
            </c15:filteredLineSeries>
          </c:ext>
        </c:extLst>
      </c:lineChart>
      <c:dateAx>
        <c:axId val="121339888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403456"/>
        <c:crosses val="autoZero"/>
        <c:auto val="1"/>
        <c:lblOffset val="100"/>
        <c:baseTimeUnit val="months"/>
      </c:dateAx>
      <c:valAx>
        <c:axId val="1213403456"/>
        <c:scaling>
          <c:orientation val="minMax"/>
          <c:max val="1.6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39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Dollar</a:t>
            </a:r>
            <a:r>
              <a:rPr lang="en-US" baseline="0"/>
              <a:t> / Euro Exchange Rate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531889763779518E-2"/>
          <c:y val="9.2084788572978207E-2"/>
          <c:w val="0.91513477690288714"/>
          <c:h val="0.66955454664941383"/>
        </c:manualLayout>
      </c:layout>
      <c:areaChart>
        <c:grouping val="standard"/>
        <c:varyColors val="0"/>
        <c:ser>
          <c:idx val="2"/>
          <c:order val="2"/>
          <c:tx>
            <c:v>Financial Crisis</c:v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FX!$D$36:$D$229</c:f>
              <c:numCache>
                <c:formatCode>General</c:formatCode>
                <c:ptCount val="1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F-4DDC-9202-9F9039204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398880"/>
        <c:axId val="1213403456"/>
      </c:area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1.1575196850393701E-2"/>
                  <c:y val="-2.87406158721950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FX!$A$36:$A$229</c:f>
              <c:numCache>
                <c:formatCode>yyyy\-mm\-dd</c:formatCode>
                <c:ptCount val="194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</c:numCache>
            </c:numRef>
          </c:cat>
          <c:val>
            <c:numRef>
              <c:f>FX!$B$36:$B$229</c:f>
              <c:numCache>
                <c:formatCode>0.0000</c:formatCode>
                <c:ptCount val="194"/>
                <c:pt idx="0">
                  <c:v>0.93759999999999999</c:v>
                </c:pt>
                <c:pt idx="1">
                  <c:v>0.92049999999999998</c:v>
                </c:pt>
                <c:pt idx="2">
                  <c:v>0.9083</c:v>
                </c:pt>
                <c:pt idx="3">
                  <c:v>0.89249999999999996</c:v>
                </c:pt>
                <c:pt idx="4">
                  <c:v>0.87529999999999997</c:v>
                </c:pt>
                <c:pt idx="5">
                  <c:v>0.85299999999999998</c:v>
                </c:pt>
                <c:pt idx="6">
                  <c:v>0.86150000000000004</c:v>
                </c:pt>
                <c:pt idx="7">
                  <c:v>0.90139999999999998</c:v>
                </c:pt>
                <c:pt idx="8">
                  <c:v>0.91139999999999999</c:v>
                </c:pt>
                <c:pt idx="9">
                  <c:v>0.90500000000000003</c:v>
                </c:pt>
                <c:pt idx="10">
                  <c:v>0.88829999999999998</c:v>
                </c:pt>
                <c:pt idx="11">
                  <c:v>0.89119999999999999</c:v>
                </c:pt>
                <c:pt idx="12">
                  <c:v>0.88319999999999999</c:v>
                </c:pt>
                <c:pt idx="13">
                  <c:v>0.87070000000000003</c:v>
                </c:pt>
                <c:pt idx="14">
                  <c:v>0.87660000000000005</c:v>
                </c:pt>
                <c:pt idx="15">
                  <c:v>0.88600000000000001</c:v>
                </c:pt>
                <c:pt idx="16">
                  <c:v>0.91700000000000004</c:v>
                </c:pt>
                <c:pt idx="17">
                  <c:v>0.95609999999999995</c:v>
                </c:pt>
                <c:pt idx="18">
                  <c:v>0.99350000000000005</c:v>
                </c:pt>
                <c:pt idx="19">
                  <c:v>0.97809999999999997</c:v>
                </c:pt>
                <c:pt idx="20">
                  <c:v>0.98060000000000003</c:v>
                </c:pt>
                <c:pt idx="21">
                  <c:v>0.98119999999999996</c:v>
                </c:pt>
                <c:pt idx="22">
                  <c:v>1.0013000000000001</c:v>
                </c:pt>
                <c:pt idx="23">
                  <c:v>1.0194000000000001</c:v>
                </c:pt>
                <c:pt idx="24">
                  <c:v>1.0622</c:v>
                </c:pt>
                <c:pt idx="25">
                  <c:v>1.0785</c:v>
                </c:pt>
                <c:pt idx="26">
                  <c:v>1.0797000000000001</c:v>
                </c:pt>
                <c:pt idx="27">
                  <c:v>1.0862000000000001</c:v>
                </c:pt>
                <c:pt idx="28">
                  <c:v>1.1556</c:v>
                </c:pt>
                <c:pt idx="29">
                  <c:v>1.1674</c:v>
                </c:pt>
                <c:pt idx="30">
                  <c:v>1.1365000000000001</c:v>
                </c:pt>
                <c:pt idx="31">
                  <c:v>1.1154999999999999</c:v>
                </c:pt>
                <c:pt idx="32">
                  <c:v>1.1267</c:v>
                </c:pt>
                <c:pt idx="33">
                  <c:v>1.1714</c:v>
                </c:pt>
                <c:pt idx="34">
                  <c:v>1.171</c:v>
                </c:pt>
                <c:pt idx="35">
                  <c:v>1.2298</c:v>
                </c:pt>
                <c:pt idx="36">
                  <c:v>1.2638</c:v>
                </c:pt>
                <c:pt idx="37">
                  <c:v>1.264</c:v>
                </c:pt>
                <c:pt idx="38">
                  <c:v>1.2261</c:v>
                </c:pt>
                <c:pt idx="39">
                  <c:v>1.1989000000000001</c:v>
                </c:pt>
                <c:pt idx="40">
                  <c:v>1.2</c:v>
                </c:pt>
                <c:pt idx="41">
                  <c:v>1.2145999999999999</c:v>
                </c:pt>
                <c:pt idx="42">
                  <c:v>1.2265999999999999</c:v>
                </c:pt>
                <c:pt idx="43">
                  <c:v>1.2191000000000001</c:v>
                </c:pt>
                <c:pt idx="44">
                  <c:v>1.2223999999999999</c:v>
                </c:pt>
                <c:pt idx="45">
                  <c:v>1.2506999999999999</c:v>
                </c:pt>
                <c:pt idx="46">
                  <c:v>1.2997000000000001</c:v>
                </c:pt>
                <c:pt idx="47">
                  <c:v>1.3406</c:v>
                </c:pt>
                <c:pt idx="48">
                  <c:v>1.3123</c:v>
                </c:pt>
                <c:pt idx="49">
                  <c:v>1.3012999999999999</c:v>
                </c:pt>
                <c:pt idx="50">
                  <c:v>1.3185</c:v>
                </c:pt>
                <c:pt idx="51">
                  <c:v>1.2943</c:v>
                </c:pt>
                <c:pt idx="52">
                  <c:v>1.2697000000000001</c:v>
                </c:pt>
                <c:pt idx="53">
                  <c:v>1.2155</c:v>
                </c:pt>
                <c:pt idx="54">
                  <c:v>1.2040999999999999</c:v>
                </c:pt>
                <c:pt idx="55">
                  <c:v>1.2295</c:v>
                </c:pt>
                <c:pt idx="56">
                  <c:v>1.2234</c:v>
                </c:pt>
                <c:pt idx="57">
                  <c:v>1.2021999999999999</c:v>
                </c:pt>
                <c:pt idx="58">
                  <c:v>1.1789000000000001</c:v>
                </c:pt>
                <c:pt idx="59">
                  <c:v>1.1860999999999999</c:v>
                </c:pt>
                <c:pt idx="60">
                  <c:v>1.2125999999999999</c:v>
                </c:pt>
                <c:pt idx="61">
                  <c:v>1.194</c:v>
                </c:pt>
                <c:pt idx="62">
                  <c:v>1.2028000000000001</c:v>
                </c:pt>
                <c:pt idx="63">
                  <c:v>1.2273000000000001</c:v>
                </c:pt>
                <c:pt idx="64">
                  <c:v>1.2766999999999999</c:v>
                </c:pt>
                <c:pt idx="65">
                  <c:v>1.2661</c:v>
                </c:pt>
                <c:pt idx="66">
                  <c:v>1.2681</c:v>
                </c:pt>
                <c:pt idx="67">
                  <c:v>1.2809999999999999</c:v>
                </c:pt>
                <c:pt idx="68">
                  <c:v>1.2722</c:v>
                </c:pt>
                <c:pt idx="69">
                  <c:v>1.2617</c:v>
                </c:pt>
                <c:pt idx="70">
                  <c:v>1.2887999999999999</c:v>
                </c:pt>
                <c:pt idx="71">
                  <c:v>1.3205</c:v>
                </c:pt>
                <c:pt idx="72">
                  <c:v>1.2992999999999999</c:v>
                </c:pt>
                <c:pt idx="73">
                  <c:v>1.3080000000000001</c:v>
                </c:pt>
                <c:pt idx="74">
                  <c:v>1.3246</c:v>
                </c:pt>
                <c:pt idx="75">
                  <c:v>1.3512999999999999</c:v>
                </c:pt>
                <c:pt idx="76">
                  <c:v>1.3517999999999999</c:v>
                </c:pt>
                <c:pt idx="77">
                  <c:v>1.3421000000000001</c:v>
                </c:pt>
                <c:pt idx="78">
                  <c:v>1.3726</c:v>
                </c:pt>
                <c:pt idx="79">
                  <c:v>1.3626</c:v>
                </c:pt>
                <c:pt idx="80">
                  <c:v>1.391</c:v>
                </c:pt>
                <c:pt idx="81">
                  <c:v>1.4233</c:v>
                </c:pt>
                <c:pt idx="82">
                  <c:v>1.4682999999999999</c:v>
                </c:pt>
                <c:pt idx="83">
                  <c:v>1.4559</c:v>
                </c:pt>
                <c:pt idx="84">
                  <c:v>1.4728000000000001</c:v>
                </c:pt>
                <c:pt idx="85">
                  <c:v>1.4759</c:v>
                </c:pt>
                <c:pt idx="86">
                  <c:v>1.552</c:v>
                </c:pt>
                <c:pt idx="87">
                  <c:v>1.5753999999999999</c:v>
                </c:pt>
                <c:pt idx="88">
                  <c:v>1.5553999999999999</c:v>
                </c:pt>
                <c:pt idx="89">
                  <c:v>1.5562</c:v>
                </c:pt>
                <c:pt idx="90">
                  <c:v>1.5759000000000001</c:v>
                </c:pt>
                <c:pt idx="91">
                  <c:v>1.4955000000000001</c:v>
                </c:pt>
                <c:pt idx="92">
                  <c:v>1.4341999999999999</c:v>
                </c:pt>
                <c:pt idx="93">
                  <c:v>1.3266</c:v>
                </c:pt>
                <c:pt idx="94">
                  <c:v>1.2744</c:v>
                </c:pt>
                <c:pt idx="95">
                  <c:v>1.3511</c:v>
                </c:pt>
                <c:pt idx="96">
                  <c:v>1.3244</c:v>
                </c:pt>
                <c:pt idx="97">
                  <c:v>1.2797000000000001</c:v>
                </c:pt>
                <c:pt idx="98">
                  <c:v>1.3049999999999999</c:v>
                </c:pt>
                <c:pt idx="99">
                  <c:v>1.3199000000000001</c:v>
                </c:pt>
                <c:pt idx="100">
                  <c:v>1.3646</c:v>
                </c:pt>
                <c:pt idx="101">
                  <c:v>1.4014</c:v>
                </c:pt>
                <c:pt idx="102">
                  <c:v>1.4092</c:v>
                </c:pt>
                <c:pt idx="103">
                  <c:v>1.4266000000000001</c:v>
                </c:pt>
                <c:pt idx="104">
                  <c:v>1.4575</c:v>
                </c:pt>
                <c:pt idx="105">
                  <c:v>1.4821</c:v>
                </c:pt>
                <c:pt idx="106">
                  <c:v>1.4907999999999999</c:v>
                </c:pt>
                <c:pt idx="107">
                  <c:v>1.4579</c:v>
                </c:pt>
                <c:pt idx="108">
                  <c:v>1.4266000000000001</c:v>
                </c:pt>
                <c:pt idx="109">
                  <c:v>1.3680000000000001</c:v>
                </c:pt>
                <c:pt idx="110">
                  <c:v>1.357</c:v>
                </c:pt>
                <c:pt idx="111">
                  <c:v>1.3416999999999999</c:v>
                </c:pt>
                <c:pt idx="112">
                  <c:v>1.2563</c:v>
                </c:pt>
                <c:pt idx="113">
                  <c:v>1.2222999999999999</c:v>
                </c:pt>
                <c:pt idx="114">
                  <c:v>1.2810999999999999</c:v>
                </c:pt>
                <c:pt idx="115">
                  <c:v>1.2903</c:v>
                </c:pt>
                <c:pt idx="116">
                  <c:v>1.3103</c:v>
                </c:pt>
                <c:pt idx="117">
                  <c:v>1.3900999999999999</c:v>
                </c:pt>
                <c:pt idx="118">
                  <c:v>1.3653999999999999</c:v>
                </c:pt>
                <c:pt idx="119">
                  <c:v>1.3221000000000001</c:v>
                </c:pt>
                <c:pt idx="120">
                  <c:v>1.3371</c:v>
                </c:pt>
                <c:pt idx="121">
                  <c:v>1.3655999999999999</c:v>
                </c:pt>
                <c:pt idx="122">
                  <c:v>1.4019999999999999</c:v>
                </c:pt>
                <c:pt idx="123">
                  <c:v>1.446</c:v>
                </c:pt>
                <c:pt idx="124">
                  <c:v>1.4335</c:v>
                </c:pt>
                <c:pt idx="125">
                  <c:v>1.4402999999999999</c:v>
                </c:pt>
                <c:pt idx="126">
                  <c:v>1.4275</c:v>
                </c:pt>
                <c:pt idx="127">
                  <c:v>1.4333</c:v>
                </c:pt>
                <c:pt idx="128">
                  <c:v>1.3747</c:v>
                </c:pt>
                <c:pt idx="129">
                  <c:v>1.3732</c:v>
                </c:pt>
                <c:pt idx="130">
                  <c:v>1.3557999999999999</c:v>
                </c:pt>
                <c:pt idx="131">
                  <c:v>1.3154999999999999</c:v>
                </c:pt>
                <c:pt idx="132">
                  <c:v>1.2909999999999999</c:v>
                </c:pt>
                <c:pt idx="133">
                  <c:v>1.3238000000000001</c:v>
                </c:pt>
                <c:pt idx="134">
                  <c:v>1.3208</c:v>
                </c:pt>
                <c:pt idx="135">
                  <c:v>1.3160000000000001</c:v>
                </c:pt>
                <c:pt idx="136">
                  <c:v>1.2806</c:v>
                </c:pt>
                <c:pt idx="137">
                  <c:v>1.2541</c:v>
                </c:pt>
                <c:pt idx="138">
                  <c:v>1.2278</c:v>
                </c:pt>
                <c:pt idx="139">
                  <c:v>1.2405999999999999</c:v>
                </c:pt>
                <c:pt idx="140">
                  <c:v>1.2885</c:v>
                </c:pt>
                <c:pt idx="141">
                  <c:v>1.2974000000000001</c:v>
                </c:pt>
                <c:pt idx="142">
                  <c:v>1.2837000000000001</c:v>
                </c:pt>
                <c:pt idx="143">
                  <c:v>1.3119000000000001</c:v>
                </c:pt>
                <c:pt idx="144">
                  <c:v>1.3304</c:v>
                </c:pt>
                <c:pt idx="145">
                  <c:v>1.3347</c:v>
                </c:pt>
                <c:pt idx="146">
                  <c:v>1.2952999999999999</c:v>
                </c:pt>
                <c:pt idx="147">
                  <c:v>1.3025</c:v>
                </c:pt>
                <c:pt idx="148">
                  <c:v>1.2983</c:v>
                </c:pt>
                <c:pt idx="149">
                  <c:v>1.3197000000000001</c:v>
                </c:pt>
                <c:pt idx="150">
                  <c:v>1.3088</c:v>
                </c:pt>
                <c:pt idx="151">
                  <c:v>1.3313999999999999</c:v>
                </c:pt>
                <c:pt idx="152">
                  <c:v>1.3364</c:v>
                </c:pt>
                <c:pt idx="153">
                  <c:v>1.3646</c:v>
                </c:pt>
                <c:pt idx="154">
                  <c:v>1.3491</c:v>
                </c:pt>
                <c:pt idx="155">
                  <c:v>1.3708</c:v>
                </c:pt>
                <c:pt idx="156">
                  <c:v>1.3617999999999999</c:v>
                </c:pt>
                <c:pt idx="157">
                  <c:v>1.3665</c:v>
                </c:pt>
                <c:pt idx="158">
                  <c:v>1.3828</c:v>
                </c:pt>
                <c:pt idx="159">
                  <c:v>1.381</c:v>
                </c:pt>
                <c:pt idx="160">
                  <c:v>1.3738999999999999</c:v>
                </c:pt>
                <c:pt idx="161">
                  <c:v>1.3594999999999999</c:v>
                </c:pt>
                <c:pt idx="162">
                  <c:v>1.3532999999999999</c:v>
                </c:pt>
                <c:pt idx="163">
                  <c:v>1.3314999999999999</c:v>
                </c:pt>
                <c:pt idx="164">
                  <c:v>1.2888999999999999</c:v>
                </c:pt>
                <c:pt idx="165">
                  <c:v>1.2677</c:v>
                </c:pt>
                <c:pt idx="166">
                  <c:v>1.2473000000000001</c:v>
                </c:pt>
                <c:pt idx="167">
                  <c:v>1.2329000000000001</c:v>
                </c:pt>
                <c:pt idx="168">
                  <c:v>1.1615</c:v>
                </c:pt>
                <c:pt idx="169">
                  <c:v>1.135</c:v>
                </c:pt>
                <c:pt idx="170">
                  <c:v>1.0819000000000001</c:v>
                </c:pt>
                <c:pt idx="171">
                  <c:v>1.0822000000000001</c:v>
                </c:pt>
                <c:pt idx="172">
                  <c:v>1.1167</c:v>
                </c:pt>
                <c:pt idx="173">
                  <c:v>1.1226</c:v>
                </c:pt>
                <c:pt idx="174">
                  <c:v>1.0996999999999999</c:v>
                </c:pt>
                <c:pt idx="175">
                  <c:v>1.1135999999999999</c:v>
                </c:pt>
                <c:pt idx="176">
                  <c:v>1.1229</c:v>
                </c:pt>
                <c:pt idx="177">
                  <c:v>1.1228</c:v>
                </c:pt>
                <c:pt idx="178">
                  <c:v>1.0727</c:v>
                </c:pt>
                <c:pt idx="179">
                  <c:v>1.0889</c:v>
                </c:pt>
                <c:pt idx="180">
                  <c:v>1.0854999999999999</c:v>
                </c:pt>
                <c:pt idx="181">
                  <c:v>1.1092</c:v>
                </c:pt>
                <c:pt idx="182">
                  <c:v>1.1133999999999999</c:v>
                </c:pt>
                <c:pt idx="183">
                  <c:v>1.1346000000000001</c:v>
                </c:pt>
                <c:pt idx="184">
                  <c:v>1.1312</c:v>
                </c:pt>
                <c:pt idx="185">
                  <c:v>1.1232</c:v>
                </c:pt>
                <c:pt idx="186">
                  <c:v>1.1054999999999999</c:v>
                </c:pt>
                <c:pt idx="187">
                  <c:v>1.1207</c:v>
                </c:pt>
                <c:pt idx="188">
                  <c:v>1.1217999999999999</c:v>
                </c:pt>
                <c:pt idx="189">
                  <c:v>1.1013999999999999</c:v>
                </c:pt>
                <c:pt idx="190">
                  <c:v>1.0791999999999999</c:v>
                </c:pt>
                <c:pt idx="191">
                  <c:v>1.0545</c:v>
                </c:pt>
                <c:pt idx="192">
                  <c:v>1.0634999999999999</c:v>
                </c:pt>
                <c:pt idx="193">
                  <c:v>1.0649999999999999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48-4B6E-9A06-D27A7C21B9B2}"/>
            </c:ext>
          </c:extLst>
        </c:ser>
        <c:ser>
          <c:idx val="1"/>
          <c:order val="1"/>
          <c:tx>
            <c:v>Level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FX!$A$36:$A$229</c:f>
              <c:numCache>
                <c:formatCode>yyyy\-mm\-dd</c:formatCode>
                <c:ptCount val="194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</c:numCache>
              <c:extLst xmlns:c15="http://schemas.microsoft.com/office/drawing/2012/chart"/>
            </c:numRef>
          </c:cat>
          <c:val>
            <c:numRef>
              <c:f>FX!$C$36:$C$229</c:f>
              <c:numCache>
                <c:formatCode>General</c:formatCode>
                <c:ptCount val="194"/>
                <c:pt idx="0">
                  <c:v>1.2377</c:v>
                </c:pt>
                <c:pt idx="1">
                  <c:v>1.2377</c:v>
                </c:pt>
                <c:pt idx="2">
                  <c:v>1.2377</c:v>
                </c:pt>
                <c:pt idx="3">
                  <c:v>1.2377</c:v>
                </c:pt>
                <c:pt idx="4">
                  <c:v>1.2377</c:v>
                </c:pt>
                <c:pt idx="5">
                  <c:v>1.2377</c:v>
                </c:pt>
                <c:pt idx="6">
                  <c:v>1.2377</c:v>
                </c:pt>
                <c:pt idx="7">
                  <c:v>1.2377</c:v>
                </c:pt>
                <c:pt idx="8">
                  <c:v>1.2377</c:v>
                </c:pt>
                <c:pt idx="9">
                  <c:v>1.2377</c:v>
                </c:pt>
                <c:pt idx="10">
                  <c:v>1.2377</c:v>
                </c:pt>
                <c:pt idx="11">
                  <c:v>1.2377</c:v>
                </c:pt>
                <c:pt idx="12">
                  <c:v>1.2377</c:v>
                </c:pt>
                <c:pt idx="13">
                  <c:v>1.2377</c:v>
                </c:pt>
                <c:pt idx="14">
                  <c:v>1.2377</c:v>
                </c:pt>
                <c:pt idx="15">
                  <c:v>1.2377</c:v>
                </c:pt>
                <c:pt idx="16">
                  <c:v>1.2377</c:v>
                </c:pt>
                <c:pt idx="17">
                  <c:v>1.2377</c:v>
                </c:pt>
                <c:pt idx="18">
                  <c:v>1.2377</c:v>
                </c:pt>
                <c:pt idx="19">
                  <c:v>1.2377</c:v>
                </c:pt>
                <c:pt idx="20">
                  <c:v>1.2377</c:v>
                </c:pt>
                <c:pt idx="21">
                  <c:v>1.2377</c:v>
                </c:pt>
                <c:pt idx="22">
                  <c:v>1.2377</c:v>
                </c:pt>
                <c:pt idx="23">
                  <c:v>1.2377</c:v>
                </c:pt>
                <c:pt idx="24">
                  <c:v>1.2377</c:v>
                </c:pt>
                <c:pt idx="25">
                  <c:v>1.2377</c:v>
                </c:pt>
                <c:pt idx="26">
                  <c:v>1.2377</c:v>
                </c:pt>
                <c:pt idx="27">
                  <c:v>1.2377</c:v>
                </c:pt>
                <c:pt idx="28">
                  <c:v>1.2377</c:v>
                </c:pt>
                <c:pt idx="29">
                  <c:v>1.2377</c:v>
                </c:pt>
                <c:pt idx="30">
                  <c:v>1.2377</c:v>
                </c:pt>
                <c:pt idx="31">
                  <c:v>1.2377</c:v>
                </c:pt>
                <c:pt idx="32">
                  <c:v>1.2377</c:v>
                </c:pt>
                <c:pt idx="33">
                  <c:v>1.2377</c:v>
                </c:pt>
                <c:pt idx="34">
                  <c:v>1.2377</c:v>
                </c:pt>
                <c:pt idx="35">
                  <c:v>1.2377</c:v>
                </c:pt>
                <c:pt idx="36">
                  <c:v>1.2377</c:v>
                </c:pt>
                <c:pt idx="37">
                  <c:v>1.2377</c:v>
                </c:pt>
                <c:pt idx="38">
                  <c:v>1.2377</c:v>
                </c:pt>
                <c:pt idx="39">
                  <c:v>1.2377</c:v>
                </c:pt>
                <c:pt idx="40">
                  <c:v>1.2377</c:v>
                </c:pt>
                <c:pt idx="41">
                  <c:v>1.2377</c:v>
                </c:pt>
                <c:pt idx="42">
                  <c:v>1.2377</c:v>
                </c:pt>
                <c:pt idx="43">
                  <c:v>1.2377</c:v>
                </c:pt>
                <c:pt idx="44">
                  <c:v>1.2377</c:v>
                </c:pt>
                <c:pt idx="45">
                  <c:v>1.2377</c:v>
                </c:pt>
                <c:pt idx="46">
                  <c:v>1.2377</c:v>
                </c:pt>
                <c:pt idx="47">
                  <c:v>1.2377</c:v>
                </c:pt>
                <c:pt idx="48">
                  <c:v>1.2377</c:v>
                </c:pt>
                <c:pt idx="49">
                  <c:v>1.2377</c:v>
                </c:pt>
                <c:pt idx="50">
                  <c:v>1.2377</c:v>
                </c:pt>
                <c:pt idx="51">
                  <c:v>1.2377</c:v>
                </c:pt>
                <c:pt idx="52">
                  <c:v>1.2377</c:v>
                </c:pt>
                <c:pt idx="53">
                  <c:v>1.2377</c:v>
                </c:pt>
                <c:pt idx="54">
                  <c:v>1.2377</c:v>
                </c:pt>
                <c:pt idx="55">
                  <c:v>1.2377</c:v>
                </c:pt>
                <c:pt idx="56">
                  <c:v>1.2377</c:v>
                </c:pt>
                <c:pt idx="57">
                  <c:v>1.2377</c:v>
                </c:pt>
                <c:pt idx="58">
                  <c:v>1.2377</c:v>
                </c:pt>
                <c:pt idx="59">
                  <c:v>1.2377</c:v>
                </c:pt>
                <c:pt idx="60">
                  <c:v>1.2377</c:v>
                </c:pt>
                <c:pt idx="61">
                  <c:v>1.2377</c:v>
                </c:pt>
                <c:pt idx="62">
                  <c:v>1.2377</c:v>
                </c:pt>
                <c:pt idx="63">
                  <c:v>1.2377</c:v>
                </c:pt>
                <c:pt idx="64">
                  <c:v>1.2377</c:v>
                </c:pt>
                <c:pt idx="65">
                  <c:v>1.2377</c:v>
                </c:pt>
                <c:pt idx="66">
                  <c:v>1.2377</c:v>
                </c:pt>
                <c:pt idx="67">
                  <c:v>1.2377</c:v>
                </c:pt>
                <c:pt idx="68">
                  <c:v>1.2377</c:v>
                </c:pt>
                <c:pt idx="69">
                  <c:v>1.2377</c:v>
                </c:pt>
                <c:pt idx="70">
                  <c:v>1.2377</c:v>
                </c:pt>
                <c:pt idx="71">
                  <c:v>1.2377</c:v>
                </c:pt>
                <c:pt idx="72">
                  <c:v>1.2377</c:v>
                </c:pt>
                <c:pt idx="73">
                  <c:v>1.2377</c:v>
                </c:pt>
                <c:pt idx="74">
                  <c:v>1.2377</c:v>
                </c:pt>
                <c:pt idx="75">
                  <c:v>1.2377</c:v>
                </c:pt>
                <c:pt idx="76">
                  <c:v>1.2377</c:v>
                </c:pt>
                <c:pt idx="77">
                  <c:v>1.2377</c:v>
                </c:pt>
                <c:pt idx="78">
                  <c:v>1.2377</c:v>
                </c:pt>
                <c:pt idx="79">
                  <c:v>1.2377</c:v>
                </c:pt>
                <c:pt idx="80">
                  <c:v>1.2377</c:v>
                </c:pt>
                <c:pt idx="81">
                  <c:v>1.2377</c:v>
                </c:pt>
                <c:pt idx="82">
                  <c:v>1.2377</c:v>
                </c:pt>
                <c:pt idx="83">
                  <c:v>1.2377</c:v>
                </c:pt>
                <c:pt idx="84">
                  <c:v>1.2377</c:v>
                </c:pt>
                <c:pt idx="85">
                  <c:v>1.2377</c:v>
                </c:pt>
                <c:pt idx="86">
                  <c:v>1.2377</c:v>
                </c:pt>
                <c:pt idx="87">
                  <c:v>1.2377</c:v>
                </c:pt>
                <c:pt idx="88">
                  <c:v>1.2377</c:v>
                </c:pt>
                <c:pt idx="89">
                  <c:v>1.2377</c:v>
                </c:pt>
                <c:pt idx="90">
                  <c:v>1.2377</c:v>
                </c:pt>
                <c:pt idx="91">
                  <c:v>1.2377</c:v>
                </c:pt>
                <c:pt idx="92">
                  <c:v>1.2377</c:v>
                </c:pt>
                <c:pt idx="93">
                  <c:v>1.2377</c:v>
                </c:pt>
                <c:pt idx="94">
                  <c:v>1.2377</c:v>
                </c:pt>
                <c:pt idx="95">
                  <c:v>1.2377</c:v>
                </c:pt>
                <c:pt idx="96">
                  <c:v>1.2377</c:v>
                </c:pt>
                <c:pt idx="97">
                  <c:v>1.2377</c:v>
                </c:pt>
                <c:pt idx="98">
                  <c:v>1.2377</c:v>
                </c:pt>
                <c:pt idx="99">
                  <c:v>1.2377</c:v>
                </c:pt>
                <c:pt idx="100">
                  <c:v>1.2377</c:v>
                </c:pt>
                <c:pt idx="101">
                  <c:v>1.2377</c:v>
                </c:pt>
                <c:pt idx="102">
                  <c:v>1.2377</c:v>
                </c:pt>
                <c:pt idx="103">
                  <c:v>1.2377</c:v>
                </c:pt>
                <c:pt idx="104">
                  <c:v>1.2377</c:v>
                </c:pt>
                <c:pt idx="105">
                  <c:v>1.2377</c:v>
                </c:pt>
                <c:pt idx="106">
                  <c:v>1.2377</c:v>
                </c:pt>
                <c:pt idx="107">
                  <c:v>1.2377</c:v>
                </c:pt>
                <c:pt idx="108">
                  <c:v>1.2377</c:v>
                </c:pt>
                <c:pt idx="109">
                  <c:v>1.2377</c:v>
                </c:pt>
                <c:pt idx="110">
                  <c:v>1.2377</c:v>
                </c:pt>
                <c:pt idx="111">
                  <c:v>1.2377</c:v>
                </c:pt>
                <c:pt idx="112">
                  <c:v>1.2377</c:v>
                </c:pt>
                <c:pt idx="113">
                  <c:v>1.2377</c:v>
                </c:pt>
                <c:pt idx="114">
                  <c:v>1.2377</c:v>
                </c:pt>
                <c:pt idx="115">
                  <c:v>1.2377</c:v>
                </c:pt>
                <c:pt idx="116">
                  <c:v>1.2377</c:v>
                </c:pt>
                <c:pt idx="117">
                  <c:v>1.2377</c:v>
                </c:pt>
                <c:pt idx="118">
                  <c:v>1.2377</c:v>
                </c:pt>
                <c:pt idx="119">
                  <c:v>1.2377</c:v>
                </c:pt>
                <c:pt idx="120">
                  <c:v>1.2377</c:v>
                </c:pt>
                <c:pt idx="121">
                  <c:v>1.2377</c:v>
                </c:pt>
                <c:pt idx="122">
                  <c:v>1.2377</c:v>
                </c:pt>
                <c:pt idx="123">
                  <c:v>1.2377</c:v>
                </c:pt>
                <c:pt idx="124">
                  <c:v>1.2377</c:v>
                </c:pt>
                <c:pt idx="125">
                  <c:v>1.2377</c:v>
                </c:pt>
                <c:pt idx="126">
                  <c:v>1.2377</c:v>
                </c:pt>
                <c:pt idx="127">
                  <c:v>1.2377</c:v>
                </c:pt>
                <c:pt idx="128">
                  <c:v>1.2377</c:v>
                </c:pt>
                <c:pt idx="129">
                  <c:v>1.2377</c:v>
                </c:pt>
                <c:pt idx="130">
                  <c:v>1.2377</c:v>
                </c:pt>
                <c:pt idx="131">
                  <c:v>1.2377</c:v>
                </c:pt>
                <c:pt idx="132">
                  <c:v>1.2377</c:v>
                </c:pt>
                <c:pt idx="133">
                  <c:v>1.2377</c:v>
                </c:pt>
                <c:pt idx="134">
                  <c:v>1.2377</c:v>
                </c:pt>
                <c:pt idx="135">
                  <c:v>1.2377</c:v>
                </c:pt>
                <c:pt idx="136">
                  <c:v>1.2377</c:v>
                </c:pt>
                <c:pt idx="137">
                  <c:v>1.2377</c:v>
                </c:pt>
                <c:pt idx="138">
                  <c:v>1.2377</c:v>
                </c:pt>
                <c:pt idx="139">
                  <c:v>1.2377</c:v>
                </c:pt>
                <c:pt idx="140">
                  <c:v>1.2377</c:v>
                </c:pt>
                <c:pt idx="141">
                  <c:v>1.2377</c:v>
                </c:pt>
                <c:pt idx="142">
                  <c:v>1.2377</c:v>
                </c:pt>
                <c:pt idx="143">
                  <c:v>1.2377</c:v>
                </c:pt>
                <c:pt idx="144">
                  <c:v>1.2377</c:v>
                </c:pt>
                <c:pt idx="145">
                  <c:v>1.2377</c:v>
                </c:pt>
                <c:pt idx="146">
                  <c:v>1.2377</c:v>
                </c:pt>
                <c:pt idx="147">
                  <c:v>1.2377</c:v>
                </c:pt>
                <c:pt idx="148">
                  <c:v>1.2377</c:v>
                </c:pt>
                <c:pt idx="149">
                  <c:v>1.2377</c:v>
                </c:pt>
                <c:pt idx="150">
                  <c:v>1.2377</c:v>
                </c:pt>
                <c:pt idx="151">
                  <c:v>1.2377</c:v>
                </c:pt>
                <c:pt idx="152">
                  <c:v>1.2377</c:v>
                </c:pt>
                <c:pt idx="153">
                  <c:v>1.2377</c:v>
                </c:pt>
                <c:pt idx="154">
                  <c:v>1.2377</c:v>
                </c:pt>
                <c:pt idx="155">
                  <c:v>1.2377</c:v>
                </c:pt>
                <c:pt idx="156">
                  <c:v>1.2377</c:v>
                </c:pt>
                <c:pt idx="157">
                  <c:v>1.2377</c:v>
                </c:pt>
                <c:pt idx="158">
                  <c:v>1.2377</c:v>
                </c:pt>
                <c:pt idx="159">
                  <c:v>1.2377</c:v>
                </c:pt>
                <c:pt idx="160">
                  <c:v>1.2377</c:v>
                </c:pt>
                <c:pt idx="161">
                  <c:v>1.2377</c:v>
                </c:pt>
                <c:pt idx="162">
                  <c:v>1.2377</c:v>
                </c:pt>
                <c:pt idx="163">
                  <c:v>1.2377</c:v>
                </c:pt>
                <c:pt idx="164">
                  <c:v>1.2377</c:v>
                </c:pt>
                <c:pt idx="165">
                  <c:v>1.2377</c:v>
                </c:pt>
                <c:pt idx="166">
                  <c:v>1.2377</c:v>
                </c:pt>
                <c:pt idx="167">
                  <c:v>1.2377</c:v>
                </c:pt>
                <c:pt idx="168">
                  <c:v>1.2377</c:v>
                </c:pt>
                <c:pt idx="169">
                  <c:v>1.2377</c:v>
                </c:pt>
                <c:pt idx="170">
                  <c:v>1.2377</c:v>
                </c:pt>
                <c:pt idx="171">
                  <c:v>1.2377</c:v>
                </c:pt>
                <c:pt idx="172">
                  <c:v>1.2377</c:v>
                </c:pt>
                <c:pt idx="173">
                  <c:v>1.2377</c:v>
                </c:pt>
                <c:pt idx="174">
                  <c:v>1.2377</c:v>
                </c:pt>
                <c:pt idx="175">
                  <c:v>1.2377</c:v>
                </c:pt>
                <c:pt idx="176">
                  <c:v>1.2377</c:v>
                </c:pt>
                <c:pt idx="177">
                  <c:v>1.2377</c:v>
                </c:pt>
                <c:pt idx="178">
                  <c:v>1.2377</c:v>
                </c:pt>
                <c:pt idx="179">
                  <c:v>1.2377</c:v>
                </c:pt>
                <c:pt idx="180">
                  <c:v>1.2377</c:v>
                </c:pt>
                <c:pt idx="181">
                  <c:v>1.2377</c:v>
                </c:pt>
                <c:pt idx="182">
                  <c:v>1.2377</c:v>
                </c:pt>
                <c:pt idx="183">
                  <c:v>1.2377</c:v>
                </c:pt>
                <c:pt idx="184">
                  <c:v>1.2377</c:v>
                </c:pt>
                <c:pt idx="185">
                  <c:v>1.2377</c:v>
                </c:pt>
                <c:pt idx="186">
                  <c:v>1.2377</c:v>
                </c:pt>
                <c:pt idx="187">
                  <c:v>1.2377</c:v>
                </c:pt>
                <c:pt idx="188">
                  <c:v>1.2377</c:v>
                </c:pt>
                <c:pt idx="189">
                  <c:v>1.2377</c:v>
                </c:pt>
                <c:pt idx="190">
                  <c:v>1.2377</c:v>
                </c:pt>
                <c:pt idx="191">
                  <c:v>1.2377</c:v>
                </c:pt>
                <c:pt idx="192">
                  <c:v>1.2377</c:v>
                </c:pt>
                <c:pt idx="193">
                  <c:v>1.2377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348-4B6E-9A06-D27A7C21B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3398880"/>
        <c:axId val="1213403456"/>
        <c:extLst/>
      </c:lineChart>
      <c:dateAx>
        <c:axId val="121339888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403456"/>
        <c:crosses val="autoZero"/>
        <c:auto val="1"/>
        <c:lblOffset val="100"/>
        <c:baseTimeUnit val="months"/>
      </c:dateAx>
      <c:valAx>
        <c:axId val="1213403456"/>
        <c:scaling>
          <c:orientation val="minMax"/>
          <c:max val="1.6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39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CPI_HCPI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CPI_HCPI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Summary_Values!$A$2:$A$147</c:f>
              <c:numCache>
                <c:formatCode>yyyy\-mm\-dd</c:formatCode>
                <c:ptCount val="146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</c:numCache>
            </c:numRef>
          </c:cat>
          <c:val>
            <c:numRef>
              <c:f>Summary_Values!$F$2:$F$147</c:f>
              <c:numCache>
                <c:formatCode>General</c:formatCode>
                <c:ptCount val="146"/>
                <c:pt idx="0">
                  <c:v>2.2873938602220769</c:v>
                </c:pt>
                <c:pt idx="1">
                  <c:v>2.2896587653034643</c:v>
                </c:pt>
                <c:pt idx="2">
                  <c:v>2.2826791035108176</c:v>
                </c:pt>
                <c:pt idx="3">
                  <c:v>2.2778779294360034</c:v>
                </c:pt>
                <c:pt idx="4">
                  <c:v>2.2773292323465331</c:v>
                </c:pt>
                <c:pt idx="5">
                  <c:v>2.2779626311748142</c:v>
                </c:pt>
                <c:pt idx="6">
                  <c:v>2.2768086198050286</c:v>
                </c:pt>
                <c:pt idx="7">
                  <c:v>2.2785622593068036</c:v>
                </c:pt>
                <c:pt idx="8">
                  <c:v>2.2823860727086536</c:v>
                </c:pt>
                <c:pt idx="9">
                  <c:v>2.2729598362752617</c:v>
                </c:pt>
                <c:pt idx="10">
                  <c:v>2.270574683220274</c:v>
                </c:pt>
                <c:pt idx="11">
                  <c:v>2.2515290519877675</c:v>
                </c:pt>
                <c:pt idx="12">
                  <c:v>2.253754135912446</c:v>
                </c:pt>
                <c:pt idx="13">
                  <c:v>2.2592121982210926</c:v>
                </c:pt>
                <c:pt idx="14">
                  <c:v>2.2590018951358179</c:v>
                </c:pt>
                <c:pt idx="15">
                  <c:v>2.2613507734876115</c:v>
                </c:pt>
                <c:pt idx="16">
                  <c:v>2.2573760200878845</c:v>
                </c:pt>
                <c:pt idx="17">
                  <c:v>2.2597663610099237</c:v>
                </c:pt>
                <c:pt idx="18">
                  <c:v>2.2645542562555008</c:v>
                </c:pt>
                <c:pt idx="19">
                  <c:v>2.2703857268501064</c:v>
                </c:pt>
                <c:pt idx="20">
                  <c:v>2.2684546935706229</c:v>
                </c:pt>
                <c:pt idx="21">
                  <c:v>2.2668167041760441</c:v>
                </c:pt>
                <c:pt idx="22">
                  <c:v>2.2685185185185186</c:v>
                </c:pt>
                <c:pt idx="23">
                  <c:v>2.25280199252802</c:v>
                </c:pt>
                <c:pt idx="24">
                  <c:v>2.2638923498629451</c:v>
                </c:pt>
                <c:pt idx="25">
                  <c:v>2.2722759990071979</c:v>
                </c:pt>
                <c:pt idx="26">
                  <c:v>2.2726711906230723</c:v>
                </c:pt>
                <c:pt idx="27">
                  <c:v>2.2641044592264103</c:v>
                </c:pt>
                <c:pt idx="28">
                  <c:v>2.2618020460988539</c:v>
                </c:pt>
                <c:pt idx="29">
                  <c:v>2.2614797488612579</c:v>
                </c:pt>
                <c:pt idx="30">
                  <c:v>2.2672913327579831</c:v>
                </c:pt>
                <c:pt idx="31">
                  <c:v>2.272559399236735</c:v>
                </c:pt>
                <c:pt idx="32">
                  <c:v>2.2718351324828263</c:v>
                </c:pt>
                <c:pt idx="33">
                  <c:v>2.2660460558549729</c:v>
                </c:pt>
                <c:pt idx="34">
                  <c:v>2.2590914656544632</c:v>
                </c:pt>
                <c:pt idx="35">
                  <c:v>2.249755859375</c:v>
                </c:pt>
                <c:pt idx="36">
                  <c:v>2.2657205774406655</c:v>
                </c:pt>
                <c:pt idx="37">
                  <c:v>2.2726717929940188</c:v>
                </c:pt>
                <c:pt idx="38">
                  <c:v>2.2728926622195269</c:v>
                </c:pt>
                <c:pt idx="39">
                  <c:v>2.2686134910100155</c:v>
                </c:pt>
                <c:pt idx="40">
                  <c:v>2.2744767861438535</c:v>
                </c:pt>
                <c:pt idx="41">
                  <c:v>2.2803221541050607</c:v>
                </c:pt>
                <c:pt idx="42">
                  <c:v>2.2816528129141065</c:v>
                </c:pt>
                <c:pt idx="43">
                  <c:v>2.2784657929541901</c:v>
                </c:pt>
                <c:pt idx="44">
                  <c:v>2.2805332052359795</c:v>
                </c:pt>
                <c:pt idx="45">
                  <c:v>2.2837660007177893</c:v>
                </c:pt>
                <c:pt idx="46">
                  <c:v>2.2866036154674965</c:v>
                </c:pt>
                <c:pt idx="47">
                  <c:v>2.2695289206917115</c:v>
                </c:pt>
                <c:pt idx="48">
                  <c:v>2.2884915396615866</c:v>
                </c:pt>
                <c:pt idx="49">
                  <c:v>2.293161166905787</c:v>
                </c:pt>
                <c:pt idx="50">
                  <c:v>2.2943620178041546</c:v>
                </c:pt>
                <c:pt idx="51">
                  <c:v>2.2999645431982034</c:v>
                </c:pt>
                <c:pt idx="52">
                  <c:v>2.2927231984903877</c:v>
                </c:pt>
                <c:pt idx="53">
                  <c:v>2.2912003769584168</c:v>
                </c:pt>
                <c:pt idx="54">
                  <c:v>2.3045170421040218</c:v>
                </c:pt>
                <c:pt idx="55">
                  <c:v>2.3108601011883754</c:v>
                </c:pt>
                <c:pt idx="56">
                  <c:v>2.3267790262172285</c:v>
                </c:pt>
                <c:pt idx="57">
                  <c:v>2.3254727994396451</c:v>
                </c:pt>
                <c:pt idx="58">
                  <c:v>2.311922311922312</c:v>
                </c:pt>
                <c:pt idx="59">
                  <c:v>2.294776119402985</c:v>
                </c:pt>
                <c:pt idx="60">
                  <c:v>2.3225579761068169</c:v>
                </c:pt>
                <c:pt idx="61">
                  <c:v>2.3207194580705441</c:v>
                </c:pt>
                <c:pt idx="62">
                  <c:v>2.3202880037161773</c:v>
                </c:pt>
                <c:pt idx="63">
                  <c:v>2.3243742069442841</c:v>
                </c:pt>
                <c:pt idx="64">
                  <c:v>2.3294604854480614</c:v>
                </c:pt>
                <c:pt idx="65">
                  <c:v>2.3324520059776988</c:v>
                </c:pt>
                <c:pt idx="66">
                  <c:v>2.3420416618713316</c:v>
                </c:pt>
                <c:pt idx="67">
                  <c:v>2.3447562097516101</c:v>
                </c:pt>
                <c:pt idx="68">
                  <c:v>2.3329883868000461</c:v>
                </c:pt>
                <c:pt idx="69">
                  <c:v>2.3184742647058822</c:v>
                </c:pt>
                <c:pt idx="70">
                  <c:v>2.3142299299414266</c:v>
                </c:pt>
                <c:pt idx="71">
                  <c:v>2.3086603363459561</c:v>
                </c:pt>
                <c:pt idx="72">
                  <c:v>2.3274232493963436</c:v>
                </c:pt>
                <c:pt idx="73">
                  <c:v>2.3331689979362533</c:v>
                </c:pt>
                <c:pt idx="74">
                  <c:v>2.3388610478359908</c:v>
                </c:pt>
                <c:pt idx="75">
                  <c:v>2.3391353553644185</c:v>
                </c:pt>
                <c:pt idx="76">
                  <c:v>2.3478491588574011</c:v>
                </c:pt>
                <c:pt idx="77">
                  <c:v>2.3500112790435375</c:v>
                </c:pt>
                <c:pt idx="78">
                  <c:v>2.354991520633126</c:v>
                </c:pt>
                <c:pt idx="79">
                  <c:v>2.3490792000903853</c:v>
                </c:pt>
                <c:pt idx="80">
                  <c:v>2.3465391108610021</c:v>
                </c:pt>
                <c:pt idx="81">
                  <c:v>2.3399708813976927</c:v>
                </c:pt>
                <c:pt idx="82">
                  <c:v>2.3412832794920351</c:v>
                </c:pt>
                <c:pt idx="83">
                  <c:v>2.3303672473094421</c:v>
                </c:pt>
                <c:pt idx="84">
                  <c:v>2.3502950673644363</c:v>
                </c:pt>
                <c:pt idx="85">
                  <c:v>2.348751802951293</c:v>
                </c:pt>
                <c:pt idx="86">
                  <c:v>2.3462037138775957</c:v>
                </c:pt>
                <c:pt idx="87">
                  <c:v>2.3526776913810097</c:v>
                </c:pt>
                <c:pt idx="88">
                  <c:v>2.357771005659556</c:v>
                </c:pt>
                <c:pt idx="89">
                  <c:v>2.3724926813401277</c:v>
                </c:pt>
                <c:pt idx="90">
                  <c:v>2.3883170466883823</c:v>
                </c:pt>
                <c:pt idx="91">
                  <c:v>2.3821463520713277</c:v>
                </c:pt>
                <c:pt idx="92">
                  <c:v>2.374205100379815</c:v>
                </c:pt>
                <c:pt idx="93">
                  <c:v>2.3497124877942932</c:v>
                </c:pt>
                <c:pt idx="94">
                  <c:v>2.3157636542025508</c:v>
                </c:pt>
                <c:pt idx="95">
                  <c:v>2.2948149765309465</c:v>
                </c:pt>
                <c:pt idx="96">
                  <c:v>2.323572136018488</c:v>
                </c:pt>
                <c:pt idx="97">
                  <c:v>2.3256576063130208</c:v>
                </c:pt>
                <c:pt idx="98">
                  <c:v>2.3226577855426949</c:v>
                </c:pt>
                <c:pt idx="99">
                  <c:v>2.3200957458383202</c:v>
                </c:pt>
                <c:pt idx="100">
                  <c:v>2.325785753126699</c:v>
                </c:pt>
                <c:pt idx="101">
                  <c:v>2.341180939976121</c:v>
                </c:pt>
                <c:pt idx="102">
                  <c:v>2.3527914345023491</c:v>
                </c:pt>
                <c:pt idx="103">
                  <c:v>2.35036480453011</c:v>
                </c:pt>
                <c:pt idx="104">
                  <c:v>2.3510668408447639</c:v>
                </c:pt>
                <c:pt idx="105">
                  <c:v>2.3482185531175319</c:v>
                </c:pt>
                <c:pt idx="106">
                  <c:v>2.3470760551155476</c:v>
                </c:pt>
                <c:pt idx="107">
                  <c:v>2.3358464034613307</c:v>
                </c:pt>
                <c:pt idx="108">
                  <c:v>2.3627412495911027</c:v>
                </c:pt>
                <c:pt idx="109">
                  <c:v>2.355880434782609</c:v>
                </c:pt>
                <c:pt idx="110">
                  <c:v>2.3398666810020425</c:v>
                </c:pt>
                <c:pt idx="111">
                  <c:v>2.3343934040047114</c:v>
                </c:pt>
                <c:pt idx="112">
                  <c:v>2.3334545454545452</c:v>
                </c:pt>
                <c:pt idx="113">
                  <c:v>2.3311764705882352</c:v>
                </c:pt>
                <c:pt idx="114">
                  <c:v>2.341686358754028</c:v>
                </c:pt>
                <c:pt idx="115">
                  <c:v>2.3403945111492281</c:v>
                </c:pt>
                <c:pt idx="116">
                  <c:v>2.3344982366142997</c:v>
                </c:pt>
                <c:pt idx="117">
                  <c:v>2.3304315396909967</c:v>
                </c:pt>
                <c:pt idx="118">
                  <c:v>2.3291781988503302</c:v>
                </c:pt>
                <c:pt idx="119">
                  <c:v>2.3191090889852926</c:v>
                </c:pt>
                <c:pt idx="120">
                  <c:v>2.346792412617221</c:v>
                </c:pt>
                <c:pt idx="121">
                  <c:v>2.3486044784039053</c:v>
                </c:pt>
                <c:pt idx="122">
                  <c:v>2.3397235891529684</c:v>
                </c:pt>
                <c:pt idx="123">
                  <c:v>2.3417950853810909</c:v>
                </c:pt>
                <c:pt idx="124">
                  <c:v>2.3525663716814158</c:v>
                </c:pt>
                <c:pt idx="125">
                  <c:v>2.3502915451895041</c:v>
                </c:pt>
                <c:pt idx="126">
                  <c:v>2.3659231333123887</c:v>
                </c:pt>
                <c:pt idx="127">
                  <c:v>2.3679836939479459</c:v>
                </c:pt>
                <c:pt idx="128">
                  <c:v>2.3543530144235758</c:v>
                </c:pt>
                <c:pt idx="129">
                  <c:v>2.3412366870023784</c:v>
                </c:pt>
                <c:pt idx="130">
                  <c:v>2.3373282363880565</c:v>
                </c:pt>
                <c:pt idx="131">
                  <c:v>2.3238801359283285</c:v>
                </c:pt>
                <c:pt idx="132">
                  <c:v>2.3530052943008406</c:v>
                </c:pt>
                <c:pt idx="133">
                  <c:v>2.3516475570705504</c:v>
                </c:pt>
                <c:pt idx="134">
                  <c:v>2.3393024678768102</c:v>
                </c:pt>
                <c:pt idx="135">
                  <c:v>2.3354141291108408</c:v>
                </c:pt>
                <c:pt idx="136">
                  <c:v>2.3357556662262424</c:v>
                </c:pt>
                <c:pt idx="137">
                  <c:v>2.3342284609907438</c:v>
                </c:pt>
                <c:pt idx="138">
                  <c:v>2.3425766871165647</c:v>
                </c:pt>
                <c:pt idx="139">
                  <c:v>2.3467352551696035</c:v>
                </c:pt>
                <c:pt idx="140">
                  <c:v>2.3402811488673141</c:v>
                </c:pt>
                <c:pt idx="141">
                  <c:v>2.3337066182405164</c:v>
                </c:pt>
                <c:pt idx="142">
                  <c:v>2.3273453295592397</c:v>
                </c:pt>
                <c:pt idx="143">
                  <c:v>2.3128941271280348</c:v>
                </c:pt>
                <c:pt idx="144">
                  <c:v>2.3440553745928341</c:v>
                </c:pt>
                <c:pt idx="145">
                  <c:v>2.3546247464503045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3-483F-BD51-0000B1494D53}"/>
            </c:ext>
          </c:extLst>
        </c:ser>
        <c:ser>
          <c:idx val="1"/>
          <c:order val="1"/>
          <c:tx>
            <c:v>Single Mean</c:v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Summary_Values!$AA$2:$AA$147</c:f>
              <c:numCache>
                <c:formatCode>General</c:formatCode>
                <c:ptCount val="146"/>
                <c:pt idx="0">
                  <c:v>1.4629000000000001</c:v>
                </c:pt>
                <c:pt idx="1">
                  <c:v>1.4775</c:v>
                </c:pt>
                <c:pt idx="2">
                  <c:v>1.4524999999999999</c:v>
                </c:pt>
                <c:pt idx="3">
                  <c:v>1.4444999999999999</c:v>
                </c:pt>
                <c:pt idx="4">
                  <c:v>1.4348000000000001</c:v>
                </c:pt>
                <c:pt idx="5">
                  <c:v>1.4265000000000001</c:v>
                </c:pt>
                <c:pt idx="6">
                  <c:v>1.4019999999999999</c:v>
                </c:pt>
                <c:pt idx="7">
                  <c:v>1.4148000000000001</c:v>
                </c:pt>
                <c:pt idx="8">
                  <c:v>1.4372</c:v>
                </c:pt>
                <c:pt idx="9">
                  <c:v>1.4638</c:v>
                </c:pt>
                <c:pt idx="10">
                  <c:v>1.4500999999999999</c:v>
                </c:pt>
                <c:pt idx="11">
                  <c:v>1.4356</c:v>
                </c:pt>
                <c:pt idx="12">
                  <c:v>1.4413</c:v>
                </c:pt>
                <c:pt idx="13">
                  <c:v>1.4321999999999999</c:v>
                </c:pt>
                <c:pt idx="14">
                  <c:v>1.4227000000000001</c:v>
                </c:pt>
                <c:pt idx="15">
                  <c:v>1.423</c:v>
                </c:pt>
                <c:pt idx="16">
                  <c:v>1.4429000000000001</c:v>
                </c:pt>
                <c:pt idx="17">
                  <c:v>1.4598</c:v>
                </c:pt>
                <c:pt idx="18">
                  <c:v>1.4837</c:v>
                </c:pt>
                <c:pt idx="19">
                  <c:v>1.5565</c:v>
                </c:pt>
                <c:pt idx="20">
                  <c:v>1.5367999999999999</c:v>
                </c:pt>
                <c:pt idx="21">
                  <c:v>1.5563</c:v>
                </c:pt>
                <c:pt idx="22">
                  <c:v>1.5575000000000001</c:v>
                </c:pt>
                <c:pt idx="23">
                  <c:v>1.5710999999999999</c:v>
                </c:pt>
                <c:pt idx="24">
                  <c:v>1.5863</c:v>
                </c:pt>
                <c:pt idx="25">
                  <c:v>1.6174999999999999</c:v>
                </c:pt>
                <c:pt idx="26">
                  <c:v>1.6079000000000001</c:v>
                </c:pt>
                <c:pt idx="27">
                  <c:v>1.5825</c:v>
                </c:pt>
                <c:pt idx="28">
                  <c:v>1.5739000000000001</c:v>
                </c:pt>
                <c:pt idx="29">
                  <c:v>1.6224000000000001</c:v>
                </c:pt>
                <c:pt idx="30">
                  <c:v>1.6609</c:v>
                </c:pt>
                <c:pt idx="31">
                  <c:v>1.6221000000000001</c:v>
                </c:pt>
                <c:pt idx="32">
                  <c:v>1.5939000000000001</c:v>
                </c:pt>
                <c:pt idx="33">
                  <c:v>1.6154999999999999</c:v>
                </c:pt>
                <c:pt idx="34">
                  <c:v>1.6792</c:v>
                </c:pt>
                <c:pt idx="35">
                  <c:v>1.6897</c:v>
                </c:pt>
                <c:pt idx="36">
                  <c:v>1.7516</c:v>
                </c:pt>
                <c:pt idx="37">
                  <c:v>1.8254999999999999</c:v>
                </c:pt>
                <c:pt idx="38">
                  <c:v>1.8673</c:v>
                </c:pt>
                <c:pt idx="39">
                  <c:v>1.8261000000000001</c:v>
                </c:pt>
                <c:pt idx="40">
                  <c:v>1.8030999999999999</c:v>
                </c:pt>
                <c:pt idx="41">
                  <c:v>1.786</c:v>
                </c:pt>
                <c:pt idx="42">
                  <c:v>1.8279000000000001</c:v>
                </c:pt>
                <c:pt idx="43">
                  <c:v>1.8438000000000001</c:v>
                </c:pt>
                <c:pt idx="44">
                  <c:v>1.8203</c:v>
                </c:pt>
                <c:pt idx="45">
                  <c:v>1.7937000000000001</c:v>
                </c:pt>
                <c:pt idx="46">
                  <c:v>1.8077000000000001</c:v>
                </c:pt>
                <c:pt idx="47">
                  <c:v>1.8607</c:v>
                </c:pt>
                <c:pt idx="48">
                  <c:v>1.9286000000000001</c:v>
                </c:pt>
                <c:pt idx="49">
                  <c:v>1.8796999999999999</c:v>
                </c:pt>
                <c:pt idx="50">
                  <c:v>1.8871</c:v>
                </c:pt>
                <c:pt idx="51">
                  <c:v>1.9043000000000001</c:v>
                </c:pt>
                <c:pt idx="52">
                  <c:v>1.8960999999999999</c:v>
                </c:pt>
                <c:pt idx="53">
                  <c:v>1.8559000000000001</c:v>
                </c:pt>
                <c:pt idx="54">
                  <c:v>1.8177000000000001</c:v>
                </c:pt>
                <c:pt idx="55">
                  <c:v>1.7506999999999999</c:v>
                </c:pt>
                <c:pt idx="56">
                  <c:v>1.7944</c:v>
                </c:pt>
                <c:pt idx="57">
                  <c:v>1.8064</c:v>
                </c:pt>
                <c:pt idx="58">
                  <c:v>1.7650999999999999</c:v>
                </c:pt>
                <c:pt idx="59">
                  <c:v>1.7349000000000001</c:v>
                </c:pt>
                <c:pt idx="60">
                  <c:v>1.7458</c:v>
                </c:pt>
                <c:pt idx="61">
                  <c:v>1.7685999999999999</c:v>
                </c:pt>
                <c:pt idx="62">
                  <c:v>1.748</c:v>
                </c:pt>
                <c:pt idx="63">
                  <c:v>1.7442</c:v>
                </c:pt>
                <c:pt idx="64">
                  <c:v>1.768</c:v>
                </c:pt>
                <c:pt idx="65">
                  <c:v>1.8687</c:v>
                </c:pt>
                <c:pt idx="66">
                  <c:v>1.8434999999999999</c:v>
                </c:pt>
                <c:pt idx="67">
                  <c:v>1.8443000000000001</c:v>
                </c:pt>
                <c:pt idx="68">
                  <c:v>1.8940999999999999</c:v>
                </c:pt>
                <c:pt idx="69">
                  <c:v>1.8838999999999999</c:v>
                </c:pt>
                <c:pt idx="70">
                  <c:v>1.8765000000000001</c:v>
                </c:pt>
                <c:pt idx="71">
                  <c:v>1.9125000000000001</c:v>
                </c:pt>
                <c:pt idx="72">
                  <c:v>1.9629000000000001</c:v>
                </c:pt>
                <c:pt idx="73">
                  <c:v>1.9587000000000001</c:v>
                </c:pt>
                <c:pt idx="74">
                  <c:v>1.9589000000000001</c:v>
                </c:pt>
                <c:pt idx="75">
                  <c:v>1.9474</c:v>
                </c:pt>
                <c:pt idx="76">
                  <c:v>1.9879</c:v>
                </c:pt>
                <c:pt idx="77">
                  <c:v>1.9842</c:v>
                </c:pt>
                <c:pt idx="78">
                  <c:v>1.9866999999999999</c:v>
                </c:pt>
                <c:pt idx="79">
                  <c:v>2.0354999999999999</c:v>
                </c:pt>
                <c:pt idx="80">
                  <c:v>2.0110000000000001</c:v>
                </c:pt>
                <c:pt idx="81">
                  <c:v>2.0184000000000002</c:v>
                </c:pt>
                <c:pt idx="82">
                  <c:v>2.0449000000000002</c:v>
                </c:pt>
                <c:pt idx="83">
                  <c:v>2.0701000000000001</c:v>
                </c:pt>
                <c:pt idx="84">
                  <c:v>2.0160999999999998</c:v>
                </c:pt>
                <c:pt idx="85">
                  <c:v>1.9702</c:v>
                </c:pt>
                <c:pt idx="86">
                  <c:v>1.9645999999999999</c:v>
                </c:pt>
                <c:pt idx="87">
                  <c:v>2.0015000000000001</c:v>
                </c:pt>
                <c:pt idx="88">
                  <c:v>1.9816</c:v>
                </c:pt>
                <c:pt idx="89">
                  <c:v>1.9650000000000001</c:v>
                </c:pt>
                <c:pt idx="90">
                  <c:v>1.9663999999999999</c:v>
                </c:pt>
                <c:pt idx="91">
                  <c:v>1.9887999999999999</c:v>
                </c:pt>
                <c:pt idx="92">
                  <c:v>1.8865000000000001</c:v>
                </c:pt>
                <c:pt idx="93">
                  <c:v>1.7972999999999999</c:v>
                </c:pt>
                <c:pt idx="94">
                  <c:v>1.6861999999999999</c:v>
                </c:pt>
                <c:pt idx="95">
                  <c:v>1.5327</c:v>
                </c:pt>
                <c:pt idx="96">
                  <c:v>1.4854000000000001</c:v>
                </c:pt>
                <c:pt idx="97">
                  <c:v>1.4461999999999999</c:v>
                </c:pt>
                <c:pt idx="98">
                  <c:v>1.4421999999999999</c:v>
                </c:pt>
                <c:pt idx="99">
                  <c:v>1.417</c:v>
                </c:pt>
                <c:pt idx="100">
                  <c:v>1.4712000000000001</c:v>
                </c:pt>
                <c:pt idx="101">
                  <c:v>1.5418000000000001</c:v>
                </c:pt>
                <c:pt idx="102">
                  <c:v>1.6369</c:v>
                </c:pt>
                <c:pt idx="103">
                  <c:v>1.6377999999999999</c:v>
                </c:pt>
                <c:pt idx="104">
                  <c:v>1.6532</c:v>
                </c:pt>
                <c:pt idx="105">
                  <c:v>1.6323000000000001</c:v>
                </c:pt>
                <c:pt idx="106">
                  <c:v>1.6212</c:v>
                </c:pt>
                <c:pt idx="107">
                  <c:v>1.6598999999999999</c:v>
                </c:pt>
                <c:pt idx="108">
                  <c:v>1.6226</c:v>
                </c:pt>
                <c:pt idx="109">
                  <c:v>1.6157999999999999</c:v>
                </c:pt>
                <c:pt idx="110">
                  <c:v>1.5618000000000001</c:v>
                </c:pt>
                <c:pt idx="111">
                  <c:v>1.5058</c:v>
                </c:pt>
                <c:pt idx="112">
                  <c:v>1.5331999999999999</c:v>
                </c:pt>
                <c:pt idx="113">
                  <c:v>1.4669000000000001</c:v>
                </c:pt>
                <c:pt idx="114">
                  <c:v>1.4767999999999999</c:v>
                </c:pt>
                <c:pt idx="115">
                  <c:v>1.5304</c:v>
                </c:pt>
                <c:pt idx="116">
                  <c:v>1.5661</c:v>
                </c:pt>
                <c:pt idx="117">
                  <c:v>1.5590999999999999</c:v>
                </c:pt>
                <c:pt idx="118">
                  <c:v>1.5867</c:v>
                </c:pt>
                <c:pt idx="119">
                  <c:v>1.5961000000000001</c:v>
                </c:pt>
                <c:pt idx="120">
                  <c:v>1.5595000000000001</c:v>
                </c:pt>
                <c:pt idx="121">
                  <c:v>1.5782</c:v>
                </c:pt>
                <c:pt idx="122">
                  <c:v>1.6124000000000001</c:v>
                </c:pt>
                <c:pt idx="123">
                  <c:v>1.6158999999999999</c:v>
                </c:pt>
                <c:pt idx="124">
                  <c:v>1.6378999999999999</c:v>
                </c:pt>
                <c:pt idx="125">
                  <c:v>1.6332</c:v>
                </c:pt>
                <c:pt idx="126">
                  <c:v>1.6218999999999999</c:v>
                </c:pt>
                <c:pt idx="127">
                  <c:v>1.6157999999999999</c:v>
                </c:pt>
                <c:pt idx="128">
                  <c:v>1.6355999999999999</c:v>
                </c:pt>
                <c:pt idx="129">
                  <c:v>1.5770999999999999</c:v>
                </c:pt>
                <c:pt idx="130">
                  <c:v>1.5768</c:v>
                </c:pt>
                <c:pt idx="131">
                  <c:v>1.5806</c:v>
                </c:pt>
                <c:pt idx="132">
                  <c:v>1.5587</c:v>
                </c:pt>
                <c:pt idx="133">
                  <c:v>1.5524</c:v>
                </c:pt>
                <c:pt idx="134">
                  <c:v>1.5804</c:v>
                </c:pt>
                <c:pt idx="135">
                  <c:v>1.5824</c:v>
                </c:pt>
                <c:pt idx="136">
                  <c:v>1.6</c:v>
                </c:pt>
                <c:pt idx="137">
                  <c:v>1.5924</c:v>
                </c:pt>
                <c:pt idx="138">
                  <c:v>1.5556000000000001</c:v>
                </c:pt>
                <c:pt idx="139">
                  <c:v>1.5592999999999999</c:v>
                </c:pt>
                <c:pt idx="140">
                  <c:v>1.5722</c:v>
                </c:pt>
                <c:pt idx="141">
                  <c:v>1.6126</c:v>
                </c:pt>
                <c:pt idx="142">
                  <c:v>1.6080000000000001</c:v>
                </c:pt>
                <c:pt idx="143">
                  <c:v>1.5968</c:v>
                </c:pt>
                <c:pt idx="144">
                  <c:v>1.6145</c:v>
                </c:pt>
                <c:pt idx="145">
                  <c:v>1.5965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93-483F-BD51-0000B1494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101872"/>
        <c:axId val="1973956768"/>
      </c:lineChart>
      <c:dateAx>
        <c:axId val="211510187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956768"/>
        <c:crosses val="autoZero"/>
        <c:auto val="0"/>
        <c:lblOffset val="100"/>
        <c:baseTimeUnit val="months"/>
      </c:dateAx>
      <c:valAx>
        <c:axId val="197395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101872"/>
        <c:crossesAt val="3689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163286</xdr:colOff>
      <xdr:row>0</xdr:row>
      <xdr:rowOff>0</xdr:rowOff>
    </xdr:from>
    <xdr:to>
      <xdr:col>44</xdr:col>
      <xdr:colOff>468086</xdr:colOff>
      <xdr:row>14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163286</xdr:colOff>
      <xdr:row>15</xdr:row>
      <xdr:rowOff>0</xdr:rowOff>
    </xdr:from>
    <xdr:to>
      <xdr:col>44</xdr:col>
      <xdr:colOff>468086</xdr:colOff>
      <xdr:row>29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0</xdr:colOff>
      <xdr:row>0</xdr:row>
      <xdr:rowOff>0</xdr:rowOff>
    </xdr:from>
    <xdr:to>
      <xdr:col>53</xdr:col>
      <xdr:colOff>304800</xdr:colOff>
      <xdr:row>14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0</xdr:colOff>
      <xdr:row>16</xdr:row>
      <xdr:rowOff>0</xdr:rowOff>
    </xdr:from>
    <xdr:to>
      <xdr:col>53</xdr:col>
      <xdr:colOff>304800</xdr:colOff>
      <xdr:row>30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46</xdr:col>
      <xdr:colOff>0</xdr:colOff>
      <xdr:row>32</xdr:row>
      <xdr:rowOff>0</xdr:rowOff>
    </xdr:from>
    <xdr:to>
      <xdr:col>53</xdr:col>
      <xdr:colOff>304800</xdr:colOff>
      <xdr:row>46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0</xdr:colOff>
      <xdr:row>48</xdr:row>
      <xdr:rowOff>0</xdr:rowOff>
    </xdr:from>
    <xdr:to>
      <xdr:col>44</xdr:col>
      <xdr:colOff>304800</xdr:colOff>
      <xdr:row>62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46</xdr:col>
      <xdr:colOff>0</xdr:colOff>
      <xdr:row>48</xdr:row>
      <xdr:rowOff>0</xdr:rowOff>
    </xdr:from>
    <xdr:to>
      <xdr:col>53</xdr:col>
      <xdr:colOff>304800</xdr:colOff>
      <xdr:row>62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55</xdr:col>
      <xdr:colOff>0</xdr:colOff>
      <xdr:row>0</xdr:row>
      <xdr:rowOff>0</xdr:rowOff>
    </xdr:from>
    <xdr:to>
      <xdr:col>62</xdr:col>
      <xdr:colOff>304800</xdr:colOff>
      <xdr:row>14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647700</xdr:colOff>
      <xdr:row>5</xdr:row>
      <xdr:rowOff>0</xdr:rowOff>
    </xdr:from>
    <xdr:to>
      <xdr:col>20</xdr:col>
      <xdr:colOff>342900</xdr:colOff>
      <xdr:row>18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755834</xdr:colOff>
      <xdr:row>5</xdr:row>
      <xdr:rowOff>2801</xdr:rowOff>
    </xdr:from>
    <xdr:to>
      <xdr:col>37</xdr:col>
      <xdr:colOff>586067</xdr:colOff>
      <xdr:row>18</xdr:row>
      <xdr:rowOff>50427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197983</xdr:colOff>
      <xdr:row>171</xdr:row>
      <xdr:rowOff>38100</xdr:rowOff>
    </xdr:from>
    <xdr:to>
      <xdr:col>9</xdr:col>
      <xdr:colOff>912358</xdr:colOff>
      <xdr:row>185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610720</xdr:colOff>
      <xdr:row>167</xdr:row>
      <xdr:rowOff>85165</xdr:rowOff>
    </xdr:from>
    <xdr:to>
      <xdr:col>27</xdr:col>
      <xdr:colOff>515470</xdr:colOff>
      <xdr:row>179</xdr:row>
      <xdr:rowOff>33619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22</xdr:col>
      <xdr:colOff>22412</xdr:colOff>
      <xdr:row>23</xdr:row>
      <xdr:rowOff>44823</xdr:rowOff>
    </xdr:from>
    <xdr:to>
      <xdr:col>28</xdr:col>
      <xdr:colOff>392205</xdr:colOff>
      <xdr:row>37</xdr:row>
      <xdr:rowOff>121023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361950</xdr:colOff>
      <xdr:row>10</xdr:row>
      <xdr:rowOff>123824</xdr:rowOff>
    </xdr:from>
    <xdr:to>
      <xdr:col>15</xdr:col>
      <xdr:colOff>1076325</xdr:colOff>
      <xdr:row>40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304800</xdr:colOff>
      <xdr:row>42</xdr:row>
      <xdr:rowOff>161926</xdr:rowOff>
    </xdr:from>
    <xdr:to>
      <xdr:col>15</xdr:col>
      <xdr:colOff>1019175</xdr:colOff>
      <xdr:row>63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000" cy="63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7"/>
  <sheetViews>
    <sheetView tabSelected="1" topLeftCell="S154" zoomScale="85" zoomScaleNormal="85" workbookViewId="0">
      <selection activeCell="AC25" sqref="AC25"/>
    </sheetView>
  </sheetViews>
  <sheetFormatPr defaultRowHeight="15" x14ac:dyDescent="0.25"/>
  <cols>
    <col min="1" max="1" width="10.140625" style="13" bestFit="1" customWidth="1"/>
    <col min="2" max="2" width="7" bestFit="1" customWidth="1"/>
    <col min="3" max="3" width="7.7109375" bestFit="1" customWidth="1"/>
    <col min="4" max="4" width="8" bestFit="1" customWidth="1"/>
    <col min="5" max="5" width="7" bestFit="1" customWidth="1"/>
    <col min="6" max="7" width="12" bestFit="1" customWidth="1"/>
    <col min="8" max="8" width="12.7109375" bestFit="1" customWidth="1"/>
    <col min="9" max="9" width="14.140625" bestFit="1" customWidth="1"/>
    <col min="10" max="10" width="14.140625" customWidth="1"/>
    <col min="11" max="11" width="13.7109375" bestFit="1" customWidth="1"/>
    <col min="12" max="12" width="13.7109375" customWidth="1"/>
    <col min="13" max="13" width="12.7109375" bestFit="1" customWidth="1"/>
    <col min="14" max="14" width="14.140625" bestFit="1" customWidth="1"/>
    <col min="15" max="15" width="13.7109375" bestFit="1" customWidth="1"/>
    <col min="16" max="16" width="7.7109375" bestFit="1" customWidth="1"/>
    <col min="17" max="17" width="7.42578125" bestFit="1" customWidth="1"/>
    <col min="18" max="18" width="12" bestFit="1" customWidth="1"/>
    <col min="19" max="19" width="13.42578125" bestFit="1" customWidth="1"/>
    <col min="20" max="20" width="12.85546875" bestFit="1" customWidth="1"/>
    <col min="21" max="21" width="12" bestFit="1" customWidth="1"/>
    <col min="22" max="22" width="9" bestFit="1" customWidth="1"/>
    <col min="23" max="23" width="12" bestFit="1" customWidth="1"/>
    <col min="24" max="24" width="12.5703125" bestFit="1" customWidth="1"/>
    <col min="25" max="25" width="12.7109375" bestFit="1" customWidth="1"/>
    <col min="26" max="26" width="6.28515625" bestFit="1" customWidth="1"/>
  </cols>
  <sheetData>
    <row r="1" spans="1:37" x14ac:dyDescent="0.25">
      <c r="A1" s="16" t="s">
        <v>0</v>
      </c>
      <c r="B1" s="18" t="s">
        <v>603</v>
      </c>
      <c r="C1" s="28" t="s">
        <v>604</v>
      </c>
      <c r="D1" s="17" t="s">
        <v>605</v>
      </c>
      <c r="E1" s="17" t="s">
        <v>606</v>
      </c>
      <c r="F1" s="18" t="s">
        <v>623</v>
      </c>
      <c r="G1" s="25" t="s">
        <v>638</v>
      </c>
      <c r="H1" s="27" t="s">
        <v>628</v>
      </c>
      <c r="I1" s="17" t="s">
        <v>607</v>
      </c>
      <c r="J1" s="18" t="s">
        <v>647</v>
      </c>
      <c r="K1" s="17" t="s">
        <v>608</v>
      </c>
      <c r="L1" s="18" t="s">
        <v>648</v>
      </c>
      <c r="M1" s="18" t="s">
        <v>624</v>
      </c>
      <c r="N1" s="25" t="s">
        <v>639</v>
      </c>
      <c r="O1" s="26" t="s">
        <v>626</v>
      </c>
      <c r="P1" s="17" t="s">
        <v>609</v>
      </c>
      <c r="Q1" s="17" t="s">
        <v>610</v>
      </c>
      <c r="R1" s="19" t="s">
        <v>625</v>
      </c>
      <c r="S1" s="25" t="s">
        <v>640</v>
      </c>
      <c r="T1" s="26" t="s">
        <v>627</v>
      </c>
      <c r="U1" s="21" t="s">
        <v>629</v>
      </c>
      <c r="V1" s="21" t="s">
        <v>630</v>
      </c>
      <c r="W1" s="19" t="s">
        <v>631</v>
      </c>
      <c r="X1" s="25" t="s">
        <v>641</v>
      </c>
      <c r="Y1" s="26" t="s">
        <v>646</v>
      </c>
      <c r="Z1" s="19" t="s">
        <v>636</v>
      </c>
      <c r="AA1" s="25" t="s">
        <v>642</v>
      </c>
      <c r="AB1" s="26" t="s">
        <v>637</v>
      </c>
      <c r="AC1" s="34" t="s">
        <v>633</v>
      </c>
      <c r="AD1" s="35" t="s">
        <v>644</v>
      </c>
      <c r="AE1" t="s">
        <v>645</v>
      </c>
      <c r="AF1" t="s">
        <v>649</v>
      </c>
      <c r="AG1" t="s">
        <v>650</v>
      </c>
    </row>
    <row r="2" spans="1:37" x14ac:dyDescent="0.25">
      <c r="A2" s="3">
        <v>36892</v>
      </c>
      <c r="B2">
        <v>0.93759999999999999</v>
      </c>
      <c r="C2">
        <v>3.9300000000000002E-2</v>
      </c>
      <c r="D2">
        <v>175.1</v>
      </c>
      <c r="E2">
        <v>76.55</v>
      </c>
      <c r="F2">
        <v>2.2873938602220769</v>
      </c>
      <c r="G2" s="20">
        <v>2.2635618576818004</v>
      </c>
      <c r="H2" s="20">
        <v>2.3832002540276509E-2</v>
      </c>
      <c r="I2">
        <v>-34817</v>
      </c>
      <c r="J2">
        <f>I2-Sum_Forms!I25</f>
        <v>-1363</v>
      </c>
      <c r="K2">
        <v>-5891</v>
      </c>
      <c r="L2">
        <f>K2-Sum_Forms!J25</f>
        <v>4687</v>
      </c>
      <c r="M2">
        <v>5.9102020030555087</v>
      </c>
      <c r="N2">
        <v>3.1626016260162602</v>
      </c>
      <c r="O2">
        <v>2.7476003770392485</v>
      </c>
      <c r="P2">
        <v>5.0082000000000004</v>
      </c>
      <c r="Q2">
        <v>5.16</v>
      </c>
      <c r="R2">
        <v>1.030310291122559</v>
      </c>
      <c r="S2">
        <v>1.0339384372533544</v>
      </c>
      <c r="T2">
        <v>-3.6281461307954288E-3</v>
      </c>
      <c r="U2">
        <v>4955300000000</v>
      </c>
      <c r="V2">
        <v>5025997</v>
      </c>
      <c r="W2">
        <v>985933.73613235343</v>
      </c>
      <c r="X2">
        <v>1009425.6275571344</v>
      </c>
      <c r="Y2">
        <v>-23491.891424780944</v>
      </c>
      <c r="Z2">
        <v>1.4775</v>
      </c>
      <c r="AA2">
        <v>1.4629000000000001</v>
      </c>
      <c r="AB2">
        <v>1.4599999999999946E-2</v>
      </c>
      <c r="AC2" s="30">
        <v>0</v>
      </c>
      <c r="AD2" s="30">
        <v>1</v>
      </c>
      <c r="AE2">
        <f>AD2*AD2</f>
        <v>1</v>
      </c>
      <c r="AF2" s="30">
        <f>996474</f>
        <v>996474</v>
      </c>
      <c r="AG2" s="30">
        <v>1.0657000000000001</v>
      </c>
      <c r="AH2" s="30"/>
      <c r="AI2" s="30"/>
      <c r="AJ2" s="30"/>
      <c r="AK2" s="30"/>
    </row>
    <row r="3" spans="1:37" x14ac:dyDescent="0.25">
      <c r="A3" s="3">
        <v>36923</v>
      </c>
      <c r="B3">
        <v>0.92049999999999998</v>
      </c>
      <c r="C3">
        <v>-1.7100000000000004E-2</v>
      </c>
      <c r="D3">
        <v>175.8</v>
      </c>
      <c r="E3">
        <v>76.78</v>
      </c>
      <c r="F3">
        <v>2.2896587653034643</v>
      </c>
      <c r="G3" s="20">
        <v>2.2873938602220769</v>
      </c>
      <c r="H3" s="20">
        <v>2.2649050813874361E-3</v>
      </c>
      <c r="I3">
        <v>-29349</v>
      </c>
      <c r="J3">
        <f>I3-I2</f>
        <v>5468</v>
      </c>
      <c r="K3">
        <v>-2375</v>
      </c>
      <c r="L3">
        <f>K3-Sum_Forms!J26</f>
        <v>3516</v>
      </c>
      <c r="M3">
        <v>12.357473684210527</v>
      </c>
      <c r="N3">
        <v>5.9102020030555087</v>
      </c>
      <c r="O3">
        <v>6.4472716811550184</v>
      </c>
      <c r="P3">
        <v>5.0210999999999997</v>
      </c>
      <c r="Q3">
        <v>5.0999999999999996</v>
      </c>
      <c r="R3">
        <v>1.0157136882356457</v>
      </c>
      <c r="S3">
        <v>1.030310291122559</v>
      </c>
      <c r="T3">
        <v>-1.4596602886913335E-2</v>
      </c>
      <c r="U3">
        <v>4993100000000</v>
      </c>
      <c r="V3">
        <v>5051765</v>
      </c>
      <c r="W3">
        <v>988387.22703847068</v>
      </c>
      <c r="X3">
        <v>985933.73613235343</v>
      </c>
      <c r="Y3">
        <v>2453.4909061172511</v>
      </c>
      <c r="Z3">
        <v>1.4524999999999999</v>
      </c>
      <c r="AA3">
        <v>1.4775</v>
      </c>
      <c r="AB3">
        <v>-2.5000000000000133E-2</v>
      </c>
      <c r="AC3" s="30">
        <v>0</v>
      </c>
      <c r="AD3" s="30">
        <v>2</v>
      </c>
      <c r="AE3">
        <f t="shared" ref="AE3:AE66" si="0">AD3*AD3</f>
        <v>4</v>
      </c>
      <c r="AF3" s="30">
        <f t="shared" ref="AF3:AF66" si="1">996474</f>
        <v>996474</v>
      </c>
      <c r="AG3" s="30">
        <v>1.0657000000000001</v>
      </c>
      <c r="AH3" s="30"/>
      <c r="AI3" s="30"/>
      <c r="AJ3" s="30"/>
      <c r="AK3" s="30"/>
    </row>
    <row r="4" spans="1:37" x14ac:dyDescent="0.25">
      <c r="A4" s="3">
        <v>36951</v>
      </c>
      <c r="B4">
        <v>0.9083</v>
      </c>
      <c r="C4">
        <v>-1.2199999999999989E-2</v>
      </c>
      <c r="D4">
        <v>176.2</v>
      </c>
      <c r="E4">
        <v>77.19</v>
      </c>
      <c r="F4">
        <v>2.2826791035108176</v>
      </c>
      <c r="G4" s="20">
        <v>2.2896587653034643</v>
      </c>
      <c r="H4" s="20">
        <v>-6.9796617926467519E-3</v>
      </c>
      <c r="I4">
        <v>-32732</v>
      </c>
      <c r="J4">
        <f t="shared" ref="J4:J67" si="2">I4-I3</f>
        <v>-3383</v>
      </c>
      <c r="K4">
        <v>-5713</v>
      </c>
      <c r="L4">
        <f>K4-Sum_Forms!J27</f>
        <v>-3338</v>
      </c>
      <c r="M4">
        <v>5.729389112550324</v>
      </c>
      <c r="N4">
        <v>12.357473684210527</v>
      </c>
      <c r="O4">
        <v>-6.628084571660203</v>
      </c>
      <c r="P4">
        <v>4.9381000000000004</v>
      </c>
      <c r="Q4">
        <v>4.8899999999999997</v>
      </c>
      <c r="R4">
        <v>0.99025941151454999</v>
      </c>
      <c r="S4">
        <v>1.0157136882356457</v>
      </c>
      <c r="T4">
        <v>-2.5454276721095681E-2</v>
      </c>
      <c r="U4">
        <v>5050400000000</v>
      </c>
      <c r="V4">
        <v>5081134</v>
      </c>
      <c r="W4">
        <v>993951.35023008648</v>
      </c>
      <c r="X4">
        <v>988387.22703847068</v>
      </c>
      <c r="Y4">
        <v>5564.1231916157994</v>
      </c>
      <c r="Z4">
        <v>1.4444999999999999</v>
      </c>
      <c r="AA4">
        <v>1.4524999999999999</v>
      </c>
      <c r="AB4">
        <v>-8.0000000000000071E-3</v>
      </c>
      <c r="AC4" s="30">
        <v>0</v>
      </c>
      <c r="AD4" s="30">
        <v>3</v>
      </c>
      <c r="AE4">
        <f t="shared" si="0"/>
        <v>9</v>
      </c>
      <c r="AF4" s="30">
        <f t="shared" si="1"/>
        <v>996474</v>
      </c>
      <c r="AG4" s="30">
        <v>1.0657000000000001</v>
      </c>
      <c r="AH4" s="30"/>
      <c r="AI4" s="30"/>
      <c r="AJ4" s="30"/>
      <c r="AK4" s="30"/>
    </row>
    <row r="5" spans="1:37" x14ac:dyDescent="0.25">
      <c r="A5" s="3">
        <v>36982</v>
      </c>
      <c r="B5">
        <v>0.89249999999999996</v>
      </c>
      <c r="C5">
        <v>-1.5800000000000036E-2</v>
      </c>
      <c r="D5">
        <v>176.9</v>
      </c>
      <c r="E5">
        <v>77.66</v>
      </c>
      <c r="F5">
        <v>2.2778779294360034</v>
      </c>
      <c r="G5" s="20">
        <v>2.2826791035108176</v>
      </c>
      <c r="H5" s="20">
        <v>-4.801174074814174E-3</v>
      </c>
      <c r="I5">
        <v>-31217</v>
      </c>
      <c r="J5">
        <f t="shared" si="2"/>
        <v>1515</v>
      </c>
      <c r="K5">
        <v>-5219</v>
      </c>
      <c r="L5">
        <f>K5-Sum_Forms!J28</f>
        <v>494</v>
      </c>
      <c r="M5">
        <v>5.981414063996934</v>
      </c>
      <c r="N5">
        <v>5.729389112550324</v>
      </c>
      <c r="O5">
        <v>0.25202495144660997</v>
      </c>
      <c r="P5">
        <v>5.1013999999999999</v>
      </c>
      <c r="Q5">
        <v>5.14</v>
      </c>
      <c r="R5">
        <v>1.007566550358725</v>
      </c>
      <c r="S5">
        <v>0.99025941151454999</v>
      </c>
      <c r="T5">
        <v>1.7307138844175007E-2</v>
      </c>
      <c r="U5">
        <v>5113900000000</v>
      </c>
      <c r="V5">
        <v>5110962</v>
      </c>
      <c r="W5">
        <v>1000574.842857372</v>
      </c>
      <c r="X5">
        <v>993951.35023008648</v>
      </c>
      <c r="Y5">
        <v>6623.4926272855373</v>
      </c>
      <c r="Z5">
        <v>1.4348000000000001</v>
      </c>
      <c r="AA5">
        <v>1.4444999999999999</v>
      </c>
      <c r="AB5">
        <v>-9.6999999999998199E-3</v>
      </c>
      <c r="AC5" s="30">
        <v>0</v>
      </c>
      <c r="AD5" s="30">
        <v>4</v>
      </c>
      <c r="AE5">
        <f t="shared" si="0"/>
        <v>16</v>
      </c>
      <c r="AF5" s="30">
        <f t="shared" si="1"/>
        <v>996474</v>
      </c>
      <c r="AG5" s="30">
        <v>1.0657000000000001</v>
      </c>
      <c r="AH5" s="30"/>
      <c r="AI5" s="30"/>
      <c r="AJ5" s="30"/>
      <c r="AK5" s="30"/>
    </row>
    <row r="6" spans="1:37" x14ac:dyDescent="0.25">
      <c r="A6" s="3">
        <v>37012</v>
      </c>
      <c r="B6">
        <v>0.87529999999999997</v>
      </c>
      <c r="C6">
        <v>-1.7199999999999993E-2</v>
      </c>
      <c r="D6">
        <v>177.7</v>
      </c>
      <c r="E6">
        <v>78.03</v>
      </c>
      <c r="F6">
        <v>2.2773292323465331</v>
      </c>
      <c r="G6" s="20">
        <v>2.2778779294360034</v>
      </c>
      <c r="H6" s="20">
        <v>-5.4869708947036244E-4</v>
      </c>
      <c r="I6">
        <v>-27446</v>
      </c>
      <c r="J6">
        <f t="shared" si="2"/>
        <v>3771</v>
      </c>
      <c r="K6">
        <v>-3209</v>
      </c>
      <c r="L6">
        <f>K6-Sum_Forms!J29</f>
        <v>2010</v>
      </c>
      <c r="M6">
        <v>8.5528201932066068</v>
      </c>
      <c r="N6">
        <v>5.981414063996934</v>
      </c>
      <c r="O6">
        <v>2.5714061292096728</v>
      </c>
      <c r="P6">
        <v>5.2625000000000002</v>
      </c>
      <c r="Q6">
        <v>5.39</v>
      </c>
      <c r="R6">
        <v>1.0242280285035628</v>
      </c>
      <c r="S6">
        <v>1.007566550358725</v>
      </c>
      <c r="T6">
        <v>1.666147814483776E-2</v>
      </c>
      <c r="U6">
        <v>5110800000000</v>
      </c>
      <c r="V6">
        <v>5142387</v>
      </c>
      <c r="W6">
        <v>993857.52180845197</v>
      </c>
      <c r="X6">
        <v>1000574.842857372</v>
      </c>
      <c r="Y6">
        <v>-6717.3210489200428</v>
      </c>
      <c r="Z6">
        <v>1.4265000000000001</v>
      </c>
      <c r="AA6">
        <v>1.4348000000000001</v>
      </c>
      <c r="AB6">
        <v>-8.2999999999999741E-3</v>
      </c>
      <c r="AC6" s="30">
        <v>0</v>
      </c>
      <c r="AD6" s="30">
        <v>5</v>
      </c>
      <c r="AE6">
        <f t="shared" si="0"/>
        <v>25</v>
      </c>
      <c r="AF6" s="30">
        <f t="shared" si="1"/>
        <v>996474</v>
      </c>
      <c r="AG6" s="30">
        <v>1.0657000000000001</v>
      </c>
      <c r="AH6" s="30"/>
      <c r="AI6" s="30"/>
      <c r="AJ6" s="30"/>
      <c r="AK6" s="30"/>
    </row>
    <row r="7" spans="1:37" x14ac:dyDescent="0.25">
      <c r="A7" s="3">
        <v>37043</v>
      </c>
      <c r="B7">
        <v>0.85299999999999998</v>
      </c>
      <c r="C7">
        <v>-2.2299999999999986E-2</v>
      </c>
      <c r="D7">
        <v>178</v>
      </c>
      <c r="E7">
        <v>78.14</v>
      </c>
      <c r="F7">
        <v>2.2779626311748142</v>
      </c>
      <c r="G7" s="20">
        <v>2.2773292323465331</v>
      </c>
      <c r="H7" s="20">
        <v>6.3339882828117311E-4</v>
      </c>
      <c r="I7">
        <v>-29140</v>
      </c>
      <c r="J7">
        <f t="shared" si="2"/>
        <v>-1694</v>
      </c>
      <c r="K7">
        <v>-6095</v>
      </c>
      <c r="L7">
        <f>K7-Sum_Forms!J30</f>
        <v>-2886</v>
      </c>
      <c r="M7">
        <v>4.7809680065627562</v>
      </c>
      <c r="N7">
        <v>8.5528201932066068</v>
      </c>
      <c r="O7">
        <v>-3.7718521866438506</v>
      </c>
      <c r="P7">
        <v>5.2083000000000004</v>
      </c>
      <c r="Q7">
        <v>5.28</v>
      </c>
      <c r="R7">
        <v>1.0137664881055239</v>
      </c>
      <c r="S7">
        <v>1.0242280285035628</v>
      </c>
      <c r="T7">
        <v>-1.0461540398038816E-2</v>
      </c>
      <c r="U7">
        <v>5151100000000</v>
      </c>
      <c r="V7">
        <v>5191441</v>
      </c>
      <c r="W7">
        <v>992229.32515268878</v>
      </c>
      <c r="X7">
        <v>993857.52180845197</v>
      </c>
      <c r="Y7">
        <v>-1628.1966557631968</v>
      </c>
      <c r="Z7">
        <v>1.4019999999999999</v>
      </c>
      <c r="AA7">
        <v>1.4265000000000001</v>
      </c>
      <c r="AB7">
        <v>-2.4500000000000188E-2</v>
      </c>
      <c r="AC7" s="30">
        <v>0</v>
      </c>
      <c r="AD7" s="30">
        <v>6</v>
      </c>
      <c r="AE7">
        <f t="shared" si="0"/>
        <v>36</v>
      </c>
      <c r="AF7" s="30">
        <f t="shared" si="1"/>
        <v>996474</v>
      </c>
      <c r="AG7" s="30">
        <v>1.0657000000000001</v>
      </c>
      <c r="AH7" s="30"/>
      <c r="AI7" s="30"/>
      <c r="AJ7" s="30"/>
      <c r="AK7" s="30"/>
    </row>
    <row r="8" spans="1:37" x14ac:dyDescent="0.25">
      <c r="A8" s="3">
        <v>37073</v>
      </c>
      <c r="B8">
        <v>0.86150000000000004</v>
      </c>
      <c r="C8">
        <v>8.5000000000000631E-3</v>
      </c>
      <c r="D8">
        <v>177.5</v>
      </c>
      <c r="E8">
        <v>77.959999999999994</v>
      </c>
      <c r="F8">
        <v>2.2768086198050286</v>
      </c>
      <c r="G8" s="20">
        <v>2.2779626311748142</v>
      </c>
      <c r="H8" s="20">
        <v>-1.1540113697856569E-3</v>
      </c>
      <c r="I8">
        <v>-30081</v>
      </c>
      <c r="J8">
        <f t="shared" si="2"/>
        <v>-941</v>
      </c>
      <c r="K8">
        <v>-1469</v>
      </c>
      <c r="L8">
        <f>K8-Sum_Forms!J31</f>
        <v>4626</v>
      </c>
      <c r="M8">
        <v>20.477195371000679</v>
      </c>
      <c r="N8">
        <v>4.7809680065627562</v>
      </c>
      <c r="O8">
        <v>15.696227364437924</v>
      </c>
      <c r="P8">
        <v>5.25</v>
      </c>
      <c r="Q8">
        <v>5.24</v>
      </c>
      <c r="R8">
        <v>0.99809523809523815</v>
      </c>
      <c r="S8">
        <v>1.0137664881055239</v>
      </c>
      <c r="T8">
        <v>-1.5671250010285798E-2</v>
      </c>
      <c r="U8">
        <v>5180900000000</v>
      </c>
      <c r="V8">
        <v>5214888</v>
      </c>
      <c r="W8">
        <v>993482.50623982726</v>
      </c>
      <c r="X8">
        <v>992229.32515268878</v>
      </c>
      <c r="Y8">
        <v>1253.1810871384805</v>
      </c>
      <c r="Z8">
        <v>1.4148000000000001</v>
      </c>
      <c r="AA8">
        <v>1.4019999999999999</v>
      </c>
      <c r="AB8">
        <v>1.2800000000000145E-2</v>
      </c>
      <c r="AC8" s="30">
        <v>0</v>
      </c>
      <c r="AD8" s="30">
        <v>7</v>
      </c>
      <c r="AE8">
        <f t="shared" si="0"/>
        <v>49</v>
      </c>
      <c r="AF8" s="30">
        <f t="shared" si="1"/>
        <v>996474</v>
      </c>
      <c r="AG8" s="30">
        <v>1.0657000000000001</v>
      </c>
      <c r="AH8" s="30"/>
      <c r="AI8" s="30"/>
      <c r="AJ8" s="30"/>
      <c r="AK8" s="30"/>
    </row>
    <row r="9" spans="1:37" x14ac:dyDescent="0.25">
      <c r="A9" s="3">
        <v>37104</v>
      </c>
      <c r="B9">
        <v>0.90139999999999998</v>
      </c>
      <c r="C9">
        <v>3.9899999999999936E-2</v>
      </c>
      <c r="D9">
        <v>177.5</v>
      </c>
      <c r="E9">
        <v>77.900000000000006</v>
      </c>
      <c r="F9">
        <v>2.2785622593068036</v>
      </c>
      <c r="G9" s="20">
        <v>2.2768086198050286</v>
      </c>
      <c r="H9" s="20">
        <v>1.753639501774984E-3</v>
      </c>
      <c r="I9">
        <v>-28171</v>
      </c>
      <c r="J9">
        <f t="shared" si="2"/>
        <v>1910</v>
      </c>
      <c r="K9">
        <v>406</v>
      </c>
      <c r="L9">
        <f>K9-Sum_Forms!J32</f>
        <v>1875</v>
      </c>
      <c r="M9">
        <v>-69.386699507389167</v>
      </c>
      <c r="N9">
        <v>20.477195371000679</v>
      </c>
      <c r="O9">
        <v>-89.863894878389843</v>
      </c>
      <c r="P9">
        <v>5.0582000000000003</v>
      </c>
      <c r="Q9">
        <v>4.97</v>
      </c>
      <c r="R9">
        <v>0.98256296706338209</v>
      </c>
      <c r="S9">
        <v>0.99809523809523815</v>
      </c>
      <c r="T9">
        <v>-1.553227103185606E-2</v>
      </c>
      <c r="U9">
        <v>5214700000000</v>
      </c>
      <c r="V9">
        <v>5246893</v>
      </c>
      <c r="W9">
        <v>993864.3688750657</v>
      </c>
      <c r="X9">
        <v>993482.50623982726</v>
      </c>
      <c r="Y9">
        <v>381.86263523844536</v>
      </c>
      <c r="Z9">
        <v>1.4372</v>
      </c>
      <c r="AA9">
        <v>1.4148000000000001</v>
      </c>
      <c r="AB9">
        <v>2.2399999999999975E-2</v>
      </c>
      <c r="AC9" s="30">
        <v>0</v>
      </c>
      <c r="AD9" s="30">
        <v>8</v>
      </c>
      <c r="AE9">
        <f t="shared" si="0"/>
        <v>64</v>
      </c>
      <c r="AF9" s="30">
        <f t="shared" si="1"/>
        <v>996474</v>
      </c>
      <c r="AG9" s="30">
        <v>1.0657000000000001</v>
      </c>
      <c r="AH9" s="30"/>
      <c r="AI9" s="30"/>
      <c r="AJ9" s="30"/>
      <c r="AK9" s="30"/>
    </row>
    <row r="10" spans="1:37" x14ac:dyDescent="0.25">
      <c r="A10" s="3">
        <v>37135</v>
      </c>
      <c r="B10">
        <v>0.91139999999999999</v>
      </c>
      <c r="C10">
        <v>1.0000000000000009E-2</v>
      </c>
      <c r="D10">
        <v>178.3</v>
      </c>
      <c r="E10">
        <v>78.12</v>
      </c>
      <c r="F10">
        <v>2.2823860727086536</v>
      </c>
      <c r="G10" s="20">
        <v>2.2785622593068036</v>
      </c>
      <c r="H10" s="20">
        <v>3.823813401850007E-3</v>
      </c>
      <c r="I10">
        <v>-31141</v>
      </c>
      <c r="J10">
        <f t="shared" si="2"/>
        <v>-2970</v>
      </c>
      <c r="K10">
        <v>-2994</v>
      </c>
      <c r="L10">
        <f>K10-Sum_Forms!J33</f>
        <v>-3400</v>
      </c>
      <c r="M10">
        <v>10.401135604542418</v>
      </c>
      <c r="N10">
        <v>-69.386699507389167</v>
      </c>
      <c r="O10">
        <v>79.787835111931585</v>
      </c>
      <c r="P10">
        <v>5.0373999999999999</v>
      </c>
      <c r="Q10">
        <v>4.7300000000000004</v>
      </c>
      <c r="R10">
        <v>0.93897645610830993</v>
      </c>
      <c r="S10">
        <v>0.98256296706338209</v>
      </c>
      <c r="T10">
        <v>-4.3586510955072155E-2</v>
      </c>
      <c r="U10">
        <v>5325800000000</v>
      </c>
      <c r="V10">
        <v>5295749</v>
      </c>
      <c r="W10">
        <v>1005674.5514185057</v>
      </c>
      <c r="X10">
        <v>993864.3688750657</v>
      </c>
      <c r="Y10">
        <v>11810.182543440023</v>
      </c>
      <c r="Z10">
        <v>1.4638</v>
      </c>
      <c r="AA10">
        <v>1.4372</v>
      </c>
      <c r="AB10">
        <v>2.6599999999999957E-2</v>
      </c>
      <c r="AC10" s="30">
        <v>0</v>
      </c>
      <c r="AD10" s="30">
        <v>9</v>
      </c>
      <c r="AE10">
        <f t="shared" si="0"/>
        <v>81</v>
      </c>
      <c r="AF10" s="30">
        <f t="shared" si="1"/>
        <v>996474</v>
      </c>
      <c r="AG10" s="30">
        <v>1.0657000000000001</v>
      </c>
      <c r="AH10" s="30"/>
      <c r="AI10" s="30"/>
      <c r="AJ10" s="30"/>
      <c r="AK10" s="30"/>
    </row>
    <row r="11" spans="1:37" x14ac:dyDescent="0.25">
      <c r="A11" s="3">
        <v>37165</v>
      </c>
      <c r="B11">
        <v>0.90500000000000003</v>
      </c>
      <c r="C11">
        <v>-6.3999999999999613E-3</v>
      </c>
      <c r="D11">
        <v>177.7</v>
      </c>
      <c r="E11">
        <v>78.180000000000007</v>
      </c>
      <c r="F11">
        <v>2.2729598362752617</v>
      </c>
      <c r="G11" s="20">
        <v>2.2823860727086536</v>
      </c>
      <c r="H11" s="20">
        <v>-9.4262364333919102E-3</v>
      </c>
      <c r="I11">
        <v>-30839</v>
      </c>
      <c r="J11">
        <f t="shared" si="2"/>
        <v>302</v>
      </c>
      <c r="K11">
        <v>-684</v>
      </c>
      <c r="L11">
        <f>K11-Sum_Forms!J34</f>
        <v>2310</v>
      </c>
      <c r="M11">
        <v>45.086257309941523</v>
      </c>
      <c r="N11">
        <v>10.401135604542418</v>
      </c>
      <c r="O11">
        <v>34.685121705399105</v>
      </c>
      <c r="P11">
        <v>4.8169000000000004</v>
      </c>
      <c r="Q11">
        <v>4.57</v>
      </c>
      <c r="R11">
        <v>0.9487429674687039</v>
      </c>
      <c r="S11">
        <v>0.93897645610830993</v>
      </c>
      <c r="T11">
        <v>9.7665113603939702E-3</v>
      </c>
      <c r="U11">
        <v>5311900000000</v>
      </c>
      <c r="V11">
        <v>5333190</v>
      </c>
      <c r="W11">
        <v>996008.0177154761</v>
      </c>
      <c r="X11">
        <v>1005674.5514185057</v>
      </c>
      <c r="Y11">
        <v>-9666.5337030296214</v>
      </c>
      <c r="Z11">
        <v>1.4500999999999999</v>
      </c>
      <c r="AA11">
        <v>1.4638</v>
      </c>
      <c r="AB11">
        <v>-1.3700000000000045E-2</v>
      </c>
      <c r="AC11" s="30">
        <v>0</v>
      </c>
      <c r="AD11" s="30">
        <v>10</v>
      </c>
      <c r="AE11">
        <f t="shared" si="0"/>
        <v>100</v>
      </c>
      <c r="AF11" s="30">
        <f t="shared" si="1"/>
        <v>996474</v>
      </c>
      <c r="AG11" s="30">
        <v>1.0657000000000001</v>
      </c>
      <c r="AH11" s="30"/>
      <c r="AI11" s="30"/>
      <c r="AJ11" s="30"/>
      <c r="AK11" s="30"/>
    </row>
    <row r="12" spans="1:37" x14ac:dyDescent="0.25">
      <c r="A12" s="3">
        <v>37196</v>
      </c>
      <c r="B12">
        <v>0.88829999999999998</v>
      </c>
      <c r="C12">
        <v>-1.6700000000000048E-2</v>
      </c>
      <c r="D12">
        <v>177.4</v>
      </c>
      <c r="E12">
        <v>78.13</v>
      </c>
      <c r="F12">
        <v>2.270574683220274</v>
      </c>
      <c r="G12" s="20">
        <v>2.2729598362752617</v>
      </c>
      <c r="H12" s="20">
        <v>-2.3851530549876543E-3</v>
      </c>
      <c r="I12">
        <v>-29737</v>
      </c>
      <c r="J12">
        <f t="shared" si="2"/>
        <v>1102</v>
      </c>
      <c r="K12">
        <v>-2274</v>
      </c>
      <c r="L12">
        <f>K12-Sum_Forms!J35</f>
        <v>-1590</v>
      </c>
      <c r="M12">
        <v>13.076956904133684</v>
      </c>
      <c r="N12">
        <v>45.086257309941523</v>
      </c>
      <c r="O12">
        <v>-32.009300405807835</v>
      </c>
      <c r="P12">
        <v>4.6666999999999996</v>
      </c>
      <c r="Q12">
        <v>4.6500000000000004</v>
      </c>
      <c r="R12">
        <v>0.99642145413247063</v>
      </c>
      <c r="S12">
        <v>0.9487429674687039</v>
      </c>
      <c r="T12">
        <v>4.7678486663766728E-2</v>
      </c>
      <c r="U12">
        <v>5355400000000</v>
      </c>
      <c r="V12">
        <v>5368916</v>
      </c>
      <c r="W12">
        <v>997482.54582489282</v>
      </c>
      <c r="X12">
        <v>996008.0177154761</v>
      </c>
      <c r="Y12">
        <v>1474.5281094167149</v>
      </c>
      <c r="Z12">
        <v>1.4356</v>
      </c>
      <c r="AA12">
        <v>1.4500999999999999</v>
      </c>
      <c r="AB12">
        <v>-1.4499999999999957E-2</v>
      </c>
      <c r="AC12" s="30">
        <v>0</v>
      </c>
      <c r="AD12" s="30">
        <v>11</v>
      </c>
      <c r="AE12">
        <f t="shared" si="0"/>
        <v>121</v>
      </c>
      <c r="AF12" s="30">
        <f t="shared" si="1"/>
        <v>996474</v>
      </c>
      <c r="AG12" s="30">
        <v>1.0657000000000001</v>
      </c>
      <c r="AH12" s="30"/>
      <c r="AI12" s="30"/>
      <c r="AJ12" s="30"/>
      <c r="AK12" s="30"/>
    </row>
    <row r="13" spans="1:37" x14ac:dyDescent="0.25">
      <c r="A13" s="3">
        <v>37226</v>
      </c>
      <c r="B13">
        <v>0.89119999999999999</v>
      </c>
      <c r="C13">
        <v>2.9000000000000137E-3</v>
      </c>
      <c r="D13">
        <v>176.7</v>
      </c>
      <c r="E13">
        <v>78.48</v>
      </c>
      <c r="F13">
        <v>2.2515290519877675</v>
      </c>
      <c r="G13" s="20">
        <v>2.270574683220274</v>
      </c>
      <c r="H13" s="20">
        <v>-1.9045631232506466E-2</v>
      </c>
      <c r="I13">
        <v>-26839</v>
      </c>
      <c r="J13">
        <f t="shared" si="2"/>
        <v>2898</v>
      </c>
      <c r="K13">
        <v>6910</v>
      </c>
      <c r="L13">
        <f>K13-Sum_Forms!J36</f>
        <v>9184</v>
      </c>
      <c r="M13">
        <v>-3.884081041968162</v>
      </c>
      <c r="N13">
        <v>13.076956904133684</v>
      </c>
      <c r="O13">
        <v>-16.961037946101847</v>
      </c>
      <c r="P13">
        <v>4.9588000000000001</v>
      </c>
      <c r="Q13">
        <v>5.09</v>
      </c>
      <c r="R13">
        <v>1.0264580140356538</v>
      </c>
      <c r="S13">
        <v>0.99642145413247063</v>
      </c>
      <c r="T13">
        <v>3.0036559903183213E-2</v>
      </c>
      <c r="U13">
        <v>5408400000000</v>
      </c>
      <c r="V13">
        <v>5402687</v>
      </c>
      <c r="W13">
        <v>1001057.436790249</v>
      </c>
      <c r="X13">
        <v>997482.54582489282</v>
      </c>
      <c r="Y13">
        <v>3574.8909653561423</v>
      </c>
      <c r="Z13">
        <v>1.4413</v>
      </c>
      <c r="AA13">
        <v>1.4356</v>
      </c>
      <c r="AB13">
        <v>5.7000000000000384E-3</v>
      </c>
      <c r="AC13" s="30">
        <v>0</v>
      </c>
      <c r="AD13" s="30">
        <v>12</v>
      </c>
      <c r="AE13">
        <f t="shared" si="0"/>
        <v>144</v>
      </c>
      <c r="AF13" s="30">
        <f t="shared" si="1"/>
        <v>996474</v>
      </c>
      <c r="AG13" s="30">
        <v>1.0657000000000001</v>
      </c>
      <c r="AH13" s="30"/>
      <c r="AI13" s="30"/>
      <c r="AJ13" s="30"/>
      <c r="AK13" s="30"/>
    </row>
    <row r="14" spans="1:37" x14ac:dyDescent="0.25">
      <c r="A14" s="3">
        <v>37257</v>
      </c>
      <c r="B14">
        <v>0.88319999999999999</v>
      </c>
      <c r="C14">
        <v>-8.0000000000000071E-3</v>
      </c>
      <c r="D14">
        <v>177.1</v>
      </c>
      <c r="E14">
        <v>78.58</v>
      </c>
      <c r="F14">
        <v>2.253754135912446</v>
      </c>
      <c r="G14" s="20">
        <v>2.2515290519877675</v>
      </c>
      <c r="H14" s="20">
        <v>2.2250839246784615E-3</v>
      </c>
      <c r="I14">
        <v>-29355</v>
      </c>
      <c r="J14">
        <f t="shared" si="2"/>
        <v>-2516</v>
      </c>
      <c r="K14">
        <v>5114</v>
      </c>
      <c r="L14">
        <f>K14-Sum_Forms!J37</f>
        <v>-1796</v>
      </c>
      <c r="M14">
        <v>-5.7401251466562382</v>
      </c>
      <c r="N14">
        <v>-3.884081041968162</v>
      </c>
      <c r="O14">
        <v>-1.8560441046880762</v>
      </c>
      <c r="P14">
        <v>5.0228999999999999</v>
      </c>
      <c r="Q14">
        <v>5.04</v>
      </c>
      <c r="R14">
        <v>1.00340440781222</v>
      </c>
      <c r="S14">
        <v>1.0264580140356538</v>
      </c>
      <c r="T14">
        <v>-2.3053606223433887E-2</v>
      </c>
      <c r="U14">
        <v>5428800000000</v>
      </c>
      <c r="V14">
        <v>5427558</v>
      </c>
      <c r="W14">
        <v>1000228.8321930416</v>
      </c>
      <c r="X14">
        <v>1001057.436790249</v>
      </c>
      <c r="Y14">
        <v>-828.60459720739163</v>
      </c>
      <c r="Z14">
        <v>1.4321999999999999</v>
      </c>
      <c r="AA14">
        <v>1.4413</v>
      </c>
      <c r="AB14">
        <v>-9.100000000000108E-3</v>
      </c>
      <c r="AC14" s="30">
        <v>0</v>
      </c>
      <c r="AD14" s="30">
        <v>13</v>
      </c>
      <c r="AE14">
        <f t="shared" si="0"/>
        <v>169</v>
      </c>
      <c r="AF14" s="30">
        <f t="shared" si="1"/>
        <v>996474</v>
      </c>
      <c r="AG14" s="30">
        <v>1.0657000000000001</v>
      </c>
      <c r="AH14" s="30"/>
      <c r="AI14" s="30"/>
      <c r="AJ14" s="30"/>
      <c r="AK14" s="30"/>
    </row>
    <row r="15" spans="1:37" x14ac:dyDescent="0.25">
      <c r="A15" s="3">
        <v>37288</v>
      </c>
      <c r="B15">
        <v>0.87070000000000003</v>
      </c>
      <c r="C15">
        <v>-1.2499999999999956E-2</v>
      </c>
      <c r="D15">
        <v>177.8</v>
      </c>
      <c r="E15">
        <v>78.7</v>
      </c>
      <c r="F15">
        <v>2.2592121982210926</v>
      </c>
      <c r="G15" s="20">
        <v>2.253754135912446</v>
      </c>
      <c r="H15" s="20">
        <v>5.4580623086466495E-3</v>
      </c>
      <c r="I15">
        <v>-32287</v>
      </c>
      <c r="J15">
        <f t="shared" si="2"/>
        <v>-2932</v>
      </c>
      <c r="K15">
        <v>6354</v>
      </c>
      <c r="L15">
        <f>K15-Sum_Forms!J38</f>
        <v>1240</v>
      </c>
      <c r="M15">
        <v>-5.081366068618193</v>
      </c>
      <c r="N15">
        <v>-5.7401251466562382</v>
      </c>
      <c r="O15">
        <v>0.65875907803804523</v>
      </c>
      <c r="P15">
        <v>5.0660999999999996</v>
      </c>
      <c r="Q15">
        <v>4.91</v>
      </c>
      <c r="R15">
        <v>0.96918734332129264</v>
      </c>
      <c r="S15">
        <v>1.00340440781222</v>
      </c>
      <c r="T15">
        <v>-3.4217064490927318E-2</v>
      </c>
      <c r="U15">
        <v>5458100000000</v>
      </c>
      <c r="V15">
        <v>5435299</v>
      </c>
      <c r="W15">
        <v>1004194.9854092663</v>
      </c>
      <c r="X15">
        <v>1000228.8321930416</v>
      </c>
      <c r="Y15">
        <v>3966.1532162247458</v>
      </c>
      <c r="Z15">
        <v>1.4227000000000001</v>
      </c>
      <c r="AA15">
        <v>1.4321999999999999</v>
      </c>
      <c r="AB15">
        <v>-9.4999999999998419E-3</v>
      </c>
      <c r="AC15" s="30">
        <v>0</v>
      </c>
      <c r="AD15" s="30">
        <v>14</v>
      </c>
      <c r="AE15">
        <f t="shared" si="0"/>
        <v>196</v>
      </c>
      <c r="AF15" s="30">
        <f t="shared" si="1"/>
        <v>996474</v>
      </c>
      <c r="AG15" s="30">
        <v>1.0657000000000001</v>
      </c>
      <c r="AH15" s="30"/>
      <c r="AI15" s="30"/>
      <c r="AJ15" s="30"/>
      <c r="AK15" s="30"/>
    </row>
    <row r="16" spans="1:37" x14ac:dyDescent="0.25">
      <c r="A16" s="3">
        <v>37316</v>
      </c>
      <c r="B16">
        <v>0.87660000000000005</v>
      </c>
      <c r="C16">
        <v>5.9000000000000163E-3</v>
      </c>
      <c r="D16">
        <v>178.8</v>
      </c>
      <c r="E16">
        <v>79.150000000000006</v>
      </c>
      <c r="F16">
        <v>2.2590018951358179</v>
      </c>
      <c r="G16" s="20">
        <v>2.2592121982210926</v>
      </c>
      <c r="H16" s="20">
        <v>-2.1030308527469899E-4</v>
      </c>
      <c r="I16">
        <v>-30825</v>
      </c>
      <c r="J16">
        <f t="shared" si="2"/>
        <v>1462</v>
      </c>
      <c r="K16">
        <v>5743</v>
      </c>
      <c r="L16">
        <f>K16-Sum_Forms!J39</f>
        <v>-611</v>
      </c>
      <c r="M16">
        <v>-5.3674037959254743</v>
      </c>
      <c r="N16">
        <v>-5.081366068618193</v>
      </c>
      <c r="O16">
        <v>-0.28603772730728139</v>
      </c>
      <c r="P16">
        <v>5.3164999999999996</v>
      </c>
      <c r="Q16">
        <v>5.28</v>
      </c>
      <c r="R16">
        <v>0.99313458102134877</v>
      </c>
      <c r="S16">
        <v>0.96918734332129264</v>
      </c>
      <c r="T16">
        <v>2.3947237700056134E-2</v>
      </c>
      <c r="U16">
        <v>5470200000000</v>
      </c>
      <c r="V16">
        <v>5455694</v>
      </c>
      <c r="W16">
        <v>1002658.8734632111</v>
      </c>
      <c r="X16">
        <v>1004194.9854092663</v>
      </c>
      <c r="Y16">
        <v>-1536.1119460552</v>
      </c>
      <c r="Z16">
        <v>1.423</v>
      </c>
      <c r="AA16">
        <v>1.4227000000000001</v>
      </c>
      <c r="AB16">
        <v>2.9999999999996696E-4</v>
      </c>
      <c r="AC16" s="30">
        <v>0</v>
      </c>
      <c r="AD16" s="30">
        <v>15</v>
      </c>
      <c r="AE16">
        <f t="shared" si="0"/>
        <v>225</v>
      </c>
      <c r="AF16" s="30">
        <f t="shared" si="1"/>
        <v>996474</v>
      </c>
      <c r="AG16" s="30">
        <v>1.0657000000000001</v>
      </c>
      <c r="AH16" s="30"/>
      <c r="AI16" s="30"/>
      <c r="AJ16" s="30"/>
      <c r="AK16" s="30"/>
    </row>
    <row r="17" spans="1:37" x14ac:dyDescent="0.25">
      <c r="A17" s="3">
        <v>37347</v>
      </c>
      <c r="B17">
        <v>0.88600000000000001</v>
      </c>
      <c r="C17">
        <v>9.3999999999999639E-3</v>
      </c>
      <c r="D17">
        <v>179.8</v>
      </c>
      <c r="E17">
        <v>79.510000000000005</v>
      </c>
      <c r="F17">
        <v>2.2613507734876115</v>
      </c>
      <c r="G17" s="20">
        <v>2.2590018951358179</v>
      </c>
      <c r="H17" s="20">
        <v>2.3488783517935374E-3</v>
      </c>
      <c r="I17">
        <v>-33666</v>
      </c>
      <c r="J17">
        <f t="shared" si="2"/>
        <v>-2841</v>
      </c>
      <c r="K17">
        <v>-1895</v>
      </c>
      <c r="L17">
        <f>K17-Sum_Forms!J40</f>
        <v>-7638</v>
      </c>
      <c r="M17">
        <v>17.765699208443273</v>
      </c>
      <c r="N17">
        <v>-5.3674037959254743</v>
      </c>
      <c r="O17">
        <v>23.133103004368749</v>
      </c>
      <c r="P17">
        <v>5.2972000000000001</v>
      </c>
      <c r="Q17">
        <v>5.21</v>
      </c>
      <c r="R17">
        <v>0.98353847315562937</v>
      </c>
      <c r="S17">
        <v>0.99313458102134877</v>
      </c>
      <c r="T17">
        <v>-9.5961078657194054E-3</v>
      </c>
      <c r="U17">
        <v>5470300000000</v>
      </c>
      <c r="V17">
        <v>5482295</v>
      </c>
      <c r="W17">
        <v>997812.04769170575</v>
      </c>
      <c r="X17">
        <v>1002658.8734632111</v>
      </c>
      <c r="Y17">
        <v>-4846.8257715053624</v>
      </c>
      <c r="Z17">
        <v>1.4429000000000001</v>
      </c>
      <c r="AA17">
        <v>1.423</v>
      </c>
      <c r="AB17">
        <v>1.9900000000000029E-2</v>
      </c>
      <c r="AC17" s="30">
        <v>0</v>
      </c>
      <c r="AD17" s="30">
        <v>16</v>
      </c>
      <c r="AE17">
        <f t="shared" si="0"/>
        <v>256</v>
      </c>
      <c r="AF17" s="30">
        <f t="shared" si="1"/>
        <v>996474</v>
      </c>
      <c r="AG17" s="30">
        <v>1.0657000000000001</v>
      </c>
      <c r="AH17" s="30"/>
      <c r="AI17" s="30"/>
      <c r="AJ17" s="30"/>
      <c r="AK17" s="30"/>
    </row>
    <row r="18" spans="1:37" x14ac:dyDescent="0.25">
      <c r="A18" s="3">
        <v>37377</v>
      </c>
      <c r="B18">
        <v>0.91700000000000004</v>
      </c>
      <c r="C18">
        <v>3.1000000000000028E-2</v>
      </c>
      <c r="D18">
        <v>179.8</v>
      </c>
      <c r="E18">
        <v>79.650000000000006</v>
      </c>
      <c r="F18">
        <v>2.2573760200878845</v>
      </c>
      <c r="G18" s="20">
        <v>2.2613507734876115</v>
      </c>
      <c r="H18" s="20">
        <v>-3.9747533997269713E-3</v>
      </c>
      <c r="I18">
        <v>-33921</v>
      </c>
      <c r="J18">
        <f t="shared" si="2"/>
        <v>-255</v>
      </c>
      <c r="K18">
        <v>1320</v>
      </c>
      <c r="L18">
        <f>K18-Sum_Forms!J41</f>
        <v>3215</v>
      </c>
      <c r="M18">
        <v>-25.697727272727274</v>
      </c>
      <c r="N18">
        <v>17.765699208443273</v>
      </c>
      <c r="O18">
        <v>-43.463426481170544</v>
      </c>
      <c r="P18">
        <v>5.3030999999999997</v>
      </c>
      <c r="Q18">
        <v>5.16</v>
      </c>
      <c r="R18">
        <v>0.97301578322113491</v>
      </c>
      <c r="S18">
        <v>0.98353847315562937</v>
      </c>
      <c r="T18">
        <v>-1.0522689934494456E-2</v>
      </c>
      <c r="U18">
        <v>5495600000000</v>
      </c>
      <c r="V18">
        <v>5519300</v>
      </c>
      <c r="W18">
        <v>995705.9772072545</v>
      </c>
      <c r="X18">
        <v>997812.04769170575</v>
      </c>
      <c r="Y18">
        <v>-2106.0704844512511</v>
      </c>
      <c r="Z18">
        <v>1.4598</v>
      </c>
      <c r="AA18">
        <v>1.4429000000000001</v>
      </c>
      <c r="AB18">
        <v>1.6899999999999915E-2</v>
      </c>
      <c r="AC18" s="30">
        <v>0</v>
      </c>
      <c r="AD18" s="30">
        <v>17</v>
      </c>
      <c r="AE18">
        <f t="shared" si="0"/>
        <v>289</v>
      </c>
      <c r="AF18" s="30">
        <f t="shared" si="1"/>
        <v>996474</v>
      </c>
      <c r="AG18" s="30">
        <v>1.0657000000000001</v>
      </c>
      <c r="AH18" s="30"/>
      <c r="AI18" s="30"/>
      <c r="AJ18" s="30"/>
      <c r="AK18" s="30"/>
    </row>
    <row r="19" spans="1:37" x14ac:dyDescent="0.25">
      <c r="A19" s="3">
        <v>37408</v>
      </c>
      <c r="B19">
        <v>0.95609999999999995</v>
      </c>
      <c r="C19">
        <v>3.9099999999999913E-2</v>
      </c>
      <c r="D19">
        <v>179.9</v>
      </c>
      <c r="E19">
        <v>79.61</v>
      </c>
      <c r="F19">
        <v>2.2597663610099237</v>
      </c>
      <c r="G19" s="20">
        <v>2.2573760200878845</v>
      </c>
      <c r="H19" s="20">
        <v>2.390340922039158E-3</v>
      </c>
      <c r="I19">
        <v>-34900</v>
      </c>
      <c r="J19">
        <f t="shared" si="2"/>
        <v>-979</v>
      </c>
      <c r="K19">
        <v>3300</v>
      </c>
      <c r="L19">
        <f>K19-Sum_Forms!J42</f>
        <v>1980</v>
      </c>
      <c r="M19">
        <v>-10.575757575757576</v>
      </c>
      <c r="N19">
        <v>-25.697727272727274</v>
      </c>
      <c r="O19">
        <v>15.121969696969698</v>
      </c>
      <c r="P19">
        <v>5.1649000000000003</v>
      </c>
      <c r="Q19">
        <v>4.93</v>
      </c>
      <c r="R19">
        <v>0.95451993262212231</v>
      </c>
      <c r="S19">
        <v>0.97301578322113491</v>
      </c>
      <c r="T19">
        <v>-1.8495850599012598E-2</v>
      </c>
      <c r="U19">
        <v>5519900000000</v>
      </c>
      <c r="V19">
        <v>5538096</v>
      </c>
      <c r="W19">
        <v>996714.39426113234</v>
      </c>
      <c r="X19">
        <v>995705.9772072545</v>
      </c>
      <c r="Y19">
        <v>1008.4170538778417</v>
      </c>
      <c r="Z19">
        <v>1.4837</v>
      </c>
      <c r="AA19">
        <v>1.4598</v>
      </c>
      <c r="AB19">
        <v>2.3900000000000032E-2</v>
      </c>
      <c r="AC19" s="30">
        <v>0</v>
      </c>
      <c r="AD19" s="30">
        <v>18</v>
      </c>
      <c r="AE19">
        <f t="shared" si="0"/>
        <v>324</v>
      </c>
      <c r="AF19" s="30">
        <f t="shared" si="1"/>
        <v>996474</v>
      </c>
      <c r="AG19" s="30">
        <v>1.0657000000000001</v>
      </c>
      <c r="AH19" s="30"/>
      <c r="AI19" s="30"/>
      <c r="AJ19" s="30"/>
      <c r="AK19" s="30"/>
    </row>
    <row r="20" spans="1:37" x14ac:dyDescent="0.25">
      <c r="A20" s="3">
        <v>37438</v>
      </c>
      <c r="B20">
        <v>0.99350000000000005</v>
      </c>
      <c r="C20">
        <v>3.74000000000001E-2</v>
      </c>
      <c r="D20">
        <v>180.1</v>
      </c>
      <c r="E20">
        <v>79.53</v>
      </c>
      <c r="F20">
        <v>2.2645542562555008</v>
      </c>
      <c r="G20" s="20">
        <v>2.2597663610099237</v>
      </c>
      <c r="H20" s="20">
        <v>4.7878952455771007E-3</v>
      </c>
      <c r="I20">
        <v>-33650</v>
      </c>
      <c r="J20">
        <f t="shared" si="2"/>
        <v>1250</v>
      </c>
      <c r="K20">
        <v>5524</v>
      </c>
      <c r="L20">
        <f>K20-Sum_Forms!J43</f>
        <v>2224</v>
      </c>
      <c r="M20">
        <v>-6.0916002896451849</v>
      </c>
      <c r="N20">
        <v>-10.575757575757576</v>
      </c>
      <c r="O20">
        <v>4.4841572861123913</v>
      </c>
      <c r="P20">
        <v>5.0274000000000001</v>
      </c>
      <c r="Q20">
        <v>4.6500000000000004</v>
      </c>
      <c r="R20">
        <v>0.92493137605919562</v>
      </c>
      <c r="S20">
        <v>0.95451993262212231</v>
      </c>
      <c r="T20">
        <v>-2.9588556562926693E-2</v>
      </c>
      <c r="U20">
        <v>5562200000000</v>
      </c>
      <c r="V20">
        <v>5569005</v>
      </c>
      <c r="W20">
        <v>998778.05819890625</v>
      </c>
      <c r="X20">
        <v>996714.39426113234</v>
      </c>
      <c r="Y20">
        <v>2063.6639377739048</v>
      </c>
      <c r="Z20">
        <v>1.5565</v>
      </c>
      <c r="AA20">
        <v>1.4837</v>
      </c>
      <c r="AB20">
        <v>7.2799999999999976E-2</v>
      </c>
      <c r="AC20" s="30">
        <v>0</v>
      </c>
      <c r="AD20" s="30">
        <v>19</v>
      </c>
      <c r="AE20">
        <f t="shared" si="0"/>
        <v>361</v>
      </c>
      <c r="AF20" s="30">
        <f t="shared" si="1"/>
        <v>996474</v>
      </c>
      <c r="AG20" s="30">
        <v>1.0657000000000001</v>
      </c>
      <c r="AH20" s="30"/>
      <c r="AI20" s="30"/>
      <c r="AJ20" s="30"/>
      <c r="AK20" s="30"/>
    </row>
    <row r="21" spans="1:37" x14ac:dyDescent="0.25">
      <c r="A21" s="3">
        <v>37469</v>
      </c>
      <c r="B21">
        <v>0.97809999999999997</v>
      </c>
      <c r="C21">
        <v>-1.540000000000008E-2</v>
      </c>
      <c r="D21">
        <v>180.7</v>
      </c>
      <c r="E21">
        <v>79.59</v>
      </c>
      <c r="F21">
        <v>2.2703857268501064</v>
      </c>
      <c r="G21" s="20">
        <v>2.2645542562555008</v>
      </c>
      <c r="H21" s="20">
        <v>5.8314705946056478E-3</v>
      </c>
      <c r="I21">
        <v>-35743</v>
      </c>
      <c r="J21">
        <f t="shared" si="2"/>
        <v>-2093</v>
      </c>
      <c r="K21">
        <v>6122</v>
      </c>
      <c r="L21">
        <f>K21-Sum_Forms!J44</f>
        <v>598</v>
      </c>
      <c r="M21">
        <v>-5.8384514864423389</v>
      </c>
      <c r="N21">
        <v>-6.0916002896451849</v>
      </c>
      <c r="O21">
        <v>0.25314880320284594</v>
      </c>
      <c r="P21">
        <v>4.7310999999999996</v>
      </c>
      <c r="Q21">
        <v>4.26</v>
      </c>
      <c r="R21">
        <v>0.90042484834393699</v>
      </c>
      <c r="S21">
        <v>0.92493137605919562</v>
      </c>
      <c r="T21">
        <v>-2.450652771525863E-2</v>
      </c>
      <c r="U21">
        <v>5604600000000</v>
      </c>
      <c r="V21">
        <v>5606774</v>
      </c>
      <c r="W21">
        <v>999612.25474756071</v>
      </c>
      <c r="X21">
        <v>998778.05819890625</v>
      </c>
      <c r="Y21">
        <v>834.196548654465</v>
      </c>
      <c r="Z21">
        <v>1.5367999999999999</v>
      </c>
      <c r="AA21">
        <v>1.5565</v>
      </c>
      <c r="AB21">
        <v>-1.9700000000000051E-2</v>
      </c>
      <c r="AC21" s="30">
        <v>0</v>
      </c>
      <c r="AD21" s="30">
        <v>20</v>
      </c>
      <c r="AE21">
        <f t="shared" si="0"/>
        <v>400</v>
      </c>
      <c r="AF21" s="30">
        <f t="shared" si="1"/>
        <v>996474</v>
      </c>
      <c r="AG21" s="30">
        <v>1.0657000000000001</v>
      </c>
      <c r="AH21" s="30"/>
      <c r="AI21" s="30"/>
      <c r="AJ21" s="30"/>
      <c r="AK21" s="30"/>
    </row>
    <row r="22" spans="1:37" x14ac:dyDescent="0.25">
      <c r="A22" s="3">
        <v>37500</v>
      </c>
      <c r="B22">
        <v>0.98060000000000003</v>
      </c>
      <c r="C22">
        <v>2.5000000000000577E-3</v>
      </c>
      <c r="D22">
        <v>181</v>
      </c>
      <c r="E22">
        <v>79.790000000000006</v>
      </c>
      <c r="F22">
        <v>2.2684546935706229</v>
      </c>
      <c r="G22" s="20">
        <v>2.2703857268501064</v>
      </c>
      <c r="H22" s="20">
        <v>-1.9310332794835183E-3</v>
      </c>
      <c r="I22">
        <v>-36519</v>
      </c>
      <c r="J22">
        <f t="shared" si="2"/>
        <v>-776</v>
      </c>
      <c r="K22">
        <v>5586</v>
      </c>
      <c r="L22">
        <f>K22-Sum_Forms!J45</f>
        <v>-536</v>
      </c>
      <c r="M22">
        <v>-6.5375939849624061</v>
      </c>
      <c r="N22">
        <v>-5.8384514864423389</v>
      </c>
      <c r="O22">
        <v>-0.69914249852006716</v>
      </c>
      <c r="P22">
        <v>4.5232999999999999</v>
      </c>
      <c r="Q22">
        <v>3.87</v>
      </c>
      <c r="R22">
        <v>0.8555700484159795</v>
      </c>
      <c r="S22">
        <v>0.90042484834393699</v>
      </c>
      <c r="T22">
        <v>-4.4854799927957489E-2</v>
      </c>
      <c r="U22">
        <v>5629300000000</v>
      </c>
      <c r="V22">
        <v>5659504</v>
      </c>
      <c r="W22">
        <v>994663.13655754994</v>
      </c>
      <c r="X22">
        <v>999612.25474756071</v>
      </c>
      <c r="Y22">
        <v>-4949.1181900107767</v>
      </c>
      <c r="Z22">
        <v>1.5563</v>
      </c>
      <c r="AA22">
        <v>1.5367999999999999</v>
      </c>
      <c r="AB22">
        <v>1.9500000000000073E-2</v>
      </c>
      <c r="AC22" s="30">
        <v>0</v>
      </c>
      <c r="AD22" s="30">
        <v>21</v>
      </c>
      <c r="AE22">
        <f t="shared" si="0"/>
        <v>441</v>
      </c>
      <c r="AF22" s="30">
        <f t="shared" si="1"/>
        <v>996474</v>
      </c>
      <c r="AG22" s="30">
        <v>1.0657000000000001</v>
      </c>
      <c r="AH22" s="30"/>
      <c r="AI22" s="30"/>
      <c r="AJ22" s="30"/>
      <c r="AK22" s="30"/>
    </row>
    <row r="23" spans="1:37" x14ac:dyDescent="0.25">
      <c r="A23" s="3">
        <v>37530</v>
      </c>
      <c r="B23">
        <v>0.98119999999999996</v>
      </c>
      <c r="C23">
        <v>5.9999999999993392E-4</v>
      </c>
      <c r="D23">
        <v>181.3</v>
      </c>
      <c r="E23">
        <v>79.98</v>
      </c>
      <c r="F23">
        <v>2.2668167041760441</v>
      </c>
      <c r="G23" s="20">
        <v>2.2684546935706229</v>
      </c>
      <c r="H23" s="20">
        <v>-1.6379893945788204E-3</v>
      </c>
      <c r="I23">
        <v>-35171</v>
      </c>
      <c r="J23">
        <f t="shared" si="2"/>
        <v>1348</v>
      </c>
      <c r="K23">
        <v>-54</v>
      </c>
      <c r="L23">
        <f>K23-Sum_Forms!J46</f>
        <v>-5640</v>
      </c>
      <c r="M23">
        <v>651.31481481481478</v>
      </c>
      <c r="N23">
        <v>-6.5375939849624061</v>
      </c>
      <c r="O23">
        <v>657.85240879977721</v>
      </c>
      <c r="P23">
        <v>4.6234999999999999</v>
      </c>
      <c r="Q23">
        <v>3.94</v>
      </c>
      <c r="R23">
        <v>0.85216827079052671</v>
      </c>
      <c r="S23">
        <v>0.8555700484159795</v>
      </c>
      <c r="T23">
        <v>-3.4017776254527954E-3</v>
      </c>
      <c r="U23">
        <v>5673400000000</v>
      </c>
      <c r="V23">
        <v>5686370</v>
      </c>
      <c r="W23">
        <v>997719.10726878478</v>
      </c>
      <c r="X23">
        <v>994663.13655754994</v>
      </c>
      <c r="Y23">
        <v>3055.9707112348406</v>
      </c>
      <c r="Z23">
        <v>1.5575000000000001</v>
      </c>
      <c r="AA23">
        <v>1.5563</v>
      </c>
      <c r="AB23">
        <v>1.2000000000000899E-3</v>
      </c>
      <c r="AC23" s="30">
        <v>0</v>
      </c>
      <c r="AD23" s="30">
        <v>22</v>
      </c>
      <c r="AE23">
        <f t="shared" si="0"/>
        <v>484</v>
      </c>
      <c r="AF23" s="30">
        <f t="shared" si="1"/>
        <v>996474</v>
      </c>
      <c r="AG23" s="30">
        <v>1.0657000000000001</v>
      </c>
      <c r="AH23" s="30"/>
      <c r="AI23" s="30"/>
      <c r="AJ23" s="30"/>
      <c r="AK23" s="30"/>
    </row>
    <row r="24" spans="1:37" x14ac:dyDescent="0.25">
      <c r="A24" s="3">
        <v>37561</v>
      </c>
      <c r="B24">
        <v>1.0013000000000001</v>
      </c>
      <c r="C24">
        <v>2.0100000000000118E-2</v>
      </c>
      <c r="D24">
        <v>181.3</v>
      </c>
      <c r="E24">
        <v>79.92</v>
      </c>
      <c r="F24">
        <v>2.2685185185185186</v>
      </c>
      <c r="G24" s="20">
        <v>2.2668167041760441</v>
      </c>
      <c r="H24" s="20">
        <v>1.7018143424745169E-3</v>
      </c>
      <c r="I24">
        <v>-39624</v>
      </c>
      <c r="J24">
        <f t="shared" si="2"/>
        <v>-4453</v>
      </c>
      <c r="K24">
        <v>6051</v>
      </c>
      <c r="L24">
        <f>K24-Sum_Forms!J47</f>
        <v>6105</v>
      </c>
      <c r="M24">
        <v>-6.5483391175012393</v>
      </c>
      <c r="N24">
        <v>651.31481481481478</v>
      </c>
      <c r="O24">
        <v>-657.86315393231598</v>
      </c>
      <c r="P24">
        <v>4.5923999999999996</v>
      </c>
      <c r="Q24">
        <v>4.05</v>
      </c>
      <c r="R24">
        <v>0.88189182126992427</v>
      </c>
      <c r="S24">
        <v>0.85216827079052671</v>
      </c>
      <c r="T24">
        <v>2.9723550479397565E-2</v>
      </c>
      <c r="U24">
        <v>5723200000000</v>
      </c>
      <c r="V24">
        <v>5733992</v>
      </c>
      <c r="W24">
        <v>998117.89064233087</v>
      </c>
      <c r="X24">
        <v>997719.10726878478</v>
      </c>
      <c r="Y24">
        <v>398.78337354608811</v>
      </c>
      <c r="Z24">
        <v>1.5710999999999999</v>
      </c>
      <c r="AA24">
        <v>1.5575000000000001</v>
      </c>
      <c r="AB24">
        <v>1.3599999999999834E-2</v>
      </c>
      <c r="AC24" s="30">
        <v>0</v>
      </c>
      <c r="AD24" s="30">
        <v>23</v>
      </c>
      <c r="AE24">
        <f t="shared" si="0"/>
        <v>529</v>
      </c>
      <c r="AF24" s="30">
        <f t="shared" si="1"/>
        <v>996474</v>
      </c>
      <c r="AG24" s="30">
        <v>1.0657000000000001</v>
      </c>
      <c r="AH24" s="30"/>
      <c r="AI24" s="30"/>
      <c r="AJ24" s="30"/>
      <c r="AK24" s="30"/>
    </row>
    <row r="25" spans="1:37" x14ac:dyDescent="0.25">
      <c r="A25" s="3">
        <v>37591</v>
      </c>
      <c r="B25">
        <v>1.0194000000000001</v>
      </c>
      <c r="C25">
        <v>1.8100000000000005E-2</v>
      </c>
      <c r="D25">
        <v>180.9</v>
      </c>
      <c r="E25">
        <v>80.3</v>
      </c>
      <c r="F25">
        <v>2.25280199252802</v>
      </c>
      <c r="G25" s="20">
        <v>2.2685185185185186</v>
      </c>
      <c r="H25" s="20">
        <v>-1.5716525990498553E-2</v>
      </c>
      <c r="I25">
        <v>-43294</v>
      </c>
      <c r="J25">
        <f t="shared" si="2"/>
        <v>-3670</v>
      </c>
      <c r="K25">
        <v>3580</v>
      </c>
      <c r="L25">
        <f>K25-Sum_Forms!J48</f>
        <v>-2471</v>
      </c>
      <c r="M25">
        <v>-12.093296089385476</v>
      </c>
      <c r="N25">
        <v>-6.5483391175012393</v>
      </c>
      <c r="O25">
        <v>-5.5449569718842362</v>
      </c>
      <c r="P25">
        <v>4.4065000000000003</v>
      </c>
      <c r="Q25">
        <v>4.03</v>
      </c>
      <c r="R25">
        <v>0.91455803926018386</v>
      </c>
      <c r="S25">
        <v>0.88189182126992427</v>
      </c>
      <c r="T25">
        <v>3.2666217990259594E-2</v>
      </c>
      <c r="U25">
        <v>5744200000000</v>
      </c>
      <c r="V25">
        <v>5766456</v>
      </c>
      <c r="W25">
        <v>996140.43703793106</v>
      </c>
      <c r="X25">
        <v>998117.89064233087</v>
      </c>
      <c r="Y25">
        <v>-1977.4536043998087</v>
      </c>
      <c r="Z25">
        <v>1.5863</v>
      </c>
      <c r="AA25">
        <v>1.5710999999999999</v>
      </c>
      <c r="AB25">
        <v>1.5200000000000102E-2</v>
      </c>
      <c r="AC25" s="30">
        <v>0</v>
      </c>
      <c r="AD25" s="30">
        <v>24</v>
      </c>
      <c r="AE25">
        <f t="shared" si="0"/>
        <v>576</v>
      </c>
      <c r="AF25" s="30">
        <f t="shared" si="1"/>
        <v>996474</v>
      </c>
      <c r="AG25" s="30">
        <v>1.0657000000000001</v>
      </c>
      <c r="AH25" s="30"/>
      <c r="AI25" s="30"/>
      <c r="AJ25" s="30"/>
      <c r="AK25" s="30"/>
    </row>
    <row r="26" spans="1:37" x14ac:dyDescent="0.25">
      <c r="A26" s="3">
        <v>37622</v>
      </c>
      <c r="B26">
        <v>1.0622</v>
      </c>
      <c r="C26">
        <v>4.2799999999999949E-2</v>
      </c>
      <c r="D26">
        <v>181.7</v>
      </c>
      <c r="E26">
        <v>80.260000000000005</v>
      </c>
      <c r="F26">
        <v>2.2638923498629451</v>
      </c>
      <c r="G26" s="20">
        <v>2.25280199252802</v>
      </c>
      <c r="H26" s="20">
        <v>1.1090357334925027E-2</v>
      </c>
      <c r="I26">
        <v>-40740</v>
      </c>
      <c r="J26">
        <f t="shared" si="2"/>
        <v>2554</v>
      </c>
      <c r="K26">
        <v>740</v>
      </c>
      <c r="L26">
        <f>K26-Sum_Forms!J49</f>
        <v>-2840</v>
      </c>
      <c r="M26">
        <v>-55.054054054054056</v>
      </c>
      <c r="N26">
        <v>-12.093296089385476</v>
      </c>
      <c r="O26">
        <v>-42.960757964668581</v>
      </c>
      <c r="P26">
        <v>4.2702999999999998</v>
      </c>
      <c r="Q26">
        <v>4.05</v>
      </c>
      <c r="R26">
        <v>0.94841111865676886</v>
      </c>
      <c r="S26">
        <v>0.91455803926018386</v>
      </c>
      <c r="T26">
        <v>3.3853079396584995E-2</v>
      </c>
      <c r="U26">
        <v>5777000000000</v>
      </c>
      <c r="V26">
        <v>5808011</v>
      </c>
      <c r="W26">
        <v>994660.65060827194</v>
      </c>
      <c r="X26">
        <v>996140.43703793106</v>
      </c>
      <c r="Y26">
        <v>-1479.7864296591142</v>
      </c>
      <c r="Z26">
        <v>1.6174999999999999</v>
      </c>
      <c r="AA26">
        <v>1.5863</v>
      </c>
      <c r="AB26">
        <v>3.1199999999999894E-2</v>
      </c>
      <c r="AC26" s="30">
        <v>0</v>
      </c>
      <c r="AD26" s="30">
        <v>25</v>
      </c>
      <c r="AE26">
        <f t="shared" si="0"/>
        <v>625</v>
      </c>
      <c r="AF26" s="30">
        <f t="shared" si="1"/>
        <v>996474</v>
      </c>
      <c r="AG26" s="30">
        <v>1.0657000000000001</v>
      </c>
      <c r="AH26" s="30"/>
      <c r="AI26" s="30"/>
      <c r="AJ26" s="30"/>
      <c r="AK26" s="30"/>
    </row>
    <row r="27" spans="1:37" x14ac:dyDescent="0.25">
      <c r="A27" s="3">
        <v>37653</v>
      </c>
      <c r="B27">
        <v>1.0785</v>
      </c>
      <c r="C27">
        <v>1.6299999999999981E-2</v>
      </c>
      <c r="D27">
        <v>183.1</v>
      </c>
      <c r="E27">
        <v>80.58</v>
      </c>
      <c r="F27">
        <v>2.2722759990071979</v>
      </c>
      <c r="G27" s="20">
        <v>2.2638923498629451</v>
      </c>
      <c r="H27" s="20">
        <v>8.3836491442528249E-3</v>
      </c>
      <c r="I27">
        <v>-39363</v>
      </c>
      <c r="J27">
        <f t="shared" si="2"/>
        <v>1377</v>
      </c>
      <c r="K27">
        <v>956</v>
      </c>
      <c r="L27">
        <f>K27-Sum_Forms!J50</f>
        <v>216</v>
      </c>
      <c r="M27">
        <v>-41.17468619246862</v>
      </c>
      <c r="N27">
        <v>-55.054054054054056</v>
      </c>
      <c r="O27">
        <v>13.879367861585436</v>
      </c>
      <c r="P27">
        <v>4.0608000000000004</v>
      </c>
      <c r="Q27">
        <v>3.9</v>
      </c>
      <c r="R27">
        <v>0.96040189125295494</v>
      </c>
      <c r="S27">
        <v>0.94841111865676886</v>
      </c>
      <c r="T27">
        <v>1.1990772596186083E-2</v>
      </c>
      <c r="U27">
        <v>5813000000000</v>
      </c>
      <c r="V27">
        <v>5857521</v>
      </c>
      <c r="W27">
        <v>992399.34436427965</v>
      </c>
      <c r="X27">
        <v>994660.65060827194</v>
      </c>
      <c r="Y27">
        <v>-2261.3062439922942</v>
      </c>
      <c r="Z27">
        <v>1.6079000000000001</v>
      </c>
      <c r="AA27">
        <v>1.6174999999999999</v>
      </c>
      <c r="AB27">
        <v>-9.5999999999998309E-3</v>
      </c>
      <c r="AC27" s="30">
        <v>0</v>
      </c>
      <c r="AD27" s="30">
        <v>26</v>
      </c>
      <c r="AE27">
        <f t="shared" si="0"/>
        <v>676</v>
      </c>
      <c r="AF27" s="30">
        <f t="shared" si="1"/>
        <v>996474</v>
      </c>
      <c r="AG27" s="30">
        <v>1.0657000000000001</v>
      </c>
      <c r="AH27" s="30"/>
      <c r="AI27" s="30"/>
      <c r="AJ27" s="30"/>
      <c r="AK27" s="30"/>
    </row>
    <row r="28" spans="1:37" x14ac:dyDescent="0.25">
      <c r="A28" s="3">
        <v>37681</v>
      </c>
      <c r="B28">
        <v>1.0797000000000001</v>
      </c>
      <c r="C28">
        <v>1.2000000000000899E-3</v>
      </c>
      <c r="D28">
        <v>184.2</v>
      </c>
      <c r="E28">
        <v>81.05</v>
      </c>
      <c r="F28">
        <v>2.2726711906230723</v>
      </c>
      <c r="G28" s="20">
        <v>2.2722759990071979</v>
      </c>
      <c r="H28" s="20">
        <v>3.9519161587442397E-4</v>
      </c>
      <c r="I28">
        <v>-43355</v>
      </c>
      <c r="J28">
        <f t="shared" si="2"/>
        <v>-3992</v>
      </c>
      <c r="K28">
        <v>2422</v>
      </c>
      <c r="L28">
        <f>K28-Sum_Forms!J51</f>
        <v>1466</v>
      </c>
      <c r="M28">
        <v>-17.900495458298927</v>
      </c>
      <c r="N28">
        <v>-41.17468619246862</v>
      </c>
      <c r="O28">
        <v>23.274190734169693</v>
      </c>
      <c r="P28">
        <v>4.1272000000000002</v>
      </c>
      <c r="Q28">
        <v>3.81</v>
      </c>
      <c r="R28">
        <v>0.92314402015894548</v>
      </c>
      <c r="S28">
        <v>0.96040189125295494</v>
      </c>
      <c r="T28">
        <v>-3.7257871094009465E-2</v>
      </c>
      <c r="U28">
        <v>5833600000000</v>
      </c>
      <c r="V28">
        <v>5883217</v>
      </c>
      <c r="W28">
        <v>991566.34881902195</v>
      </c>
      <c r="X28">
        <v>992399.34436427965</v>
      </c>
      <c r="Y28">
        <v>-832.99554525769781</v>
      </c>
      <c r="Z28">
        <v>1.5825</v>
      </c>
      <c r="AA28">
        <v>1.6079000000000001</v>
      </c>
      <c r="AB28">
        <v>-2.5400000000000089E-2</v>
      </c>
      <c r="AC28" s="30">
        <v>0</v>
      </c>
      <c r="AD28" s="30">
        <v>27</v>
      </c>
      <c r="AE28">
        <f t="shared" si="0"/>
        <v>729</v>
      </c>
      <c r="AF28" s="30">
        <f t="shared" si="1"/>
        <v>996474</v>
      </c>
      <c r="AG28" s="30">
        <v>1.0657000000000001</v>
      </c>
      <c r="AH28" s="30"/>
      <c r="AI28" s="30"/>
      <c r="AJ28" s="30"/>
      <c r="AK28" s="30"/>
    </row>
    <row r="29" spans="1:37" x14ac:dyDescent="0.25">
      <c r="A29" s="3">
        <v>37712</v>
      </c>
      <c r="B29">
        <v>1.0862000000000001</v>
      </c>
      <c r="C29">
        <v>6.4999999999999503E-3</v>
      </c>
      <c r="D29">
        <v>183.8</v>
      </c>
      <c r="E29">
        <v>81.180000000000007</v>
      </c>
      <c r="F29">
        <v>2.2641044592264103</v>
      </c>
      <c r="G29" s="20">
        <v>2.2726711906230723</v>
      </c>
      <c r="H29" s="20">
        <v>-8.5667313966619751E-3</v>
      </c>
      <c r="I29">
        <v>-41987</v>
      </c>
      <c r="J29">
        <f t="shared" si="2"/>
        <v>1368</v>
      </c>
      <c r="K29">
        <v>-1857</v>
      </c>
      <c r="L29">
        <f>K29-Sum_Forms!J52</f>
        <v>-4279</v>
      </c>
      <c r="M29">
        <v>22.610123855681206</v>
      </c>
      <c r="N29">
        <v>-17.900495458298927</v>
      </c>
      <c r="O29">
        <v>40.510619313980129</v>
      </c>
      <c r="P29">
        <v>4.2289000000000003</v>
      </c>
      <c r="Q29">
        <v>3.96</v>
      </c>
      <c r="R29">
        <v>0.93641372460923633</v>
      </c>
      <c r="S29">
        <v>0.92314402015894548</v>
      </c>
      <c r="T29">
        <v>1.3269704450290853E-2</v>
      </c>
      <c r="U29">
        <v>5870800000000</v>
      </c>
      <c r="V29">
        <v>5960222</v>
      </c>
      <c r="W29">
        <v>984996.86756634235</v>
      </c>
      <c r="X29">
        <v>991566.34881902195</v>
      </c>
      <c r="Y29">
        <v>-6569.4812526796013</v>
      </c>
      <c r="Z29">
        <v>1.5739000000000001</v>
      </c>
      <c r="AA29">
        <v>1.5825</v>
      </c>
      <c r="AB29">
        <v>-8.599999999999941E-3</v>
      </c>
      <c r="AC29" s="30">
        <v>0</v>
      </c>
      <c r="AD29" s="30">
        <v>28</v>
      </c>
      <c r="AE29">
        <f t="shared" si="0"/>
        <v>784</v>
      </c>
      <c r="AF29" s="30">
        <f t="shared" si="1"/>
        <v>996474</v>
      </c>
      <c r="AG29" s="30">
        <v>1.0657000000000001</v>
      </c>
      <c r="AH29" s="30"/>
      <c r="AI29" s="30"/>
      <c r="AJ29" s="30"/>
      <c r="AK29" s="30"/>
    </row>
    <row r="30" spans="1:37" x14ac:dyDescent="0.25">
      <c r="A30" s="3">
        <v>37742</v>
      </c>
      <c r="B30">
        <v>1.1556</v>
      </c>
      <c r="C30">
        <v>6.9399999999999906E-2</v>
      </c>
      <c r="D30">
        <v>183.5</v>
      </c>
      <c r="E30">
        <v>81.13</v>
      </c>
      <c r="F30">
        <v>2.2618020460988539</v>
      </c>
      <c r="G30" s="20">
        <v>2.2641044592264103</v>
      </c>
      <c r="H30" s="20">
        <v>-2.302413127556413E-3</v>
      </c>
      <c r="I30">
        <v>-40779</v>
      </c>
      <c r="J30">
        <f t="shared" si="2"/>
        <v>1208</v>
      </c>
      <c r="K30">
        <v>-191</v>
      </c>
      <c r="L30">
        <f>K30-Sum_Forms!J53</f>
        <v>1666</v>
      </c>
      <c r="M30">
        <v>213.50261780104711</v>
      </c>
      <c r="N30">
        <v>22.610123855681206</v>
      </c>
      <c r="O30">
        <v>190.89249394536591</v>
      </c>
      <c r="P30">
        <v>3.9186999999999999</v>
      </c>
      <c r="Q30">
        <v>3.57</v>
      </c>
      <c r="R30">
        <v>0.91101640850281984</v>
      </c>
      <c r="S30">
        <v>0.93641372460923633</v>
      </c>
      <c r="T30">
        <v>-2.539731610641649E-2</v>
      </c>
      <c r="U30">
        <v>5931400000000</v>
      </c>
      <c r="V30">
        <v>5976847</v>
      </c>
      <c r="W30">
        <v>992396.15804118791</v>
      </c>
      <c r="X30">
        <v>984996.86756634235</v>
      </c>
      <c r="Y30">
        <v>7399.2904748455621</v>
      </c>
      <c r="Z30">
        <v>1.6224000000000001</v>
      </c>
      <c r="AA30">
        <v>1.5739000000000001</v>
      </c>
      <c r="AB30">
        <v>4.8499999999999988E-2</v>
      </c>
      <c r="AC30" s="30">
        <v>0</v>
      </c>
      <c r="AD30" s="30">
        <v>29</v>
      </c>
      <c r="AE30">
        <f t="shared" si="0"/>
        <v>841</v>
      </c>
      <c r="AF30" s="30">
        <f t="shared" si="1"/>
        <v>996474</v>
      </c>
      <c r="AG30" s="30">
        <v>1.0657000000000001</v>
      </c>
      <c r="AH30" s="30"/>
      <c r="AI30" s="30"/>
      <c r="AJ30" s="30"/>
      <c r="AK30" s="30"/>
    </row>
    <row r="31" spans="1:37" x14ac:dyDescent="0.25">
      <c r="A31" s="3">
        <v>37773</v>
      </c>
      <c r="B31">
        <v>1.1674</v>
      </c>
      <c r="C31">
        <v>1.1800000000000033E-2</v>
      </c>
      <c r="D31">
        <v>183.7</v>
      </c>
      <c r="E31">
        <v>81.23</v>
      </c>
      <c r="F31">
        <v>2.2614797488612579</v>
      </c>
      <c r="G31" s="20">
        <v>2.2618020460988539</v>
      </c>
      <c r="H31" s="20">
        <v>-3.2229723759602535E-4</v>
      </c>
      <c r="I31">
        <v>-39621</v>
      </c>
      <c r="J31">
        <f t="shared" si="2"/>
        <v>1158</v>
      </c>
      <c r="K31">
        <v>-86</v>
      </c>
      <c r="L31">
        <f>K31-Sum_Forms!J54</f>
        <v>105</v>
      </c>
      <c r="M31">
        <v>460.7093023255814</v>
      </c>
      <c r="N31">
        <v>213.50261780104711</v>
      </c>
      <c r="O31">
        <v>247.2066845245343</v>
      </c>
      <c r="P31">
        <v>3.7233000000000001</v>
      </c>
      <c r="Q31">
        <v>3.33</v>
      </c>
      <c r="R31">
        <v>0.8943678994440416</v>
      </c>
      <c r="S31">
        <v>0.91101640850281984</v>
      </c>
      <c r="T31">
        <v>-1.6648509058778238E-2</v>
      </c>
      <c r="U31">
        <v>5968300000000</v>
      </c>
      <c r="V31">
        <v>5990084</v>
      </c>
      <c r="W31">
        <v>996363.3231186741</v>
      </c>
      <c r="X31">
        <v>992396.15804118791</v>
      </c>
      <c r="Y31">
        <v>3967.1650774861919</v>
      </c>
      <c r="Z31">
        <v>1.6609</v>
      </c>
      <c r="AA31">
        <v>1.6224000000000001</v>
      </c>
      <c r="AB31">
        <v>3.8499999999999979E-2</v>
      </c>
      <c r="AC31" s="30">
        <v>0</v>
      </c>
      <c r="AD31" s="30">
        <v>30</v>
      </c>
      <c r="AE31">
        <f t="shared" si="0"/>
        <v>900</v>
      </c>
      <c r="AF31" s="30">
        <f t="shared" si="1"/>
        <v>996474</v>
      </c>
      <c r="AG31" s="30">
        <v>1.0657000000000001</v>
      </c>
      <c r="AH31" s="30"/>
      <c r="AI31" s="30"/>
      <c r="AJ31" s="30"/>
      <c r="AK31" s="30"/>
    </row>
    <row r="32" spans="1:37" x14ac:dyDescent="0.25">
      <c r="A32" s="3">
        <v>37803</v>
      </c>
      <c r="B32">
        <v>1.1365000000000001</v>
      </c>
      <c r="C32">
        <v>-3.0899999999999928E-2</v>
      </c>
      <c r="D32">
        <v>183.9</v>
      </c>
      <c r="E32">
        <v>81.11</v>
      </c>
      <c r="F32">
        <v>2.2672913327579831</v>
      </c>
      <c r="G32" s="20">
        <v>2.2614797488612579</v>
      </c>
      <c r="H32" s="20">
        <v>5.8115838967252031E-3</v>
      </c>
      <c r="I32">
        <v>-41363</v>
      </c>
      <c r="J32">
        <f t="shared" si="2"/>
        <v>-1742</v>
      </c>
      <c r="K32">
        <v>275</v>
      </c>
      <c r="L32">
        <f>K32-Sum_Forms!J55</f>
        <v>361</v>
      </c>
      <c r="M32">
        <v>-150.41090909090909</v>
      </c>
      <c r="N32">
        <v>460.7093023255814</v>
      </c>
      <c r="O32">
        <v>-611.12021141649052</v>
      </c>
      <c r="P32">
        <v>4.0625999999999998</v>
      </c>
      <c r="Q32">
        <v>3.98</v>
      </c>
      <c r="R32">
        <v>0.97966819278294692</v>
      </c>
      <c r="S32">
        <v>0.8943678994440416</v>
      </c>
      <c r="T32">
        <v>8.530029333890532E-2</v>
      </c>
      <c r="U32">
        <v>6014900000000</v>
      </c>
      <c r="V32">
        <v>6032275</v>
      </c>
      <c r="W32">
        <v>997119.66049293173</v>
      </c>
      <c r="X32">
        <v>996363.3231186741</v>
      </c>
      <c r="Y32">
        <v>756.33737425762229</v>
      </c>
      <c r="Z32">
        <v>1.6221000000000001</v>
      </c>
      <c r="AA32">
        <v>1.6609</v>
      </c>
      <c r="AB32">
        <v>-3.8799999999999946E-2</v>
      </c>
      <c r="AC32" s="30">
        <v>0</v>
      </c>
      <c r="AD32" s="30">
        <v>31</v>
      </c>
      <c r="AE32">
        <f t="shared" si="0"/>
        <v>961</v>
      </c>
      <c r="AF32" s="30">
        <f t="shared" si="1"/>
        <v>996474</v>
      </c>
      <c r="AG32" s="30">
        <v>1.0657000000000001</v>
      </c>
      <c r="AH32" s="30"/>
      <c r="AI32" s="30"/>
      <c r="AJ32" s="30"/>
      <c r="AK32" s="30"/>
    </row>
    <row r="33" spans="1:37" x14ac:dyDescent="0.25">
      <c r="A33" s="3">
        <v>37834</v>
      </c>
      <c r="B33">
        <v>1.1154999999999999</v>
      </c>
      <c r="C33">
        <v>-2.100000000000013E-2</v>
      </c>
      <c r="D33">
        <v>184.6</v>
      </c>
      <c r="E33">
        <v>81.23</v>
      </c>
      <c r="F33">
        <v>2.272559399236735</v>
      </c>
      <c r="G33" s="20">
        <v>2.2672913327579831</v>
      </c>
      <c r="H33" s="20">
        <v>5.2680664787518872E-3</v>
      </c>
      <c r="I33">
        <v>-39802</v>
      </c>
      <c r="J33">
        <f t="shared" si="2"/>
        <v>1561</v>
      </c>
      <c r="K33">
        <v>3013</v>
      </c>
      <c r="L33">
        <f>K33-Sum_Forms!J56</f>
        <v>2738</v>
      </c>
      <c r="M33">
        <v>-13.210089611682708</v>
      </c>
      <c r="N33">
        <v>-150.41090909090909</v>
      </c>
      <c r="O33">
        <v>137.20081947922637</v>
      </c>
      <c r="P33">
        <v>4.2046999999999999</v>
      </c>
      <c r="Q33">
        <v>4.45</v>
      </c>
      <c r="R33">
        <v>1.058339477251647</v>
      </c>
      <c r="S33">
        <v>0.97966819278294692</v>
      </c>
      <c r="T33">
        <v>7.8671284468700087E-2</v>
      </c>
      <c r="U33">
        <v>6072800000000</v>
      </c>
      <c r="V33">
        <v>6051087</v>
      </c>
      <c r="W33">
        <v>1003588.2809154785</v>
      </c>
      <c r="X33">
        <v>997119.66049293173</v>
      </c>
      <c r="Y33">
        <v>6468.6204225467518</v>
      </c>
      <c r="Z33">
        <v>1.5939000000000001</v>
      </c>
      <c r="AA33">
        <v>1.6221000000000001</v>
      </c>
      <c r="AB33">
        <v>-2.8200000000000003E-2</v>
      </c>
      <c r="AC33" s="30">
        <v>0</v>
      </c>
      <c r="AD33" s="30">
        <v>32</v>
      </c>
      <c r="AE33">
        <f t="shared" si="0"/>
        <v>1024</v>
      </c>
      <c r="AF33" s="30">
        <f t="shared" si="1"/>
        <v>996474</v>
      </c>
      <c r="AG33" s="30">
        <v>1.0657000000000001</v>
      </c>
      <c r="AH33" s="30"/>
      <c r="AI33" s="30"/>
      <c r="AJ33" s="30"/>
      <c r="AK33" s="30"/>
    </row>
    <row r="34" spans="1:37" x14ac:dyDescent="0.25">
      <c r="A34" s="3">
        <v>37865</v>
      </c>
      <c r="B34">
        <v>1.1267</v>
      </c>
      <c r="C34">
        <v>1.1200000000000099E-2</v>
      </c>
      <c r="D34">
        <v>185.2</v>
      </c>
      <c r="E34">
        <v>81.52</v>
      </c>
      <c r="F34">
        <v>2.2718351324828263</v>
      </c>
      <c r="G34" s="20">
        <v>2.272559399236735</v>
      </c>
      <c r="H34" s="20">
        <v>-7.2426675390868667E-4</v>
      </c>
      <c r="I34">
        <v>-41706</v>
      </c>
      <c r="J34">
        <f t="shared" si="2"/>
        <v>-1904</v>
      </c>
      <c r="K34">
        <v>2829</v>
      </c>
      <c r="L34">
        <f>K34-Sum_Forms!J57</f>
        <v>-184</v>
      </c>
      <c r="M34">
        <v>-14.742311770943797</v>
      </c>
      <c r="N34">
        <v>-13.210089611682708</v>
      </c>
      <c r="O34">
        <v>-1.5322221592610887</v>
      </c>
      <c r="P34">
        <v>4.2319000000000004</v>
      </c>
      <c r="Q34">
        <v>4.2699999999999996</v>
      </c>
      <c r="R34">
        <v>1.0090030482761878</v>
      </c>
      <c r="S34">
        <v>1.058339477251647</v>
      </c>
      <c r="T34">
        <v>-4.9336428975459201E-2</v>
      </c>
      <c r="U34">
        <v>6044900000000</v>
      </c>
      <c r="V34">
        <v>6057026</v>
      </c>
      <c r="W34">
        <v>997998.02741477417</v>
      </c>
      <c r="X34">
        <v>1003588.2809154785</v>
      </c>
      <c r="Y34">
        <v>-5590.2535007043043</v>
      </c>
      <c r="Z34">
        <v>1.6154999999999999</v>
      </c>
      <c r="AA34">
        <v>1.5939000000000001</v>
      </c>
      <c r="AB34">
        <v>2.1599999999999842E-2</v>
      </c>
      <c r="AC34" s="30">
        <v>0</v>
      </c>
      <c r="AD34" s="30">
        <v>33</v>
      </c>
      <c r="AE34">
        <f t="shared" si="0"/>
        <v>1089</v>
      </c>
      <c r="AF34" s="30">
        <f t="shared" si="1"/>
        <v>996474</v>
      </c>
      <c r="AG34" s="30">
        <v>1.0657000000000001</v>
      </c>
      <c r="AH34" s="30"/>
      <c r="AI34" s="30"/>
      <c r="AJ34" s="30"/>
      <c r="AK34" s="30"/>
    </row>
    <row r="35" spans="1:37" x14ac:dyDescent="0.25">
      <c r="A35" s="3">
        <v>37895</v>
      </c>
      <c r="B35">
        <v>1.1714</v>
      </c>
      <c r="C35">
        <v>4.4699999999999962E-2</v>
      </c>
      <c r="D35">
        <v>185</v>
      </c>
      <c r="E35">
        <v>81.64</v>
      </c>
      <c r="F35">
        <v>2.2660460558549729</v>
      </c>
      <c r="G35" s="20">
        <v>2.2718351324828263</v>
      </c>
      <c r="H35" s="20">
        <v>-5.78907662785344E-3</v>
      </c>
      <c r="I35">
        <v>-41271</v>
      </c>
      <c r="J35">
        <f t="shared" si="2"/>
        <v>435</v>
      </c>
      <c r="K35">
        <v>4652</v>
      </c>
      <c r="L35">
        <f>K35-Sum_Forms!J58</f>
        <v>1823</v>
      </c>
      <c r="M35">
        <v>-8.8716680997420472</v>
      </c>
      <c r="N35">
        <v>-14.742311770943797</v>
      </c>
      <c r="O35">
        <v>5.8706436712017496</v>
      </c>
      <c r="P35">
        <v>4.3080999999999996</v>
      </c>
      <c r="Q35">
        <v>4.29</v>
      </c>
      <c r="R35">
        <v>0.99579861191708652</v>
      </c>
      <c r="S35">
        <v>1.0090030482761878</v>
      </c>
      <c r="T35">
        <v>-1.320443635910129E-2</v>
      </c>
      <c r="U35">
        <v>6035000000000</v>
      </c>
      <c r="V35">
        <v>6108609</v>
      </c>
      <c r="W35">
        <v>987949.9571833784</v>
      </c>
      <c r="X35">
        <v>997998.02741477417</v>
      </c>
      <c r="Y35">
        <v>-10048.070231395774</v>
      </c>
      <c r="Z35">
        <v>1.6792</v>
      </c>
      <c r="AA35">
        <v>1.6154999999999999</v>
      </c>
      <c r="AB35">
        <v>6.370000000000009E-2</v>
      </c>
      <c r="AC35" s="30">
        <v>0</v>
      </c>
      <c r="AD35" s="30">
        <v>34</v>
      </c>
      <c r="AE35">
        <f t="shared" si="0"/>
        <v>1156</v>
      </c>
      <c r="AF35" s="30">
        <f t="shared" si="1"/>
        <v>996474</v>
      </c>
      <c r="AG35" s="30">
        <v>1.0657000000000001</v>
      </c>
      <c r="AH35" s="30"/>
      <c r="AI35" s="30"/>
      <c r="AJ35" s="30"/>
      <c r="AK35" s="30"/>
    </row>
    <row r="36" spans="1:37" x14ac:dyDescent="0.25">
      <c r="A36" s="3">
        <v>37926</v>
      </c>
      <c r="B36">
        <v>1.171</v>
      </c>
      <c r="C36">
        <v>-3.9999999999995595E-4</v>
      </c>
      <c r="D36">
        <v>184.5</v>
      </c>
      <c r="E36">
        <v>81.67</v>
      </c>
      <c r="F36">
        <v>2.2590914656544632</v>
      </c>
      <c r="G36" s="20">
        <v>2.2660460558549729</v>
      </c>
      <c r="H36" s="20">
        <v>-6.9545902005097027E-3</v>
      </c>
      <c r="I36">
        <v>-39841</v>
      </c>
      <c r="J36">
        <f t="shared" si="2"/>
        <v>1430</v>
      </c>
      <c r="K36">
        <v>3188</v>
      </c>
      <c r="L36">
        <f>K36-Sum_Forms!J59</f>
        <v>-1464</v>
      </c>
      <c r="M36">
        <v>-12.497176913425346</v>
      </c>
      <c r="N36">
        <v>-8.8716680997420472</v>
      </c>
      <c r="O36">
        <v>-3.6255088136832985</v>
      </c>
      <c r="P36">
        <v>4.4378000000000002</v>
      </c>
      <c r="Q36">
        <v>4.3</v>
      </c>
      <c r="R36">
        <v>0.96894857812429569</v>
      </c>
      <c r="S36">
        <v>0.99579861191708652</v>
      </c>
      <c r="T36">
        <v>-2.6850033792790828E-2</v>
      </c>
      <c r="U36">
        <v>6039600000000</v>
      </c>
      <c r="V36">
        <v>6131600</v>
      </c>
      <c r="W36">
        <v>984995.75967121148</v>
      </c>
      <c r="X36">
        <v>987949.9571833784</v>
      </c>
      <c r="Y36">
        <v>-2954.1975121669238</v>
      </c>
      <c r="Z36">
        <v>1.6897</v>
      </c>
      <c r="AA36">
        <v>1.6792</v>
      </c>
      <c r="AB36">
        <v>1.0499999999999954E-2</v>
      </c>
      <c r="AC36" s="30">
        <v>0</v>
      </c>
      <c r="AD36" s="30">
        <v>35</v>
      </c>
      <c r="AE36">
        <f t="shared" si="0"/>
        <v>1225</v>
      </c>
      <c r="AF36" s="30">
        <f t="shared" si="1"/>
        <v>996474</v>
      </c>
      <c r="AG36" s="30">
        <v>1.0657000000000001</v>
      </c>
      <c r="AH36" s="30"/>
      <c r="AI36" s="30"/>
      <c r="AJ36" s="30"/>
      <c r="AK36" s="30"/>
    </row>
    <row r="37" spans="1:37" x14ac:dyDescent="0.25">
      <c r="A37" s="3">
        <v>37956</v>
      </c>
      <c r="B37">
        <v>1.2298</v>
      </c>
      <c r="C37">
        <v>5.8799999999999963E-2</v>
      </c>
      <c r="D37">
        <v>184.3</v>
      </c>
      <c r="E37">
        <v>81.92</v>
      </c>
      <c r="F37">
        <v>2.249755859375</v>
      </c>
      <c r="G37" s="20">
        <v>2.2590914656544632</v>
      </c>
      <c r="H37" s="20">
        <v>-9.3356062794631711E-3</v>
      </c>
      <c r="I37">
        <v>-44064</v>
      </c>
      <c r="J37">
        <f t="shared" si="2"/>
        <v>-4223</v>
      </c>
      <c r="K37">
        <v>3109</v>
      </c>
      <c r="L37">
        <f>K37-Sum_Forms!J60</f>
        <v>-79</v>
      </c>
      <c r="M37">
        <v>-14.173045995496944</v>
      </c>
      <c r="N37">
        <v>-12.497176913425346</v>
      </c>
      <c r="O37">
        <v>-1.675869082071598</v>
      </c>
      <c r="P37">
        <v>4.3559999999999999</v>
      </c>
      <c r="Q37">
        <v>4.2699999999999996</v>
      </c>
      <c r="R37">
        <v>0.98025711662075288</v>
      </c>
      <c r="S37">
        <v>0.96894857812429569</v>
      </c>
      <c r="T37">
        <v>1.1308538496457188E-2</v>
      </c>
      <c r="U37">
        <v>6037300000000</v>
      </c>
      <c r="V37">
        <v>6151670</v>
      </c>
      <c r="W37">
        <v>981408.30051026796</v>
      </c>
      <c r="X37">
        <v>984995.75967121148</v>
      </c>
      <c r="Y37">
        <v>-3587.4591609435156</v>
      </c>
      <c r="Z37">
        <v>1.7516</v>
      </c>
      <c r="AA37">
        <v>1.6897</v>
      </c>
      <c r="AB37">
        <v>6.1900000000000066E-2</v>
      </c>
      <c r="AC37" s="30">
        <v>0</v>
      </c>
      <c r="AD37" s="30">
        <v>36</v>
      </c>
      <c r="AE37">
        <f t="shared" si="0"/>
        <v>1296</v>
      </c>
      <c r="AF37" s="30">
        <f t="shared" si="1"/>
        <v>996474</v>
      </c>
      <c r="AG37" s="30">
        <v>1.0657000000000001</v>
      </c>
      <c r="AH37" s="30"/>
      <c r="AI37" s="30"/>
      <c r="AJ37" s="30"/>
      <c r="AK37" s="30"/>
    </row>
    <row r="38" spans="1:37" x14ac:dyDescent="0.25">
      <c r="A38" s="3">
        <v>37987</v>
      </c>
      <c r="B38">
        <v>1.2638</v>
      </c>
      <c r="C38">
        <v>3.400000000000003E-2</v>
      </c>
      <c r="D38">
        <v>185.2</v>
      </c>
      <c r="E38">
        <v>81.739999999999995</v>
      </c>
      <c r="F38">
        <v>2.2657205774406655</v>
      </c>
      <c r="G38" s="20">
        <v>2.249755859375</v>
      </c>
      <c r="H38" s="20">
        <v>1.5964718065665462E-2</v>
      </c>
      <c r="I38">
        <v>-44352</v>
      </c>
      <c r="J38">
        <f t="shared" si="2"/>
        <v>-288</v>
      </c>
      <c r="K38">
        <v>4550</v>
      </c>
      <c r="L38">
        <f>K38-Sum_Forms!J61</f>
        <v>1441</v>
      </c>
      <c r="M38">
        <v>-9.7476923076923079</v>
      </c>
      <c r="N38">
        <v>-14.173045995496944</v>
      </c>
      <c r="O38">
        <v>4.4253536878046358</v>
      </c>
      <c r="P38">
        <v>4.2567000000000004</v>
      </c>
      <c r="Q38">
        <v>4.1500000000000004</v>
      </c>
      <c r="R38">
        <v>0.97493363403575539</v>
      </c>
      <c r="S38">
        <v>0.98025711662075288</v>
      </c>
      <c r="T38">
        <v>-5.3234825849974854E-3</v>
      </c>
      <c r="U38">
        <v>6045600000000</v>
      </c>
      <c r="V38">
        <v>6161531</v>
      </c>
      <c r="W38">
        <v>981184.70880045881</v>
      </c>
      <c r="X38">
        <v>981408.30051026796</v>
      </c>
      <c r="Y38">
        <v>-223.59170980914496</v>
      </c>
      <c r="Z38">
        <v>1.8254999999999999</v>
      </c>
      <c r="AA38">
        <v>1.7516</v>
      </c>
      <c r="AB38">
        <v>7.3899999999999855E-2</v>
      </c>
      <c r="AC38" s="30">
        <v>0</v>
      </c>
      <c r="AD38" s="30">
        <v>37</v>
      </c>
      <c r="AE38">
        <f t="shared" si="0"/>
        <v>1369</v>
      </c>
      <c r="AF38" s="30">
        <f t="shared" si="1"/>
        <v>996474</v>
      </c>
      <c r="AG38" s="30">
        <v>1.0657000000000001</v>
      </c>
      <c r="AH38" s="30"/>
      <c r="AI38" s="30"/>
      <c r="AJ38" s="30"/>
      <c r="AK38" s="30"/>
    </row>
    <row r="39" spans="1:37" x14ac:dyDescent="0.25">
      <c r="A39" s="3">
        <v>38018</v>
      </c>
      <c r="B39">
        <v>1.264</v>
      </c>
      <c r="C39">
        <v>1.9999999999997797E-4</v>
      </c>
      <c r="D39">
        <v>186.2</v>
      </c>
      <c r="E39">
        <v>81.93</v>
      </c>
      <c r="F39">
        <v>2.2726717929940188</v>
      </c>
      <c r="G39" s="20">
        <v>2.2657205774406655</v>
      </c>
      <c r="H39" s="20">
        <v>6.9512155533533182E-3</v>
      </c>
      <c r="I39">
        <v>-44322</v>
      </c>
      <c r="J39">
        <f t="shared" si="2"/>
        <v>30</v>
      </c>
      <c r="K39">
        <v>6524</v>
      </c>
      <c r="L39">
        <f>K39-Sum_Forms!J62</f>
        <v>1974</v>
      </c>
      <c r="M39">
        <v>-6.7936848559166156</v>
      </c>
      <c r="N39">
        <v>-9.7476923076923079</v>
      </c>
      <c r="O39">
        <v>2.9540074517756922</v>
      </c>
      <c r="P39">
        <v>4.1833</v>
      </c>
      <c r="Q39">
        <v>4.08</v>
      </c>
      <c r="R39">
        <v>0.97530657614801708</v>
      </c>
      <c r="S39">
        <v>0.97493363403575539</v>
      </c>
      <c r="T39">
        <v>3.7294211226168716E-4</v>
      </c>
      <c r="U39">
        <v>6084600000000</v>
      </c>
      <c r="V39">
        <v>6200087</v>
      </c>
      <c r="W39">
        <v>981373.32589042699</v>
      </c>
      <c r="X39">
        <v>981184.70880045881</v>
      </c>
      <c r="Y39">
        <v>188.6170899681747</v>
      </c>
      <c r="Z39">
        <v>1.8673</v>
      </c>
      <c r="AA39">
        <v>1.8254999999999999</v>
      </c>
      <c r="AB39">
        <v>4.1800000000000059E-2</v>
      </c>
      <c r="AC39" s="30">
        <v>0</v>
      </c>
      <c r="AD39" s="30">
        <v>38</v>
      </c>
      <c r="AE39">
        <f t="shared" si="0"/>
        <v>1444</v>
      </c>
      <c r="AF39" s="30">
        <f t="shared" si="1"/>
        <v>996474</v>
      </c>
      <c r="AG39" s="30">
        <v>1.0657000000000001</v>
      </c>
      <c r="AH39" s="30"/>
      <c r="AI39" s="30"/>
      <c r="AJ39" s="30"/>
      <c r="AK39" s="30"/>
    </row>
    <row r="40" spans="1:37" x14ac:dyDescent="0.25">
      <c r="A40" s="3">
        <v>38047</v>
      </c>
      <c r="B40">
        <v>1.2261</v>
      </c>
      <c r="C40">
        <v>-3.7900000000000045E-2</v>
      </c>
      <c r="D40">
        <v>187.4</v>
      </c>
      <c r="E40">
        <v>82.45</v>
      </c>
      <c r="F40">
        <v>2.2728926622195269</v>
      </c>
      <c r="G40" s="20">
        <v>2.2726717929940188</v>
      </c>
      <c r="H40" s="20">
        <v>2.208692255081246E-4</v>
      </c>
      <c r="I40">
        <v>-46484</v>
      </c>
      <c r="J40">
        <f t="shared" si="2"/>
        <v>-2162</v>
      </c>
      <c r="K40">
        <v>7286</v>
      </c>
      <c r="L40">
        <f>K40-Sum_Forms!J63</f>
        <v>762</v>
      </c>
      <c r="M40">
        <v>-6.3799066703266538</v>
      </c>
      <c r="N40">
        <v>-6.7936848559166156</v>
      </c>
      <c r="O40">
        <v>0.41377818558996182</v>
      </c>
      <c r="P40">
        <v>4.0194000000000001</v>
      </c>
      <c r="Q40">
        <v>3.83</v>
      </c>
      <c r="R40">
        <v>0.95287853908543563</v>
      </c>
      <c r="S40">
        <v>0.97530657614801708</v>
      </c>
      <c r="T40">
        <v>-2.2428037062581452E-2</v>
      </c>
      <c r="U40">
        <v>6120600000000</v>
      </c>
      <c r="V40">
        <v>6237877</v>
      </c>
      <c r="W40">
        <v>981199.21248847968</v>
      </c>
      <c r="X40">
        <v>981373.32589042699</v>
      </c>
      <c r="Y40">
        <v>-174.11340194731019</v>
      </c>
      <c r="Z40">
        <v>1.8261000000000001</v>
      </c>
      <c r="AA40">
        <v>1.8673</v>
      </c>
      <c r="AB40">
        <v>-4.1199999999999903E-2</v>
      </c>
      <c r="AC40" s="30">
        <v>0</v>
      </c>
      <c r="AD40" s="30">
        <v>39</v>
      </c>
      <c r="AE40">
        <f t="shared" si="0"/>
        <v>1521</v>
      </c>
      <c r="AF40" s="30">
        <f t="shared" si="1"/>
        <v>996474</v>
      </c>
      <c r="AG40" s="30">
        <v>1.0657000000000001</v>
      </c>
      <c r="AH40" s="30"/>
      <c r="AI40" s="30"/>
      <c r="AJ40" s="30"/>
      <c r="AK40" s="30"/>
    </row>
    <row r="41" spans="1:37" x14ac:dyDescent="0.25">
      <c r="A41" s="3">
        <v>38078</v>
      </c>
      <c r="B41">
        <v>1.1989000000000001</v>
      </c>
      <c r="C41">
        <v>-2.7199999999999891E-2</v>
      </c>
      <c r="D41">
        <v>188</v>
      </c>
      <c r="E41">
        <v>82.87</v>
      </c>
      <c r="F41">
        <v>2.2686134910100155</v>
      </c>
      <c r="G41" s="20">
        <v>2.2728926622195269</v>
      </c>
      <c r="H41" s="20">
        <v>-4.2791712095113787E-3</v>
      </c>
      <c r="I41">
        <v>-47479</v>
      </c>
      <c r="J41">
        <f t="shared" si="2"/>
        <v>-995</v>
      </c>
      <c r="K41">
        <v>7376</v>
      </c>
      <c r="L41">
        <f>K41-Sum_Forms!J64</f>
        <v>90</v>
      </c>
      <c r="M41">
        <v>-6.4369577006507592</v>
      </c>
      <c r="N41">
        <v>-6.3799066703266538</v>
      </c>
      <c r="O41">
        <v>-5.7051030324105412E-2</v>
      </c>
      <c r="P41">
        <v>4.2423999999999999</v>
      </c>
      <c r="Q41">
        <v>4.3499999999999996</v>
      </c>
      <c r="R41">
        <v>1.0253630020742974</v>
      </c>
      <c r="S41">
        <v>0.95287853908543563</v>
      </c>
      <c r="T41">
        <v>7.2484462988861798E-2</v>
      </c>
      <c r="U41">
        <v>6160700000000</v>
      </c>
      <c r="V41">
        <v>6259533</v>
      </c>
      <c r="W41">
        <v>984210.80294648174</v>
      </c>
      <c r="X41">
        <v>981199.21248847968</v>
      </c>
      <c r="Y41">
        <v>3011.5904580020579</v>
      </c>
      <c r="Z41">
        <v>1.8030999999999999</v>
      </c>
      <c r="AA41">
        <v>1.8261000000000001</v>
      </c>
      <c r="AB41">
        <v>-2.3000000000000131E-2</v>
      </c>
      <c r="AC41" s="30">
        <v>0</v>
      </c>
      <c r="AD41" s="30">
        <v>40</v>
      </c>
      <c r="AE41">
        <f t="shared" si="0"/>
        <v>1600</v>
      </c>
      <c r="AF41" s="30">
        <f t="shared" si="1"/>
        <v>996474</v>
      </c>
      <c r="AG41" s="30">
        <v>1.0657000000000001</v>
      </c>
      <c r="AH41" s="30"/>
      <c r="AI41" s="30"/>
      <c r="AJ41" s="30"/>
      <c r="AK41" s="30"/>
    </row>
    <row r="42" spans="1:37" x14ac:dyDescent="0.25">
      <c r="A42" s="3">
        <v>38108</v>
      </c>
      <c r="B42">
        <v>1.2</v>
      </c>
      <c r="C42">
        <v>1.0999999999998789E-3</v>
      </c>
      <c r="D42">
        <v>189.1</v>
      </c>
      <c r="E42">
        <v>83.14</v>
      </c>
      <c r="F42">
        <v>2.2744767861438535</v>
      </c>
      <c r="G42" s="20">
        <v>2.2686134910100155</v>
      </c>
      <c r="H42" s="20">
        <v>5.8632951338379868E-3</v>
      </c>
      <c r="I42">
        <v>-48169</v>
      </c>
      <c r="J42">
        <f t="shared" si="2"/>
        <v>-690</v>
      </c>
      <c r="K42">
        <v>4437</v>
      </c>
      <c r="L42">
        <f>K42-Sum_Forms!J65</f>
        <v>-2939</v>
      </c>
      <c r="M42">
        <v>-10.856209150326798</v>
      </c>
      <c r="N42">
        <v>-6.4369577006507592</v>
      </c>
      <c r="O42">
        <v>-4.4192514496760387</v>
      </c>
      <c r="P42">
        <v>4.3861999999999997</v>
      </c>
      <c r="Q42">
        <v>4.72</v>
      </c>
      <c r="R42">
        <v>1.0761023209155989</v>
      </c>
      <c r="S42">
        <v>1.0253630020742974</v>
      </c>
      <c r="T42">
        <v>5.0739318841301451E-2</v>
      </c>
      <c r="U42">
        <v>6237300000000</v>
      </c>
      <c r="V42">
        <v>6263909</v>
      </c>
      <c r="W42">
        <v>995752.01363876776</v>
      </c>
      <c r="X42">
        <v>984210.80294648174</v>
      </c>
      <c r="Y42">
        <v>11541.210692286026</v>
      </c>
      <c r="Z42">
        <v>1.786</v>
      </c>
      <c r="AA42">
        <v>1.8030999999999999</v>
      </c>
      <c r="AB42">
        <v>-1.7099999999999893E-2</v>
      </c>
      <c r="AC42" s="30">
        <v>0</v>
      </c>
      <c r="AD42" s="30">
        <v>41</v>
      </c>
      <c r="AE42">
        <f t="shared" si="0"/>
        <v>1681</v>
      </c>
      <c r="AF42" s="30">
        <f t="shared" si="1"/>
        <v>996474</v>
      </c>
      <c r="AG42" s="30">
        <v>1.0657000000000001</v>
      </c>
      <c r="AH42" s="30"/>
      <c r="AI42" s="30"/>
      <c r="AJ42" s="30"/>
      <c r="AK42" s="30"/>
    </row>
    <row r="43" spans="1:37" x14ac:dyDescent="0.25">
      <c r="A43" s="3">
        <v>38139</v>
      </c>
      <c r="B43">
        <v>1.2145999999999999</v>
      </c>
      <c r="C43">
        <v>1.4599999999999946E-2</v>
      </c>
      <c r="D43">
        <v>189.7</v>
      </c>
      <c r="E43">
        <v>83.19</v>
      </c>
      <c r="F43">
        <v>2.2803221541050607</v>
      </c>
      <c r="G43" s="20">
        <v>2.2744767861438535</v>
      </c>
      <c r="H43" s="20">
        <v>5.8453679612071596E-3</v>
      </c>
      <c r="I43">
        <v>-54702</v>
      </c>
      <c r="J43">
        <f t="shared" si="2"/>
        <v>-6533</v>
      </c>
      <c r="K43">
        <v>1833</v>
      </c>
      <c r="L43">
        <f>K43-Sum_Forms!J66</f>
        <v>-2604</v>
      </c>
      <c r="M43">
        <v>-29.842880523731587</v>
      </c>
      <c r="N43">
        <v>-10.856209150326798</v>
      </c>
      <c r="O43">
        <v>-18.986671373404789</v>
      </c>
      <c r="P43">
        <v>4.4425999999999997</v>
      </c>
      <c r="Q43">
        <v>4.7300000000000004</v>
      </c>
      <c r="R43">
        <v>1.0646918471165536</v>
      </c>
      <c r="S43">
        <v>1.0761023209155989</v>
      </c>
      <c r="T43">
        <v>-1.1410473799045251E-2</v>
      </c>
      <c r="U43">
        <v>6239300000000</v>
      </c>
      <c r="V43">
        <v>6316784</v>
      </c>
      <c r="W43">
        <v>987733.63154415286</v>
      </c>
      <c r="X43">
        <v>995752.01363876776</v>
      </c>
      <c r="Y43">
        <v>-8018.3820946149062</v>
      </c>
      <c r="Z43">
        <v>1.8279000000000001</v>
      </c>
      <c r="AA43">
        <v>1.786</v>
      </c>
      <c r="AB43">
        <v>4.1900000000000048E-2</v>
      </c>
      <c r="AC43" s="30">
        <v>0</v>
      </c>
      <c r="AD43" s="30">
        <v>42</v>
      </c>
      <c r="AE43">
        <f t="shared" si="0"/>
        <v>1764</v>
      </c>
      <c r="AF43" s="30">
        <f t="shared" si="1"/>
        <v>996474</v>
      </c>
      <c r="AG43" s="30">
        <v>1.0657000000000001</v>
      </c>
      <c r="AH43" s="30"/>
      <c r="AI43" s="30"/>
      <c r="AJ43" s="30"/>
      <c r="AK43" s="30"/>
    </row>
    <row r="44" spans="1:37" x14ac:dyDescent="0.25">
      <c r="A44" s="3">
        <v>38169</v>
      </c>
      <c r="B44">
        <v>1.2265999999999999</v>
      </c>
      <c r="C44">
        <v>1.2000000000000011E-2</v>
      </c>
      <c r="D44">
        <v>189.4</v>
      </c>
      <c r="E44">
        <v>83.01</v>
      </c>
      <c r="F44">
        <v>2.2816528129141065</v>
      </c>
      <c r="G44" s="20">
        <v>2.2803221541050607</v>
      </c>
      <c r="H44" s="20">
        <v>1.3306588090458149E-3</v>
      </c>
      <c r="I44">
        <v>-51293</v>
      </c>
      <c r="J44">
        <f t="shared" si="2"/>
        <v>3409</v>
      </c>
      <c r="K44">
        <v>5877</v>
      </c>
      <c r="L44">
        <f>K44-Sum_Forms!J67</f>
        <v>4044</v>
      </c>
      <c r="M44">
        <v>-8.7277522545516426</v>
      </c>
      <c r="N44">
        <v>-29.842880523731587</v>
      </c>
      <c r="O44">
        <v>21.115128269179944</v>
      </c>
      <c r="P44">
        <v>4.3395999999999999</v>
      </c>
      <c r="Q44">
        <v>4.5</v>
      </c>
      <c r="R44">
        <v>1.0369619319752972</v>
      </c>
      <c r="S44">
        <v>1.0646918471165536</v>
      </c>
      <c r="T44">
        <v>-2.7729915141256445E-2</v>
      </c>
      <c r="U44">
        <v>6252800000000</v>
      </c>
      <c r="V44">
        <v>6350207</v>
      </c>
      <c r="W44">
        <v>984660.8149939049</v>
      </c>
      <c r="X44">
        <v>987733.63154415286</v>
      </c>
      <c r="Y44">
        <v>-3072.8165502479533</v>
      </c>
      <c r="Z44">
        <v>1.8438000000000001</v>
      </c>
      <c r="AA44">
        <v>1.8279000000000001</v>
      </c>
      <c r="AB44">
        <v>1.5900000000000025E-2</v>
      </c>
      <c r="AC44" s="30">
        <v>0</v>
      </c>
      <c r="AD44" s="30">
        <v>43</v>
      </c>
      <c r="AE44">
        <f t="shared" si="0"/>
        <v>1849</v>
      </c>
      <c r="AF44" s="30">
        <f t="shared" si="1"/>
        <v>996474</v>
      </c>
      <c r="AG44" s="30">
        <v>1.0657000000000001</v>
      </c>
      <c r="AH44" s="30"/>
      <c r="AI44" s="30"/>
      <c r="AJ44" s="30"/>
      <c r="AK44" s="30"/>
    </row>
    <row r="45" spans="1:37" x14ac:dyDescent="0.25">
      <c r="A45" s="3">
        <v>38200</v>
      </c>
      <c r="B45">
        <v>1.2191000000000001</v>
      </c>
      <c r="C45">
        <v>-7.4999999999998401E-3</v>
      </c>
      <c r="D45">
        <v>189.5</v>
      </c>
      <c r="E45">
        <v>83.17</v>
      </c>
      <c r="F45">
        <v>2.2784657929541901</v>
      </c>
      <c r="G45" s="20">
        <v>2.2816528129141065</v>
      </c>
      <c r="H45" s="20">
        <v>-3.1870199599164373E-3</v>
      </c>
      <c r="I45">
        <v>-53316</v>
      </c>
      <c r="J45">
        <f t="shared" si="2"/>
        <v>-2023</v>
      </c>
      <c r="K45">
        <v>1058</v>
      </c>
      <c r="L45">
        <f>K45-Sum_Forms!J68</f>
        <v>-4819</v>
      </c>
      <c r="M45">
        <v>-50.393194706994329</v>
      </c>
      <c r="N45">
        <v>-8.7277522545516426</v>
      </c>
      <c r="O45">
        <v>-41.66544245244269</v>
      </c>
      <c r="P45">
        <v>4.1679000000000004</v>
      </c>
      <c r="Q45">
        <v>4.28</v>
      </c>
      <c r="R45">
        <v>1.0268960387725232</v>
      </c>
      <c r="S45">
        <v>1.0369619319752972</v>
      </c>
      <c r="T45">
        <v>-1.0065893202773957E-2</v>
      </c>
      <c r="U45">
        <v>6278800000000</v>
      </c>
      <c r="V45">
        <v>6378550</v>
      </c>
      <c r="W45">
        <v>984361.64959120809</v>
      </c>
      <c r="X45">
        <v>984660.8149939049</v>
      </c>
      <c r="Y45">
        <v>-299.16540269681718</v>
      </c>
      <c r="Z45">
        <v>1.8203</v>
      </c>
      <c r="AA45">
        <v>1.8438000000000001</v>
      </c>
      <c r="AB45">
        <v>-2.3500000000000076E-2</v>
      </c>
      <c r="AC45" s="30">
        <v>0</v>
      </c>
      <c r="AD45" s="30">
        <v>44</v>
      </c>
      <c r="AE45">
        <f t="shared" si="0"/>
        <v>1936</v>
      </c>
      <c r="AF45" s="30">
        <f t="shared" si="1"/>
        <v>996474</v>
      </c>
      <c r="AG45" s="30">
        <v>1.0657000000000001</v>
      </c>
      <c r="AH45" s="30"/>
      <c r="AI45" s="30"/>
      <c r="AJ45" s="30"/>
      <c r="AK45" s="30"/>
    </row>
    <row r="46" spans="1:37" x14ac:dyDescent="0.25">
      <c r="A46" s="3">
        <v>38231</v>
      </c>
      <c r="B46">
        <v>1.2223999999999999</v>
      </c>
      <c r="C46">
        <v>3.2999999999998586E-3</v>
      </c>
      <c r="D46">
        <v>189.9</v>
      </c>
      <c r="E46">
        <v>83.27</v>
      </c>
      <c r="F46">
        <v>2.2805332052359795</v>
      </c>
      <c r="G46" s="20">
        <v>2.2784657929541901</v>
      </c>
      <c r="H46" s="20">
        <v>2.0674122817894158E-3</v>
      </c>
      <c r="I46">
        <v>-51489</v>
      </c>
      <c r="J46">
        <f t="shared" si="2"/>
        <v>1827</v>
      </c>
      <c r="K46">
        <v>1489</v>
      </c>
      <c r="L46">
        <f>K46-Sum_Forms!J69</f>
        <v>431</v>
      </c>
      <c r="M46">
        <v>-34.579583613163194</v>
      </c>
      <c r="N46">
        <v>-50.393194706994329</v>
      </c>
      <c r="O46">
        <v>15.813611093831135</v>
      </c>
      <c r="P46">
        <v>4.1139999999999999</v>
      </c>
      <c r="Q46">
        <v>4.13</v>
      </c>
      <c r="R46">
        <v>1.0038891589693728</v>
      </c>
      <c r="S46">
        <v>1.0268960387725232</v>
      </c>
      <c r="T46">
        <v>-2.3006879803150415E-2</v>
      </c>
      <c r="U46">
        <v>6313700000000</v>
      </c>
      <c r="V46">
        <v>6415870</v>
      </c>
      <c r="W46">
        <v>984075.42546840885</v>
      </c>
      <c r="X46">
        <v>984361.64959120809</v>
      </c>
      <c r="Y46">
        <v>-286.22412279923446</v>
      </c>
      <c r="Z46">
        <v>1.7937000000000001</v>
      </c>
      <c r="AA46">
        <v>1.8203</v>
      </c>
      <c r="AB46">
        <v>-2.6599999999999957E-2</v>
      </c>
      <c r="AC46" s="30">
        <v>0</v>
      </c>
      <c r="AD46" s="30">
        <v>45</v>
      </c>
      <c r="AE46">
        <f t="shared" si="0"/>
        <v>2025</v>
      </c>
      <c r="AF46" s="30">
        <f t="shared" si="1"/>
        <v>996474</v>
      </c>
      <c r="AG46" s="30">
        <v>1.0657000000000001</v>
      </c>
      <c r="AH46" s="30"/>
      <c r="AI46" s="30"/>
      <c r="AJ46" s="30"/>
      <c r="AK46" s="30"/>
    </row>
    <row r="47" spans="1:37" x14ac:dyDescent="0.25">
      <c r="A47" s="3">
        <v>38261</v>
      </c>
      <c r="B47">
        <v>1.2506999999999999</v>
      </c>
      <c r="C47">
        <v>2.8299999999999992E-2</v>
      </c>
      <c r="D47">
        <v>190.9</v>
      </c>
      <c r="E47">
        <v>83.59</v>
      </c>
      <c r="F47">
        <v>2.2837660007177893</v>
      </c>
      <c r="G47" s="20">
        <v>2.2805332052359795</v>
      </c>
      <c r="H47" s="20">
        <v>3.2327954818098803E-3</v>
      </c>
      <c r="I47">
        <v>-54961</v>
      </c>
      <c r="J47">
        <f t="shared" si="2"/>
        <v>-3472</v>
      </c>
      <c r="K47">
        <v>7744</v>
      </c>
      <c r="L47">
        <f>K47-Sum_Forms!J70</f>
        <v>6255</v>
      </c>
      <c r="M47">
        <v>-7.0972365702479339</v>
      </c>
      <c r="N47">
        <v>-34.579583613163194</v>
      </c>
      <c r="O47">
        <v>27.482347042915261</v>
      </c>
      <c r="P47">
        <v>3.9794</v>
      </c>
      <c r="Q47">
        <v>4.0999999999999996</v>
      </c>
      <c r="R47">
        <v>1.0303060762929084</v>
      </c>
      <c r="S47">
        <v>1.0038891589693728</v>
      </c>
      <c r="T47">
        <v>2.6416917323535571E-2</v>
      </c>
      <c r="U47">
        <v>6341400000000</v>
      </c>
      <c r="V47">
        <v>6457973</v>
      </c>
      <c r="W47">
        <v>981948.97996631451</v>
      </c>
      <c r="X47">
        <v>984075.42546840885</v>
      </c>
      <c r="Y47">
        <v>-2126.4455020943424</v>
      </c>
      <c r="Z47">
        <v>1.8077000000000001</v>
      </c>
      <c r="AA47">
        <v>1.7937000000000001</v>
      </c>
      <c r="AB47">
        <v>1.4000000000000012E-2</v>
      </c>
      <c r="AC47" s="30">
        <v>0</v>
      </c>
      <c r="AD47" s="30">
        <v>46</v>
      </c>
      <c r="AE47">
        <f t="shared" si="0"/>
        <v>2116</v>
      </c>
      <c r="AF47" s="30">
        <f t="shared" si="1"/>
        <v>996474</v>
      </c>
      <c r="AG47" s="30">
        <v>1.0657000000000001</v>
      </c>
      <c r="AH47" s="30"/>
      <c r="AI47" s="30"/>
      <c r="AJ47" s="30"/>
      <c r="AK47" s="30"/>
    </row>
    <row r="48" spans="1:37" x14ac:dyDescent="0.25">
      <c r="A48" s="3">
        <v>38292</v>
      </c>
      <c r="B48">
        <v>1.2997000000000001</v>
      </c>
      <c r="C48">
        <v>4.9000000000000155E-2</v>
      </c>
      <c r="D48">
        <v>191</v>
      </c>
      <c r="E48">
        <v>83.53</v>
      </c>
      <c r="F48">
        <v>2.2866036154674965</v>
      </c>
      <c r="G48" s="20">
        <v>2.2837660007177893</v>
      </c>
      <c r="H48" s="20">
        <v>2.837614749707118E-3</v>
      </c>
      <c r="I48">
        <v>-58819</v>
      </c>
      <c r="J48">
        <f t="shared" si="2"/>
        <v>-3858</v>
      </c>
      <c r="K48">
        <v>327</v>
      </c>
      <c r="L48">
        <f>K48-Sum_Forms!J71</f>
        <v>-7417</v>
      </c>
      <c r="M48">
        <v>-179.87461773700306</v>
      </c>
      <c r="N48">
        <v>-7.0972365702479339</v>
      </c>
      <c r="O48">
        <v>-172.77738116675513</v>
      </c>
      <c r="P48">
        <v>3.8687</v>
      </c>
      <c r="Q48">
        <v>4.1900000000000004</v>
      </c>
      <c r="R48">
        <v>1.0830511541344638</v>
      </c>
      <c r="S48">
        <v>1.0303060762929084</v>
      </c>
      <c r="T48">
        <v>5.2745077841555466E-2</v>
      </c>
      <c r="U48">
        <v>6368100000000</v>
      </c>
      <c r="V48">
        <v>6489029</v>
      </c>
      <c r="W48">
        <v>981364.08390222944</v>
      </c>
      <c r="X48">
        <v>981948.97996631451</v>
      </c>
      <c r="Y48">
        <v>-584.89606408507098</v>
      </c>
      <c r="Z48">
        <v>1.8607</v>
      </c>
      <c r="AA48">
        <v>1.8077000000000001</v>
      </c>
      <c r="AB48">
        <v>5.2999999999999936E-2</v>
      </c>
      <c r="AC48" s="30">
        <v>0</v>
      </c>
      <c r="AD48" s="30">
        <v>47</v>
      </c>
      <c r="AE48">
        <f t="shared" si="0"/>
        <v>2209</v>
      </c>
      <c r="AF48" s="30">
        <f t="shared" si="1"/>
        <v>996474</v>
      </c>
      <c r="AG48" s="30">
        <v>1.0657000000000001</v>
      </c>
      <c r="AH48" s="30"/>
      <c r="AI48" s="30"/>
      <c r="AJ48" s="30"/>
      <c r="AK48" s="30"/>
    </row>
    <row r="49" spans="1:37" x14ac:dyDescent="0.25">
      <c r="A49" s="3">
        <v>38322</v>
      </c>
      <c r="B49">
        <v>1.3406</v>
      </c>
      <c r="C49">
        <v>4.0899999999999936E-2</v>
      </c>
      <c r="D49">
        <v>190.3</v>
      </c>
      <c r="E49">
        <v>83.85</v>
      </c>
      <c r="F49">
        <v>2.2695289206917115</v>
      </c>
      <c r="G49" s="20">
        <v>2.2866036154674965</v>
      </c>
      <c r="H49" s="20">
        <v>-1.7074694775784938E-2</v>
      </c>
      <c r="I49">
        <v>-54500</v>
      </c>
      <c r="J49">
        <f t="shared" si="2"/>
        <v>4319</v>
      </c>
      <c r="K49">
        <v>6248</v>
      </c>
      <c r="L49">
        <f>K49-Sum_Forms!J72</f>
        <v>5921</v>
      </c>
      <c r="M49">
        <v>-8.7227912932138292</v>
      </c>
      <c r="N49">
        <v>-179.87461773700306</v>
      </c>
      <c r="O49">
        <v>171.15182644378925</v>
      </c>
      <c r="P49">
        <v>3.6892999999999998</v>
      </c>
      <c r="Q49">
        <v>4.2300000000000004</v>
      </c>
      <c r="R49">
        <v>1.146558967825875</v>
      </c>
      <c r="S49">
        <v>1.0830511541344638</v>
      </c>
      <c r="T49">
        <v>6.3507813691411119E-2</v>
      </c>
      <c r="U49">
        <v>6386800000000</v>
      </c>
      <c r="V49">
        <v>6538998</v>
      </c>
      <c r="W49">
        <v>976724.56850422651</v>
      </c>
      <c r="X49">
        <v>981364.08390222944</v>
      </c>
      <c r="Y49">
        <v>-4639.5153980029281</v>
      </c>
      <c r="Z49">
        <v>1.9286000000000001</v>
      </c>
      <c r="AA49">
        <v>1.8607</v>
      </c>
      <c r="AB49">
        <v>6.7900000000000071E-2</v>
      </c>
      <c r="AC49" s="30">
        <v>0</v>
      </c>
      <c r="AD49" s="30">
        <v>48</v>
      </c>
      <c r="AE49">
        <f t="shared" si="0"/>
        <v>2304</v>
      </c>
      <c r="AF49" s="30">
        <f t="shared" si="1"/>
        <v>996474</v>
      </c>
      <c r="AG49" s="30">
        <v>1.0657000000000001</v>
      </c>
      <c r="AH49" s="30"/>
      <c r="AI49" s="30"/>
      <c r="AJ49" s="30"/>
      <c r="AK49" s="30"/>
    </row>
    <row r="50" spans="1:37" x14ac:dyDescent="0.25">
      <c r="A50" s="3">
        <v>38353</v>
      </c>
      <c r="B50">
        <v>1.3123</v>
      </c>
      <c r="C50">
        <v>-2.8299999999999992E-2</v>
      </c>
      <c r="D50">
        <v>190.7</v>
      </c>
      <c r="E50">
        <v>83.33</v>
      </c>
      <c r="F50">
        <v>2.2884915396615866</v>
      </c>
      <c r="G50" s="20">
        <v>2.2695289206917115</v>
      </c>
      <c r="H50" s="20">
        <v>1.8962618969875056E-2</v>
      </c>
      <c r="I50">
        <v>-55561</v>
      </c>
      <c r="J50">
        <f t="shared" si="2"/>
        <v>-1061</v>
      </c>
      <c r="K50">
        <v>-1607</v>
      </c>
      <c r="L50">
        <f>K50-Sum_Forms!J73</f>
        <v>-7855</v>
      </c>
      <c r="M50">
        <v>34.574362165525827</v>
      </c>
      <c r="N50">
        <v>-8.7227912932138292</v>
      </c>
      <c r="O50">
        <v>43.297153458739658</v>
      </c>
      <c r="P50">
        <v>3.6335999999999999</v>
      </c>
      <c r="Q50">
        <v>4.22</v>
      </c>
      <c r="R50">
        <v>1.161382650814619</v>
      </c>
      <c r="S50">
        <v>1.146558967825875</v>
      </c>
      <c r="T50">
        <v>1.4823682988744036E-2</v>
      </c>
      <c r="U50">
        <v>6393200000000</v>
      </c>
      <c r="V50">
        <v>6574796</v>
      </c>
      <c r="W50">
        <v>972379.97954613343</v>
      </c>
      <c r="X50">
        <v>976724.56850422651</v>
      </c>
      <c r="Y50">
        <v>-4344.5889580930816</v>
      </c>
      <c r="Z50">
        <v>1.8796999999999999</v>
      </c>
      <c r="AA50">
        <v>1.9286000000000001</v>
      </c>
      <c r="AB50">
        <v>-4.8900000000000166E-2</v>
      </c>
      <c r="AC50" s="30">
        <v>0</v>
      </c>
      <c r="AD50" s="30">
        <v>49</v>
      </c>
      <c r="AE50">
        <f t="shared" si="0"/>
        <v>2401</v>
      </c>
      <c r="AF50" s="30">
        <f t="shared" si="1"/>
        <v>996474</v>
      </c>
      <c r="AG50" s="30">
        <v>1.0657000000000001</v>
      </c>
      <c r="AH50" s="30"/>
      <c r="AI50" s="30"/>
      <c r="AJ50" s="30"/>
      <c r="AK50" s="30"/>
    </row>
    <row r="51" spans="1:37" x14ac:dyDescent="0.25">
      <c r="A51" s="3">
        <v>38384</v>
      </c>
      <c r="B51">
        <v>1.3012999999999999</v>
      </c>
      <c r="C51">
        <v>-1.1000000000000121E-2</v>
      </c>
      <c r="D51">
        <v>191.8</v>
      </c>
      <c r="E51">
        <v>83.64</v>
      </c>
      <c r="F51">
        <v>2.293161166905787</v>
      </c>
      <c r="G51" s="20">
        <v>2.2884915396615866</v>
      </c>
      <c r="H51" s="20">
        <v>4.6696272442003917E-3</v>
      </c>
      <c r="I51">
        <v>-57454</v>
      </c>
      <c r="J51">
        <f t="shared" si="2"/>
        <v>-1893</v>
      </c>
      <c r="K51">
        <v>4282</v>
      </c>
      <c r="L51">
        <f>K51-Sum_Forms!J74</f>
        <v>5889</v>
      </c>
      <c r="M51">
        <v>-13.417561886968706</v>
      </c>
      <c r="N51">
        <v>34.574362165525827</v>
      </c>
      <c r="O51">
        <v>-47.991924052494532</v>
      </c>
      <c r="P51">
        <v>3.6153</v>
      </c>
      <c r="Q51">
        <v>4.17</v>
      </c>
      <c r="R51">
        <v>1.153431250518629</v>
      </c>
      <c r="S51">
        <v>1.161382650814619</v>
      </c>
      <c r="T51">
        <v>-7.9514002959899521E-3</v>
      </c>
      <c r="U51">
        <v>6401300000000</v>
      </c>
      <c r="V51">
        <v>6610797</v>
      </c>
      <c r="W51">
        <v>968309.87247074745</v>
      </c>
      <c r="X51">
        <v>972379.97954613343</v>
      </c>
      <c r="Y51">
        <v>-4070.1070753859822</v>
      </c>
      <c r="Z51">
        <v>1.8871</v>
      </c>
      <c r="AA51">
        <v>1.8796999999999999</v>
      </c>
      <c r="AB51">
        <v>7.4000000000000732E-3</v>
      </c>
      <c r="AC51" s="30">
        <v>0</v>
      </c>
      <c r="AD51" s="30">
        <v>50</v>
      </c>
      <c r="AE51">
        <f t="shared" si="0"/>
        <v>2500</v>
      </c>
      <c r="AF51" s="30">
        <f t="shared" si="1"/>
        <v>996474</v>
      </c>
      <c r="AG51" s="30">
        <v>1.0657000000000001</v>
      </c>
      <c r="AH51" s="30"/>
      <c r="AI51" s="30"/>
      <c r="AJ51" s="30"/>
      <c r="AK51" s="30"/>
    </row>
    <row r="52" spans="1:37" x14ac:dyDescent="0.25">
      <c r="A52" s="3">
        <v>38412</v>
      </c>
      <c r="B52">
        <v>1.3185</v>
      </c>
      <c r="C52">
        <v>1.7200000000000104E-2</v>
      </c>
      <c r="D52">
        <v>193.3</v>
      </c>
      <c r="E52">
        <v>84.25</v>
      </c>
      <c r="F52">
        <v>2.2943620178041546</v>
      </c>
      <c r="G52" s="20">
        <v>2.293161166905787</v>
      </c>
      <c r="H52" s="20">
        <v>1.2008508983676336E-3</v>
      </c>
      <c r="I52">
        <v>-52619</v>
      </c>
      <c r="J52">
        <f t="shared" si="2"/>
        <v>4835</v>
      </c>
      <c r="K52">
        <v>1210</v>
      </c>
      <c r="L52">
        <f>K52-Sum_Forms!J75</f>
        <v>-3072</v>
      </c>
      <c r="M52">
        <v>-43.486776859504133</v>
      </c>
      <c r="N52">
        <v>-13.417561886968706</v>
      </c>
      <c r="O52">
        <v>-30.069214972535427</v>
      </c>
      <c r="P52">
        <v>3.7625000000000002</v>
      </c>
      <c r="Q52">
        <v>4.5</v>
      </c>
      <c r="R52">
        <v>1.1960132890365447</v>
      </c>
      <c r="S52">
        <v>1.153431250518629</v>
      </c>
      <c r="T52">
        <v>4.2582038517915644E-2</v>
      </c>
      <c r="U52">
        <v>6410800000000</v>
      </c>
      <c r="V52">
        <v>6634868</v>
      </c>
      <c r="W52">
        <v>966228.7177378661</v>
      </c>
      <c r="X52">
        <v>968309.87247074745</v>
      </c>
      <c r="Y52">
        <v>-2081.1547328813467</v>
      </c>
      <c r="Z52">
        <v>1.9043000000000001</v>
      </c>
      <c r="AA52">
        <v>1.8871</v>
      </c>
      <c r="AB52">
        <v>1.7200000000000104E-2</v>
      </c>
      <c r="AC52" s="30">
        <v>0</v>
      </c>
      <c r="AD52" s="30">
        <v>51</v>
      </c>
      <c r="AE52">
        <f t="shared" si="0"/>
        <v>2601</v>
      </c>
      <c r="AF52" s="30">
        <f t="shared" si="1"/>
        <v>996474</v>
      </c>
      <c r="AG52" s="30">
        <v>1.0657000000000001</v>
      </c>
      <c r="AH52" s="30"/>
      <c r="AI52" s="30"/>
      <c r="AJ52" s="30"/>
      <c r="AK52" s="30"/>
    </row>
    <row r="53" spans="1:37" x14ac:dyDescent="0.25">
      <c r="A53" s="3">
        <v>38443</v>
      </c>
      <c r="B53">
        <v>1.2943</v>
      </c>
      <c r="C53">
        <v>-2.4199999999999999E-2</v>
      </c>
      <c r="D53">
        <v>194.6</v>
      </c>
      <c r="E53">
        <v>84.61</v>
      </c>
      <c r="F53">
        <v>2.2999645431982034</v>
      </c>
      <c r="G53" s="20">
        <v>2.2943620178041546</v>
      </c>
      <c r="H53" s="20">
        <v>5.6025253940488184E-3</v>
      </c>
      <c r="I53">
        <v>-57115</v>
      </c>
      <c r="J53">
        <f t="shared" si="2"/>
        <v>-4496</v>
      </c>
      <c r="K53">
        <v>-1847</v>
      </c>
      <c r="L53">
        <f>K53-Sum_Forms!J76</f>
        <v>-3057</v>
      </c>
      <c r="M53">
        <v>30.923118570655117</v>
      </c>
      <c r="N53">
        <v>-43.486776859504133</v>
      </c>
      <c r="O53">
        <v>74.409895430159253</v>
      </c>
      <c r="P53">
        <v>3.5709</v>
      </c>
      <c r="Q53">
        <v>4.34</v>
      </c>
      <c r="R53">
        <v>1.2153798762216808</v>
      </c>
      <c r="S53">
        <v>1.1960132890365447</v>
      </c>
      <c r="T53">
        <v>1.9366587185136064E-2</v>
      </c>
      <c r="U53">
        <v>6423800000000</v>
      </c>
      <c r="V53">
        <v>6678215</v>
      </c>
      <c r="W53">
        <v>961903.74224250042</v>
      </c>
      <c r="X53">
        <v>966228.7177378661</v>
      </c>
      <c r="Y53">
        <v>-4324.9754953656811</v>
      </c>
      <c r="Z53">
        <v>1.8960999999999999</v>
      </c>
      <c r="AA53">
        <v>1.9043000000000001</v>
      </c>
      <c r="AB53">
        <v>-8.2000000000002071E-3</v>
      </c>
      <c r="AC53" s="30">
        <v>0</v>
      </c>
      <c r="AD53" s="30">
        <v>52</v>
      </c>
      <c r="AE53">
        <f t="shared" si="0"/>
        <v>2704</v>
      </c>
      <c r="AF53" s="30">
        <f t="shared" si="1"/>
        <v>996474</v>
      </c>
      <c r="AG53" s="30">
        <v>1.0657000000000001</v>
      </c>
      <c r="AH53" s="30"/>
      <c r="AI53" s="30"/>
      <c r="AJ53" s="30"/>
      <c r="AK53" s="30"/>
    </row>
    <row r="54" spans="1:37" x14ac:dyDescent="0.25">
      <c r="A54" s="3">
        <v>38473</v>
      </c>
      <c r="B54">
        <v>1.2697000000000001</v>
      </c>
      <c r="C54">
        <v>-2.4599999999999955E-2</v>
      </c>
      <c r="D54">
        <v>194.4</v>
      </c>
      <c r="E54">
        <v>84.79</v>
      </c>
      <c r="F54">
        <v>2.2927231984903877</v>
      </c>
      <c r="G54" s="20">
        <v>2.2999645431982034</v>
      </c>
      <c r="H54" s="20">
        <v>-7.2413447078156779E-3</v>
      </c>
      <c r="I54">
        <v>-56264</v>
      </c>
      <c r="J54">
        <f t="shared" si="2"/>
        <v>851</v>
      </c>
      <c r="K54">
        <v>4127</v>
      </c>
      <c r="L54">
        <f>K54-Sum_Forms!J77</f>
        <v>5974</v>
      </c>
      <c r="M54">
        <v>-13.633147564817058</v>
      </c>
      <c r="N54">
        <v>30.923118570655117</v>
      </c>
      <c r="O54">
        <v>-44.556266135472171</v>
      </c>
      <c r="P54">
        <v>3.4074</v>
      </c>
      <c r="Q54">
        <v>4.1399999999999997</v>
      </c>
      <c r="R54">
        <v>1.2150026413100896</v>
      </c>
      <c r="S54">
        <v>1.2153798762216808</v>
      </c>
      <c r="T54">
        <v>-3.7723491159113998E-4</v>
      </c>
      <c r="U54">
        <v>6440900000000</v>
      </c>
      <c r="V54">
        <v>6731956</v>
      </c>
      <c r="W54">
        <v>956765.01747783262</v>
      </c>
      <c r="X54">
        <v>961903.74224250042</v>
      </c>
      <c r="Y54">
        <v>-5138.7247646678006</v>
      </c>
      <c r="Z54">
        <v>1.8559000000000001</v>
      </c>
      <c r="AA54">
        <v>1.8960999999999999</v>
      </c>
      <c r="AB54">
        <v>-4.0199999999999791E-2</v>
      </c>
      <c r="AC54" s="30">
        <v>0</v>
      </c>
      <c r="AD54" s="30">
        <v>53</v>
      </c>
      <c r="AE54">
        <f t="shared" si="0"/>
        <v>2809</v>
      </c>
      <c r="AF54" s="30">
        <f t="shared" si="1"/>
        <v>996474</v>
      </c>
      <c r="AG54" s="30">
        <v>1.0657000000000001</v>
      </c>
      <c r="AH54" s="30"/>
      <c r="AI54" s="30"/>
      <c r="AJ54" s="30"/>
      <c r="AK54" s="30"/>
    </row>
    <row r="55" spans="1:37" x14ac:dyDescent="0.25">
      <c r="A55" s="3">
        <v>38504</v>
      </c>
      <c r="B55">
        <v>1.2155</v>
      </c>
      <c r="C55">
        <v>-5.4200000000000026E-2</v>
      </c>
      <c r="D55">
        <v>194.5</v>
      </c>
      <c r="E55">
        <v>84.89</v>
      </c>
      <c r="F55">
        <v>2.2912003769584168</v>
      </c>
      <c r="G55" s="20">
        <v>2.2927231984903877</v>
      </c>
      <c r="H55" s="20">
        <v>-1.5228215319709193E-3</v>
      </c>
      <c r="I55">
        <v>-58260</v>
      </c>
      <c r="J55">
        <f t="shared" si="2"/>
        <v>-1996</v>
      </c>
      <c r="K55">
        <v>2214</v>
      </c>
      <c r="L55">
        <f>K55-Sum_Forms!J78</f>
        <v>-1913</v>
      </c>
      <c r="M55">
        <v>-26.314363143631436</v>
      </c>
      <c r="N55">
        <v>-13.633147564817058</v>
      </c>
      <c r="O55">
        <v>-12.681215578814378</v>
      </c>
      <c r="P55">
        <v>3.2541000000000002</v>
      </c>
      <c r="Q55">
        <v>4</v>
      </c>
      <c r="R55">
        <v>1.2292185243231615</v>
      </c>
      <c r="S55">
        <v>1.2150026413100896</v>
      </c>
      <c r="T55">
        <v>1.4215883013071862E-2</v>
      </c>
      <c r="U55">
        <v>6473400000000</v>
      </c>
      <c r="V55">
        <v>6809197</v>
      </c>
      <c r="W55">
        <v>950684.78706079442</v>
      </c>
      <c r="X55">
        <v>956765.01747783262</v>
      </c>
      <c r="Y55">
        <v>-6080.2304170381976</v>
      </c>
      <c r="Z55">
        <v>1.8177000000000001</v>
      </c>
      <c r="AA55">
        <v>1.8559000000000001</v>
      </c>
      <c r="AB55">
        <v>-3.8200000000000012E-2</v>
      </c>
      <c r="AC55" s="30">
        <v>0</v>
      </c>
      <c r="AD55" s="30">
        <v>54</v>
      </c>
      <c r="AE55">
        <f t="shared" si="0"/>
        <v>2916</v>
      </c>
      <c r="AF55" s="30">
        <f t="shared" si="1"/>
        <v>996474</v>
      </c>
      <c r="AG55" s="30">
        <v>1.0657000000000001</v>
      </c>
      <c r="AH55" s="30"/>
      <c r="AI55" s="30"/>
      <c r="AJ55" s="30"/>
      <c r="AK55" s="30"/>
    </row>
    <row r="56" spans="1:37" x14ac:dyDescent="0.25">
      <c r="A56" s="3">
        <v>38534</v>
      </c>
      <c r="B56">
        <v>1.2040999999999999</v>
      </c>
      <c r="C56">
        <v>-1.1400000000000077E-2</v>
      </c>
      <c r="D56">
        <v>195.4</v>
      </c>
      <c r="E56">
        <v>84.79</v>
      </c>
      <c r="F56">
        <v>2.3045170421040218</v>
      </c>
      <c r="G56" s="20">
        <v>2.2912003769584168</v>
      </c>
      <c r="H56" s="20">
        <v>1.3316665145604922E-2</v>
      </c>
      <c r="I56">
        <v>-58063</v>
      </c>
      <c r="J56">
        <f t="shared" si="2"/>
        <v>197</v>
      </c>
      <c r="K56">
        <v>1587</v>
      </c>
      <c r="L56">
        <f>K56-Sum_Forms!J79</f>
        <v>-627</v>
      </c>
      <c r="M56">
        <v>-36.586641461877754</v>
      </c>
      <c r="N56">
        <v>-26.314363143631436</v>
      </c>
      <c r="O56">
        <v>-10.272278318246318</v>
      </c>
      <c r="P56">
        <v>3.3159999999999998</v>
      </c>
      <c r="Q56">
        <v>4.18</v>
      </c>
      <c r="R56">
        <v>1.2605548854041013</v>
      </c>
      <c r="S56">
        <v>1.2292185243231615</v>
      </c>
      <c r="T56">
        <v>3.1336361080939845E-2</v>
      </c>
      <c r="U56">
        <v>6504900000000</v>
      </c>
      <c r="V56">
        <v>6872526</v>
      </c>
      <c r="W56">
        <v>946507.87788943981</v>
      </c>
      <c r="X56">
        <v>950684.78706079442</v>
      </c>
      <c r="Y56">
        <v>-4176.9091713546077</v>
      </c>
      <c r="Z56">
        <v>1.7506999999999999</v>
      </c>
      <c r="AA56">
        <v>1.8177000000000001</v>
      </c>
      <c r="AB56">
        <v>-6.7000000000000171E-2</v>
      </c>
      <c r="AC56" s="30">
        <v>0</v>
      </c>
      <c r="AD56" s="30">
        <v>55</v>
      </c>
      <c r="AE56">
        <f t="shared" si="0"/>
        <v>3025</v>
      </c>
      <c r="AF56" s="30">
        <f t="shared" si="1"/>
        <v>996474</v>
      </c>
      <c r="AG56" s="30">
        <v>1.0657000000000001</v>
      </c>
      <c r="AH56" s="30"/>
      <c r="AI56" s="30"/>
      <c r="AJ56" s="30"/>
      <c r="AK56" s="30"/>
    </row>
    <row r="57" spans="1:37" x14ac:dyDescent="0.25">
      <c r="A57" s="3">
        <v>38565</v>
      </c>
      <c r="B57">
        <v>1.2295</v>
      </c>
      <c r="C57">
        <v>2.5400000000000089E-2</v>
      </c>
      <c r="D57">
        <v>196.4</v>
      </c>
      <c r="E57">
        <v>84.99</v>
      </c>
      <c r="F57">
        <v>2.3108601011883754</v>
      </c>
      <c r="G57" s="20">
        <v>2.3045170421040218</v>
      </c>
      <c r="H57" s="20">
        <v>6.3430590843536194E-3</v>
      </c>
      <c r="I57">
        <v>-58388</v>
      </c>
      <c r="J57">
        <f t="shared" si="2"/>
        <v>-325</v>
      </c>
      <c r="K57">
        <v>-3916</v>
      </c>
      <c r="L57">
        <f>K57-Sum_Forms!J80</f>
        <v>-5503</v>
      </c>
      <c r="M57">
        <v>14.910112359550562</v>
      </c>
      <c r="N57">
        <v>-36.586641461877754</v>
      </c>
      <c r="O57">
        <v>51.496753821428314</v>
      </c>
      <c r="P57">
        <v>3.3155000000000001</v>
      </c>
      <c r="Q57">
        <v>4.26</v>
      </c>
      <c r="R57">
        <v>1.2848740763082491</v>
      </c>
      <c r="S57">
        <v>1.2605548854041013</v>
      </c>
      <c r="T57">
        <v>2.4319190904147803E-2</v>
      </c>
      <c r="U57">
        <v>6537800000000</v>
      </c>
      <c r="V57">
        <v>6914394</v>
      </c>
      <c r="W57">
        <v>945534.77860821935</v>
      </c>
      <c r="X57">
        <v>946507.87788943981</v>
      </c>
      <c r="Y57">
        <v>-973.09928122046404</v>
      </c>
      <c r="Z57">
        <v>1.7944</v>
      </c>
      <c r="AA57">
        <v>1.7506999999999999</v>
      </c>
      <c r="AB57">
        <v>4.3700000000000072E-2</v>
      </c>
      <c r="AC57" s="30">
        <v>0</v>
      </c>
      <c r="AD57" s="30">
        <v>56</v>
      </c>
      <c r="AE57">
        <f t="shared" si="0"/>
        <v>3136</v>
      </c>
      <c r="AF57" s="30">
        <f t="shared" si="1"/>
        <v>996474</v>
      </c>
      <c r="AG57" s="30">
        <v>1.0657000000000001</v>
      </c>
      <c r="AH57" s="30"/>
      <c r="AI57" s="30"/>
      <c r="AJ57" s="30"/>
      <c r="AK57" s="30"/>
    </row>
    <row r="58" spans="1:37" x14ac:dyDescent="0.25">
      <c r="A58" s="3">
        <v>38596</v>
      </c>
      <c r="B58">
        <v>1.2234</v>
      </c>
      <c r="C58">
        <v>-6.0999999999999943E-3</v>
      </c>
      <c r="D58">
        <v>198.8</v>
      </c>
      <c r="E58">
        <v>85.44</v>
      </c>
      <c r="F58">
        <v>2.3267790262172285</v>
      </c>
      <c r="G58" s="20">
        <v>2.3108601011883754</v>
      </c>
      <c r="H58" s="20">
        <v>1.591892502885317E-2</v>
      </c>
      <c r="I58">
        <v>-64923</v>
      </c>
      <c r="J58">
        <f t="shared" si="2"/>
        <v>-6535</v>
      </c>
      <c r="K58">
        <v>2008</v>
      </c>
      <c r="L58">
        <f>K58-Sum_Forms!J81</f>
        <v>5924</v>
      </c>
      <c r="M58">
        <v>-32.332171314741039</v>
      </c>
      <c r="N58">
        <v>14.910112359550562</v>
      </c>
      <c r="O58">
        <v>-47.242283674291599</v>
      </c>
      <c r="P58">
        <v>3.1555</v>
      </c>
      <c r="Q58">
        <v>4.2</v>
      </c>
      <c r="R58">
        <v>1.3310093487561401</v>
      </c>
      <c r="S58">
        <v>1.2848740763082491</v>
      </c>
      <c r="T58">
        <v>4.6135272447890951E-2</v>
      </c>
      <c r="U58">
        <v>6571500000000</v>
      </c>
      <c r="V58">
        <v>6964825</v>
      </c>
      <c r="W58">
        <v>943526.93714486726</v>
      </c>
      <c r="X58">
        <v>945534.77860821935</v>
      </c>
      <c r="Y58">
        <v>-2007.8414633520879</v>
      </c>
      <c r="Z58">
        <v>1.8064</v>
      </c>
      <c r="AA58">
        <v>1.7944</v>
      </c>
      <c r="AB58">
        <v>1.2000000000000011E-2</v>
      </c>
      <c r="AC58" s="30">
        <v>0</v>
      </c>
      <c r="AD58" s="30">
        <v>57</v>
      </c>
      <c r="AE58">
        <f t="shared" si="0"/>
        <v>3249</v>
      </c>
      <c r="AF58" s="30">
        <f t="shared" si="1"/>
        <v>996474</v>
      </c>
      <c r="AG58" s="30">
        <v>1.0657000000000001</v>
      </c>
      <c r="AH58" s="30"/>
      <c r="AI58" s="30"/>
      <c r="AJ58" s="30"/>
      <c r="AK58" s="30"/>
    </row>
    <row r="59" spans="1:37" x14ac:dyDescent="0.25">
      <c r="A59" s="3">
        <v>38626</v>
      </c>
      <c r="B59">
        <v>1.2021999999999999</v>
      </c>
      <c r="C59">
        <v>-2.1200000000000108E-2</v>
      </c>
      <c r="D59">
        <v>199.2</v>
      </c>
      <c r="E59">
        <v>85.66</v>
      </c>
      <c r="F59">
        <v>2.3254727994396451</v>
      </c>
      <c r="G59" s="20">
        <v>2.3267790262172285</v>
      </c>
      <c r="H59" s="20">
        <v>-1.306226777583408E-3</v>
      </c>
      <c r="I59">
        <v>-67140</v>
      </c>
      <c r="J59">
        <f t="shared" si="2"/>
        <v>-2217</v>
      </c>
      <c r="K59">
        <v>1678</v>
      </c>
      <c r="L59">
        <f>K59-Sum_Forms!J82</f>
        <v>-330</v>
      </c>
      <c r="M59">
        <v>-40.011918951132301</v>
      </c>
      <c r="N59">
        <v>-32.332171314741039</v>
      </c>
      <c r="O59">
        <v>-7.6797476363912622</v>
      </c>
      <c r="P59">
        <v>3.3233999999999999</v>
      </c>
      <c r="Q59">
        <v>4.46</v>
      </c>
      <c r="R59">
        <v>1.3419991574893182</v>
      </c>
      <c r="S59">
        <v>1.3310093487561401</v>
      </c>
      <c r="T59">
        <v>1.0989808733178119E-2</v>
      </c>
      <c r="U59">
        <v>6605600000000</v>
      </c>
      <c r="V59">
        <v>6992758</v>
      </c>
      <c r="W59">
        <v>944634.43465368031</v>
      </c>
      <c r="X59">
        <v>943526.93714486726</v>
      </c>
      <c r="Y59">
        <v>1107.497508813045</v>
      </c>
      <c r="Z59">
        <v>1.7650999999999999</v>
      </c>
      <c r="AA59">
        <v>1.8064</v>
      </c>
      <c r="AB59">
        <v>-4.1300000000000114E-2</v>
      </c>
      <c r="AC59" s="30">
        <v>0</v>
      </c>
      <c r="AD59" s="30">
        <v>58</v>
      </c>
      <c r="AE59">
        <f t="shared" si="0"/>
        <v>3364</v>
      </c>
      <c r="AF59" s="30">
        <f t="shared" si="1"/>
        <v>996474</v>
      </c>
      <c r="AG59" s="30">
        <v>1.0657000000000001</v>
      </c>
      <c r="AH59" s="30"/>
      <c r="AI59" s="30"/>
      <c r="AJ59" s="30"/>
      <c r="AK59" s="30"/>
    </row>
    <row r="60" spans="1:37" x14ac:dyDescent="0.25">
      <c r="A60" s="3">
        <v>38657</v>
      </c>
      <c r="B60">
        <v>1.1789000000000001</v>
      </c>
      <c r="C60">
        <v>-2.3299999999999876E-2</v>
      </c>
      <c r="D60">
        <v>197.6</v>
      </c>
      <c r="E60">
        <v>85.47</v>
      </c>
      <c r="F60">
        <v>2.311922311922312</v>
      </c>
      <c r="G60" s="20">
        <v>2.3254727994396451</v>
      </c>
      <c r="H60" s="20">
        <v>-1.3550487517333121E-2</v>
      </c>
      <c r="I60">
        <v>-64090</v>
      </c>
      <c r="J60">
        <f t="shared" si="2"/>
        <v>3050</v>
      </c>
      <c r="K60">
        <v>-1941</v>
      </c>
      <c r="L60">
        <f>K60-Sum_Forms!J83</f>
        <v>-3619</v>
      </c>
      <c r="M60">
        <v>33.019062339000513</v>
      </c>
      <c r="N60">
        <v>-40.011918951132301</v>
      </c>
      <c r="O60">
        <v>73.030981290132814</v>
      </c>
      <c r="P60">
        <v>3.5272999999999999</v>
      </c>
      <c r="Q60">
        <v>4.54</v>
      </c>
      <c r="R60">
        <v>1.287103450231055</v>
      </c>
      <c r="S60">
        <v>1.3419991574893182</v>
      </c>
      <c r="T60">
        <v>-5.4895707258263204E-2</v>
      </c>
      <c r="U60">
        <v>6622300000000</v>
      </c>
      <c r="V60">
        <v>7030144</v>
      </c>
      <c r="W60">
        <v>941986.39458878792</v>
      </c>
      <c r="X60">
        <v>944634.43465368031</v>
      </c>
      <c r="Y60">
        <v>-2648.0400648923824</v>
      </c>
      <c r="Z60">
        <v>1.7349000000000001</v>
      </c>
      <c r="AA60">
        <v>1.7650999999999999</v>
      </c>
      <c r="AB60">
        <v>-3.0199999999999783E-2</v>
      </c>
      <c r="AC60" s="30">
        <v>0</v>
      </c>
      <c r="AD60" s="30">
        <v>59</v>
      </c>
      <c r="AE60">
        <f t="shared" si="0"/>
        <v>3481</v>
      </c>
      <c r="AF60" s="30">
        <f t="shared" si="1"/>
        <v>996474</v>
      </c>
      <c r="AG60" s="30">
        <v>1.0657000000000001</v>
      </c>
      <c r="AH60" s="30"/>
      <c r="AI60" s="30"/>
      <c r="AJ60" s="30"/>
      <c r="AK60" s="30"/>
    </row>
    <row r="61" spans="1:37" x14ac:dyDescent="0.25">
      <c r="A61" s="3">
        <v>38687</v>
      </c>
      <c r="B61">
        <v>1.1860999999999999</v>
      </c>
      <c r="C61">
        <v>7.1999999999998732E-3</v>
      </c>
      <c r="D61">
        <v>196.8</v>
      </c>
      <c r="E61">
        <v>85.76</v>
      </c>
      <c r="F61">
        <v>2.294776119402985</v>
      </c>
      <c r="G61" s="20">
        <v>2.311922311922312</v>
      </c>
      <c r="H61" s="20">
        <v>-1.714619251932703E-2</v>
      </c>
      <c r="I61">
        <v>-64366</v>
      </c>
      <c r="J61">
        <f t="shared" si="2"/>
        <v>-276</v>
      </c>
      <c r="K61">
        <v>-2473</v>
      </c>
      <c r="L61">
        <f>K61-Sum_Forms!J84</f>
        <v>-532</v>
      </c>
      <c r="M61">
        <v>26.027496967246261</v>
      </c>
      <c r="N61">
        <v>33.019062339000513</v>
      </c>
      <c r="O61">
        <v>-6.9915653717542519</v>
      </c>
      <c r="P61">
        <v>3.4089999999999998</v>
      </c>
      <c r="Q61">
        <v>4.47</v>
      </c>
      <c r="R61">
        <v>1.3112349662657672</v>
      </c>
      <c r="S61">
        <v>1.287103450231055</v>
      </c>
      <c r="T61">
        <v>2.4131516034712197E-2</v>
      </c>
      <c r="U61">
        <v>6649100000000</v>
      </c>
      <c r="V61">
        <v>7084655</v>
      </c>
      <c r="W61">
        <v>938521.35354509146</v>
      </c>
      <c r="X61">
        <v>941986.39458878792</v>
      </c>
      <c r="Y61">
        <v>-3465.0410436964594</v>
      </c>
      <c r="Z61">
        <v>1.7458</v>
      </c>
      <c r="AA61">
        <v>1.7349000000000001</v>
      </c>
      <c r="AB61">
        <v>1.089999999999991E-2</v>
      </c>
      <c r="AC61" s="30">
        <v>0</v>
      </c>
      <c r="AD61" s="30">
        <v>60</v>
      </c>
      <c r="AE61">
        <f t="shared" si="0"/>
        <v>3600</v>
      </c>
      <c r="AF61" s="30">
        <f t="shared" si="1"/>
        <v>996474</v>
      </c>
      <c r="AG61" s="30">
        <v>1.0657000000000001</v>
      </c>
      <c r="AH61" s="30"/>
      <c r="AI61" s="30"/>
      <c r="AJ61" s="30"/>
      <c r="AK61" s="30"/>
    </row>
    <row r="62" spans="1:37" x14ac:dyDescent="0.25">
      <c r="A62" s="3">
        <v>38718</v>
      </c>
      <c r="B62">
        <v>1.2125999999999999</v>
      </c>
      <c r="C62">
        <v>2.6499999999999968E-2</v>
      </c>
      <c r="D62">
        <v>198.3</v>
      </c>
      <c r="E62">
        <v>85.38</v>
      </c>
      <c r="F62">
        <v>2.3225579761068169</v>
      </c>
      <c r="G62" s="20">
        <v>2.294776119402985</v>
      </c>
      <c r="H62" s="20">
        <v>2.7781856703831931E-2</v>
      </c>
      <c r="I62">
        <v>-66680</v>
      </c>
      <c r="J62">
        <f t="shared" si="2"/>
        <v>-2314</v>
      </c>
      <c r="K62">
        <v>589</v>
      </c>
      <c r="L62">
        <f>K62-Sum_Forms!J85</f>
        <v>3062</v>
      </c>
      <c r="M62">
        <v>-113.2088285229202</v>
      </c>
      <c r="N62">
        <v>26.027496967246261</v>
      </c>
      <c r="O62">
        <v>-139.23632549016645</v>
      </c>
      <c r="P62">
        <v>3.3927</v>
      </c>
      <c r="Q62">
        <v>4.42</v>
      </c>
      <c r="R62">
        <v>1.3027971821852802</v>
      </c>
      <c r="S62">
        <v>1.3112349662657672</v>
      </c>
      <c r="T62">
        <v>-8.4377840804870097E-3</v>
      </c>
      <c r="U62">
        <v>6691700000000</v>
      </c>
      <c r="V62">
        <v>7121676</v>
      </c>
      <c r="W62">
        <v>939624.32438656292</v>
      </c>
      <c r="X62">
        <v>938521.35354509146</v>
      </c>
      <c r="Y62">
        <v>1102.9708414714551</v>
      </c>
      <c r="Z62">
        <v>1.7685999999999999</v>
      </c>
      <c r="AA62">
        <v>1.7458</v>
      </c>
      <c r="AB62">
        <v>2.2799999999999931E-2</v>
      </c>
      <c r="AC62" s="30">
        <v>0</v>
      </c>
      <c r="AD62" s="30">
        <v>61</v>
      </c>
      <c r="AE62">
        <f t="shared" si="0"/>
        <v>3721</v>
      </c>
      <c r="AF62" s="30">
        <f t="shared" si="1"/>
        <v>996474</v>
      </c>
      <c r="AG62" s="30">
        <v>1.0657000000000001</v>
      </c>
      <c r="AH62" s="30"/>
      <c r="AI62" s="30"/>
      <c r="AJ62" s="30"/>
      <c r="AK62" s="30"/>
    </row>
    <row r="63" spans="1:37" x14ac:dyDescent="0.25">
      <c r="A63" s="3">
        <v>38749</v>
      </c>
      <c r="B63">
        <v>1.194</v>
      </c>
      <c r="C63">
        <v>-1.859999999999995E-2</v>
      </c>
      <c r="D63">
        <v>198.7</v>
      </c>
      <c r="E63">
        <v>85.62</v>
      </c>
      <c r="F63">
        <v>2.3207194580705441</v>
      </c>
      <c r="G63" s="20">
        <v>2.3225579761068169</v>
      </c>
      <c r="H63" s="20">
        <v>-1.8385180362727738E-3</v>
      </c>
      <c r="I63">
        <v>-62851</v>
      </c>
      <c r="J63">
        <f t="shared" si="2"/>
        <v>3829</v>
      </c>
      <c r="K63">
        <v>-3986</v>
      </c>
      <c r="L63">
        <f>K63-Sum_Forms!J86</f>
        <v>-4575</v>
      </c>
      <c r="M63">
        <v>15.767937782237832</v>
      </c>
      <c r="N63">
        <v>-113.2088285229202</v>
      </c>
      <c r="O63">
        <v>128.97676630515804</v>
      </c>
      <c r="P63">
        <v>3.5510000000000002</v>
      </c>
      <c r="Q63">
        <v>4.57</v>
      </c>
      <c r="R63">
        <v>1.2869614193185019</v>
      </c>
      <c r="S63">
        <v>1.3027971821852802</v>
      </c>
      <c r="T63">
        <v>-1.5835762866778236E-2</v>
      </c>
      <c r="U63">
        <v>6716300000000</v>
      </c>
      <c r="V63">
        <v>7176580</v>
      </c>
      <c r="W63">
        <v>935863.6007680539</v>
      </c>
      <c r="X63">
        <v>939624.32438656292</v>
      </c>
      <c r="Y63">
        <v>-3760.7236185090151</v>
      </c>
      <c r="Z63">
        <v>1.748</v>
      </c>
      <c r="AA63">
        <v>1.7685999999999999</v>
      </c>
      <c r="AB63">
        <v>-2.0599999999999952E-2</v>
      </c>
      <c r="AC63" s="30">
        <v>0</v>
      </c>
      <c r="AD63" s="30">
        <v>62</v>
      </c>
      <c r="AE63">
        <f t="shared" si="0"/>
        <v>3844</v>
      </c>
      <c r="AF63" s="30">
        <f t="shared" si="1"/>
        <v>996474</v>
      </c>
      <c r="AG63" s="30">
        <v>1.0657000000000001</v>
      </c>
      <c r="AH63" s="30"/>
      <c r="AI63" s="30"/>
      <c r="AJ63" s="30"/>
      <c r="AK63" s="30"/>
    </row>
    <row r="64" spans="1:37" x14ac:dyDescent="0.25">
      <c r="A64" s="3">
        <v>38777</v>
      </c>
      <c r="B64">
        <v>1.2028000000000001</v>
      </c>
      <c r="C64">
        <v>8.800000000000141E-3</v>
      </c>
      <c r="D64">
        <v>199.8</v>
      </c>
      <c r="E64">
        <v>86.11</v>
      </c>
      <c r="F64">
        <v>2.3202880037161773</v>
      </c>
      <c r="G64" s="20">
        <v>2.3207194580705441</v>
      </c>
      <c r="H64" s="20">
        <v>-4.3145435436686697E-4</v>
      </c>
      <c r="I64">
        <v>-62574</v>
      </c>
      <c r="J64">
        <f t="shared" si="2"/>
        <v>277</v>
      </c>
      <c r="K64">
        <v>-3511</v>
      </c>
      <c r="L64">
        <f>K64-Sum_Forms!J87</f>
        <v>475</v>
      </c>
      <c r="M64">
        <v>17.822272856735971</v>
      </c>
      <c r="N64">
        <v>15.767937782237832</v>
      </c>
      <c r="O64">
        <v>2.0543350744981392</v>
      </c>
      <c r="P64">
        <v>3.7311999999999999</v>
      </c>
      <c r="Q64">
        <v>4.72</v>
      </c>
      <c r="R64">
        <v>1.2650085763293311</v>
      </c>
      <c r="S64">
        <v>1.2869614193185019</v>
      </c>
      <c r="T64">
        <v>-2.1952842989170884E-2</v>
      </c>
      <c r="U64">
        <v>6731700000000</v>
      </c>
      <c r="V64">
        <v>7224693</v>
      </c>
      <c r="W64">
        <v>931762.77524871996</v>
      </c>
      <c r="X64">
        <v>935863.6007680539</v>
      </c>
      <c r="Y64">
        <v>-4100.8255193339428</v>
      </c>
      <c r="Z64">
        <v>1.7442</v>
      </c>
      <c r="AA64">
        <v>1.748</v>
      </c>
      <c r="AB64">
        <v>-3.8000000000000256E-3</v>
      </c>
      <c r="AC64" s="30">
        <v>0</v>
      </c>
      <c r="AD64" s="30">
        <v>63</v>
      </c>
      <c r="AE64">
        <f t="shared" si="0"/>
        <v>3969</v>
      </c>
      <c r="AF64" s="30">
        <f t="shared" si="1"/>
        <v>996474</v>
      </c>
      <c r="AG64" s="30">
        <v>1.0657000000000001</v>
      </c>
      <c r="AH64" s="30"/>
      <c r="AI64" s="30"/>
      <c r="AJ64" s="30"/>
      <c r="AK64" s="30"/>
    </row>
    <row r="65" spans="1:37" x14ac:dyDescent="0.25">
      <c r="A65" s="3">
        <v>38808</v>
      </c>
      <c r="B65">
        <v>1.2273000000000001</v>
      </c>
      <c r="C65">
        <v>2.4499999999999966E-2</v>
      </c>
      <c r="D65">
        <v>201.5</v>
      </c>
      <c r="E65">
        <v>86.69</v>
      </c>
      <c r="F65">
        <v>2.3243742069442841</v>
      </c>
      <c r="G65" s="20">
        <v>2.3202880037161773</v>
      </c>
      <c r="H65" s="20">
        <v>4.0862032281068217E-3</v>
      </c>
      <c r="I65">
        <v>-62844</v>
      </c>
      <c r="J65">
        <f t="shared" si="2"/>
        <v>-270</v>
      </c>
      <c r="K65">
        <v>-3289</v>
      </c>
      <c r="L65">
        <f>K65-Sum_Forms!J88</f>
        <v>222</v>
      </c>
      <c r="M65">
        <v>19.107327455153541</v>
      </c>
      <c r="N65">
        <v>17.822272856735971</v>
      </c>
      <c r="O65">
        <v>1.2850545984175703</v>
      </c>
      <c r="P65">
        <v>4.0115999999999996</v>
      </c>
      <c r="Q65">
        <v>4.99</v>
      </c>
      <c r="R65">
        <v>1.2438927111377009</v>
      </c>
      <c r="S65">
        <v>1.2650085763293311</v>
      </c>
      <c r="T65">
        <v>-2.1115865191630112E-2</v>
      </c>
      <c r="U65">
        <v>6767800000000</v>
      </c>
      <c r="V65">
        <v>7303008</v>
      </c>
      <c r="W65">
        <v>926714.03345032618</v>
      </c>
      <c r="X65">
        <v>931762.77524871996</v>
      </c>
      <c r="Y65">
        <v>-5048.7417983937776</v>
      </c>
      <c r="Z65">
        <v>1.768</v>
      </c>
      <c r="AA65">
        <v>1.7442</v>
      </c>
      <c r="AB65">
        <v>2.3800000000000043E-2</v>
      </c>
      <c r="AC65" s="30">
        <v>0</v>
      </c>
      <c r="AD65" s="30">
        <v>64</v>
      </c>
      <c r="AE65">
        <f t="shared" si="0"/>
        <v>4096</v>
      </c>
      <c r="AF65" s="30">
        <f t="shared" si="1"/>
        <v>996474</v>
      </c>
      <c r="AG65" s="30">
        <v>1.0657000000000001</v>
      </c>
      <c r="AH65" s="30"/>
      <c r="AI65" s="30"/>
      <c r="AJ65" s="30"/>
      <c r="AK65" s="30"/>
    </row>
    <row r="66" spans="1:37" x14ac:dyDescent="0.25">
      <c r="A66" s="3">
        <v>38838</v>
      </c>
      <c r="B66">
        <v>1.2766999999999999</v>
      </c>
      <c r="C66">
        <v>4.9399999999999888E-2</v>
      </c>
      <c r="D66">
        <v>202.5</v>
      </c>
      <c r="E66">
        <v>86.93</v>
      </c>
      <c r="F66">
        <v>2.3294604854480614</v>
      </c>
      <c r="G66" s="20">
        <v>2.3243742069442841</v>
      </c>
      <c r="H66" s="20">
        <v>5.0862785037772973E-3</v>
      </c>
      <c r="I66">
        <v>-64844</v>
      </c>
      <c r="J66">
        <f t="shared" si="2"/>
        <v>-2000</v>
      </c>
      <c r="K66">
        <v>-1419</v>
      </c>
      <c r="L66">
        <f>K66-Sum_Forms!J89</f>
        <v>1870</v>
      </c>
      <c r="M66">
        <v>45.696969696969695</v>
      </c>
      <c r="N66">
        <v>19.107327455153541</v>
      </c>
      <c r="O66">
        <v>26.589642241816154</v>
      </c>
      <c r="P66">
        <v>4.0602999999999998</v>
      </c>
      <c r="Q66">
        <v>5.1100000000000003</v>
      </c>
      <c r="R66">
        <v>1.2585276949979067</v>
      </c>
      <c r="S66">
        <v>1.2438927111377009</v>
      </c>
      <c r="T66">
        <v>1.4634983860205786E-2</v>
      </c>
      <c r="U66">
        <v>6774400000000</v>
      </c>
      <c r="V66">
        <v>7349146</v>
      </c>
      <c r="W66">
        <v>921794.17853448552</v>
      </c>
      <c r="X66">
        <v>926714.03345032618</v>
      </c>
      <c r="Y66">
        <v>-4919.8549158406677</v>
      </c>
      <c r="Z66">
        <v>1.8687</v>
      </c>
      <c r="AA66">
        <v>1.768</v>
      </c>
      <c r="AB66">
        <v>0.10070000000000001</v>
      </c>
      <c r="AC66" s="30">
        <v>0</v>
      </c>
      <c r="AD66" s="30">
        <v>65</v>
      </c>
      <c r="AE66">
        <f t="shared" si="0"/>
        <v>4225</v>
      </c>
      <c r="AF66" s="30">
        <f t="shared" si="1"/>
        <v>996474</v>
      </c>
      <c r="AG66" s="30">
        <v>1.0657000000000001</v>
      </c>
      <c r="AH66" s="30"/>
      <c r="AI66" s="30"/>
      <c r="AJ66" s="30"/>
      <c r="AK66" s="30"/>
    </row>
    <row r="67" spans="1:37" x14ac:dyDescent="0.25">
      <c r="A67" s="3">
        <v>38869</v>
      </c>
      <c r="B67">
        <v>1.2661</v>
      </c>
      <c r="C67">
        <v>-1.0599999999999943E-2</v>
      </c>
      <c r="D67">
        <v>202.9</v>
      </c>
      <c r="E67">
        <v>86.99</v>
      </c>
      <c r="F67">
        <v>2.3324520059776988</v>
      </c>
      <c r="G67" s="20">
        <v>2.3294604854480614</v>
      </c>
      <c r="H67" s="20">
        <v>2.9915205296373593E-3</v>
      </c>
      <c r="I67">
        <v>-63481</v>
      </c>
      <c r="J67">
        <f t="shared" si="2"/>
        <v>1363</v>
      </c>
      <c r="K67">
        <v>-141</v>
      </c>
      <c r="L67">
        <f>K67-Sum_Forms!J90</f>
        <v>1278</v>
      </c>
      <c r="M67">
        <v>450.21985815602835</v>
      </c>
      <c r="N67">
        <v>45.696969696969695</v>
      </c>
      <c r="O67">
        <v>404.52288845905866</v>
      </c>
      <c r="P67">
        <v>4.0750999999999999</v>
      </c>
      <c r="Q67">
        <v>5.1100000000000003</v>
      </c>
      <c r="R67">
        <v>1.2539569581114576</v>
      </c>
      <c r="S67">
        <v>1.2585276949979067</v>
      </c>
      <c r="T67">
        <v>-4.570736886449156E-3</v>
      </c>
      <c r="U67">
        <v>6811800000000</v>
      </c>
      <c r="V67">
        <v>7382500</v>
      </c>
      <c r="W67">
        <v>922695.56383338978</v>
      </c>
      <c r="X67">
        <v>921794.17853448552</v>
      </c>
      <c r="Y67">
        <v>901.38529890426435</v>
      </c>
      <c r="Z67">
        <v>1.8434999999999999</v>
      </c>
      <c r="AA67">
        <v>1.8687</v>
      </c>
      <c r="AB67">
        <v>-2.5200000000000111E-2</v>
      </c>
      <c r="AC67" s="30">
        <v>0</v>
      </c>
      <c r="AD67" s="30">
        <v>66</v>
      </c>
      <c r="AE67">
        <f t="shared" ref="AE67:AE130" si="3">AD67*AD67</f>
        <v>4356</v>
      </c>
      <c r="AF67" s="30">
        <f t="shared" ref="AF67:AF130" si="4">996474</f>
        <v>996474</v>
      </c>
      <c r="AG67" s="30">
        <v>1.0657000000000001</v>
      </c>
      <c r="AH67" s="30"/>
      <c r="AI67" s="30"/>
      <c r="AJ67" s="30"/>
      <c r="AK67" s="30"/>
    </row>
    <row r="68" spans="1:37" x14ac:dyDescent="0.25">
      <c r="A68" s="3">
        <v>38899</v>
      </c>
      <c r="B68">
        <v>1.2681</v>
      </c>
      <c r="C68">
        <v>2.0000000000000018E-3</v>
      </c>
      <c r="D68">
        <v>203.5</v>
      </c>
      <c r="E68">
        <v>86.89</v>
      </c>
      <c r="F68">
        <v>2.3420416618713316</v>
      </c>
      <c r="G68" s="20">
        <v>2.3324520059776988</v>
      </c>
      <c r="H68" s="20">
        <v>9.5896558936328091E-3</v>
      </c>
      <c r="I68">
        <v>-66525</v>
      </c>
      <c r="J68">
        <f t="shared" ref="J68:J131" si="5">I68-I67</f>
        <v>-3044</v>
      </c>
      <c r="K68">
        <v>-4003</v>
      </c>
      <c r="L68">
        <f>K68-Sum_Forms!J91</f>
        <v>-3862</v>
      </c>
      <c r="M68">
        <v>16.618785910567073</v>
      </c>
      <c r="N68">
        <v>450.21985815602835</v>
      </c>
      <c r="O68">
        <v>-433.6010722454613</v>
      </c>
      <c r="P68">
        <v>4.0963000000000003</v>
      </c>
      <c r="Q68">
        <v>5.09</v>
      </c>
      <c r="R68">
        <v>1.2425847716231719</v>
      </c>
      <c r="S68">
        <v>1.2539569581114576</v>
      </c>
      <c r="T68">
        <v>-1.137218648828564E-2</v>
      </c>
      <c r="U68">
        <v>6853000000000</v>
      </c>
      <c r="V68">
        <v>7402290</v>
      </c>
      <c r="W68">
        <v>925794.58518917789</v>
      </c>
      <c r="X68">
        <v>922695.56383338978</v>
      </c>
      <c r="Y68">
        <v>3099.021355788107</v>
      </c>
      <c r="Z68">
        <v>1.8443000000000001</v>
      </c>
      <c r="AA68">
        <v>1.8434999999999999</v>
      </c>
      <c r="AB68">
        <v>8.0000000000013394E-4</v>
      </c>
      <c r="AC68" s="30">
        <v>0</v>
      </c>
      <c r="AD68" s="30">
        <v>67</v>
      </c>
      <c r="AE68">
        <f t="shared" si="3"/>
        <v>4489</v>
      </c>
      <c r="AF68" s="30">
        <f t="shared" si="4"/>
        <v>996474</v>
      </c>
      <c r="AG68" s="30">
        <v>1.0657000000000001</v>
      </c>
      <c r="AH68" s="30"/>
      <c r="AI68" s="30"/>
      <c r="AJ68" s="30"/>
      <c r="AK68" s="30"/>
    </row>
    <row r="69" spans="1:37" x14ac:dyDescent="0.25">
      <c r="A69" s="3">
        <v>38930</v>
      </c>
      <c r="B69">
        <v>1.2809999999999999</v>
      </c>
      <c r="C69">
        <v>1.2899999999999912E-2</v>
      </c>
      <c r="D69">
        <v>203.9</v>
      </c>
      <c r="E69">
        <v>86.96</v>
      </c>
      <c r="F69">
        <v>2.3447562097516101</v>
      </c>
      <c r="G69" s="20">
        <v>2.3420416618713316</v>
      </c>
      <c r="H69" s="20">
        <v>2.7145478802785838E-3</v>
      </c>
      <c r="I69">
        <v>-67823</v>
      </c>
      <c r="J69">
        <f t="shared" si="5"/>
        <v>-1298</v>
      </c>
      <c r="K69">
        <v>-1304</v>
      </c>
      <c r="L69">
        <f>K69-Sum_Forms!J92</f>
        <v>2699</v>
      </c>
      <c r="M69">
        <v>52.011503067484661</v>
      </c>
      <c r="N69">
        <v>16.618785910567073</v>
      </c>
      <c r="O69">
        <v>35.392717156917584</v>
      </c>
      <c r="P69">
        <v>3.9681999999999999</v>
      </c>
      <c r="Q69">
        <v>4.88</v>
      </c>
      <c r="R69">
        <v>1.2297767249634595</v>
      </c>
      <c r="S69">
        <v>1.2425847716231719</v>
      </c>
      <c r="T69">
        <v>-1.2808046659712469E-2</v>
      </c>
      <c r="U69">
        <v>6883300000000</v>
      </c>
      <c r="V69">
        <v>7477821</v>
      </c>
      <c r="W69">
        <v>920495.42239644413</v>
      </c>
      <c r="X69">
        <v>925794.58518917789</v>
      </c>
      <c r="Y69">
        <v>-5299.162792733754</v>
      </c>
      <c r="Z69">
        <v>1.8940999999999999</v>
      </c>
      <c r="AA69">
        <v>1.8443000000000001</v>
      </c>
      <c r="AB69">
        <v>4.9799999999999844E-2</v>
      </c>
      <c r="AC69" s="30">
        <v>0</v>
      </c>
      <c r="AD69" s="30">
        <v>68</v>
      </c>
      <c r="AE69">
        <f t="shared" si="3"/>
        <v>4624</v>
      </c>
      <c r="AF69" s="30">
        <f t="shared" si="4"/>
        <v>996474</v>
      </c>
      <c r="AG69" s="30">
        <v>1.0657000000000001</v>
      </c>
      <c r="AH69" s="30"/>
      <c r="AI69" s="30"/>
      <c r="AJ69" s="30"/>
      <c r="AK69" s="30"/>
    </row>
    <row r="70" spans="1:37" x14ac:dyDescent="0.25">
      <c r="A70" s="3">
        <v>38961</v>
      </c>
      <c r="B70">
        <v>1.2722</v>
      </c>
      <c r="C70">
        <v>-8.799999999999919E-3</v>
      </c>
      <c r="D70">
        <v>202.9</v>
      </c>
      <c r="E70">
        <v>86.97</v>
      </c>
      <c r="F70">
        <v>2.3329883868000461</v>
      </c>
      <c r="G70" s="20">
        <v>2.3447562097516101</v>
      </c>
      <c r="H70" s="20">
        <v>-1.1767822951564089E-2</v>
      </c>
      <c r="I70">
        <v>-64936</v>
      </c>
      <c r="J70">
        <f t="shared" si="5"/>
        <v>2887</v>
      </c>
      <c r="K70">
        <v>1052</v>
      </c>
      <c r="L70">
        <f>K70-Sum_Forms!J93</f>
        <v>2356</v>
      </c>
      <c r="M70">
        <v>-61.726235741444867</v>
      </c>
      <c r="N70">
        <v>52.011503067484661</v>
      </c>
      <c r="O70">
        <v>-113.73773880892952</v>
      </c>
      <c r="P70">
        <v>3.8397999999999999</v>
      </c>
      <c r="Q70">
        <v>4.72</v>
      </c>
      <c r="R70">
        <v>1.2292306890983906</v>
      </c>
      <c r="S70">
        <v>1.2297767249634595</v>
      </c>
      <c r="T70">
        <v>-5.4603586506885016E-4</v>
      </c>
      <c r="U70">
        <v>6910100000000</v>
      </c>
      <c r="V70">
        <v>7564204</v>
      </c>
      <c r="W70">
        <v>913526.39352402452</v>
      </c>
      <c r="X70">
        <v>920495.42239644413</v>
      </c>
      <c r="Y70">
        <v>-6969.0288724196143</v>
      </c>
      <c r="Z70">
        <v>1.8838999999999999</v>
      </c>
      <c r="AA70">
        <v>1.8940999999999999</v>
      </c>
      <c r="AB70">
        <v>-1.0199999999999987E-2</v>
      </c>
      <c r="AC70" s="30">
        <v>0</v>
      </c>
      <c r="AD70" s="30">
        <v>69</v>
      </c>
      <c r="AE70">
        <f t="shared" si="3"/>
        <v>4761</v>
      </c>
      <c r="AF70" s="30">
        <f t="shared" si="4"/>
        <v>996474</v>
      </c>
      <c r="AG70" s="30">
        <v>1.0657000000000001</v>
      </c>
      <c r="AH70" s="30"/>
      <c r="AI70" s="30"/>
      <c r="AJ70" s="30"/>
      <c r="AK70" s="30"/>
    </row>
    <row r="71" spans="1:37" x14ac:dyDescent="0.25">
      <c r="A71" s="3">
        <v>38991</v>
      </c>
      <c r="B71">
        <v>1.2617</v>
      </c>
      <c r="C71">
        <v>-1.0499999999999954E-2</v>
      </c>
      <c r="D71">
        <v>201.8</v>
      </c>
      <c r="E71">
        <v>87.04</v>
      </c>
      <c r="F71">
        <v>2.3184742647058822</v>
      </c>
      <c r="G71" s="20">
        <v>2.3329883868000461</v>
      </c>
      <c r="H71" s="20">
        <v>-1.4514122094163806E-2</v>
      </c>
      <c r="I71">
        <v>-58990</v>
      </c>
      <c r="J71">
        <f t="shared" si="5"/>
        <v>5946</v>
      </c>
      <c r="K71">
        <v>-583</v>
      </c>
      <c r="L71">
        <f>K71-Sum_Forms!J94</f>
        <v>-1635</v>
      </c>
      <c r="M71">
        <v>101.1835334476844</v>
      </c>
      <c r="N71">
        <v>-61.726235741444867</v>
      </c>
      <c r="O71">
        <v>162.90976918912926</v>
      </c>
      <c r="P71">
        <v>3.8813</v>
      </c>
      <c r="Q71">
        <v>4.7300000000000004</v>
      </c>
      <c r="R71">
        <v>1.2186638497410662</v>
      </c>
      <c r="S71">
        <v>1.2292306890983906</v>
      </c>
      <c r="T71">
        <v>-1.0566839357324387E-2</v>
      </c>
      <c r="U71">
        <v>6959000000000</v>
      </c>
      <c r="V71">
        <v>7599721</v>
      </c>
      <c r="W71">
        <v>915691.51025412639</v>
      </c>
      <c r="X71">
        <v>913526.39352402452</v>
      </c>
      <c r="Y71">
        <v>2165.1167301018722</v>
      </c>
      <c r="Z71">
        <v>1.8765000000000001</v>
      </c>
      <c r="AA71">
        <v>1.8838999999999999</v>
      </c>
      <c r="AB71">
        <v>-7.3999999999998511E-3</v>
      </c>
      <c r="AC71" s="30">
        <v>0</v>
      </c>
      <c r="AD71" s="30">
        <v>70</v>
      </c>
      <c r="AE71">
        <f t="shared" si="3"/>
        <v>4900</v>
      </c>
      <c r="AF71" s="30">
        <f t="shared" si="4"/>
        <v>996474</v>
      </c>
      <c r="AG71" s="30">
        <v>1.0657000000000001</v>
      </c>
      <c r="AH71" s="30"/>
      <c r="AI71" s="30"/>
      <c r="AJ71" s="30"/>
      <c r="AK71" s="30"/>
    </row>
    <row r="72" spans="1:37" x14ac:dyDescent="0.25">
      <c r="A72" s="3">
        <v>39022</v>
      </c>
      <c r="B72">
        <v>1.2887999999999999</v>
      </c>
      <c r="C72">
        <v>2.7099999999999902E-2</v>
      </c>
      <c r="D72">
        <v>201.5</v>
      </c>
      <c r="E72">
        <v>87.07</v>
      </c>
      <c r="F72">
        <v>2.3142299299414266</v>
      </c>
      <c r="G72" s="20">
        <v>2.3184742647058822</v>
      </c>
      <c r="H72" s="20">
        <v>-4.2443347644556262E-3</v>
      </c>
      <c r="I72">
        <v>-58575</v>
      </c>
      <c r="J72">
        <f t="shared" si="5"/>
        <v>415</v>
      </c>
      <c r="K72">
        <v>2735</v>
      </c>
      <c r="L72">
        <f>K72-Sum_Forms!J95</f>
        <v>3318</v>
      </c>
      <c r="M72">
        <v>-21.416819012797074</v>
      </c>
      <c r="N72">
        <v>101.1835334476844</v>
      </c>
      <c r="O72">
        <v>-122.60035246048147</v>
      </c>
      <c r="P72">
        <v>3.8041</v>
      </c>
      <c r="Q72">
        <v>4.5999999999999996</v>
      </c>
      <c r="R72">
        <v>1.2092216292947082</v>
      </c>
      <c r="S72">
        <v>1.2186638497410662</v>
      </c>
      <c r="T72">
        <v>-9.4422204463580073E-3</v>
      </c>
      <c r="U72">
        <v>6994200000000</v>
      </c>
      <c r="V72">
        <v>7652514</v>
      </c>
      <c r="W72">
        <v>913974.15280782233</v>
      </c>
      <c r="X72">
        <v>915691.51025412639</v>
      </c>
      <c r="Y72">
        <v>-1717.3574463040568</v>
      </c>
      <c r="Z72">
        <v>1.9125000000000001</v>
      </c>
      <c r="AA72">
        <v>1.8765000000000001</v>
      </c>
      <c r="AB72">
        <v>3.6000000000000032E-2</v>
      </c>
      <c r="AC72" s="30">
        <v>0</v>
      </c>
      <c r="AD72" s="30">
        <v>71</v>
      </c>
      <c r="AE72">
        <f t="shared" si="3"/>
        <v>5041</v>
      </c>
      <c r="AF72" s="30">
        <f t="shared" si="4"/>
        <v>996474</v>
      </c>
      <c r="AG72" s="30">
        <v>1.0657000000000001</v>
      </c>
      <c r="AH72" s="30"/>
      <c r="AI72" s="30"/>
      <c r="AJ72" s="30"/>
      <c r="AK72" s="30"/>
    </row>
    <row r="73" spans="1:37" x14ac:dyDescent="0.25">
      <c r="A73" s="3">
        <v>39052</v>
      </c>
      <c r="B73">
        <v>1.3205</v>
      </c>
      <c r="C73">
        <v>3.1700000000000061E-2</v>
      </c>
      <c r="D73">
        <v>201.8</v>
      </c>
      <c r="E73">
        <v>87.41</v>
      </c>
      <c r="F73">
        <v>2.3086603363459561</v>
      </c>
      <c r="G73" s="20">
        <v>2.3142299299414266</v>
      </c>
      <c r="H73" s="20">
        <v>-5.56959359547049E-3</v>
      </c>
      <c r="I73">
        <v>-61592</v>
      </c>
      <c r="J73">
        <f t="shared" si="5"/>
        <v>-3017</v>
      </c>
      <c r="K73">
        <v>-805</v>
      </c>
      <c r="L73">
        <f>K73-Sum_Forms!J96</f>
        <v>-3540</v>
      </c>
      <c r="M73">
        <v>76.511801242236018</v>
      </c>
      <c r="N73">
        <v>-21.416819012797074</v>
      </c>
      <c r="O73">
        <v>97.928620255033096</v>
      </c>
      <c r="P73">
        <v>3.9026000000000001</v>
      </c>
      <c r="Q73">
        <v>4.5599999999999996</v>
      </c>
      <c r="R73">
        <v>1.1684518013631937</v>
      </c>
      <c r="S73">
        <v>1.2092216292947082</v>
      </c>
      <c r="T73">
        <v>-4.0769827931514513E-2</v>
      </c>
      <c r="U73">
        <v>7037500000000</v>
      </c>
      <c r="V73">
        <v>7755283</v>
      </c>
      <c r="W73">
        <v>907445.93072876905</v>
      </c>
      <c r="X73">
        <v>913974.15280782233</v>
      </c>
      <c r="Y73">
        <v>-6528.2220790532883</v>
      </c>
      <c r="Z73">
        <v>1.9629000000000001</v>
      </c>
      <c r="AA73">
        <v>1.9125000000000001</v>
      </c>
      <c r="AB73">
        <v>5.04E-2</v>
      </c>
      <c r="AC73" s="30">
        <v>0</v>
      </c>
      <c r="AD73" s="30">
        <v>72</v>
      </c>
      <c r="AE73">
        <f t="shared" si="3"/>
        <v>5184</v>
      </c>
      <c r="AF73" s="30">
        <f t="shared" si="4"/>
        <v>996474</v>
      </c>
      <c r="AG73" s="30">
        <v>1.0657000000000001</v>
      </c>
      <c r="AH73" s="30"/>
      <c r="AI73" s="30"/>
      <c r="AJ73" s="30"/>
      <c r="AK73" s="30"/>
    </row>
    <row r="74" spans="1:37" x14ac:dyDescent="0.25">
      <c r="A74" s="3">
        <v>39083</v>
      </c>
      <c r="B74">
        <v>1.2992999999999999</v>
      </c>
      <c r="C74">
        <v>-2.1200000000000108E-2</v>
      </c>
      <c r="D74">
        <v>202.416</v>
      </c>
      <c r="E74">
        <v>86.97</v>
      </c>
      <c r="F74">
        <v>2.3274232493963436</v>
      </c>
      <c r="G74" s="20">
        <v>2.3086603363459561</v>
      </c>
      <c r="H74" s="20">
        <v>1.8762913050387464E-2</v>
      </c>
      <c r="I74">
        <v>-57656</v>
      </c>
      <c r="J74">
        <f t="shared" si="5"/>
        <v>3936</v>
      </c>
      <c r="K74">
        <v>4608</v>
      </c>
      <c r="L74">
        <f>K74-Sum_Forms!J97</f>
        <v>5413</v>
      </c>
      <c r="M74">
        <v>-12.512152777777779</v>
      </c>
      <c r="N74">
        <v>76.511801242236018</v>
      </c>
      <c r="O74">
        <v>-89.023954020013804</v>
      </c>
      <c r="P74">
        <v>4.1028000000000002</v>
      </c>
      <c r="Q74">
        <v>4.76</v>
      </c>
      <c r="R74">
        <v>1.1601832894608559</v>
      </c>
      <c r="S74">
        <v>1.1684518013631937</v>
      </c>
      <c r="T74">
        <v>-8.268511902337794E-3</v>
      </c>
      <c r="U74">
        <v>7075700000000</v>
      </c>
      <c r="V74">
        <v>7840949</v>
      </c>
      <c r="W74">
        <v>902403.52283888089</v>
      </c>
      <c r="X74">
        <v>907445.93072876905</v>
      </c>
      <c r="Y74">
        <v>-5042.4078898881562</v>
      </c>
      <c r="Z74">
        <v>1.9587000000000001</v>
      </c>
      <c r="AA74">
        <v>1.9629000000000001</v>
      </c>
      <c r="AB74">
        <v>-4.1999999999999815E-3</v>
      </c>
      <c r="AC74" s="30">
        <v>0</v>
      </c>
      <c r="AD74" s="30">
        <v>73</v>
      </c>
      <c r="AE74">
        <f t="shared" si="3"/>
        <v>5329</v>
      </c>
      <c r="AF74" s="30">
        <f t="shared" si="4"/>
        <v>996474</v>
      </c>
      <c r="AG74" s="30">
        <v>1.0657000000000001</v>
      </c>
      <c r="AH74" s="30"/>
      <c r="AI74" s="30"/>
      <c r="AJ74" s="30"/>
      <c r="AK74" s="30"/>
    </row>
    <row r="75" spans="1:37" x14ac:dyDescent="0.25">
      <c r="A75" s="3">
        <v>39114</v>
      </c>
      <c r="B75">
        <v>1.3080000000000001</v>
      </c>
      <c r="C75">
        <v>8.7000000000001521E-3</v>
      </c>
      <c r="D75">
        <v>203.499</v>
      </c>
      <c r="E75">
        <v>87.22</v>
      </c>
      <c r="F75">
        <v>2.3331689979362533</v>
      </c>
      <c r="G75" s="20">
        <v>2.3274232493963436</v>
      </c>
      <c r="H75" s="20">
        <v>5.745748539909723E-3</v>
      </c>
      <c r="I75">
        <v>-58478</v>
      </c>
      <c r="J75">
        <f t="shared" si="5"/>
        <v>-822</v>
      </c>
      <c r="K75">
        <v>-3200</v>
      </c>
      <c r="L75">
        <f>K75-Sum_Forms!J98</f>
        <v>-7808</v>
      </c>
      <c r="M75">
        <v>18.274374999999999</v>
      </c>
      <c r="N75">
        <v>-12.512152777777779</v>
      </c>
      <c r="O75">
        <v>30.786527777777778</v>
      </c>
      <c r="P75">
        <v>4.1174999999999997</v>
      </c>
      <c r="Q75">
        <v>4.72</v>
      </c>
      <c r="R75">
        <v>1.1463266545233759</v>
      </c>
      <c r="S75">
        <v>1.1601832894608559</v>
      </c>
      <c r="T75">
        <v>-1.3856634937480017E-2</v>
      </c>
      <c r="U75">
        <v>7091800000000</v>
      </c>
      <c r="V75">
        <v>7897753</v>
      </c>
      <c r="W75">
        <v>897951.60724828951</v>
      </c>
      <c r="X75">
        <v>902403.52283888089</v>
      </c>
      <c r="Y75">
        <v>-4451.9155905913794</v>
      </c>
      <c r="Z75">
        <v>1.9589000000000001</v>
      </c>
      <c r="AA75">
        <v>1.9587000000000001</v>
      </c>
      <c r="AB75">
        <v>1.9999999999997797E-4</v>
      </c>
      <c r="AC75" s="30">
        <v>0</v>
      </c>
      <c r="AD75" s="30">
        <v>74</v>
      </c>
      <c r="AE75">
        <f t="shared" si="3"/>
        <v>5476</v>
      </c>
      <c r="AF75" s="30">
        <f t="shared" si="4"/>
        <v>996474</v>
      </c>
      <c r="AG75" s="30">
        <v>1.0657000000000001</v>
      </c>
      <c r="AH75" s="30"/>
      <c r="AI75" s="30"/>
      <c r="AJ75" s="30"/>
      <c r="AK75" s="30"/>
    </row>
    <row r="76" spans="1:37" x14ac:dyDescent="0.25">
      <c r="A76" s="3">
        <v>39142</v>
      </c>
      <c r="B76">
        <v>1.3246</v>
      </c>
      <c r="C76">
        <v>1.6599999999999948E-2</v>
      </c>
      <c r="D76">
        <v>205.352</v>
      </c>
      <c r="E76">
        <v>87.8</v>
      </c>
      <c r="F76">
        <v>2.3388610478359908</v>
      </c>
      <c r="G76" s="20">
        <v>2.3331689979362533</v>
      </c>
      <c r="H76" s="20">
        <v>5.6920498997374835E-3</v>
      </c>
      <c r="I76">
        <v>-61797</v>
      </c>
      <c r="J76">
        <f t="shared" si="5"/>
        <v>-3319</v>
      </c>
      <c r="K76">
        <v>7373</v>
      </c>
      <c r="L76">
        <f>K76-Sum_Forms!J99</f>
        <v>10573</v>
      </c>
      <c r="M76">
        <v>-8.3815271938152716</v>
      </c>
      <c r="N76">
        <v>18.274374999999999</v>
      </c>
      <c r="O76">
        <v>-26.655902193815272</v>
      </c>
      <c r="P76">
        <v>4.0227000000000004</v>
      </c>
      <c r="Q76">
        <v>4.5599999999999996</v>
      </c>
      <c r="R76">
        <v>1.1335670072339472</v>
      </c>
      <c r="S76">
        <v>1.1463266545233759</v>
      </c>
      <c r="T76">
        <v>-1.2759647289428688E-2</v>
      </c>
      <c r="U76">
        <v>7126500000000</v>
      </c>
      <c r="V76">
        <v>8007480</v>
      </c>
      <c r="W76">
        <v>889980.36835558747</v>
      </c>
      <c r="X76">
        <v>897951.60724828951</v>
      </c>
      <c r="Y76">
        <v>-7971.2388927020365</v>
      </c>
      <c r="Z76">
        <v>1.9474</v>
      </c>
      <c r="AA76">
        <v>1.9589000000000001</v>
      </c>
      <c r="AB76">
        <v>-1.1500000000000066E-2</v>
      </c>
      <c r="AC76" s="30">
        <v>0</v>
      </c>
      <c r="AD76" s="30">
        <v>75</v>
      </c>
      <c r="AE76">
        <f t="shared" si="3"/>
        <v>5625</v>
      </c>
      <c r="AF76" s="30">
        <f t="shared" si="4"/>
        <v>996474</v>
      </c>
      <c r="AG76" s="30">
        <v>1.0657000000000001</v>
      </c>
      <c r="AH76" s="30"/>
      <c r="AI76" s="30"/>
      <c r="AJ76" s="30"/>
      <c r="AK76" s="30"/>
    </row>
    <row r="77" spans="1:37" x14ac:dyDescent="0.25">
      <c r="A77" s="3">
        <v>39173</v>
      </c>
      <c r="B77">
        <v>1.3512999999999999</v>
      </c>
      <c r="C77">
        <v>2.6699999999999946E-2</v>
      </c>
      <c r="D77">
        <v>206.68600000000001</v>
      </c>
      <c r="E77">
        <v>88.36</v>
      </c>
      <c r="F77">
        <v>2.3391353553644185</v>
      </c>
      <c r="G77" s="20">
        <v>2.3388610478359908</v>
      </c>
      <c r="H77" s="20">
        <v>2.7430752842771966E-4</v>
      </c>
      <c r="I77">
        <v>-60514</v>
      </c>
      <c r="J77">
        <f t="shared" si="5"/>
        <v>1283</v>
      </c>
      <c r="K77">
        <v>509</v>
      </c>
      <c r="L77">
        <f>K77-Sum_Forms!J100</f>
        <v>-6864</v>
      </c>
      <c r="M77">
        <v>-118.88801571709234</v>
      </c>
      <c r="N77">
        <v>-8.3815271938152716</v>
      </c>
      <c r="O77">
        <v>-110.50648852327707</v>
      </c>
      <c r="P77">
        <v>4.2458999999999998</v>
      </c>
      <c r="Q77">
        <v>4.6900000000000004</v>
      </c>
      <c r="R77">
        <v>1.1045950210791589</v>
      </c>
      <c r="S77">
        <v>1.1335670072339472</v>
      </c>
      <c r="T77">
        <v>-2.8971986154788354E-2</v>
      </c>
      <c r="U77">
        <v>7198200000000</v>
      </c>
      <c r="V77">
        <v>8038044</v>
      </c>
      <c r="W77">
        <v>895516.37189346063</v>
      </c>
      <c r="X77">
        <v>889980.36835558747</v>
      </c>
      <c r="Y77">
        <v>5536.0035378731554</v>
      </c>
      <c r="Z77">
        <v>1.9879</v>
      </c>
      <c r="AA77">
        <v>1.9474</v>
      </c>
      <c r="AB77">
        <v>4.049999999999998E-2</v>
      </c>
      <c r="AC77" s="30">
        <v>0</v>
      </c>
      <c r="AD77" s="30">
        <v>76</v>
      </c>
      <c r="AE77">
        <f t="shared" si="3"/>
        <v>5776</v>
      </c>
      <c r="AF77" s="30">
        <f t="shared" si="4"/>
        <v>996474</v>
      </c>
      <c r="AG77" s="30">
        <v>1.0657000000000001</v>
      </c>
      <c r="AH77" s="30"/>
      <c r="AI77" s="30"/>
      <c r="AJ77" s="30"/>
      <c r="AK77" s="30"/>
    </row>
    <row r="78" spans="1:37" x14ac:dyDescent="0.25">
      <c r="A78" s="3">
        <v>39203</v>
      </c>
      <c r="B78">
        <v>1.3517999999999999</v>
      </c>
      <c r="C78">
        <v>4.9999999999994493E-4</v>
      </c>
      <c r="D78">
        <v>207.94900000000001</v>
      </c>
      <c r="E78">
        <v>88.57</v>
      </c>
      <c r="F78">
        <v>2.3478491588574011</v>
      </c>
      <c r="G78" s="20">
        <v>2.3391353553644185</v>
      </c>
      <c r="H78" s="20">
        <v>8.7138034929825636E-3</v>
      </c>
      <c r="I78">
        <v>-59288</v>
      </c>
      <c r="J78">
        <f t="shared" si="5"/>
        <v>1226</v>
      </c>
      <c r="K78">
        <v>1081</v>
      </c>
      <c r="L78">
        <f>K78-Sum_Forms!J101</f>
        <v>572</v>
      </c>
      <c r="M78">
        <v>-54.845513413506012</v>
      </c>
      <c r="N78">
        <v>-118.88801571709234</v>
      </c>
      <c r="O78">
        <v>64.042502303586332</v>
      </c>
      <c r="P78">
        <v>4.3731</v>
      </c>
      <c r="Q78">
        <v>4.75</v>
      </c>
      <c r="R78">
        <v>1.0861860007774804</v>
      </c>
      <c r="S78">
        <v>1.1045950210791589</v>
      </c>
      <c r="T78">
        <v>-1.8409020301678458E-2</v>
      </c>
      <c r="U78">
        <v>7212600000000</v>
      </c>
      <c r="V78">
        <v>8133243</v>
      </c>
      <c r="W78">
        <v>886804.93131706503</v>
      </c>
      <c r="X78">
        <v>895516.37189346063</v>
      </c>
      <c r="Y78">
        <v>-8711.440576395602</v>
      </c>
      <c r="Z78">
        <v>1.9842</v>
      </c>
      <c r="AA78">
        <v>1.9879</v>
      </c>
      <c r="AB78">
        <v>-3.7000000000000366E-3</v>
      </c>
      <c r="AC78" s="30">
        <v>0</v>
      </c>
      <c r="AD78" s="30">
        <v>77</v>
      </c>
      <c r="AE78">
        <f t="shared" si="3"/>
        <v>5929</v>
      </c>
      <c r="AF78" s="30">
        <f t="shared" si="4"/>
        <v>996474</v>
      </c>
      <c r="AG78" s="30">
        <v>1.0657000000000001</v>
      </c>
      <c r="AH78" s="30"/>
      <c r="AI78" s="30"/>
      <c r="AJ78" s="30"/>
      <c r="AK78" s="30"/>
    </row>
    <row r="79" spans="1:37" x14ac:dyDescent="0.25">
      <c r="A79" s="3">
        <v>39234</v>
      </c>
      <c r="B79">
        <v>1.3421000000000001</v>
      </c>
      <c r="C79">
        <v>-9.6999999999998199E-3</v>
      </c>
      <c r="D79">
        <v>208.352</v>
      </c>
      <c r="E79">
        <v>88.66</v>
      </c>
      <c r="F79">
        <v>2.3500112790435375</v>
      </c>
      <c r="G79" s="20">
        <v>2.3478491588574011</v>
      </c>
      <c r="H79" s="20">
        <v>2.1621201861363737E-3</v>
      </c>
      <c r="I79">
        <v>-59520</v>
      </c>
      <c r="J79">
        <f t="shared" si="5"/>
        <v>-232</v>
      </c>
      <c r="K79">
        <v>7134</v>
      </c>
      <c r="L79">
        <f>K79-Sum_Forms!J102</f>
        <v>6053</v>
      </c>
      <c r="M79">
        <v>-8.3431455004205208</v>
      </c>
      <c r="N79">
        <v>-54.845513413506012</v>
      </c>
      <c r="O79">
        <v>46.502367913085493</v>
      </c>
      <c r="P79">
        <v>4.6608000000000001</v>
      </c>
      <c r="Q79">
        <v>5.0999999999999996</v>
      </c>
      <c r="R79">
        <v>1.0942327497425335</v>
      </c>
      <c r="S79">
        <v>1.0861860007774804</v>
      </c>
      <c r="T79">
        <v>8.0467489650530855E-3</v>
      </c>
      <c r="U79">
        <v>7245300000000</v>
      </c>
      <c r="V79">
        <v>8198358</v>
      </c>
      <c r="W79">
        <v>883750.13630778261</v>
      </c>
      <c r="X79">
        <v>886804.93131706503</v>
      </c>
      <c r="Y79">
        <v>-3054.7950092824176</v>
      </c>
      <c r="Z79">
        <v>1.9866999999999999</v>
      </c>
      <c r="AA79">
        <v>1.9842</v>
      </c>
      <c r="AB79">
        <v>2.4999999999999467E-3</v>
      </c>
      <c r="AC79" s="30">
        <v>0</v>
      </c>
      <c r="AD79" s="30">
        <v>78</v>
      </c>
      <c r="AE79">
        <f t="shared" si="3"/>
        <v>6084</v>
      </c>
      <c r="AF79" s="30">
        <f t="shared" si="4"/>
        <v>996474</v>
      </c>
      <c r="AG79" s="30">
        <v>1.0657000000000001</v>
      </c>
      <c r="AH79" s="30"/>
      <c r="AI79" s="30"/>
      <c r="AJ79" s="30"/>
      <c r="AK79" s="30"/>
    </row>
    <row r="80" spans="1:37" x14ac:dyDescent="0.25">
      <c r="A80" s="3">
        <v>39264</v>
      </c>
      <c r="B80">
        <v>1.3726</v>
      </c>
      <c r="C80">
        <v>3.0499999999999972E-2</v>
      </c>
      <c r="D80">
        <v>208.29900000000001</v>
      </c>
      <c r="E80">
        <v>88.45</v>
      </c>
      <c r="F80">
        <v>2.354991520633126</v>
      </c>
      <c r="G80" s="20">
        <v>2.3500112790435375</v>
      </c>
      <c r="H80" s="20">
        <v>4.980241589588541E-3</v>
      </c>
      <c r="I80">
        <v>-59914</v>
      </c>
      <c r="J80">
        <f t="shared" si="5"/>
        <v>-394</v>
      </c>
      <c r="K80">
        <v>1405</v>
      </c>
      <c r="L80">
        <f>K80-Sum_Forms!J103</f>
        <v>-5729</v>
      </c>
      <c r="M80">
        <v>-42.643416370106763</v>
      </c>
      <c r="N80">
        <v>-8.3431455004205208</v>
      </c>
      <c r="O80">
        <v>-34.300270869686244</v>
      </c>
      <c r="P80">
        <v>4.6284000000000001</v>
      </c>
      <c r="Q80">
        <v>5</v>
      </c>
      <c r="R80">
        <v>1.0802869242070694</v>
      </c>
      <c r="S80">
        <v>1.0942327497425335</v>
      </c>
      <c r="T80">
        <v>-1.3945825535464085E-2</v>
      </c>
      <c r="U80">
        <v>7274900000000</v>
      </c>
      <c r="V80">
        <v>8291830</v>
      </c>
      <c r="W80">
        <v>877357.59174995148</v>
      </c>
      <c r="X80">
        <v>883750.13630778261</v>
      </c>
      <c r="Y80">
        <v>-6392.5445578311337</v>
      </c>
      <c r="Z80">
        <v>2.0354999999999999</v>
      </c>
      <c r="AA80">
        <v>1.9866999999999999</v>
      </c>
      <c r="AB80">
        <v>4.8799999999999955E-2</v>
      </c>
      <c r="AC80" s="30">
        <v>0</v>
      </c>
      <c r="AD80" s="30">
        <v>79</v>
      </c>
      <c r="AE80">
        <f t="shared" si="3"/>
        <v>6241</v>
      </c>
      <c r="AF80" s="30">
        <f t="shared" si="4"/>
        <v>996474</v>
      </c>
      <c r="AG80" s="30">
        <v>1.0657000000000001</v>
      </c>
      <c r="AH80" s="30"/>
      <c r="AI80" s="30"/>
      <c r="AJ80" s="30"/>
      <c r="AK80" s="30"/>
    </row>
    <row r="81" spans="1:37" x14ac:dyDescent="0.25">
      <c r="A81" s="3">
        <v>39295</v>
      </c>
      <c r="B81">
        <v>1.3626</v>
      </c>
      <c r="C81">
        <v>-1.0000000000000009E-2</v>
      </c>
      <c r="D81">
        <v>207.917</v>
      </c>
      <c r="E81">
        <v>88.51</v>
      </c>
      <c r="F81">
        <v>2.3490792000903853</v>
      </c>
      <c r="G81" s="20">
        <v>2.354991520633126</v>
      </c>
      <c r="H81" s="20">
        <v>-5.9123205427407122E-3</v>
      </c>
      <c r="I81">
        <v>-57005</v>
      </c>
      <c r="J81">
        <f t="shared" si="5"/>
        <v>2909</v>
      </c>
      <c r="K81">
        <v>722</v>
      </c>
      <c r="L81">
        <f>K81-Sum_Forms!J104</f>
        <v>-683</v>
      </c>
      <c r="M81">
        <v>-78.95429362880887</v>
      </c>
      <c r="N81">
        <v>-42.643416370106763</v>
      </c>
      <c r="O81">
        <v>-36.310877258702106</v>
      </c>
      <c r="P81">
        <v>4.4263000000000003</v>
      </c>
      <c r="Q81">
        <v>4.67</v>
      </c>
      <c r="R81">
        <v>1.0550572713101234</v>
      </c>
      <c r="S81">
        <v>1.0802869242070694</v>
      </c>
      <c r="T81">
        <v>-2.5229652896946009E-2</v>
      </c>
      <c r="U81">
        <v>7350700000000</v>
      </c>
      <c r="V81">
        <v>8340189</v>
      </c>
      <c r="W81">
        <v>881358.92364069924</v>
      </c>
      <c r="X81">
        <v>877357.59174995148</v>
      </c>
      <c r="Y81">
        <v>4001.331890747766</v>
      </c>
      <c r="Z81">
        <v>2.0110000000000001</v>
      </c>
      <c r="AA81">
        <v>2.0354999999999999</v>
      </c>
      <c r="AB81">
        <v>-2.4499999999999744E-2</v>
      </c>
      <c r="AC81" s="30">
        <v>0</v>
      </c>
      <c r="AD81" s="30">
        <v>80</v>
      </c>
      <c r="AE81">
        <f t="shared" si="3"/>
        <v>6400</v>
      </c>
      <c r="AF81" s="30">
        <f t="shared" si="4"/>
        <v>996474</v>
      </c>
      <c r="AG81" s="30">
        <v>1.0657000000000001</v>
      </c>
      <c r="AH81" s="30"/>
      <c r="AI81" s="30"/>
      <c r="AJ81" s="30"/>
      <c r="AK81" s="30"/>
    </row>
    <row r="82" spans="1:37" x14ac:dyDescent="0.25">
      <c r="A82" s="3">
        <v>39326</v>
      </c>
      <c r="B82">
        <v>1.391</v>
      </c>
      <c r="C82">
        <v>2.8399999999999981E-2</v>
      </c>
      <c r="D82">
        <v>208.49</v>
      </c>
      <c r="E82">
        <v>88.85</v>
      </c>
      <c r="F82">
        <v>2.3465391108610021</v>
      </c>
      <c r="G82" s="20">
        <v>2.3490792000903853</v>
      </c>
      <c r="H82" s="20">
        <v>-2.5400892293832023E-3</v>
      </c>
      <c r="I82">
        <v>-57794</v>
      </c>
      <c r="J82">
        <f t="shared" si="5"/>
        <v>-789</v>
      </c>
      <c r="K82">
        <v>1535</v>
      </c>
      <c r="L82">
        <f>K82-Sum_Forms!J105</f>
        <v>813</v>
      </c>
      <c r="M82">
        <v>-37.650814332247556</v>
      </c>
      <c r="N82">
        <v>-78.95429362880887</v>
      </c>
      <c r="O82">
        <v>41.303479296561314</v>
      </c>
      <c r="P82">
        <v>4.3693999999999997</v>
      </c>
      <c r="Q82">
        <v>4.5199999999999996</v>
      </c>
      <c r="R82">
        <v>1.0344669748706916</v>
      </c>
      <c r="S82">
        <v>1.0550572713101234</v>
      </c>
      <c r="T82">
        <v>-2.0590296439431777E-2</v>
      </c>
      <c r="U82">
        <v>7368500000000</v>
      </c>
      <c r="V82">
        <v>8407618</v>
      </c>
      <c r="W82">
        <v>876407.56276034424</v>
      </c>
      <c r="X82">
        <v>881358.92364069924</v>
      </c>
      <c r="Y82">
        <v>-4951.3608803550014</v>
      </c>
      <c r="Z82">
        <v>2.0184000000000002</v>
      </c>
      <c r="AA82">
        <v>2.0110000000000001</v>
      </c>
      <c r="AB82">
        <v>7.4000000000000732E-3</v>
      </c>
      <c r="AC82" s="30">
        <v>0</v>
      </c>
      <c r="AD82" s="30">
        <v>81</v>
      </c>
      <c r="AE82">
        <f t="shared" si="3"/>
        <v>6561</v>
      </c>
      <c r="AF82" s="30">
        <f t="shared" si="4"/>
        <v>996474</v>
      </c>
      <c r="AG82" s="30">
        <v>1.0657000000000001</v>
      </c>
      <c r="AH82" s="30"/>
      <c r="AI82" s="30"/>
      <c r="AJ82" s="30"/>
      <c r="AK82" s="30"/>
    </row>
    <row r="83" spans="1:37" x14ac:dyDescent="0.25">
      <c r="A83" s="3">
        <v>39356</v>
      </c>
      <c r="B83">
        <v>1.4233</v>
      </c>
      <c r="C83">
        <v>3.2299999999999995E-2</v>
      </c>
      <c r="D83">
        <v>208.93600000000001</v>
      </c>
      <c r="E83">
        <v>89.29</v>
      </c>
      <c r="F83">
        <v>2.3399708813976927</v>
      </c>
      <c r="G83" s="20">
        <v>2.3465391108610021</v>
      </c>
      <c r="H83" s="20">
        <v>-6.5682294633093719E-3</v>
      </c>
      <c r="I83">
        <v>-56538</v>
      </c>
      <c r="J83">
        <f t="shared" si="5"/>
        <v>1256</v>
      </c>
      <c r="K83">
        <v>-269</v>
      </c>
      <c r="L83">
        <f>K83-Sum_Forms!J106</f>
        <v>-1804</v>
      </c>
      <c r="M83">
        <v>210.17843866171003</v>
      </c>
      <c r="N83">
        <v>-37.650814332247556</v>
      </c>
      <c r="O83">
        <v>247.8292529939576</v>
      </c>
      <c r="P83">
        <v>4.4001999999999999</v>
      </c>
      <c r="Q83">
        <v>4.53</v>
      </c>
      <c r="R83">
        <v>1.0294986591518569</v>
      </c>
      <c r="S83">
        <v>1.0344669748706916</v>
      </c>
      <c r="T83">
        <v>-4.9683157188347149E-3</v>
      </c>
      <c r="U83">
        <v>7381800000000</v>
      </c>
      <c r="V83">
        <v>8546145</v>
      </c>
      <c r="W83">
        <v>863757.8697763728</v>
      </c>
      <c r="X83">
        <v>876407.56276034424</v>
      </c>
      <c r="Y83">
        <v>-12649.692983971443</v>
      </c>
      <c r="Z83">
        <v>2.0449000000000002</v>
      </c>
      <c r="AA83">
        <v>2.0184000000000002</v>
      </c>
      <c r="AB83">
        <v>2.6499999999999968E-2</v>
      </c>
      <c r="AC83" s="30">
        <v>0</v>
      </c>
      <c r="AD83" s="30">
        <v>82</v>
      </c>
      <c r="AE83">
        <f t="shared" si="3"/>
        <v>6724</v>
      </c>
      <c r="AF83" s="30">
        <f t="shared" si="4"/>
        <v>996474</v>
      </c>
      <c r="AG83" s="30">
        <v>1.0657000000000001</v>
      </c>
      <c r="AH83" s="30"/>
      <c r="AI83" s="30"/>
      <c r="AJ83" s="30"/>
      <c r="AK83" s="30"/>
    </row>
    <row r="84" spans="1:37" x14ac:dyDescent="0.25">
      <c r="A84" s="3">
        <v>39387</v>
      </c>
      <c r="B84">
        <v>1.4682999999999999</v>
      </c>
      <c r="C84">
        <v>4.4999999999999929E-2</v>
      </c>
      <c r="D84">
        <v>210.17699999999999</v>
      </c>
      <c r="E84">
        <v>89.77</v>
      </c>
      <c r="F84">
        <v>2.3412832794920351</v>
      </c>
      <c r="G84" s="20">
        <v>2.3399708813976927</v>
      </c>
      <c r="H84" s="20">
        <v>1.3123980943423597E-3</v>
      </c>
      <c r="I84">
        <v>-59717</v>
      </c>
      <c r="J84">
        <f t="shared" si="5"/>
        <v>-3179</v>
      </c>
      <c r="K84">
        <v>-4266</v>
      </c>
      <c r="L84">
        <f>K84-Sum_Forms!J107</f>
        <v>-3997</v>
      </c>
      <c r="M84">
        <v>13.998359118612283</v>
      </c>
      <c r="N84">
        <v>210.17843866171003</v>
      </c>
      <c r="O84">
        <v>-196.18007954309775</v>
      </c>
      <c r="P84">
        <v>4.2515000000000001</v>
      </c>
      <c r="Q84">
        <v>4.1500000000000004</v>
      </c>
      <c r="R84">
        <v>0.97612607315065281</v>
      </c>
      <c r="S84">
        <v>1.0294986591518569</v>
      </c>
      <c r="T84">
        <v>-5.3372586001204092E-2</v>
      </c>
      <c r="U84">
        <v>7407300000000</v>
      </c>
      <c r="V84">
        <v>8622955</v>
      </c>
      <c r="W84">
        <v>859021.06644415983</v>
      </c>
      <c r="X84">
        <v>863757.8697763728</v>
      </c>
      <c r="Y84">
        <v>-4736.8033322129631</v>
      </c>
      <c r="Z84">
        <v>2.0701000000000001</v>
      </c>
      <c r="AA84">
        <v>2.0449000000000002</v>
      </c>
      <c r="AB84">
        <v>2.5199999999999889E-2</v>
      </c>
      <c r="AC84" s="30">
        <v>0</v>
      </c>
      <c r="AD84" s="30">
        <v>83</v>
      </c>
      <c r="AE84">
        <f t="shared" si="3"/>
        <v>6889</v>
      </c>
      <c r="AF84" s="30">
        <f t="shared" si="4"/>
        <v>996474</v>
      </c>
      <c r="AG84" s="30">
        <v>1.0657000000000001</v>
      </c>
      <c r="AH84" s="30"/>
      <c r="AI84" s="30"/>
      <c r="AJ84" s="30"/>
      <c r="AK84" s="30"/>
    </row>
    <row r="85" spans="1:37" x14ac:dyDescent="0.25">
      <c r="A85" s="3">
        <v>39417</v>
      </c>
      <c r="B85">
        <v>1.4559</v>
      </c>
      <c r="C85">
        <v>-1.2399999999999967E-2</v>
      </c>
      <c r="D85">
        <v>210.036</v>
      </c>
      <c r="E85">
        <v>90.13</v>
      </c>
      <c r="F85">
        <v>2.3303672473094421</v>
      </c>
      <c r="G85" s="20">
        <v>2.3412832794920351</v>
      </c>
      <c r="H85" s="20">
        <v>-1.0916032182592961E-2</v>
      </c>
      <c r="I85">
        <v>-57154</v>
      </c>
      <c r="J85">
        <f t="shared" si="5"/>
        <v>2563</v>
      </c>
      <c r="K85">
        <v>-13013</v>
      </c>
      <c r="L85">
        <f>K85-Sum_Forms!J108</f>
        <v>-8747</v>
      </c>
      <c r="M85">
        <v>4.3920694689925464</v>
      </c>
      <c r="N85">
        <v>13.998359118612283</v>
      </c>
      <c r="O85">
        <v>-9.6062896496197361</v>
      </c>
      <c r="P85">
        <v>4.3818000000000001</v>
      </c>
      <c r="Q85">
        <v>4.0999999999999996</v>
      </c>
      <c r="R85">
        <v>0.9356885298279245</v>
      </c>
      <c r="S85">
        <v>0.97612607315065281</v>
      </c>
      <c r="T85">
        <v>-4.0437543322728309E-2</v>
      </c>
      <c r="U85">
        <v>7438400000000</v>
      </c>
      <c r="V85">
        <v>8654982</v>
      </c>
      <c r="W85">
        <v>859435.64065182337</v>
      </c>
      <c r="X85">
        <v>859021.06644415983</v>
      </c>
      <c r="Y85">
        <v>414.57420766353607</v>
      </c>
      <c r="Z85">
        <v>2.0160999999999998</v>
      </c>
      <c r="AA85">
        <v>2.0701000000000001</v>
      </c>
      <c r="AB85">
        <v>-5.400000000000027E-2</v>
      </c>
      <c r="AC85" s="30">
        <v>0</v>
      </c>
      <c r="AD85" s="30">
        <v>84</v>
      </c>
      <c r="AE85">
        <f t="shared" si="3"/>
        <v>7056</v>
      </c>
      <c r="AF85" s="30">
        <f t="shared" si="4"/>
        <v>996474</v>
      </c>
      <c r="AG85" s="30">
        <v>1.0657000000000001</v>
      </c>
      <c r="AH85" s="30"/>
      <c r="AI85" s="30"/>
      <c r="AJ85" s="30"/>
      <c r="AK85" s="30"/>
    </row>
    <row r="86" spans="1:37" x14ac:dyDescent="0.25">
      <c r="A86" s="3">
        <v>39448</v>
      </c>
      <c r="B86">
        <v>1.4728000000000001</v>
      </c>
      <c r="C86">
        <v>1.6900000000000137E-2</v>
      </c>
      <c r="D86">
        <v>211.08</v>
      </c>
      <c r="E86">
        <v>89.81</v>
      </c>
      <c r="F86">
        <v>2.3502950673644363</v>
      </c>
      <c r="G86" s="20">
        <v>2.3303672473094421</v>
      </c>
      <c r="H86" s="20">
        <v>1.9927820054994161E-2</v>
      </c>
      <c r="I86">
        <v>-61139</v>
      </c>
      <c r="J86">
        <f t="shared" si="5"/>
        <v>-3985</v>
      </c>
      <c r="K86">
        <v>-16067</v>
      </c>
      <c r="L86">
        <f>K86-Sum_Forms!J109</f>
        <v>-3054</v>
      </c>
      <c r="M86">
        <v>3.8052530030497294</v>
      </c>
      <c r="N86">
        <v>4.3920694689925464</v>
      </c>
      <c r="O86">
        <v>-0.586816465942817</v>
      </c>
      <c r="P86">
        <v>4.2317</v>
      </c>
      <c r="Q86">
        <v>3.74</v>
      </c>
      <c r="R86">
        <v>0.88380556277618927</v>
      </c>
      <c r="S86">
        <v>0.9356885298279245</v>
      </c>
      <c r="T86">
        <v>-5.1882967051735229E-2</v>
      </c>
      <c r="U86">
        <v>7472500000000</v>
      </c>
      <c r="V86">
        <v>8799844</v>
      </c>
      <c r="W86">
        <v>849162.78061292903</v>
      </c>
      <c r="X86">
        <v>859435.64065182337</v>
      </c>
      <c r="Y86">
        <v>-10272.860038894345</v>
      </c>
      <c r="Z86">
        <v>1.9702</v>
      </c>
      <c r="AA86">
        <v>2.0160999999999998</v>
      </c>
      <c r="AB86">
        <v>-4.589999999999983E-2</v>
      </c>
      <c r="AC86" s="30">
        <v>0</v>
      </c>
      <c r="AD86" s="30">
        <v>85</v>
      </c>
      <c r="AE86">
        <f t="shared" si="3"/>
        <v>7225</v>
      </c>
      <c r="AF86" s="30">
        <f t="shared" si="4"/>
        <v>996474</v>
      </c>
      <c r="AG86" s="30">
        <v>1.0657000000000001</v>
      </c>
      <c r="AH86" s="30"/>
      <c r="AI86" s="30"/>
      <c r="AJ86" s="30"/>
      <c r="AK86" s="30"/>
    </row>
    <row r="87" spans="1:37" x14ac:dyDescent="0.25">
      <c r="A87" s="3">
        <v>39479</v>
      </c>
      <c r="B87">
        <v>1.4759</v>
      </c>
      <c r="C87">
        <v>3.0999999999998806E-3</v>
      </c>
      <c r="D87">
        <v>211.69300000000001</v>
      </c>
      <c r="E87">
        <v>90.13</v>
      </c>
      <c r="F87">
        <v>2.348751802951293</v>
      </c>
      <c r="G87" s="20">
        <v>2.3502950673644363</v>
      </c>
      <c r="H87" s="20">
        <v>-1.5432644131432305E-3</v>
      </c>
      <c r="I87">
        <v>-64348</v>
      </c>
      <c r="J87">
        <f t="shared" si="5"/>
        <v>-3209</v>
      </c>
      <c r="K87">
        <v>-8094</v>
      </c>
      <c r="L87">
        <f>K87-Sum_Forms!J110</f>
        <v>7973</v>
      </c>
      <c r="M87">
        <v>7.9500864838151717</v>
      </c>
      <c r="N87">
        <v>3.8052530030497294</v>
      </c>
      <c r="O87">
        <v>4.1448334807654419</v>
      </c>
      <c r="P87">
        <v>4.1394000000000002</v>
      </c>
      <c r="Q87">
        <v>3.74</v>
      </c>
      <c r="R87">
        <v>0.90351258636517373</v>
      </c>
      <c r="S87">
        <v>0.88380556277618927</v>
      </c>
      <c r="T87">
        <v>1.9707023588984462E-2</v>
      </c>
      <c r="U87">
        <v>7557700000000</v>
      </c>
      <c r="V87">
        <v>8846311</v>
      </c>
      <c r="W87">
        <v>854333.51823149784</v>
      </c>
      <c r="X87">
        <v>849162.78061292903</v>
      </c>
      <c r="Y87">
        <v>5170.737618568819</v>
      </c>
      <c r="Z87">
        <v>1.9645999999999999</v>
      </c>
      <c r="AA87">
        <v>1.9702</v>
      </c>
      <c r="AB87">
        <v>-5.6000000000000494E-3</v>
      </c>
      <c r="AC87" s="30">
        <v>0</v>
      </c>
      <c r="AD87" s="30">
        <v>86</v>
      </c>
      <c r="AE87">
        <f t="shared" si="3"/>
        <v>7396</v>
      </c>
      <c r="AF87" s="30">
        <f t="shared" si="4"/>
        <v>996474</v>
      </c>
      <c r="AG87" s="30">
        <v>1.0657000000000001</v>
      </c>
      <c r="AH87" s="30"/>
      <c r="AI87" s="30"/>
      <c r="AJ87" s="30"/>
      <c r="AK87" s="30"/>
    </row>
    <row r="88" spans="1:37" x14ac:dyDescent="0.25">
      <c r="A88" s="3">
        <v>39508</v>
      </c>
      <c r="B88">
        <v>1.552</v>
      </c>
      <c r="C88">
        <v>7.6100000000000056E-2</v>
      </c>
      <c r="D88">
        <v>213.52799999999999</v>
      </c>
      <c r="E88">
        <v>91.01</v>
      </c>
      <c r="F88">
        <v>2.3462037138775957</v>
      </c>
      <c r="G88" s="20">
        <v>2.348751802951293</v>
      </c>
      <c r="H88" s="20">
        <v>-2.5480890736973016E-3</v>
      </c>
      <c r="I88">
        <v>-60064</v>
      </c>
      <c r="J88">
        <f t="shared" si="5"/>
        <v>4284</v>
      </c>
      <c r="K88">
        <v>-12652</v>
      </c>
      <c r="L88">
        <f>K88-Sum_Forms!J111</f>
        <v>-4558</v>
      </c>
      <c r="M88">
        <v>4.7473917167246285</v>
      </c>
      <c r="N88">
        <v>7.9500864838151717</v>
      </c>
      <c r="O88">
        <v>-3.2026947670905432</v>
      </c>
      <c r="P88">
        <v>4.0705</v>
      </c>
      <c r="Q88">
        <v>3.51</v>
      </c>
      <c r="R88">
        <v>0.86230192851001097</v>
      </c>
      <c r="S88">
        <v>0.90351258636517373</v>
      </c>
      <c r="T88">
        <v>-4.1210657855162758E-2</v>
      </c>
      <c r="U88">
        <v>7625700000000</v>
      </c>
      <c r="V88">
        <v>8871545</v>
      </c>
      <c r="W88">
        <v>859568.4291743997</v>
      </c>
      <c r="X88">
        <v>854333.51823149784</v>
      </c>
      <c r="Y88">
        <v>5234.9109429018572</v>
      </c>
      <c r="Z88">
        <v>2.0015000000000001</v>
      </c>
      <c r="AA88">
        <v>1.9645999999999999</v>
      </c>
      <c r="AB88">
        <v>3.6900000000000155E-2</v>
      </c>
      <c r="AC88" s="30">
        <v>0</v>
      </c>
      <c r="AD88" s="30">
        <v>87</v>
      </c>
      <c r="AE88">
        <f t="shared" si="3"/>
        <v>7569</v>
      </c>
      <c r="AF88" s="30">
        <f t="shared" si="4"/>
        <v>996474</v>
      </c>
      <c r="AG88" s="30">
        <v>1.0657000000000001</v>
      </c>
      <c r="AH88" s="30"/>
      <c r="AI88" s="30"/>
      <c r="AJ88" s="30"/>
      <c r="AK88" s="30"/>
    </row>
    <row r="89" spans="1:37" x14ac:dyDescent="0.25">
      <c r="A89" s="3">
        <v>39539</v>
      </c>
      <c r="B89">
        <v>1.5753999999999999</v>
      </c>
      <c r="C89">
        <v>2.3399999999999865E-2</v>
      </c>
      <c r="D89">
        <v>214.82300000000001</v>
      </c>
      <c r="E89">
        <v>91.31</v>
      </c>
      <c r="F89">
        <v>2.3526776913810097</v>
      </c>
      <c r="G89" s="20">
        <v>2.3462037138775957</v>
      </c>
      <c r="H89" s="20">
        <v>6.4739775034139413E-3</v>
      </c>
      <c r="I89">
        <v>-63528</v>
      </c>
      <c r="J89">
        <f t="shared" si="5"/>
        <v>-3464</v>
      </c>
      <c r="K89">
        <v>-11197</v>
      </c>
      <c r="L89">
        <f>K89-Sum_Forms!J112</f>
        <v>1455</v>
      </c>
      <c r="M89">
        <v>5.6736625881932659</v>
      </c>
      <c r="N89">
        <v>4.7473917167246285</v>
      </c>
      <c r="O89">
        <v>0.9262708714686374</v>
      </c>
      <c r="P89">
        <v>4.2827000000000002</v>
      </c>
      <c r="Q89">
        <v>3.68</v>
      </c>
      <c r="R89">
        <v>0.85927102061783456</v>
      </c>
      <c r="S89">
        <v>0.86230192851001097</v>
      </c>
      <c r="T89">
        <v>-3.0309078921764154E-3</v>
      </c>
      <c r="U89">
        <v>7668900000000</v>
      </c>
      <c r="V89">
        <v>8948368</v>
      </c>
      <c r="W89">
        <v>857016.60906212172</v>
      </c>
      <c r="X89">
        <v>859568.4291743997</v>
      </c>
      <c r="Y89">
        <v>-2551.8201122779865</v>
      </c>
      <c r="Z89">
        <v>1.9816</v>
      </c>
      <c r="AA89">
        <v>2.0015000000000001</v>
      </c>
      <c r="AB89">
        <v>-1.9900000000000029E-2</v>
      </c>
      <c r="AC89" s="30">
        <v>0</v>
      </c>
      <c r="AD89" s="30">
        <v>88</v>
      </c>
      <c r="AE89">
        <f t="shared" si="3"/>
        <v>7744</v>
      </c>
      <c r="AF89" s="30">
        <f t="shared" si="4"/>
        <v>996474</v>
      </c>
      <c r="AG89" s="30">
        <v>1.0657000000000001</v>
      </c>
      <c r="AH89" s="30"/>
      <c r="AI89" s="30"/>
      <c r="AJ89" s="30"/>
      <c r="AK89" s="30"/>
    </row>
    <row r="90" spans="1:37" x14ac:dyDescent="0.25">
      <c r="A90" s="3">
        <v>39569</v>
      </c>
      <c r="B90">
        <v>1.5553999999999999</v>
      </c>
      <c r="C90">
        <v>-2.0000000000000018E-2</v>
      </c>
      <c r="D90">
        <v>216.63200000000001</v>
      </c>
      <c r="E90">
        <v>91.88</v>
      </c>
      <c r="F90">
        <v>2.357771005659556</v>
      </c>
      <c r="G90" s="20">
        <v>2.3526776913810097</v>
      </c>
      <c r="H90" s="20">
        <v>5.0933142785463126E-3</v>
      </c>
      <c r="I90">
        <v>-62151</v>
      </c>
      <c r="J90">
        <f t="shared" si="5"/>
        <v>1377</v>
      </c>
      <c r="K90">
        <v>-8179</v>
      </c>
      <c r="L90">
        <f>K90-Sum_Forms!J113</f>
        <v>3018</v>
      </c>
      <c r="M90">
        <v>7.5988507152463622</v>
      </c>
      <c r="N90">
        <v>5.6736625881932659</v>
      </c>
      <c r="O90">
        <v>1.9251881270530964</v>
      </c>
      <c r="P90">
        <v>4.4233000000000002</v>
      </c>
      <c r="Q90">
        <v>3.88</v>
      </c>
      <c r="R90">
        <v>0.87717315126715345</v>
      </c>
      <c r="S90">
        <v>0.85927102061783456</v>
      </c>
      <c r="T90">
        <v>1.7902130649318893E-2</v>
      </c>
      <c r="U90">
        <v>7680400000000</v>
      </c>
      <c r="V90">
        <v>9009270</v>
      </c>
      <c r="W90">
        <v>852499.70308360166</v>
      </c>
      <c r="X90">
        <v>857016.60906212172</v>
      </c>
      <c r="Y90">
        <v>-4516.9059785200516</v>
      </c>
      <c r="Z90">
        <v>1.9650000000000001</v>
      </c>
      <c r="AA90">
        <v>1.9816</v>
      </c>
      <c r="AB90">
        <v>-1.6599999999999948E-2</v>
      </c>
      <c r="AC90" s="30">
        <v>0</v>
      </c>
      <c r="AD90" s="30">
        <v>89</v>
      </c>
      <c r="AE90">
        <f t="shared" si="3"/>
        <v>7921</v>
      </c>
      <c r="AF90" s="30">
        <f t="shared" si="4"/>
        <v>996474</v>
      </c>
      <c r="AG90" s="30">
        <v>1.0657000000000001</v>
      </c>
      <c r="AH90" s="30"/>
      <c r="AI90" s="30"/>
      <c r="AJ90" s="30"/>
      <c r="AK90" s="30"/>
    </row>
    <row r="91" spans="1:37" x14ac:dyDescent="0.25">
      <c r="A91" s="3">
        <v>39600</v>
      </c>
      <c r="B91">
        <v>1.5562</v>
      </c>
      <c r="C91">
        <v>8.0000000000013394E-4</v>
      </c>
      <c r="D91">
        <v>218.815</v>
      </c>
      <c r="E91">
        <v>92.23</v>
      </c>
      <c r="F91">
        <v>2.3724926813401277</v>
      </c>
      <c r="G91" s="20">
        <v>2.357771005659556</v>
      </c>
      <c r="H91" s="20">
        <v>1.47216756805717E-2</v>
      </c>
      <c r="I91">
        <v>-60670</v>
      </c>
      <c r="J91">
        <f t="shared" si="5"/>
        <v>1481</v>
      </c>
      <c r="K91">
        <v>-7179</v>
      </c>
      <c r="L91">
        <f>K91-Sum_Forms!J114</f>
        <v>1000</v>
      </c>
      <c r="M91">
        <v>8.4510377489901103</v>
      </c>
      <c r="N91">
        <v>7.5988507152463622</v>
      </c>
      <c r="O91">
        <v>0.85218703374374805</v>
      </c>
      <c r="P91">
        <v>4.8093000000000004</v>
      </c>
      <c r="Q91">
        <v>4.0999999999999996</v>
      </c>
      <c r="R91">
        <v>0.85251491901108256</v>
      </c>
      <c r="S91">
        <v>0.87717315126715345</v>
      </c>
      <c r="T91">
        <v>-2.4658232256070889E-2</v>
      </c>
      <c r="U91">
        <v>7696700000000</v>
      </c>
      <c r="V91">
        <v>9039959</v>
      </c>
      <c r="W91">
        <v>851408.72873427859</v>
      </c>
      <c r="X91">
        <v>852499.70308360166</v>
      </c>
      <c r="Y91">
        <v>-1090.9743493230781</v>
      </c>
      <c r="Z91">
        <v>1.9663999999999999</v>
      </c>
      <c r="AA91">
        <v>1.9650000000000001</v>
      </c>
      <c r="AB91">
        <v>1.3999999999998458E-3</v>
      </c>
      <c r="AC91" s="30">
        <v>0</v>
      </c>
      <c r="AD91" s="30">
        <v>90</v>
      </c>
      <c r="AE91">
        <f t="shared" si="3"/>
        <v>8100</v>
      </c>
      <c r="AF91" s="30">
        <f t="shared" si="4"/>
        <v>996474</v>
      </c>
      <c r="AG91" s="30">
        <v>1.0657000000000001</v>
      </c>
      <c r="AH91" s="30"/>
      <c r="AI91" s="30"/>
      <c r="AJ91" s="30"/>
      <c r="AK91" s="30"/>
    </row>
    <row r="92" spans="1:37" x14ac:dyDescent="0.25">
      <c r="A92" s="3">
        <v>39630</v>
      </c>
      <c r="B92">
        <v>1.5759000000000001</v>
      </c>
      <c r="C92">
        <v>1.9700000000000051E-2</v>
      </c>
      <c r="D92">
        <v>219.964</v>
      </c>
      <c r="E92">
        <v>92.1</v>
      </c>
      <c r="F92">
        <v>2.3883170466883823</v>
      </c>
      <c r="G92" s="20">
        <v>2.3724926813401277</v>
      </c>
      <c r="H92" s="20">
        <v>1.5824365348254599E-2</v>
      </c>
      <c r="I92">
        <v>-66842</v>
      </c>
      <c r="J92">
        <f t="shared" si="5"/>
        <v>-6172</v>
      </c>
      <c r="K92">
        <v>-12466</v>
      </c>
      <c r="L92">
        <f>K92-Sum_Forms!J115</f>
        <v>-5287</v>
      </c>
      <c r="M92">
        <v>5.3619444890101073</v>
      </c>
      <c r="N92">
        <v>8.4510377489901103</v>
      </c>
      <c r="O92">
        <v>-3.0890932599800029</v>
      </c>
      <c r="P92">
        <v>4.8144999999999998</v>
      </c>
      <c r="Q92">
        <v>4.01</v>
      </c>
      <c r="R92">
        <v>0.83290061273237093</v>
      </c>
      <c r="S92">
        <v>0.85251491901108256</v>
      </c>
      <c r="T92">
        <v>-1.9614306278711635E-2</v>
      </c>
      <c r="U92">
        <v>7741100000000</v>
      </c>
      <c r="V92">
        <v>9110357</v>
      </c>
      <c r="W92">
        <v>849703.25531699799</v>
      </c>
      <c r="X92">
        <v>851408.72873427859</v>
      </c>
      <c r="Y92">
        <v>-1705.4734172805911</v>
      </c>
      <c r="Z92">
        <v>1.9887999999999999</v>
      </c>
      <c r="AA92">
        <v>1.9663999999999999</v>
      </c>
      <c r="AB92">
        <v>2.2399999999999975E-2</v>
      </c>
      <c r="AC92" s="30">
        <v>0</v>
      </c>
      <c r="AD92" s="30">
        <v>91</v>
      </c>
      <c r="AE92">
        <f t="shared" si="3"/>
        <v>8281</v>
      </c>
      <c r="AF92" s="30">
        <f t="shared" si="4"/>
        <v>996474</v>
      </c>
      <c r="AG92" s="30">
        <v>1.0657000000000001</v>
      </c>
      <c r="AH92" s="30"/>
      <c r="AI92" s="30"/>
      <c r="AJ92" s="30"/>
      <c r="AK92" s="30"/>
    </row>
    <row r="93" spans="1:37" x14ac:dyDescent="0.25">
      <c r="A93" s="3">
        <v>39661</v>
      </c>
      <c r="B93">
        <v>1.4955000000000001</v>
      </c>
      <c r="C93">
        <v>-8.0400000000000027E-2</v>
      </c>
      <c r="D93">
        <v>219.08600000000001</v>
      </c>
      <c r="E93">
        <v>91.97</v>
      </c>
      <c r="F93">
        <v>2.3821463520713277</v>
      </c>
      <c r="G93" s="20">
        <v>2.3883170466883823</v>
      </c>
      <c r="H93" s="20">
        <v>-6.1706946170545507E-3</v>
      </c>
      <c r="I93">
        <v>-62108</v>
      </c>
      <c r="J93">
        <f t="shared" si="5"/>
        <v>4734</v>
      </c>
      <c r="K93">
        <v>-14005</v>
      </c>
      <c r="L93">
        <f>K93-Sum_Forms!J116</f>
        <v>-1539</v>
      </c>
      <c r="M93">
        <v>4.4347018921813639</v>
      </c>
      <c r="N93">
        <v>5.3619444890101073</v>
      </c>
      <c r="O93">
        <v>-0.92724259682874344</v>
      </c>
      <c r="P93">
        <v>4.4960000000000004</v>
      </c>
      <c r="Q93">
        <v>3.89</v>
      </c>
      <c r="R93">
        <v>0.86521352313167255</v>
      </c>
      <c r="S93">
        <v>0.83290061273237093</v>
      </c>
      <c r="T93">
        <v>3.231291039930162E-2</v>
      </c>
      <c r="U93">
        <v>7754600000000</v>
      </c>
      <c r="V93">
        <v>9140692</v>
      </c>
      <c r="W93">
        <v>848360.27731817239</v>
      </c>
      <c r="X93">
        <v>849703.25531699799</v>
      </c>
      <c r="Y93">
        <v>-1342.977998825605</v>
      </c>
      <c r="Z93">
        <v>1.8865000000000001</v>
      </c>
      <c r="AA93">
        <v>1.9887999999999999</v>
      </c>
      <c r="AB93">
        <v>-0.10229999999999984</v>
      </c>
      <c r="AC93" s="30">
        <v>0</v>
      </c>
      <c r="AD93" s="30">
        <v>92</v>
      </c>
      <c r="AE93">
        <f t="shared" si="3"/>
        <v>8464</v>
      </c>
      <c r="AF93" s="30">
        <f t="shared" si="4"/>
        <v>996474</v>
      </c>
      <c r="AG93" s="30">
        <v>1.0657000000000001</v>
      </c>
      <c r="AH93" s="30"/>
      <c r="AI93" s="30"/>
      <c r="AJ93" s="30"/>
      <c r="AK93" s="30"/>
    </row>
    <row r="94" spans="1:37" x14ac:dyDescent="0.25">
      <c r="A94" s="3">
        <v>39692</v>
      </c>
      <c r="B94">
        <v>1.4341999999999999</v>
      </c>
      <c r="C94">
        <v>-6.1300000000000132E-2</v>
      </c>
      <c r="D94">
        <v>218.78299999999999</v>
      </c>
      <c r="E94">
        <v>92.15</v>
      </c>
      <c r="F94">
        <v>2.374205100379815</v>
      </c>
      <c r="G94" s="20">
        <v>2.3821463520713277</v>
      </c>
      <c r="H94" s="20">
        <v>-7.9412516915127185E-3</v>
      </c>
      <c r="I94">
        <v>-60499</v>
      </c>
      <c r="J94">
        <f t="shared" si="5"/>
        <v>1609</v>
      </c>
      <c r="K94">
        <v>-9222</v>
      </c>
      <c r="L94">
        <f>K94-Sum_Forms!J117</f>
        <v>4783</v>
      </c>
      <c r="M94">
        <v>6.5602906094122746</v>
      </c>
      <c r="N94">
        <v>4.4347018921813639</v>
      </c>
      <c r="O94">
        <v>2.1255887172309107</v>
      </c>
      <c r="P94">
        <v>4.5042999999999997</v>
      </c>
      <c r="Q94">
        <v>3.69</v>
      </c>
      <c r="R94">
        <v>0.8192171924605377</v>
      </c>
      <c r="S94">
        <v>0.86521352313167255</v>
      </c>
      <c r="T94">
        <v>-4.5996330671134844E-2</v>
      </c>
      <c r="U94">
        <v>7822900000000</v>
      </c>
      <c r="V94">
        <v>9219889</v>
      </c>
      <c r="W94">
        <v>848480.93073571706</v>
      </c>
      <c r="X94">
        <v>848360.27731817239</v>
      </c>
      <c r="Y94">
        <v>120.65341754467227</v>
      </c>
      <c r="Z94">
        <v>1.7972999999999999</v>
      </c>
      <c r="AA94">
        <v>1.8865000000000001</v>
      </c>
      <c r="AB94">
        <v>-8.9200000000000168E-2</v>
      </c>
      <c r="AC94" s="30">
        <v>0</v>
      </c>
      <c r="AD94" s="30">
        <v>93</v>
      </c>
      <c r="AE94">
        <f t="shared" si="3"/>
        <v>8649</v>
      </c>
      <c r="AF94" s="30">
        <f t="shared" si="4"/>
        <v>996474</v>
      </c>
      <c r="AG94" s="30">
        <v>1.0657000000000001</v>
      </c>
      <c r="AH94" s="30"/>
      <c r="AI94" s="30"/>
      <c r="AJ94" s="30"/>
      <c r="AK94" s="30"/>
    </row>
    <row r="95" spans="1:37" x14ac:dyDescent="0.25">
      <c r="A95" s="3">
        <v>39722</v>
      </c>
      <c r="B95">
        <v>1.3266</v>
      </c>
      <c r="C95">
        <v>-0.10759999999999992</v>
      </c>
      <c r="D95">
        <v>216.57300000000001</v>
      </c>
      <c r="E95">
        <v>92.17</v>
      </c>
      <c r="F95">
        <v>2.3497124877942932</v>
      </c>
      <c r="G95" s="20">
        <v>2.374205100379815</v>
      </c>
      <c r="H95" s="20">
        <v>-2.4492612585521822E-2</v>
      </c>
      <c r="I95">
        <v>-60191</v>
      </c>
      <c r="J95">
        <f t="shared" si="5"/>
        <v>308</v>
      </c>
      <c r="K95">
        <v>-13221</v>
      </c>
      <c r="L95">
        <f>K95-Sum_Forms!J118</f>
        <v>-3999</v>
      </c>
      <c r="M95">
        <v>4.5526813402919597</v>
      </c>
      <c r="N95">
        <v>6.5602906094122746</v>
      </c>
      <c r="O95">
        <v>-2.0076092691203149</v>
      </c>
      <c r="P95">
        <v>4.4157999999999999</v>
      </c>
      <c r="Q95">
        <v>3.81</v>
      </c>
      <c r="R95">
        <v>0.86281081570723317</v>
      </c>
      <c r="S95">
        <v>0.8192171924605377</v>
      </c>
      <c r="T95">
        <v>4.3593623246695468E-2</v>
      </c>
      <c r="U95">
        <v>7930700000000</v>
      </c>
      <c r="V95">
        <v>9369706</v>
      </c>
      <c r="W95">
        <v>846419.3006696261</v>
      </c>
      <c r="X95">
        <v>848480.93073571706</v>
      </c>
      <c r="Y95">
        <v>-2061.6300660909619</v>
      </c>
      <c r="Z95">
        <v>1.6861999999999999</v>
      </c>
      <c r="AA95">
        <v>1.7972999999999999</v>
      </c>
      <c r="AB95">
        <v>-0.11109999999999998</v>
      </c>
      <c r="AC95" s="30">
        <v>0</v>
      </c>
      <c r="AD95" s="30">
        <v>94</v>
      </c>
      <c r="AE95">
        <f t="shared" si="3"/>
        <v>8836</v>
      </c>
      <c r="AF95" s="30">
        <f t="shared" si="4"/>
        <v>996474</v>
      </c>
      <c r="AG95" s="30">
        <v>1.0657000000000001</v>
      </c>
      <c r="AH95" s="30"/>
      <c r="AI95" s="30"/>
      <c r="AJ95" s="30"/>
      <c r="AK95" s="30"/>
    </row>
    <row r="96" spans="1:37" x14ac:dyDescent="0.25">
      <c r="A96" s="3">
        <v>39753</v>
      </c>
      <c r="B96">
        <v>1.2744</v>
      </c>
      <c r="C96">
        <v>-5.2200000000000024E-2</v>
      </c>
      <c r="D96">
        <v>212.42500000000001</v>
      </c>
      <c r="E96">
        <v>91.73</v>
      </c>
      <c r="F96">
        <v>2.3157636542025508</v>
      </c>
      <c r="G96" s="20">
        <v>2.3497124877942932</v>
      </c>
      <c r="H96" s="20">
        <v>-3.3948833591742389E-2</v>
      </c>
      <c r="I96">
        <v>-44724</v>
      </c>
      <c r="J96">
        <f t="shared" si="5"/>
        <v>15467</v>
      </c>
      <c r="K96">
        <v>-20559</v>
      </c>
      <c r="L96">
        <f>K96-Sum_Forms!J119</f>
        <v>-7338</v>
      </c>
      <c r="M96">
        <v>2.1753976360717933</v>
      </c>
      <c r="N96">
        <v>4.5526813402919597</v>
      </c>
      <c r="O96">
        <v>-2.3772837042201664</v>
      </c>
      <c r="P96">
        <v>4.1963999999999997</v>
      </c>
      <c r="Q96">
        <v>3.53</v>
      </c>
      <c r="R96">
        <v>0.84119721666190073</v>
      </c>
      <c r="S96">
        <v>0.86281081570723317</v>
      </c>
      <c r="T96">
        <v>-2.1613599045332443E-2</v>
      </c>
      <c r="U96">
        <v>7982100000000</v>
      </c>
      <c r="V96">
        <v>9378827</v>
      </c>
      <c r="W96">
        <v>851076.57919268578</v>
      </c>
      <c r="X96">
        <v>846419.3006696261</v>
      </c>
      <c r="Y96">
        <v>4657.2785230596783</v>
      </c>
      <c r="Z96">
        <v>1.5327</v>
      </c>
      <c r="AA96">
        <v>1.6861999999999999</v>
      </c>
      <c r="AB96">
        <v>-0.15349999999999997</v>
      </c>
      <c r="AC96" s="30">
        <v>0</v>
      </c>
      <c r="AD96" s="30">
        <v>95</v>
      </c>
      <c r="AE96">
        <f t="shared" si="3"/>
        <v>9025</v>
      </c>
      <c r="AF96" s="30">
        <f t="shared" si="4"/>
        <v>996474</v>
      </c>
      <c r="AG96" s="30">
        <v>1.0657000000000001</v>
      </c>
      <c r="AH96" s="30"/>
      <c r="AI96" s="30"/>
      <c r="AJ96" s="30"/>
      <c r="AK96" s="30"/>
    </row>
    <row r="97" spans="1:37" x14ac:dyDescent="0.25">
      <c r="A97" s="3">
        <v>39783</v>
      </c>
      <c r="B97">
        <v>1.3511</v>
      </c>
      <c r="C97">
        <v>7.669999999999999E-2</v>
      </c>
      <c r="D97">
        <v>210.22800000000001</v>
      </c>
      <c r="E97">
        <v>91.61</v>
      </c>
      <c r="F97">
        <v>2.2948149765309465</v>
      </c>
      <c r="G97" s="20">
        <v>2.3157636542025508</v>
      </c>
      <c r="H97" s="20">
        <v>-2.0948677671604354E-2</v>
      </c>
      <c r="I97">
        <v>-42463</v>
      </c>
      <c r="J97">
        <f t="shared" si="5"/>
        <v>2261</v>
      </c>
      <c r="K97">
        <v>-8219</v>
      </c>
      <c r="L97">
        <f>K97-Sum_Forms!J120</f>
        <v>12340</v>
      </c>
      <c r="M97">
        <v>5.1664436062781363</v>
      </c>
      <c r="N97">
        <v>2.1753976360717933</v>
      </c>
      <c r="O97">
        <v>2.991045970206343</v>
      </c>
      <c r="P97">
        <v>3.8881000000000001</v>
      </c>
      <c r="Q97">
        <v>2.42</v>
      </c>
      <c r="R97">
        <v>0.62241197500064294</v>
      </c>
      <c r="S97">
        <v>0.84119721666190073</v>
      </c>
      <c r="T97">
        <v>-0.21878524166125779</v>
      </c>
      <c r="U97">
        <v>8159800000000</v>
      </c>
      <c r="V97">
        <v>9410176</v>
      </c>
      <c r="W97">
        <v>867125.12072037766</v>
      </c>
      <c r="X97">
        <v>851076.57919268578</v>
      </c>
      <c r="Y97">
        <v>16048.541527691879</v>
      </c>
      <c r="Z97">
        <v>1.4854000000000001</v>
      </c>
      <c r="AA97">
        <v>1.5327</v>
      </c>
      <c r="AB97">
        <v>-4.7299999999999898E-2</v>
      </c>
      <c r="AC97" s="30">
        <v>0</v>
      </c>
      <c r="AD97" s="30">
        <v>96</v>
      </c>
      <c r="AE97">
        <f t="shared" si="3"/>
        <v>9216</v>
      </c>
      <c r="AF97" s="30">
        <f t="shared" si="4"/>
        <v>996474</v>
      </c>
      <c r="AG97" s="30">
        <v>1.0657000000000001</v>
      </c>
      <c r="AH97" s="30"/>
      <c r="AI97" s="30"/>
      <c r="AJ97" s="30"/>
      <c r="AK97" s="30"/>
    </row>
    <row r="98" spans="1:37" x14ac:dyDescent="0.25">
      <c r="A98" s="3">
        <v>39814</v>
      </c>
      <c r="B98">
        <v>1.3244</v>
      </c>
      <c r="C98">
        <v>-2.6699999999999946E-2</v>
      </c>
      <c r="D98">
        <v>211.143</v>
      </c>
      <c r="E98">
        <v>90.87</v>
      </c>
      <c r="F98">
        <v>2.323572136018488</v>
      </c>
      <c r="G98" s="20">
        <v>2.2948149765309465</v>
      </c>
      <c r="H98" s="20">
        <v>2.8757159487541539E-2</v>
      </c>
      <c r="I98">
        <v>-37842</v>
      </c>
      <c r="J98">
        <f t="shared" si="5"/>
        <v>4621</v>
      </c>
      <c r="K98">
        <v>-7792</v>
      </c>
      <c r="L98">
        <f>K98-Sum_Forms!J121</f>
        <v>427</v>
      </c>
      <c r="M98">
        <v>4.8565195071868583</v>
      </c>
      <c r="N98">
        <v>5.1664436062781363</v>
      </c>
      <c r="O98">
        <v>-0.30992409909127794</v>
      </c>
      <c r="P98">
        <v>4.0994999999999999</v>
      </c>
      <c r="Q98">
        <v>2.52</v>
      </c>
      <c r="R98">
        <v>0.61470911086717894</v>
      </c>
      <c r="S98">
        <v>0.62241197500064294</v>
      </c>
      <c r="T98">
        <v>-7.7028641334639936E-3</v>
      </c>
      <c r="U98">
        <v>8241900000000</v>
      </c>
      <c r="V98">
        <v>9401593</v>
      </c>
      <c r="W98">
        <v>876649.30826084479</v>
      </c>
      <c r="X98">
        <v>867125.12072037766</v>
      </c>
      <c r="Y98">
        <v>9524.18754046713</v>
      </c>
      <c r="Z98">
        <v>1.4461999999999999</v>
      </c>
      <c r="AA98">
        <v>1.4854000000000001</v>
      </c>
      <c r="AB98">
        <v>-3.9200000000000124E-2</v>
      </c>
      <c r="AC98" s="30">
        <v>0</v>
      </c>
      <c r="AD98" s="30">
        <v>97</v>
      </c>
      <c r="AE98">
        <f t="shared" si="3"/>
        <v>9409</v>
      </c>
      <c r="AF98" s="30">
        <f t="shared" si="4"/>
        <v>996474</v>
      </c>
      <c r="AG98" s="30">
        <v>1.0657000000000001</v>
      </c>
      <c r="AH98" s="30"/>
      <c r="AI98" s="30"/>
      <c r="AJ98" s="30"/>
      <c r="AK98" s="30"/>
    </row>
    <row r="99" spans="1:37" x14ac:dyDescent="0.25">
      <c r="A99" s="3">
        <v>39845</v>
      </c>
      <c r="B99">
        <v>1.2797000000000001</v>
      </c>
      <c r="C99">
        <v>-4.4699999999999962E-2</v>
      </c>
      <c r="D99">
        <v>212.19300000000001</v>
      </c>
      <c r="E99">
        <v>91.24</v>
      </c>
      <c r="F99">
        <v>2.3256576063130208</v>
      </c>
      <c r="G99" s="20">
        <v>2.323572136018488</v>
      </c>
      <c r="H99" s="20">
        <v>2.0854702945327652E-3</v>
      </c>
      <c r="I99">
        <v>-27767</v>
      </c>
      <c r="J99">
        <f t="shared" si="5"/>
        <v>10075</v>
      </c>
      <c r="K99">
        <v>-5485</v>
      </c>
      <c r="L99">
        <f>K99-Sum_Forms!J122</f>
        <v>2307</v>
      </c>
      <c r="M99">
        <v>5.0623518687329083</v>
      </c>
      <c r="N99">
        <v>4.8565195071868583</v>
      </c>
      <c r="O99">
        <v>0.20583236154605</v>
      </c>
      <c r="P99">
        <v>4.1962000000000002</v>
      </c>
      <c r="Q99">
        <v>2.87</v>
      </c>
      <c r="R99">
        <v>0.68395214718078257</v>
      </c>
      <c r="S99">
        <v>0.61470911086717894</v>
      </c>
      <c r="T99">
        <v>6.9243036313603623E-2</v>
      </c>
      <c r="U99">
        <v>8272600000000</v>
      </c>
      <c r="V99">
        <v>9438431</v>
      </c>
      <c r="W99">
        <v>876480.42349411675</v>
      </c>
      <c r="X99">
        <v>876649.30826084479</v>
      </c>
      <c r="Y99">
        <v>-168.88476672803517</v>
      </c>
      <c r="Z99">
        <v>1.4421999999999999</v>
      </c>
      <c r="AA99">
        <v>1.4461999999999999</v>
      </c>
      <c r="AB99">
        <v>-4.0000000000000036E-3</v>
      </c>
      <c r="AC99" s="30">
        <v>0</v>
      </c>
      <c r="AD99" s="30">
        <v>98</v>
      </c>
      <c r="AE99">
        <f t="shared" si="3"/>
        <v>9604</v>
      </c>
      <c r="AF99" s="30">
        <f t="shared" si="4"/>
        <v>996474</v>
      </c>
      <c r="AG99" s="30">
        <v>1.0657000000000001</v>
      </c>
      <c r="AH99" s="30"/>
      <c r="AI99" s="30"/>
      <c r="AJ99" s="30"/>
      <c r="AK99" s="30"/>
    </row>
    <row r="100" spans="1:37" x14ac:dyDescent="0.25">
      <c r="A100" s="3">
        <v>39873</v>
      </c>
      <c r="B100">
        <v>1.3049999999999999</v>
      </c>
      <c r="C100">
        <v>2.5299999999999878E-2</v>
      </c>
      <c r="D100">
        <v>212.709</v>
      </c>
      <c r="E100">
        <v>91.58</v>
      </c>
      <c r="F100">
        <v>2.3226577855426949</v>
      </c>
      <c r="G100" s="20">
        <v>2.3256576063130208</v>
      </c>
      <c r="H100" s="20">
        <v>-2.9998207703259006E-3</v>
      </c>
      <c r="I100">
        <v>-29162</v>
      </c>
      <c r="J100">
        <f t="shared" si="5"/>
        <v>-1395</v>
      </c>
      <c r="K100">
        <v>-2922</v>
      </c>
      <c r="L100">
        <f>K100-Sum_Forms!J123</f>
        <v>2563</v>
      </c>
      <c r="M100">
        <v>9.9801505817932927</v>
      </c>
      <c r="N100">
        <v>5.0623518687329083</v>
      </c>
      <c r="O100">
        <v>4.9177987130603844</v>
      </c>
      <c r="P100">
        <v>4.1420000000000003</v>
      </c>
      <c r="Q100">
        <v>2.82</v>
      </c>
      <c r="R100">
        <v>0.68083051665861893</v>
      </c>
      <c r="S100">
        <v>0.68395214718078257</v>
      </c>
      <c r="T100">
        <v>-3.121630522163632E-3</v>
      </c>
      <c r="U100">
        <v>8340700000000.001</v>
      </c>
      <c r="V100">
        <v>9408628</v>
      </c>
      <c r="W100">
        <v>886494.82156165608</v>
      </c>
      <c r="X100">
        <v>876480.42349411675</v>
      </c>
      <c r="Y100">
        <v>10014.398067539325</v>
      </c>
      <c r="Z100">
        <v>1.417</v>
      </c>
      <c r="AA100">
        <v>1.4421999999999999</v>
      </c>
      <c r="AB100">
        <v>-2.5199999999999889E-2</v>
      </c>
      <c r="AC100" s="30">
        <v>0</v>
      </c>
      <c r="AD100" s="30">
        <v>99</v>
      </c>
      <c r="AE100">
        <f t="shared" si="3"/>
        <v>9801</v>
      </c>
      <c r="AF100" s="30">
        <f t="shared" si="4"/>
        <v>996474</v>
      </c>
      <c r="AG100" s="30">
        <v>1.0657000000000001</v>
      </c>
      <c r="AH100" s="30"/>
      <c r="AI100" s="30"/>
      <c r="AJ100" s="30"/>
      <c r="AK100" s="30"/>
    </row>
    <row r="101" spans="1:37" x14ac:dyDescent="0.25">
      <c r="A101" s="3">
        <v>39904</v>
      </c>
      <c r="B101">
        <v>1.3199000000000001</v>
      </c>
      <c r="C101">
        <v>1.4900000000000135E-2</v>
      </c>
      <c r="D101">
        <v>213.24</v>
      </c>
      <c r="E101">
        <v>91.91</v>
      </c>
      <c r="F101">
        <v>2.3200957458383202</v>
      </c>
      <c r="G101" s="20">
        <v>2.3226577855426949</v>
      </c>
      <c r="H101" s="20">
        <v>-2.5620397043746301E-3</v>
      </c>
      <c r="I101">
        <v>-29705</v>
      </c>
      <c r="J101">
        <f t="shared" si="5"/>
        <v>-543</v>
      </c>
      <c r="K101">
        <v>-6016</v>
      </c>
      <c r="L101">
        <f>K101-Sum_Forms!J124</f>
        <v>-3094</v>
      </c>
      <c r="M101">
        <v>4.9376662234042552</v>
      </c>
      <c r="N101">
        <v>9.9801505817932927</v>
      </c>
      <c r="O101">
        <v>-5.0424843583890375</v>
      </c>
      <c r="P101">
        <v>4.0896999999999997</v>
      </c>
      <c r="Q101">
        <v>2.93</v>
      </c>
      <c r="R101">
        <v>0.71643396826173078</v>
      </c>
      <c r="S101">
        <v>0.68083051665861893</v>
      </c>
      <c r="T101">
        <v>3.5603451603111846E-2</v>
      </c>
      <c r="U101">
        <v>8344700000000.001</v>
      </c>
      <c r="V101">
        <v>9455210</v>
      </c>
      <c r="W101">
        <v>882550.46688545262</v>
      </c>
      <c r="X101">
        <v>886494.82156165608</v>
      </c>
      <c r="Y101">
        <v>-3944.354676203453</v>
      </c>
      <c r="Z101">
        <v>1.4712000000000001</v>
      </c>
      <c r="AA101">
        <v>1.417</v>
      </c>
      <c r="AB101">
        <v>5.4200000000000026E-2</v>
      </c>
      <c r="AC101" s="30">
        <v>0</v>
      </c>
      <c r="AD101" s="30">
        <v>100</v>
      </c>
      <c r="AE101">
        <f t="shared" si="3"/>
        <v>10000</v>
      </c>
      <c r="AF101" s="30">
        <f t="shared" si="4"/>
        <v>996474</v>
      </c>
      <c r="AG101" s="30">
        <v>1.0657000000000001</v>
      </c>
      <c r="AH101" s="30"/>
      <c r="AI101" s="30"/>
      <c r="AJ101" s="30"/>
      <c r="AK101" s="30"/>
    </row>
    <row r="102" spans="1:37" x14ac:dyDescent="0.25">
      <c r="A102" s="3">
        <v>39934</v>
      </c>
      <c r="B102">
        <v>1.3646</v>
      </c>
      <c r="C102">
        <v>4.4699999999999962E-2</v>
      </c>
      <c r="D102">
        <v>213.85599999999999</v>
      </c>
      <c r="E102">
        <v>91.95</v>
      </c>
      <c r="F102">
        <v>2.325785753126699</v>
      </c>
      <c r="G102" s="20">
        <v>2.3200957458383202</v>
      </c>
      <c r="H102" s="20">
        <v>5.6900072883787622E-3</v>
      </c>
      <c r="I102">
        <v>-25372</v>
      </c>
      <c r="J102">
        <f t="shared" si="5"/>
        <v>4333</v>
      </c>
      <c r="K102">
        <v>2040</v>
      </c>
      <c r="L102">
        <f>K102-Sum_Forms!J125</f>
        <v>8056</v>
      </c>
      <c r="M102">
        <v>-12.437254901960785</v>
      </c>
      <c r="N102">
        <v>4.9376662234042552</v>
      </c>
      <c r="O102">
        <v>-17.374921125365042</v>
      </c>
      <c r="P102">
        <v>4.1322999999999999</v>
      </c>
      <c r="Q102">
        <v>3.29</v>
      </c>
      <c r="R102">
        <v>0.79616678363139171</v>
      </c>
      <c r="S102">
        <v>0.71643396826173078</v>
      </c>
      <c r="T102">
        <v>7.9732815369660925E-2</v>
      </c>
      <c r="U102">
        <v>8401100000000</v>
      </c>
      <c r="V102">
        <v>9413695</v>
      </c>
      <c r="W102">
        <v>892433.84239663591</v>
      </c>
      <c r="X102">
        <v>882550.46688545262</v>
      </c>
      <c r="Y102">
        <v>9883.375511183287</v>
      </c>
      <c r="Z102">
        <v>1.5418000000000001</v>
      </c>
      <c r="AA102">
        <v>1.4712000000000001</v>
      </c>
      <c r="AB102">
        <v>7.0599999999999996E-2</v>
      </c>
      <c r="AC102" s="30">
        <v>0</v>
      </c>
      <c r="AD102" s="30">
        <v>101</v>
      </c>
      <c r="AE102">
        <f t="shared" si="3"/>
        <v>10201</v>
      </c>
      <c r="AF102" s="30">
        <f t="shared" si="4"/>
        <v>996474</v>
      </c>
      <c r="AG102" s="30">
        <v>1.0657000000000001</v>
      </c>
      <c r="AH102" s="30"/>
      <c r="AI102" s="30"/>
      <c r="AJ102" s="30"/>
      <c r="AK102" s="30"/>
    </row>
    <row r="103" spans="1:37" x14ac:dyDescent="0.25">
      <c r="A103" s="3">
        <v>39965</v>
      </c>
      <c r="B103">
        <v>1.4014</v>
      </c>
      <c r="C103">
        <v>3.6799999999999944E-2</v>
      </c>
      <c r="D103">
        <v>215.69300000000001</v>
      </c>
      <c r="E103">
        <v>92.13</v>
      </c>
      <c r="F103">
        <v>2.341180939976121</v>
      </c>
      <c r="G103" s="20">
        <v>2.325785753126699</v>
      </c>
      <c r="H103" s="20">
        <v>1.5395186849421982E-2</v>
      </c>
      <c r="I103">
        <v>-26367</v>
      </c>
      <c r="J103">
        <f t="shared" si="5"/>
        <v>-995</v>
      </c>
      <c r="K103">
        <v>530</v>
      </c>
      <c r="L103">
        <f>K103-Sum_Forms!J126</f>
        <v>-1510</v>
      </c>
      <c r="M103">
        <v>-49.749056603773582</v>
      </c>
      <c r="N103">
        <v>-12.437254901960785</v>
      </c>
      <c r="O103">
        <v>-37.311801701812797</v>
      </c>
      <c r="P103">
        <v>4.3254999999999999</v>
      </c>
      <c r="Q103">
        <v>3.72</v>
      </c>
      <c r="R103">
        <v>0.86001618310021966</v>
      </c>
      <c r="S103">
        <v>0.79616678363139171</v>
      </c>
      <c r="T103">
        <v>6.384939946882795E-2</v>
      </c>
      <c r="U103">
        <v>8408299999999.999</v>
      </c>
      <c r="V103">
        <v>9425954</v>
      </c>
      <c r="W103">
        <v>892037.0288248806</v>
      </c>
      <c r="X103">
        <v>892433.84239663591</v>
      </c>
      <c r="Y103">
        <v>-396.81357175530866</v>
      </c>
      <c r="Z103">
        <v>1.6369</v>
      </c>
      <c r="AA103">
        <v>1.5418000000000001</v>
      </c>
      <c r="AB103">
        <v>9.5099999999999962E-2</v>
      </c>
      <c r="AC103" s="30">
        <v>0</v>
      </c>
      <c r="AD103" s="30">
        <v>102</v>
      </c>
      <c r="AE103">
        <f t="shared" si="3"/>
        <v>10404</v>
      </c>
      <c r="AF103" s="30">
        <f t="shared" si="4"/>
        <v>996474</v>
      </c>
      <c r="AG103" s="30">
        <v>1.0657000000000001</v>
      </c>
      <c r="AH103" s="30"/>
      <c r="AI103" s="30"/>
      <c r="AJ103" s="30"/>
      <c r="AK103" s="30"/>
    </row>
    <row r="104" spans="1:37" x14ac:dyDescent="0.25">
      <c r="A104" s="3">
        <v>39995</v>
      </c>
      <c r="B104">
        <v>1.4092</v>
      </c>
      <c r="C104">
        <v>7.8000000000000291E-3</v>
      </c>
      <c r="D104">
        <v>215.351</v>
      </c>
      <c r="E104">
        <v>91.53</v>
      </c>
      <c r="F104">
        <v>2.3527914345023491</v>
      </c>
      <c r="G104" s="20">
        <v>2.341180939976121</v>
      </c>
      <c r="H104" s="20">
        <v>1.1610494526228088E-2</v>
      </c>
      <c r="I104">
        <v>-32790</v>
      </c>
      <c r="J104">
        <f t="shared" si="5"/>
        <v>-6423</v>
      </c>
      <c r="K104">
        <v>8254</v>
      </c>
      <c r="L104">
        <f>K104-Sum_Forms!J127</f>
        <v>7724</v>
      </c>
      <c r="M104">
        <v>-3.9726193360794766</v>
      </c>
      <c r="N104">
        <v>-49.749056603773582</v>
      </c>
      <c r="O104">
        <v>45.776437267694106</v>
      </c>
      <c r="P104">
        <v>4.0896999999999997</v>
      </c>
      <c r="Q104">
        <v>3.56</v>
      </c>
      <c r="R104">
        <v>0.87047949727363871</v>
      </c>
      <c r="S104">
        <v>0.86001618310021966</v>
      </c>
      <c r="T104">
        <v>1.0463314173419058E-2</v>
      </c>
      <c r="U104">
        <v>8409799999999.999</v>
      </c>
      <c r="V104">
        <v>9425881</v>
      </c>
      <c r="W104">
        <v>892203.07364372618</v>
      </c>
      <c r="X104">
        <v>892037.0288248806</v>
      </c>
      <c r="Y104">
        <v>166.04481884557754</v>
      </c>
      <c r="Z104">
        <v>1.6377999999999999</v>
      </c>
      <c r="AA104">
        <v>1.6369</v>
      </c>
      <c r="AB104">
        <v>8.9999999999990088E-4</v>
      </c>
      <c r="AC104" s="30">
        <v>0</v>
      </c>
      <c r="AD104" s="30">
        <v>103</v>
      </c>
      <c r="AE104">
        <f t="shared" si="3"/>
        <v>10609</v>
      </c>
      <c r="AF104" s="30">
        <f t="shared" si="4"/>
        <v>996474</v>
      </c>
      <c r="AG104" s="30">
        <v>1.0657000000000001</v>
      </c>
      <c r="AH104" s="30"/>
      <c r="AI104" s="30"/>
      <c r="AJ104" s="30"/>
      <c r="AK104" s="30"/>
    </row>
    <row r="105" spans="1:37" x14ac:dyDescent="0.25">
      <c r="A105" s="3">
        <v>40026</v>
      </c>
      <c r="B105">
        <v>1.4266000000000001</v>
      </c>
      <c r="C105">
        <v>1.7400000000000082E-2</v>
      </c>
      <c r="D105">
        <v>215.834</v>
      </c>
      <c r="E105">
        <v>91.83</v>
      </c>
      <c r="F105">
        <v>2.35036480453011</v>
      </c>
      <c r="G105" s="20">
        <v>2.3527914345023491</v>
      </c>
      <c r="H105" s="20">
        <v>-2.4266299722390805E-3</v>
      </c>
      <c r="I105">
        <v>-31267</v>
      </c>
      <c r="J105">
        <f t="shared" si="5"/>
        <v>1523</v>
      </c>
      <c r="K105">
        <v>2092</v>
      </c>
      <c r="L105">
        <f>K105-Sum_Forms!J128</f>
        <v>-6162</v>
      </c>
      <c r="M105">
        <v>-14.945984703632886</v>
      </c>
      <c r="N105">
        <v>-3.9726193360794766</v>
      </c>
      <c r="O105">
        <v>-10.973365367553409</v>
      </c>
      <c r="P105">
        <v>3.8915000000000002</v>
      </c>
      <c r="Q105">
        <v>3.59</v>
      </c>
      <c r="R105">
        <v>0.92252344854169332</v>
      </c>
      <c r="S105">
        <v>0.87047949727363871</v>
      </c>
      <c r="T105">
        <v>5.2043951268054611E-2</v>
      </c>
      <c r="U105">
        <v>8407200000000.001</v>
      </c>
      <c r="V105">
        <v>9391420</v>
      </c>
      <c r="W105">
        <v>895200.08688781899</v>
      </c>
      <c r="X105">
        <v>892203.07364372618</v>
      </c>
      <c r="Y105">
        <v>2997.0132440928137</v>
      </c>
      <c r="Z105">
        <v>1.6532</v>
      </c>
      <c r="AA105">
        <v>1.6377999999999999</v>
      </c>
      <c r="AB105">
        <v>1.540000000000008E-2</v>
      </c>
      <c r="AC105" s="30">
        <v>0</v>
      </c>
      <c r="AD105" s="30">
        <v>104</v>
      </c>
      <c r="AE105">
        <f t="shared" si="3"/>
        <v>10816</v>
      </c>
      <c r="AF105" s="30">
        <f t="shared" si="4"/>
        <v>996474</v>
      </c>
      <c r="AG105" s="30">
        <v>1.0657000000000001</v>
      </c>
      <c r="AH105" s="30"/>
      <c r="AI105" s="30"/>
      <c r="AJ105" s="30"/>
      <c r="AK105" s="30"/>
    </row>
    <row r="106" spans="1:37" x14ac:dyDescent="0.25">
      <c r="A106" s="3">
        <v>40057</v>
      </c>
      <c r="B106">
        <v>1.4575</v>
      </c>
      <c r="C106">
        <v>3.0899999999999928E-2</v>
      </c>
      <c r="D106">
        <v>215.96899999999999</v>
      </c>
      <c r="E106">
        <v>91.86</v>
      </c>
      <c r="F106">
        <v>2.3510668408447639</v>
      </c>
      <c r="G106" s="20">
        <v>2.35036480453011</v>
      </c>
      <c r="H106" s="20">
        <v>7.0203631465393102E-4</v>
      </c>
      <c r="I106">
        <v>-34491</v>
      </c>
      <c r="J106">
        <f t="shared" si="5"/>
        <v>-3224</v>
      </c>
      <c r="K106">
        <v>-1500</v>
      </c>
      <c r="L106">
        <f>K106-Sum_Forms!J129</f>
        <v>-3592</v>
      </c>
      <c r="M106">
        <v>22.994</v>
      </c>
      <c r="N106">
        <v>-14.945984703632886</v>
      </c>
      <c r="O106">
        <v>37.939984703632888</v>
      </c>
      <c r="P106">
        <v>3.8672</v>
      </c>
      <c r="Q106">
        <v>3.4</v>
      </c>
      <c r="R106">
        <v>0.87918907736863883</v>
      </c>
      <c r="S106">
        <v>0.92252344854169332</v>
      </c>
      <c r="T106">
        <v>-4.3334371173054498E-2</v>
      </c>
      <c r="U106">
        <v>8402700000000.001</v>
      </c>
      <c r="V106">
        <v>9408689</v>
      </c>
      <c r="W106">
        <v>893078.72754642018</v>
      </c>
      <c r="X106">
        <v>895200.08688781899</v>
      </c>
      <c r="Y106">
        <v>-2121.3593413988128</v>
      </c>
      <c r="Z106">
        <v>1.6323000000000001</v>
      </c>
      <c r="AA106">
        <v>1.6532</v>
      </c>
      <c r="AB106">
        <v>-2.0899999999999919E-2</v>
      </c>
      <c r="AC106" s="30">
        <v>0</v>
      </c>
      <c r="AD106" s="30">
        <v>105</v>
      </c>
      <c r="AE106">
        <f t="shared" si="3"/>
        <v>11025</v>
      </c>
      <c r="AF106" s="30">
        <f t="shared" si="4"/>
        <v>996474</v>
      </c>
      <c r="AG106" s="30">
        <v>1.0657000000000001</v>
      </c>
      <c r="AH106" s="30"/>
      <c r="AI106" s="30"/>
      <c r="AJ106" s="30"/>
      <c r="AK106" s="30"/>
    </row>
    <row r="107" spans="1:37" x14ac:dyDescent="0.25">
      <c r="A107" s="3">
        <v>40087</v>
      </c>
      <c r="B107">
        <v>1.4821</v>
      </c>
      <c r="C107">
        <v>2.4599999999999955E-2</v>
      </c>
      <c r="D107">
        <v>216.17699999999999</v>
      </c>
      <c r="E107">
        <v>92.06</v>
      </c>
      <c r="F107">
        <v>2.3482185531175319</v>
      </c>
      <c r="G107" s="20">
        <v>2.3510668408447639</v>
      </c>
      <c r="H107" s="20">
        <v>-2.8482877272320017E-3</v>
      </c>
      <c r="I107">
        <v>-33826</v>
      </c>
      <c r="J107">
        <f t="shared" si="5"/>
        <v>665</v>
      </c>
      <c r="K107">
        <v>-851</v>
      </c>
      <c r="L107">
        <f>K107-Sum_Forms!J130</f>
        <v>649</v>
      </c>
      <c r="M107">
        <v>39.748531139835485</v>
      </c>
      <c r="N107">
        <v>22.994</v>
      </c>
      <c r="O107">
        <v>16.754531139835485</v>
      </c>
      <c r="P107">
        <v>3.8035999999999999</v>
      </c>
      <c r="Q107">
        <v>3.39</v>
      </c>
      <c r="R107">
        <v>0.89126091071616365</v>
      </c>
      <c r="S107">
        <v>0.87918907736863883</v>
      </c>
      <c r="T107">
        <v>1.2071833347524819E-2</v>
      </c>
      <c r="U107">
        <v>8432200000000.001</v>
      </c>
      <c r="V107">
        <v>9383522</v>
      </c>
      <c r="W107">
        <v>898617.81109481072</v>
      </c>
      <c r="X107">
        <v>893078.72754642018</v>
      </c>
      <c r="Y107">
        <v>5539.0835483905394</v>
      </c>
      <c r="Z107">
        <v>1.6212</v>
      </c>
      <c r="AA107">
        <v>1.6323000000000001</v>
      </c>
      <c r="AB107">
        <v>-1.110000000000011E-2</v>
      </c>
      <c r="AC107" s="30">
        <v>0</v>
      </c>
      <c r="AD107" s="30">
        <v>106</v>
      </c>
      <c r="AE107">
        <f t="shared" si="3"/>
        <v>11236</v>
      </c>
      <c r="AF107" s="30">
        <f t="shared" si="4"/>
        <v>996474</v>
      </c>
      <c r="AG107" s="30">
        <v>1.0657000000000001</v>
      </c>
      <c r="AH107" s="30"/>
      <c r="AI107" s="30"/>
      <c r="AJ107" s="30"/>
      <c r="AK107" s="30"/>
    </row>
    <row r="108" spans="1:37" x14ac:dyDescent="0.25">
      <c r="A108" s="3">
        <v>40118</v>
      </c>
      <c r="B108">
        <v>1.4907999999999999</v>
      </c>
      <c r="C108">
        <v>8.69999999999993E-3</v>
      </c>
      <c r="D108">
        <v>216.33</v>
      </c>
      <c r="E108">
        <v>92.17</v>
      </c>
      <c r="F108">
        <v>2.3470760551155476</v>
      </c>
      <c r="G108" s="20">
        <v>2.3482185531175319</v>
      </c>
      <c r="H108" s="20">
        <v>-1.1424980019842934E-3</v>
      </c>
      <c r="I108">
        <v>-37203</v>
      </c>
      <c r="J108">
        <f t="shared" si="5"/>
        <v>-3377</v>
      </c>
      <c r="K108">
        <v>-247</v>
      </c>
      <c r="L108">
        <f>K108-Sum_Forms!J131</f>
        <v>604</v>
      </c>
      <c r="M108">
        <v>150.61943319838056</v>
      </c>
      <c r="N108">
        <v>39.748531139835485</v>
      </c>
      <c r="O108">
        <v>110.87090205854508</v>
      </c>
      <c r="P108">
        <v>3.8363999999999998</v>
      </c>
      <c r="Q108">
        <v>3.4</v>
      </c>
      <c r="R108">
        <v>0.88624752372015436</v>
      </c>
      <c r="S108">
        <v>0.89126091071616365</v>
      </c>
      <c r="T108">
        <v>-5.0133869960092836E-3</v>
      </c>
      <c r="U108">
        <v>8465299999999.999</v>
      </c>
      <c r="V108">
        <v>9356069</v>
      </c>
      <c r="W108">
        <v>904792.38663160766</v>
      </c>
      <c r="X108">
        <v>898617.81109481072</v>
      </c>
      <c r="Y108">
        <v>6174.5755367969396</v>
      </c>
      <c r="Z108">
        <v>1.6598999999999999</v>
      </c>
      <c r="AA108">
        <v>1.6212</v>
      </c>
      <c r="AB108">
        <v>3.8699999999999957E-2</v>
      </c>
      <c r="AC108" s="30">
        <v>0</v>
      </c>
      <c r="AD108" s="30">
        <v>107</v>
      </c>
      <c r="AE108">
        <f t="shared" si="3"/>
        <v>11449</v>
      </c>
      <c r="AF108" s="30">
        <f t="shared" si="4"/>
        <v>996474</v>
      </c>
      <c r="AG108" s="30">
        <v>1.0657000000000001</v>
      </c>
      <c r="AH108" s="30"/>
      <c r="AI108" s="30"/>
      <c r="AJ108" s="30"/>
      <c r="AK108" s="30"/>
    </row>
    <row r="109" spans="1:37" x14ac:dyDescent="0.25">
      <c r="A109" s="3">
        <v>40148</v>
      </c>
      <c r="B109">
        <v>1.4579</v>
      </c>
      <c r="C109">
        <v>-3.2899999999999929E-2</v>
      </c>
      <c r="D109">
        <v>215.94900000000001</v>
      </c>
      <c r="E109">
        <v>92.45</v>
      </c>
      <c r="F109">
        <v>2.3358464034613307</v>
      </c>
      <c r="G109" s="20">
        <v>2.3470760551155476</v>
      </c>
      <c r="H109" s="20">
        <v>-1.1229651654216966E-2</v>
      </c>
      <c r="I109">
        <v>-37983</v>
      </c>
      <c r="J109">
        <f t="shared" si="5"/>
        <v>-780</v>
      </c>
      <c r="K109">
        <v>3400</v>
      </c>
      <c r="L109">
        <f>K109-Sum_Forms!J132</f>
        <v>3647</v>
      </c>
      <c r="M109">
        <v>-11.171470588235294</v>
      </c>
      <c r="N109">
        <v>150.61943319838056</v>
      </c>
      <c r="O109">
        <v>-161.79090378661584</v>
      </c>
      <c r="P109">
        <v>3.8727</v>
      </c>
      <c r="Q109">
        <v>3.59</v>
      </c>
      <c r="R109">
        <v>0.9270018333462442</v>
      </c>
      <c r="S109">
        <v>0.88624752372015436</v>
      </c>
      <c r="T109">
        <v>4.0754309626089835E-2</v>
      </c>
      <c r="U109">
        <v>8463299999999.999</v>
      </c>
      <c r="V109">
        <v>9353505</v>
      </c>
      <c r="W109">
        <v>904826.58639729163</v>
      </c>
      <c r="X109">
        <v>904792.38663160766</v>
      </c>
      <c r="Y109">
        <v>34.199765683966689</v>
      </c>
      <c r="Z109">
        <v>1.6226</v>
      </c>
      <c r="AA109">
        <v>1.6598999999999999</v>
      </c>
      <c r="AB109">
        <v>-3.7299999999999889E-2</v>
      </c>
      <c r="AC109" s="30">
        <v>0</v>
      </c>
      <c r="AD109" s="30">
        <v>108</v>
      </c>
      <c r="AE109">
        <f t="shared" si="3"/>
        <v>11664</v>
      </c>
      <c r="AF109" s="30">
        <f t="shared" si="4"/>
        <v>996474</v>
      </c>
      <c r="AG109" s="30">
        <v>1.0657000000000001</v>
      </c>
      <c r="AH109" s="30"/>
      <c r="AI109" s="30"/>
      <c r="AJ109" s="30"/>
      <c r="AK109" s="30"/>
    </row>
    <row r="110" spans="1:37" x14ac:dyDescent="0.25">
      <c r="A110" s="3">
        <v>40179</v>
      </c>
      <c r="B110">
        <v>1.4266000000000001</v>
      </c>
      <c r="C110">
        <v>-3.1299999999999883E-2</v>
      </c>
      <c r="D110">
        <v>216.68700000000001</v>
      </c>
      <c r="E110">
        <v>91.71</v>
      </c>
      <c r="F110">
        <v>2.3627412495911027</v>
      </c>
      <c r="G110" s="20">
        <v>2.3358464034613307</v>
      </c>
      <c r="H110" s="20">
        <v>2.6894846129771999E-2</v>
      </c>
      <c r="I110">
        <v>-37154</v>
      </c>
      <c r="J110">
        <f t="shared" si="5"/>
        <v>829</v>
      </c>
      <c r="K110">
        <v>-2278</v>
      </c>
      <c r="L110">
        <f>K110-Sum_Forms!J133</f>
        <v>-5678</v>
      </c>
      <c r="M110">
        <v>16.309920983318701</v>
      </c>
      <c r="N110">
        <v>-11.171470588235294</v>
      </c>
      <c r="O110">
        <v>27.481391571553996</v>
      </c>
      <c r="P110">
        <v>4.1020000000000003</v>
      </c>
      <c r="Q110">
        <v>3.73</v>
      </c>
      <c r="R110">
        <v>0.90931253047293992</v>
      </c>
      <c r="S110">
        <v>0.9270018333462442</v>
      </c>
      <c r="T110">
        <v>-1.768930287330428E-2</v>
      </c>
      <c r="U110">
        <v>8427299999999.999</v>
      </c>
      <c r="V110">
        <v>9329499</v>
      </c>
      <c r="W110">
        <v>903296.09339150996</v>
      </c>
      <c r="X110">
        <v>904826.58639729163</v>
      </c>
      <c r="Y110">
        <v>-1530.4930057816673</v>
      </c>
      <c r="Z110">
        <v>1.6157999999999999</v>
      </c>
      <c r="AA110">
        <v>1.6226</v>
      </c>
      <c r="AB110">
        <v>-6.8000000000001393E-3</v>
      </c>
      <c r="AC110" s="30">
        <v>0</v>
      </c>
      <c r="AD110" s="30">
        <v>109</v>
      </c>
      <c r="AE110">
        <f t="shared" si="3"/>
        <v>11881</v>
      </c>
      <c r="AF110" s="30">
        <f t="shared" si="4"/>
        <v>996474</v>
      </c>
      <c r="AG110" s="30">
        <v>1.0657000000000001</v>
      </c>
      <c r="AH110" s="30"/>
      <c r="AI110" s="30"/>
      <c r="AJ110" s="30"/>
      <c r="AK110" s="30"/>
    </row>
    <row r="111" spans="1:37" x14ac:dyDescent="0.25">
      <c r="A111" s="3">
        <v>40210</v>
      </c>
      <c r="B111">
        <v>1.3680000000000001</v>
      </c>
      <c r="C111">
        <v>-5.8599999999999985E-2</v>
      </c>
      <c r="D111">
        <v>216.74100000000001</v>
      </c>
      <c r="E111">
        <v>92</v>
      </c>
      <c r="F111">
        <v>2.355880434782609</v>
      </c>
      <c r="G111" s="20">
        <v>2.3627412495911027</v>
      </c>
      <c r="H111" s="20">
        <v>-6.8608148084936538E-3</v>
      </c>
      <c r="I111">
        <v>-41034</v>
      </c>
      <c r="J111">
        <f t="shared" si="5"/>
        <v>-3880</v>
      </c>
      <c r="K111">
        <v>1044</v>
      </c>
      <c r="L111">
        <f>K111-Sum_Forms!J134</f>
        <v>3322</v>
      </c>
      <c r="M111">
        <v>-39.304597701149426</v>
      </c>
      <c r="N111">
        <v>16.309920983318701</v>
      </c>
      <c r="O111">
        <v>-55.614518684468123</v>
      </c>
      <c r="P111">
        <v>4.1074000000000002</v>
      </c>
      <c r="Q111">
        <v>3.69</v>
      </c>
      <c r="R111">
        <v>0.89837853630033593</v>
      </c>
      <c r="S111">
        <v>0.90931253047293992</v>
      </c>
      <c r="T111">
        <v>-1.0933994172603989E-2</v>
      </c>
      <c r="U111">
        <v>8478799999999.999</v>
      </c>
      <c r="V111">
        <v>9328622</v>
      </c>
      <c r="W111">
        <v>908901.65771536238</v>
      </c>
      <c r="X111">
        <v>903296.09339150996</v>
      </c>
      <c r="Y111">
        <v>5605.5643238524208</v>
      </c>
      <c r="Z111">
        <v>1.5618000000000001</v>
      </c>
      <c r="AA111">
        <v>1.6157999999999999</v>
      </c>
      <c r="AB111">
        <v>-5.3999999999999826E-2</v>
      </c>
      <c r="AC111" s="30">
        <v>0</v>
      </c>
      <c r="AD111" s="30">
        <v>110</v>
      </c>
      <c r="AE111">
        <f t="shared" si="3"/>
        <v>12100</v>
      </c>
      <c r="AF111" s="30">
        <f t="shared" si="4"/>
        <v>996474</v>
      </c>
      <c r="AG111" s="30">
        <v>1.0657000000000001</v>
      </c>
      <c r="AH111" s="30"/>
      <c r="AI111" s="30"/>
      <c r="AJ111" s="30"/>
      <c r="AK111" s="30"/>
    </row>
    <row r="112" spans="1:37" x14ac:dyDescent="0.25">
      <c r="A112" s="3">
        <v>40238</v>
      </c>
      <c r="B112">
        <v>1.357</v>
      </c>
      <c r="C112">
        <v>-1.1000000000000121E-2</v>
      </c>
      <c r="D112">
        <v>217.631</v>
      </c>
      <c r="E112">
        <v>93.01</v>
      </c>
      <c r="F112">
        <v>2.3398666810020425</v>
      </c>
      <c r="G112" s="20">
        <v>2.355880434782609</v>
      </c>
      <c r="H112" s="20">
        <v>-1.6013753780566464E-2</v>
      </c>
      <c r="I112">
        <v>-39766</v>
      </c>
      <c r="J112">
        <f t="shared" si="5"/>
        <v>1268</v>
      </c>
      <c r="K112">
        <v>-2463</v>
      </c>
      <c r="L112">
        <f>K112-Sum_Forms!J135</f>
        <v>-3507</v>
      </c>
      <c r="M112">
        <v>16.145351197726349</v>
      </c>
      <c r="N112">
        <v>-39.304597701149426</v>
      </c>
      <c r="O112">
        <v>55.449948898875775</v>
      </c>
      <c r="P112">
        <v>3.9860000000000002</v>
      </c>
      <c r="Q112">
        <v>3.73</v>
      </c>
      <c r="R112">
        <v>0.93577521324636226</v>
      </c>
      <c r="S112">
        <v>0.89837853630033593</v>
      </c>
      <c r="T112">
        <v>3.739667694602633E-2</v>
      </c>
      <c r="U112">
        <v>8478700000000.001</v>
      </c>
      <c r="V112">
        <v>9333280</v>
      </c>
      <c r="W112">
        <v>908437.33392762253</v>
      </c>
      <c r="X112">
        <v>908901.65771536238</v>
      </c>
      <c r="Y112">
        <v>-464.32378773984965</v>
      </c>
      <c r="Z112">
        <v>1.5058</v>
      </c>
      <c r="AA112">
        <v>1.5618000000000001</v>
      </c>
      <c r="AB112">
        <v>-5.600000000000005E-2</v>
      </c>
      <c r="AC112" s="30">
        <v>0</v>
      </c>
      <c r="AD112" s="30">
        <v>111</v>
      </c>
      <c r="AE112">
        <f t="shared" si="3"/>
        <v>12321</v>
      </c>
      <c r="AF112" s="30">
        <f t="shared" si="4"/>
        <v>996474</v>
      </c>
      <c r="AG112" s="30">
        <v>1.0657000000000001</v>
      </c>
      <c r="AH112" s="30"/>
      <c r="AI112" s="30"/>
      <c r="AJ112" s="30"/>
      <c r="AK112" s="30"/>
    </row>
    <row r="113" spans="1:37" x14ac:dyDescent="0.25">
      <c r="A113" s="3">
        <v>40269</v>
      </c>
      <c r="B113">
        <v>1.3416999999999999</v>
      </c>
      <c r="C113">
        <v>-1.5300000000000091E-2</v>
      </c>
      <c r="D113">
        <v>218.00899999999999</v>
      </c>
      <c r="E113">
        <v>93.39</v>
      </c>
      <c r="F113">
        <v>2.3343934040047114</v>
      </c>
      <c r="G113" s="20">
        <v>2.3398666810020425</v>
      </c>
      <c r="H113" s="20">
        <v>-5.4732769973311335E-3</v>
      </c>
      <c r="I113">
        <v>-40864</v>
      </c>
      <c r="J113">
        <f t="shared" si="5"/>
        <v>-1098</v>
      </c>
      <c r="K113">
        <v>2188</v>
      </c>
      <c r="L113">
        <f>K113-Sum_Forms!J136</f>
        <v>4651</v>
      </c>
      <c r="M113">
        <v>-18.676416819012797</v>
      </c>
      <c r="N113">
        <v>16.145351197726349</v>
      </c>
      <c r="O113">
        <v>-34.821768016739142</v>
      </c>
      <c r="P113">
        <v>4.1562999999999999</v>
      </c>
      <c r="Q113">
        <v>3.85</v>
      </c>
      <c r="R113">
        <v>0.92630464595914641</v>
      </c>
      <c r="S113">
        <v>0.93577521324636226</v>
      </c>
      <c r="T113">
        <v>-9.4705672872158475E-3</v>
      </c>
      <c r="U113">
        <v>8510799999999.999</v>
      </c>
      <c r="V113">
        <v>9370957</v>
      </c>
      <c r="W113">
        <v>908210.33540117613</v>
      </c>
      <c r="X113">
        <v>908437.33392762253</v>
      </c>
      <c r="Y113">
        <v>-226.99852644640487</v>
      </c>
      <c r="Z113">
        <v>1.5331999999999999</v>
      </c>
      <c r="AA113">
        <v>1.5058</v>
      </c>
      <c r="AB113">
        <v>2.7399999999999869E-2</v>
      </c>
      <c r="AC113" s="30">
        <v>0</v>
      </c>
      <c r="AD113" s="30">
        <v>112</v>
      </c>
      <c r="AE113">
        <f t="shared" si="3"/>
        <v>12544</v>
      </c>
      <c r="AF113" s="30">
        <f t="shared" si="4"/>
        <v>996474</v>
      </c>
      <c r="AG113" s="30">
        <v>1.0657000000000001</v>
      </c>
      <c r="AH113" s="30"/>
      <c r="AI113" s="30"/>
      <c r="AJ113" s="30"/>
      <c r="AK113" s="30"/>
    </row>
    <row r="114" spans="1:37" x14ac:dyDescent="0.25">
      <c r="A114" s="3">
        <v>40299</v>
      </c>
      <c r="B114">
        <v>1.2563</v>
      </c>
      <c r="C114">
        <v>-8.539999999999992E-2</v>
      </c>
      <c r="D114">
        <v>218.178</v>
      </c>
      <c r="E114">
        <v>93.5</v>
      </c>
      <c r="F114">
        <v>2.3334545454545452</v>
      </c>
      <c r="G114" s="20">
        <v>2.3343934040047114</v>
      </c>
      <c r="H114" s="20">
        <v>-9.3885855016617725E-4</v>
      </c>
      <c r="I114">
        <v>-41333</v>
      </c>
      <c r="J114">
        <f t="shared" si="5"/>
        <v>-469</v>
      </c>
      <c r="K114">
        <v>-2043</v>
      </c>
      <c r="L114">
        <f>K114-Sum_Forms!J137</f>
        <v>-4231</v>
      </c>
      <c r="M114">
        <v>20.231522271169847</v>
      </c>
      <c r="N114">
        <v>-18.676416819012797</v>
      </c>
      <c r="O114">
        <v>38.907939090182644</v>
      </c>
      <c r="P114">
        <v>3.6783999999999999</v>
      </c>
      <c r="Q114">
        <v>3.42</v>
      </c>
      <c r="R114">
        <v>0.92975206611570249</v>
      </c>
      <c r="S114">
        <v>0.92630464595914641</v>
      </c>
      <c r="T114">
        <v>3.4474201565560803E-3</v>
      </c>
      <c r="U114">
        <v>8563299999999.999</v>
      </c>
      <c r="V114">
        <v>9387274</v>
      </c>
      <c r="W114">
        <v>912224.35821091395</v>
      </c>
      <c r="X114">
        <v>908210.33540117613</v>
      </c>
      <c r="Y114">
        <v>4014.0228097378276</v>
      </c>
      <c r="Z114">
        <v>1.4669000000000001</v>
      </c>
      <c r="AA114">
        <v>1.5331999999999999</v>
      </c>
      <c r="AB114">
        <v>-6.6299999999999804E-2</v>
      </c>
      <c r="AC114" s="30">
        <v>0</v>
      </c>
      <c r="AD114" s="30">
        <v>113</v>
      </c>
      <c r="AE114">
        <f t="shared" si="3"/>
        <v>12769</v>
      </c>
      <c r="AF114" s="30">
        <f t="shared" si="4"/>
        <v>996474</v>
      </c>
      <c r="AG114" s="30">
        <v>1.0657000000000001</v>
      </c>
      <c r="AH114" s="30"/>
      <c r="AI114" s="30"/>
      <c r="AJ114" s="30"/>
      <c r="AK114" s="30"/>
    </row>
    <row r="115" spans="1:37" x14ac:dyDescent="0.25">
      <c r="A115" s="3">
        <v>40330</v>
      </c>
      <c r="B115">
        <v>1.2222999999999999</v>
      </c>
      <c r="C115">
        <v>-3.400000000000003E-2</v>
      </c>
      <c r="D115">
        <v>217.965</v>
      </c>
      <c r="E115">
        <v>93.5</v>
      </c>
      <c r="F115">
        <v>2.3311764705882352</v>
      </c>
      <c r="G115" s="20">
        <v>2.3334545454545452</v>
      </c>
      <c r="H115" s="20">
        <v>-2.2780748663100425E-3</v>
      </c>
      <c r="I115">
        <v>-46557</v>
      </c>
      <c r="J115">
        <f t="shared" si="5"/>
        <v>-5224</v>
      </c>
      <c r="K115">
        <v>-675</v>
      </c>
      <c r="L115">
        <f>K115-Sum_Forms!J138</f>
        <v>1368</v>
      </c>
      <c r="M115">
        <v>68.973333333333329</v>
      </c>
      <c r="N115">
        <v>20.231522271169847</v>
      </c>
      <c r="O115">
        <v>48.741811062163478</v>
      </c>
      <c r="P115">
        <v>3.6867999999999999</v>
      </c>
      <c r="Q115">
        <v>3.2</v>
      </c>
      <c r="R115">
        <v>0.86796137571878063</v>
      </c>
      <c r="S115">
        <v>0.92975206611570249</v>
      </c>
      <c r="T115">
        <v>-6.1790690396921866E-2</v>
      </c>
      <c r="U115">
        <v>8577799999999.999</v>
      </c>
      <c r="V115">
        <v>9239252</v>
      </c>
      <c r="W115">
        <v>928408.49021111219</v>
      </c>
      <c r="X115">
        <v>912224.35821091395</v>
      </c>
      <c r="Y115">
        <v>16184.132000198239</v>
      </c>
      <c r="Z115">
        <v>1.4767999999999999</v>
      </c>
      <c r="AA115">
        <v>1.4669000000000001</v>
      </c>
      <c r="AB115">
        <v>9.8999999999997979E-3</v>
      </c>
      <c r="AC115" s="30">
        <v>0</v>
      </c>
      <c r="AD115" s="30">
        <v>114</v>
      </c>
      <c r="AE115">
        <f t="shared" si="3"/>
        <v>12996</v>
      </c>
      <c r="AF115" s="30">
        <f t="shared" si="4"/>
        <v>996474</v>
      </c>
      <c r="AG115" s="30">
        <v>1.0657000000000001</v>
      </c>
      <c r="AH115" s="30"/>
      <c r="AI115" s="30"/>
      <c r="AJ115" s="30"/>
      <c r="AK115" s="30"/>
    </row>
    <row r="116" spans="1:37" x14ac:dyDescent="0.25">
      <c r="A116" s="3">
        <v>40360</v>
      </c>
      <c r="B116">
        <v>1.2810999999999999</v>
      </c>
      <c r="C116">
        <v>5.8799999999999963E-2</v>
      </c>
      <c r="D116">
        <v>218.011</v>
      </c>
      <c r="E116">
        <v>93.1</v>
      </c>
      <c r="F116">
        <v>2.341686358754028</v>
      </c>
      <c r="G116" s="20">
        <v>2.3311764705882352</v>
      </c>
      <c r="H116" s="20">
        <v>1.0509888165792791E-2</v>
      </c>
      <c r="I116">
        <v>-40413</v>
      </c>
      <c r="J116">
        <f t="shared" si="5"/>
        <v>6144</v>
      </c>
      <c r="K116">
        <v>1900</v>
      </c>
      <c r="L116">
        <f>K116-Sum_Forms!J139</f>
        <v>2575</v>
      </c>
      <c r="M116">
        <v>-21.27</v>
      </c>
      <c r="N116">
        <v>68.973333333333329</v>
      </c>
      <c r="O116">
        <v>-90.243333333333325</v>
      </c>
      <c r="P116">
        <v>3.6097000000000001</v>
      </c>
      <c r="Q116">
        <v>3.01</v>
      </c>
      <c r="R116">
        <v>0.83386431005346695</v>
      </c>
      <c r="S116">
        <v>0.86796137571878063</v>
      </c>
      <c r="T116">
        <v>-3.4097065665313675E-2</v>
      </c>
      <c r="U116">
        <v>8582700000000.001</v>
      </c>
      <c r="V116">
        <v>9224429</v>
      </c>
      <c r="W116">
        <v>930431.57468066597</v>
      </c>
      <c r="X116">
        <v>928408.49021111219</v>
      </c>
      <c r="Y116">
        <v>2023.0844695537817</v>
      </c>
      <c r="Z116">
        <v>1.5304</v>
      </c>
      <c r="AA116">
        <v>1.4767999999999999</v>
      </c>
      <c r="AB116">
        <v>5.3600000000000092E-2</v>
      </c>
      <c r="AC116" s="30">
        <v>0</v>
      </c>
      <c r="AD116" s="30">
        <v>115</v>
      </c>
      <c r="AE116">
        <f t="shared" si="3"/>
        <v>13225</v>
      </c>
      <c r="AF116" s="30">
        <f t="shared" si="4"/>
        <v>996474</v>
      </c>
      <c r="AG116" s="30">
        <v>1.0657000000000001</v>
      </c>
      <c r="AH116" s="30"/>
      <c r="AI116" s="30"/>
      <c r="AJ116" s="30"/>
      <c r="AK116" s="30"/>
    </row>
    <row r="117" spans="1:37" x14ac:dyDescent="0.25">
      <c r="A117" s="3">
        <v>40391</v>
      </c>
      <c r="B117">
        <v>1.2903</v>
      </c>
      <c r="C117">
        <v>9.200000000000097E-3</v>
      </c>
      <c r="D117">
        <v>218.31200000000001</v>
      </c>
      <c r="E117">
        <v>93.28</v>
      </c>
      <c r="F117">
        <v>2.3403945111492281</v>
      </c>
      <c r="G117" s="20">
        <v>2.341686358754028</v>
      </c>
      <c r="H117" s="20">
        <v>-1.291847604799834E-3</v>
      </c>
      <c r="I117">
        <v>-44921</v>
      </c>
      <c r="J117">
        <f t="shared" si="5"/>
        <v>-4508</v>
      </c>
      <c r="K117">
        <v>1205</v>
      </c>
      <c r="L117">
        <f>K117-Sum_Forms!J140</f>
        <v>-695</v>
      </c>
      <c r="M117">
        <v>-37.278838174273858</v>
      </c>
      <c r="N117">
        <v>-21.27</v>
      </c>
      <c r="O117">
        <v>-16.008838174273858</v>
      </c>
      <c r="P117">
        <v>3.4363999999999999</v>
      </c>
      <c r="Q117">
        <v>2.7</v>
      </c>
      <c r="R117">
        <v>0.78570597136538245</v>
      </c>
      <c r="S117">
        <v>0.83386431005346695</v>
      </c>
      <c r="T117">
        <v>-4.8158338688084501E-2</v>
      </c>
      <c r="U117">
        <v>8629500000000</v>
      </c>
      <c r="V117">
        <v>9270418</v>
      </c>
      <c r="W117">
        <v>930864.17462513561</v>
      </c>
      <c r="X117">
        <v>930431.57468066597</v>
      </c>
      <c r="Y117">
        <v>432.59994446963537</v>
      </c>
      <c r="Z117">
        <v>1.5661</v>
      </c>
      <c r="AA117">
        <v>1.5304</v>
      </c>
      <c r="AB117">
        <v>3.5700000000000065E-2</v>
      </c>
      <c r="AC117" s="30">
        <v>0</v>
      </c>
      <c r="AD117" s="30">
        <v>116</v>
      </c>
      <c r="AE117">
        <f t="shared" si="3"/>
        <v>13456</v>
      </c>
      <c r="AF117" s="30">
        <f t="shared" si="4"/>
        <v>996474</v>
      </c>
      <c r="AG117" s="30">
        <v>1.0657000000000001</v>
      </c>
      <c r="AH117" s="30"/>
      <c r="AI117" s="30"/>
      <c r="AJ117" s="30"/>
      <c r="AK117" s="30"/>
    </row>
    <row r="118" spans="1:37" x14ac:dyDescent="0.25">
      <c r="A118" s="3">
        <v>40422</v>
      </c>
      <c r="B118">
        <v>1.3103</v>
      </c>
      <c r="C118">
        <v>2.0000000000000018E-2</v>
      </c>
      <c r="D118">
        <v>218.43899999999999</v>
      </c>
      <c r="E118">
        <v>93.57</v>
      </c>
      <c r="F118">
        <v>2.3344982366142997</v>
      </c>
      <c r="G118" s="20">
        <v>2.3403945111492281</v>
      </c>
      <c r="H118" s="20">
        <v>-5.8962745349284695E-3</v>
      </c>
      <c r="I118">
        <v>-44042</v>
      </c>
      <c r="J118">
        <f t="shared" si="5"/>
        <v>879</v>
      </c>
      <c r="K118">
        <v>222</v>
      </c>
      <c r="L118">
        <f>K118-Sum_Forms!J141</f>
        <v>-983</v>
      </c>
      <c r="M118">
        <v>-198.38738738738738</v>
      </c>
      <c r="N118">
        <v>-37.278838174273858</v>
      </c>
      <c r="O118">
        <v>-161.10854921311352</v>
      </c>
      <c r="P118">
        <v>3.4921000000000002</v>
      </c>
      <c r="Q118">
        <v>2.65</v>
      </c>
      <c r="R118">
        <v>0.75885570287219717</v>
      </c>
      <c r="S118">
        <v>0.78570597136538245</v>
      </c>
      <c r="T118">
        <v>-2.6850268493185281E-2</v>
      </c>
      <c r="U118">
        <v>8654500000000</v>
      </c>
      <c r="V118">
        <v>9269404</v>
      </c>
      <c r="W118">
        <v>933663.04888642242</v>
      </c>
      <c r="X118">
        <v>930864.17462513561</v>
      </c>
      <c r="Y118">
        <v>2798.8742612868082</v>
      </c>
      <c r="Z118">
        <v>1.5590999999999999</v>
      </c>
      <c r="AA118">
        <v>1.5661</v>
      </c>
      <c r="AB118">
        <v>-7.0000000000001172E-3</v>
      </c>
      <c r="AC118" s="30">
        <v>0</v>
      </c>
      <c r="AD118" s="30">
        <v>117</v>
      </c>
      <c r="AE118">
        <f t="shared" si="3"/>
        <v>13689</v>
      </c>
      <c r="AF118" s="30">
        <f t="shared" si="4"/>
        <v>996474</v>
      </c>
      <c r="AG118" s="30">
        <v>1.0657000000000001</v>
      </c>
      <c r="AH118" s="30"/>
      <c r="AI118" s="30"/>
      <c r="AJ118" s="30"/>
      <c r="AK118" s="30"/>
    </row>
    <row r="119" spans="1:37" x14ac:dyDescent="0.25">
      <c r="A119" s="3">
        <v>40452</v>
      </c>
      <c r="B119">
        <v>1.3900999999999999</v>
      </c>
      <c r="C119">
        <v>7.9799999999999871E-2</v>
      </c>
      <c r="D119">
        <v>218.71100000000001</v>
      </c>
      <c r="E119">
        <v>93.85</v>
      </c>
      <c r="F119">
        <v>2.3304315396909967</v>
      </c>
      <c r="G119" s="20">
        <v>2.3344982366142997</v>
      </c>
      <c r="H119" s="20">
        <v>-4.0666969233029704E-3</v>
      </c>
      <c r="I119">
        <v>-39998</v>
      </c>
      <c r="J119">
        <f t="shared" si="5"/>
        <v>4044</v>
      </c>
      <c r="K119">
        <v>2648</v>
      </c>
      <c r="L119">
        <f>K119-Sum_Forms!J142</f>
        <v>2426</v>
      </c>
      <c r="M119">
        <v>-15.104984894259818</v>
      </c>
      <c r="N119">
        <v>-198.38738738738738</v>
      </c>
      <c r="O119">
        <v>183.28240249312756</v>
      </c>
      <c r="P119">
        <v>3.3281999999999998</v>
      </c>
      <c r="Q119">
        <v>2.54</v>
      </c>
      <c r="R119">
        <v>0.76317528994651773</v>
      </c>
      <c r="S119">
        <v>0.75885570287219717</v>
      </c>
      <c r="T119">
        <v>4.3195870743205633E-3</v>
      </c>
      <c r="U119">
        <v>8706200000000.001</v>
      </c>
      <c r="V119">
        <v>9272577</v>
      </c>
      <c r="W119">
        <v>938919.13758171012</v>
      </c>
      <c r="X119">
        <v>933663.04888642242</v>
      </c>
      <c r="Y119">
        <v>5256.0886952877045</v>
      </c>
      <c r="Z119">
        <v>1.5867</v>
      </c>
      <c r="AA119">
        <v>1.5590999999999999</v>
      </c>
      <c r="AB119">
        <v>2.7600000000000069E-2</v>
      </c>
      <c r="AC119" s="30">
        <v>0</v>
      </c>
      <c r="AD119" s="30">
        <v>118</v>
      </c>
      <c r="AE119">
        <f t="shared" si="3"/>
        <v>13924</v>
      </c>
      <c r="AF119" s="30">
        <f t="shared" si="4"/>
        <v>996474</v>
      </c>
      <c r="AG119" s="30">
        <v>1.0657000000000001</v>
      </c>
      <c r="AH119" s="30"/>
      <c r="AI119" s="30"/>
      <c r="AJ119" s="30"/>
      <c r="AK119" s="30"/>
    </row>
    <row r="120" spans="1:37" x14ac:dyDescent="0.25">
      <c r="A120" s="3">
        <v>40483</v>
      </c>
      <c r="B120">
        <v>1.3653999999999999</v>
      </c>
      <c r="C120">
        <v>-2.4699999999999944E-2</v>
      </c>
      <c r="D120">
        <v>218.803</v>
      </c>
      <c r="E120">
        <v>93.94</v>
      </c>
      <c r="F120">
        <v>2.3291781988503302</v>
      </c>
      <c r="G120" s="20">
        <v>2.3304315396909967</v>
      </c>
      <c r="H120" s="20">
        <v>-1.2533408406665281E-3</v>
      </c>
      <c r="I120">
        <v>-37762</v>
      </c>
      <c r="J120">
        <f t="shared" si="5"/>
        <v>2236</v>
      </c>
      <c r="K120">
        <v>100</v>
      </c>
      <c r="L120">
        <f>K120-Sum_Forms!J143</f>
        <v>-2548</v>
      </c>
      <c r="M120">
        <v>-377.62</v>
      </c>
      <c r="N120">
        <v>-15.104984894259818</v>
      </c>
      <c r="O120">
        <v>-362.51501510574019</v>
      </c>
      <c r="P120">
        <v>3.7164999999999999</v>
      </c>
      <c r="Q120">
        <v>2.76</v>
      </c>
      <c r="R120">
        <v>0.74263419884299742</v>
      </c>
      <c r="S120">
        <v>0.76317528994651773</v>
      </c>
      <c r="T120">
        <v>-2.0541091103520315E-2</v>
      </c>
      <c r="U120">
        <v>8733500000000</v>
      </c>
      <c r="V120">
        <v>9294507</v>
      </c>
      <c r="W120">
        <v>939641.01592478226</v>
      </c>
      <c r="X120">
        <v>938919.13758171012</v>
      </c>
      <c r="Y120">
        <v>721.8783430721378</v>
      </c>
      <c r="Z120">
        <v>1.5961000000000001</v>
      </c>
      <c r="AA120">
        <v>1.5867</v>
      </c>
      <c r="AB120">
        <v>9.400000000000075E-3</v>
      </c>
      <c r="AC120" s="30">
        <v>0</v>
      </c>
      <c r="AD120" s="30">
        <v>119</v>
      </c>
      <c r="AE120">
        <f t="shared" si="3"/>
        <v>14161</v>
      </c>
      <c r="AF120" s="30">
        <f t="shared" si="4"/>
        <v>996474</v>
      </c>
      <c r="AG120" s="30">
        <v>1.0657000000000001</v>
      </c>
      <c r="AH120" s="30"/>
      <c r="AI120" s="30"/>
      <c r="AJ120" s="30"/>
      <c r="AK120" s="30"/>
    </row>
    <row r="121" spans="1:37" x14ac:dyDescent="0.25">
      <c r="A121" s="3">
        <v>40513</v>
      </c>
      <c r="B121">
        <v>1.3221000000000001</v>
      </c>
      <c r="C121">
        <v>-4.3299999999999894E-2</v>
      </c>
      <c r="D121">
        <v>219.179</v>
      </c>
      <c r="E121">
        <v>94.51</v>
      </c>
      <c r="F121">
        <v>2.3191090889852926</v>
      </c>
      <c r="G121" s="20">
        <v>2.3291781988503302</v>
      </c>
      <c r="H121" s="20">
        <v>-1.0069109865037618E-2</v>
      </c>
      <c r="I121">
        <v>-40815</v>
      </c>
      <c r="J121">
        <f t="shared" si="5"/>
        <v>-3053</v>
      </c>
      <c r="K121">
        <v>-4694</v>
      </c>
      <c r="L121">
        <f>K121-Sum_Forms!J144</f>
        <v>-4794</v>
      </c>
      <c r="M121">
        <v>8.6951427354069022</v>
      </c>
      <c r="N121">
        <v>-377.62</v>
      </c>
      <c r="O121">
        <v>386.31514273540688</v>
      </c>
      <c r="P121">
        <v>4.0713999999999997</v>
      </c>
      <c r="Q121">
        <v>3.29</v>
      </c>
      <c r="R121">
        <v>0.8080758461462888</v>
      </c>
      <c r="S121">
        <v>0.74263419884299742</v>
      </c>
      <c r="T121">
        <v>6.5441647303291384E-2</v>
      </c>
      <c r="U121">
        <v>8769200000000.001</v>
      </c>
      <c r="V121">
        <v>9293497</v>
      </c>
      <c r="W121">
        <v>943584.53012897098</v>
      </c>
      <c r="X121">
        <v>939641.01592478226</v>
      </c>
      <c r="Y121">
        <v>3943.5142041887157</v>
      </c>
      <c r="Z121">
        <v>1.5595000000000001</v>
      </c>
      <c r="AA121">
        <v>1.5961000000000001</v>
      </c>
      <c r="AB121">
        <v>-3.6599999999999966E-2</v>
      </c>
      <c r="AC121" s="30">
        <v>0</v>
      </c>
      <c r="AD121" s="30">
        <v>120</v>
      </c>
      <c r="AE121">
        <f t="shared" si="3"/>
        <v>14400</v>
      </c>
      <c r="AF121" s="30">
        <f t="shared" si="4"/>
        <v>996474</v>
      </c>
      <c r="AG121" s="30">
        <v>1.0657000000000001</v>
      </c>
      <c r="AH121" s="30"/>
      <c r="AI121" s="30"/>
      <c r="AJ121" s="30"/>
      <c r="AK121" s="30"/>
    </row>
    <row r="122" spans="1:37" x14ac:dyDescent="0.25">
      <c r="A122" s="3">
        <v>40544</v>
      </c>
      <c r="B122">
        <v>1.3371</v>
      </c>
      <c r="C122">
        <v>1.4999999999999902E-2</v>
      </c>
      <c r="D122">
        <v>220.22300000000001</v>
      </c>
      <c r="E122">
        <v>93.84</v>
      </c>
      <c r="F122">
        <v>2.346792412617221</v>
      </c>
      <c r="G122" s="20">
        <v>2.3191090889852926</v>
      </c>
      <c r="H122" s="20">
        <v>2.7683323631928491E-2</v>
      </c>
      <c r="I122">
        <v>-47123</v>
      </c>
      <c r="J122">
        <f t="shared" si="5"/>
        <v>-6308</v>
      </c>
      <c r="K122">
        <v>-4085</v>
      </c>
      <c r="L122">
        <f>K122-Sum_Forms!J145</f>
        <v>609</v>
      </c>
      <c r="M122">
        <v>11.53561811505508</v>
      </c>
      <c r="N122">
        <v>8.6951427354069022</v>
      </c>
      <c r="O122">
        <v>2.8404753796481774</v>
      </c>
      <c r="P122">
        <v>3.9390000000000001</v>
      </c>
      <c r="Q122">
        <v>3.39</v>
      </c>
      <c r="R122">
        <v>0.86062452399086065</v>
      </c>
      <c r="S122">
        <v>0.8080758461462888</v>
      </c>
      <c r="T122">
        <v>5.2548677844571845E-2</v>
      </c>
      <c r="U122">
        <v>8808700000000</v>
      </c>
      <c r="V122">
        <v>9325889</v>
      </c>
      <c r="W122">
        <v>944542.65968638484</v>
      </c>
      <c r="X122">
        <v>943584.53012897098</v>
      </c>
      <c r="Y122">
        <v>958.12955741386395</v>
      </c>
      <c r="Z122">
        <v>1.5782</v>
      </c>
      <c r="AA122">
        <v>1.5595000000000001</v>
      </c>
      <c r="AB122">
        <v>1.8699999999999939E-2</v>
      </c>
      <c r="AC122" s="30">
        <v>0</v>
      </c>
      <c r="AD122" s="30">
        <v>121</v>
      </c>
      <c r="AE122">
        <f t="shared" si="3"/>
        <v>14641</v>
      </c>
      <c r="AF122" s="30">
        <f t="shared" si="4"/>
        <v>996474</v>
      </c>
      <c r="AG122" s="30">
        <v>1.0657000000000001</v>
      </c>
      <c r="AH122" s="30"/>
      <c r="AI122" s="30"/>
      <c r="AJ122" s="30"/>
      <c r="AK122" s="30"/>
    </row>
    <row r="123" spans="1:37" x14ac:dyDescent="0.25">
      <c r="A123" s="3">
        <v>40575</v>
      </c>
      <c r="B123">
        <v>1.3655999999999999</v>
      </c>
      <c r="C123">
        <v>2.849999999999997E-2</v>
      </c>
      <c r="D123">
        <v>221.309</v>
      </c>
      <c r="E123">
        <v>94.23</v>
      </c>
      <c r="F123">
        <v>2.3486044784039053</v>
      </c>
      <c r="G123" s="20">
        <v>2.346792412617221</v>
      </c>
      <c r="H123" s="20">
        <v>1.8120657866842471E-3</v>
      </c>
      <c r="I123">
        <v>-43718</v>
      </c>
      <c r="J123">
        <f t="shared" si="5"/>
        <v>3405</v>
      </c>
      <c r="K123">
        <v>-4915</v>
      </c>
      <c r="L123">
        <f>K123-Sum_Forms!J146</f>
        <v>-830</v>
      </c>
      <c r="M123">
        <v>8.8948118006103769</v>
      </c>
      <c r="N123">
        <v>11.53561811505508</v>
      </c>
      <c r="O123">
        <v>-2.6408063144447027</v>
      </c>
      <c r="P123">
        <v>4.4733000000000001</v>
      </c>
      <c r="Q123">
        <v>3.58</v>
      </c>
      <c r="R123">
        <v>0.80030402611047768</v>
      </c>
      <c r="S123">
        <v>0.86062452399086065</v>
      </c>
      <c r="T123">
        <v>-6.0320497880382962E-2</v>
      </c>
      <c r="U123">
        <v>8857300000000</v>
      </c>
      <c r="V123">
        <v>9334359</v>
      </c>
      <c r="W123">
        <v>948892.1521017137</v>
      </c>
      <c r="X123">
        <v>944542.65968638484</v>
      </c>
      <c r="Y123">
        <v>4349.4924153288594</v>
      </c>
      <c r="Z123">
        <v>1.6124000000000001</v>
      </c>
      <c r="AA123">
        <v>1.5782</v>
      </c>
      <c r="AB123">
        <v>3.4200000000000008E-2</v>
      </c>
      <c r="AC123" s="30">
        <v>0</v>
      </c>
      <c r="AD123" s="30">
        <v>122</v>
      </c>
      <c r="AE123">
        <f t="shared" si="3"/>
        <v>14884</v>
      </c>
      <c r="AF123" s="30">
        <f t="shared" si="4"/>
        <v>996474</v>
      </c>
      <c r="AG123" s="30">
        <v>1.0657000000000001</v>
      </c>
      <c r="AH123" s="30"/>
      <c r="AI123" s="30"/>
      <c r="AJ123" s="30"/>
      <c r="AK123" s="30"/>
    </row>
    <row r="124" spans="1:37" x14ac:dyDescent="0.25">
      <c r="A124" s="3">
        <v>40603</v>
      </c>
      <c r="B124">
        <v>1.4019999999999999</v>
      </c>
      <c r="C124">
        <v>3.6399999999999988E-2</v>
      </c>
      <c r="D124">
        <v>223.46700000000001</v>
      </c>
      <c r="E124">
        <v>95.51</v>
      </c>
      <c r="F124">
        <v>2.3397235891529684</v>
      </c>
      <c r="G124" s="20">
        <v>2.3486044784039053</v>
      </c>
      <c r="H124" s="20">
        <v>-8.8808892509368853E-3</v>
      </c>
      <c r="I124">
        <v>-43478</v>
      </c>
      <c r="J124">
        <f t="shared" si="5"/>
        <v>240</v>
      </c>
      <c r="K124">
        <v>-2705</v>
      </c>
      <c r="L124">
        <f>K124-Sum_Forms!J147</f>
        <v>2210</v>
      </c>
      <c r="M124">
        <v>16.073197781885398</v>
      </c>
      <c r="N124">
        <v>8.8948118006103769</v>
      </c>
      <c r="O124">
        <v>7.1783859812750208</v>
      </c>
      <c r="P124">
        <v>4.4874999999999998</v>
      </c>
      <c r="Q124">
        <v>3.41</v>
      </c>
      <c r="R124">
        <v>0.75988857938718668</v>
      </c>
      <c r="S124">
        <v>0.80030402611047768</v>
      </c>
      <c r="T124">
        <v>-4.0415446723291004E-2</v>
      </c>
      <c r="U124">
        <v>8905100000000</v>
      </c>
      <c r="V124">
        <v>9340717</v>
      </c>
      <c r="W124">
        <v>953363.64435406832</v>
      </c>
      <c r="X124">
        <v>948892.1521017137</v>
      </c>
      <c r="Y124">
        <v>4471.4922523546265</v>
      </c>
      <c r="Z124">
        <v>1.6158999999999999</v>
      </c>
      <c r="AA124">
        <v>1.6124000000000001</v>
      </c>
      <c r="AB124">
        <v>3.4999999999998366E-3</v>
      </c>
      <c r="AC124" s="30">
        <v>0</v>
      </c>
      <c r="AD124" s="30">
        <v>123</v>
      </c>
      <c r="AE124">
        <f t="shared" si="3"/>
        <v>15129</v>
      </c>
      <c r="AF124" s="30">
        <f t="shared" si="4"/>
        <v>996474</v>
      </c>
      <c r="AG124" s="30">
        <v>1.0657000000000001</v>
      </c>
      <c r="AH124" s="30"/>
      <c r="AI124" s="30"/>
      <c r="AJ124" s="30"/>
      <c r="AK124" s="30"/>
    </row>
    <row r="125" spans="1:37" x14ac:dyDescent="0.25">
      <c r="A125" s="3">
        <v>40634</v>
      </c>
      <c r="B125">
        <v>1.446</v>
      </c>
      <c r="C125">
        <v>4.4000000000000039E-2</v>
      </c>
      <c r="D125">
        <v>224.90600000000001</v>
      </c>
      <c r="E125">
        <v>96.04</v>
      </c>
      <c r="F125">
        <v>2.3417950853810909</v>
      </c>
      <c r="G125" s="20">
        <v>2.3397235891529684</v>
      </c>
      <c r="H125" s="20">
        <v>2.0714962281225269E-3</v>
      </c>
      <c r="I125">
        <v>-42227</v>
      </c>
      <c r="J125">
        <f t="shared" si="5"/>
        <v>1251</v>
      </c>
      <c r="K125">
        <v>-1020</v>
      </c>
      <c r="L125">
        <f>K125-Sum_Forms!J148</f>
        <v>1685</v>
      </c>
      <c r="M125">
        <v>41.399019607843137</v>
      </c>
      <c r="N125">
        <v>16.073197781885398</v>
      </c>
      <c r="O125">
        <v>25.325821825957739</v>
      </c>
      <c r="P125">
        <v>4.6574</v>
      </c>
      <c r="Q125">
        <v>3.46</v>
      </c>
      <c r="R125">
        <v>0.7429037660497273</v>
      </c>
      <c r="S125">
        <v>0.75988857938718668</v>
      </c>
      <c r="T125">
        <v>-1.6984813337459381E-2</v>
      </c>
      <c r="U125">
        <v>8970000000000</v>
      </c>
      <c r="V125">
        <v>9350710</v>
      </c>
      <c r="W125">
        <v>959285.44463468553</v>
      </c>
      <c r="X125">
        <v>953363.64435406832</v>
      </c>
      <c r="Y125">
        <v>5921.8002806172008</v>
      </c>
      <c r="Z125">
        <v>1.6378999999999999</v>
      </c>
      <c r="AA125">
        <v>1.6158999999999999</v>
      </c>
      <c r="AB125">
        <v>2.200000000000002E-2</v>
      </c>
      <c r="AC125" s="30">
        <v>0</v>
      </c>
      <c r="AD125" s="30">
        <v>124</v>
      </c>
      <c r="AE125">
        <f t="shared" si="3"/>
        <v>15376</v>
      </c>
      <c r="AF125" s="30">
        <f t="shared" si="4"/>
        <v>996474</v>
      </c>
      <c r="AG125" s="30">
        <v>1.0657000000000001</v>
      </c>
      <c r="AH125" s="30"/>
      <c r="AI125" s="30"/>
      <c r="AJ125" s="30"/>
      <c r="AK125" s="30"/>
    </row>
    <row r="126" spans="1:37" x14ac:dyDescent="0.25">
      <c r="A126" s="3">
        <v>40664</v>
      </c>
      <c r="B126">
        <v>1.4335</v>
      </c>
      <c r="C126">
        <v>-1.2499999999999956E-2</v>
      </c>
      <c r="D126">
        <v>225.964</v>
      </c>
      <c r="E126">
        <v>96.05</v>
      </c>
      <c r="F126">
        <v>2.3525663716814158</v>
      </c>
      <c r="G126" s="20">
        <v>2.3417950853810909</v>
      </c>
      <c r="H126" s="20">
        <v>1.0771286300324867E-2</v>
      </c>
      <c r="I126">
        <v>-47220</v>
      </c>
      <c r="J126">
        <f t="shared" si="5"/>
        <v>-4993</v>
      </c>
      <c r="K126">
        <v>-520</v>
      </c>
      <c r="L126">
        <f>K126-Sum_Forms!J149</f>
        <v>500</v>
      </c>
      <c r="M126">
        <v>90.807692307692307</v>
      </c>
      <c r="N126">
        <v>41.399019607843137</v>
      </c>
      <c r="O126">
        <v>49.40867269984917</v>
      </c>
      <c r="P126">
        <v>4.3655999999999997</v>
      </c>
      <c r="Q126">
        <v>3.17</v>
      </c>
      <c r="R126">
        <v>0.72613157412497709</v>
      </c>
      <c r="S126">
        <v>0.7429037660497273</v>
      </c>
      <c r="T126">
        <v>-1.6772191924750213E-2</v>
      </c>
      <c r="U126">
        <v>9019100000000</v>
      </c>
      <c r="V126">
        <v>9361107</v>
      </c>
      <c r="W126">
        <v>963465.1115514437</v>
      </c>
      <c r="X126">
        <v>959285.44463468553</v>
      </c>
      <c r="Y126">
        <v>4179.6669167581713</v>
      </c>
      <c r="Z126">
        <v>1.6332</v>
      </c>
      <c r="AA126">
        <v>1.6378999999999999</v>
      </c>
      <c r="AB126">
        <v>-4.6999999999999265E-3</v>
      </c>
      <c r="AC126" s="30">
        <v>0</v>
      </c>
      <c r="AD126" s="30">
        <v>125</v>
      </c>
      <c r="AE126">
        <f t="shared" si="3"/>
        <v>15625</v>
      </c>
      <c r="AF126" s="30">
        <f t="shared" si="4"/>
        <v>996474</v>
      </c>
      <c r="AG126" s="30">
        <v>1.0657000000000001</v>
      </c>
      <c r="AH126" s="30"/>
      <c r="AI126" s="30"/>
      <c r="AJ126" s="30"/>
      <c r="AK126" s="30"/>
    </row>
    <row r="127" spans="1:37" x14ac:dyDescent="0.25">
      <c r="A127" s="3">
        <v>40695</v>
      </c>
      <c r="B127">
        <v>1.4402999999999999</v>
      </c>
      <c r="C127">
        <v>6.7999999999999172E-3</v>
      </c>
      <c r="D127">
        <v>225.72200000000001</v>
      </c>
      <c r="E127">
        <v>96.04</v>
      </c>
      <c r="F127">
        <v>2.3502915451895041</v>
      </c>
      <c r="G127" s="20">
        <v>2.3525663716814158</v>
      </c>
      <c r="H127" s="20">
        <v>-2.2748264919116856E-3</v>
      </c>
      <c r="I127">
        <v>-49433</v>
      </c>
      <c r="J127">
        <f t="shared" si="5"/>
        <v>-2213</v>
      </c>
      <c r="K127">
        <v>1835</v>
      </c>
      <c r="L127">
        <f>K127-Sum_Forms!J150</f>
        <v>2355</v>
      </c>
      <c r="M127">
        <v>-26.938964577656677</v>
      </c>
      <c r="N127">
        <v>90.807692307692307</v>
      </c>
      <c r="O127">
        <v>-117.74665688534898</v>
      </c>
      <c r="P127">
        <v>4.3747999999999996</v>
      </c>
      <c r="Q127">
        <v>3</v>
      </c>
      <c r="R127">
        <v>0.68574563408612976</v>
      </c>
      <c r="S127">
        <v>0.72613157412497709</v>
      </c>
      <c r="T127">
        <v>-4.0385940038847323E-2</v>
      </c>
      <c r="U127">
        <v>9098000000000</v>
      </c>
      <c r="V127">
        <v>9382879</v>
      </c>
      <c r="W127">
        <v>969638.42334532924</v>
      </c>
      <c r="X127">
        <v>963465.1115514437</v>
      </c>
      <c r="Y127">
        <v>6173.311793885543</v>
      </c>
      <c r="Z127">
        <v>1.6218999999999999</v>
      </c>
      <c r="AA127">
        <v>1.6332</v>
      </c>
      <c r="AB127">
        <v>-1.1300000000000088E-2</v>
      </c>
      <c r="AC127" s="30">
        <v>0</v>
      </c>
      <c r="AD127" s="30">
        <v>126</v>
      </c>
      <c r="AE127">
        <f t="shared" si="3"/>
        <v>15876</v>
      </c>
      <c r="AF127" s="30">
        <f t="shared" si="4"/>
        <v>996474</v>
      </c>
      <c r="AG127" s="30">
        <v>1.0657000000000001</v>
      </c>
      <c r="AH127" s="30"/>
      <c r="AI127" s="30"/>
      <c r="AJ127" s="30"/>
      <c r="AK127" s="30"/>
    </row>
    <row r="128" spans="1:37" x14ac:dyDescent="0.25">
      <c r="A128" s="3">
        <v>40725</v>
      </c>
      <c r="B128">
        <v>1.4275</v>
      </c>
      <c r="C128">
        <v>-1.2799999999999923E-2</v>
      </c>
      <c r="D128">
        <v>225.922</v>
      </c>
      <c r="E128">
        <v>95.49</v>
      </c>
      <c r="F128">
        <v>2.3659231333123887</v>
      </c>
      <c r="G128" s="20">
        <v>2.3502915451895041</v>
      </c>
      <c r="H128" s="20">
        <v>1.5631588122884565E-2</v>
      </c>
      <c r="I128">
        <v>-45689</v>
      </c>
      <c r="J128">
        <f t="shared" si="5"/>
        <v>3744</v>
      </c>
      <c r="K128">
        <v>-4088</v>
      </c>
      <c r="L128">
        <f>K128-Sum_Forms!J151</f>
        <v>-5923</v>
      </c>
      <c r="M128">
        <v>11.176369863013699</v>
      </c>
      <c r="N128">
        <v>-26.938964577656677</v>
      </c>
      <c r="O128">
        <v>38.115334440670374</v>
      </c>
      <c r="P128">
        <v>4.5978000000000003</v>
      </c>
      <c r="Q128">
        <v>3</v>
      </c>
      <c r="R128">
        <v>0.65248597155161159</v>
      </c>
      <c r="S128">
        <v>0.68574563408612976</v>
      </c>
      <c r="T128">
        <v>-3.3259662534518175E-2</v>
      </c>
      <c r="U128">
        <v>9279900000000</v>
      </c>
      <c r="V128">
        <v>9393544</v>
      </c>
      <c r="W128">
        <v>987901.90369044954</v>
      </c>
      <c r="X128">
        <v>969638.42334532924</v>
      </c>
      <c r="Y128">
        <v>18263.480345120304</v>
      </c>
      <c r="Z128">
        <v>1.6157999999999999</v>
      </c>
      <c r="AA128">
        <v>1.6218999999999999</v>
      </c>
      <c r="AB128">
        <v>-6.0999999999999943E-3</v>
      </c>
      <c r="AC128" s="30">
        <v>0</v>
      </c>
      <c r="AD128" s="30">
        <v>127</v>
      </c>
      <c r="AE128">
        <f t="shared" si="3"/>
        <v>16129</v>
      </c>
      <c r="AF128" s="30">
        <f t="shared" si="4"/>
        <v>996474</v>
      </c>
      <c r="AG128" s="30">
        <v>1.0657000000000001</v>
      </c>
      <c r="AH128" s="30"/>
      <c r="AI128" s="30"/>
      <c r="AJ128" s="30"/>
      <c r="AK128" s="30"/>
    </row>
    <row r="129" spans="1:37" x14ac:dyDescent="0.25">
      <c r="A129" s="3">
        <v>40756</v>
      </c>
      <c r="B129">
        <v>1.4333</v>
      </c>
      <c r="C129">
        <v>5.8000000000000274E-3</v>
      </c>
      <c r="D129">
        <v>226.54499999999999</v>
      </c>
      <c r="E129">
        <v>95.67</v>
      </c>
      <c r="F129">
        <v>2.3679836939479459</v>
      </c>
      <c r="G129" s="20">
        <v>2.3659231333123887</v>
      </c>
      <c r="H129" s="20">
        <v>2.0605606355572625E-3</v>
      </c>
      <c r="I129">
        <v>-44968</v>
      </c>
      <c r="J129">
        <f t="shared" si="5"/>
        <v>721</v>
      </c>
      <c r="K129">
        <v>1764</v>
      </c>
      <c r="L129">
        <f>K129-Sum_Forms!J152</f>
        <v>5852</v>
      </c>
      <c r="M129">
        <v>-25.49206349206349</v>
      </c>
      <c r="N129">
        <v>11.176369863013699</v>
      </c>
      <c r="O129">
        <v>-36.668433355077191</v>
      </c>
      <c r="P129">
        <v>4.2027000000000001</v>
      </c>
      <c r="Q129">
        <v>2.2999999999999998</v>
      </c>
      <c r="R129">
        <v>0.54726723296928159</v>
      </c>
      <c r="S129">
        <v>0.65248597155161159</v>
      </c>
      <c r="T129">
        <v>-0.10521873858233</v>
      </c>
      <c r="U129">
        <v>9487800000000</v>
      </c>
      <c r="V129">
        <v>9461742</v>
      </c>
      <c r="W129">
        <v>1002754.038315566</v>
      </c>
      <c r="X129">
        <v>987901.90369044954</v>
      </c>
      <c r="Y129">
        <v>14852.13462511648</v>
      </c>
      <c r="Z129">
        <v>1.6355999999999999</v>
      </c>
      <c r="AA129">
        <v>1.6157999999999999</v>
      </c>
      <c r="AB129">
        <v>1.980000000000004E-2</v>
      </c>
      <c r="AC129" s="30">
        <v>0</v>
      </c>
      <c r="AD129" s="30">
        <v>128</v>
      </c>
      <c r="AE129">
        <f t="shared" si="3"/>
        <v>16384</v>
      </c>
      <c r="AF129" s="30">
        <f t="shared" si="4"/>
        <v>996474</v>
      </c>
      <c r="AG129" s="30">
        <v>1.0657000000000001</v>
      </c>
      <c r="AH129" s="30"/>
      <c r="AI129" s="30"/>
      <c r="AJ129" s="30"/>
      <c r="AK129" s="30"/>
    </row>
    <row r="130" spans="1:37" x14ac:dyDescent="0.25">
      <c r="A130" s="3">
        <v>40787</v>
      </c>
      <c r="B130">
        <v>1.3747</v>
      </c>
      <c r="C130">
        <v>-5.8599999999999985E-2</v>
      </c>
      <c r="D130">
        <v>226.88900000000001</v>
      </c>
      <c r="E130">
        <v>96.37</v>
      </c>
      <c r="F130">
        <v>2.3543530144235758</v>
      </c>
      <c r="G130" s="20">
        <v>2.3679836939479459</v>
      </c>
      <c r="H130" s="20">
        <v>-1.3630679524370137E-2</v>
      </c>
      <c r="I130">
        <v>-43305</v>
      </c>
      <c r="J130">
        <f t="shared" si="5"/>
        <v>1663</v>
      </c>
      <c r="K130">
        <v>1641</v>
      </c>
      <c r="L130">
        <f>K130-Sum_Forms!J153</f>
        <v>-123</v>
      </c>
      <c r="M130">
        <v>-26.389396709323584</v>
      </c>
      <c r="N130">
        <v>-25.49206349206349</v>
      </c>
      <c r="O130">
        <v>-0.89733321726009407</v>
      </c>
      <c r="P130">
        <v>4.0350999999999999</v>
      </c>
      <c r="Q130">
        <v>1.98</v>
      </c>
      <c r="R130">
        <v>0.49069415875690814</v>
      </c>
      <c r="S130">
        <v>0.54726723296928159</v>
      </c>
      <c r="T130">
        <v>-5.6573074212373453E-2</v>
      </c>
      <c r="U130">
        <v>9505400000000</v>
      </c>
      <c r="V130">
        <v>9483153</v>
      </c>
      <c r="W130">
        <v>1002345.9497068117</v>
      </c>
      <c r="X130">
        <v>1002754.038315566</v>
      </c>
      <c r="Y130">
        <v>-408.08860875433311</v>
      </c>
      <c r="Z130">
        <v>1.5770999999999999</v>
      </c>
      <c r="AA130">
        <v>1.6355999999999999</v>
      </c>
      <c r="AB130">
        <v>-5.8499999999999996E-2</v>
      </c>
      <c r="AC130" s="30">
        <v>0</v>
      </c>
      <c r="AD130" s="30">
        <v>129</v>
      </c>
      <c r="AE130">
        <f t="shared" si="3"/>
        <v>16641</v>
      </c>
      <c r="AF130" s="30">
        <f t="shared" si="4"/>
        <v>996474</v>
      </c>
      <c r="AG130" s="30">
        <v>1.0657000000000001</v>
      </c>
      <c r="AH130" s="30"/>
      <c r="AI130" s="30"/>
      <c r="AJ130" s="30"/>
      <c r="AK130" s="30"/>
    </row>
    <row r="131" spans="1:37" x14ac:dyDescent="0.25">
      <c r="A131" s="3">
        <v>40817</v>
      </c>
      <c r="B131">
        <v>1.3732</v>
      </c>
      <c r="C131">
        <v>-1.5000000000000568E-3</v>
      </c>
      <c r="D131">
        <v>226.42099999999999</v>
      </c>
      <c r="E131">
        <v>96.71</v>
      </c>
      <c r="F131">
        <v>2.3412366870023784</v>
      </c>
      <c r="G131" s="20">
        <v>2.3543530144235758</v>
      </c>
      <c r="H131" s="20">
        <v>-1.3116327421197393E-2</v>
      </c>
      <c r="I131">
        <v>-44962</v>
      </c>
      <c r="J131">
        <f t="shared" si="5"/>
        <v>-1657</v>
      </c>
      <c r="K131">
        <v>462</v>
      </c>
      <c r="L131">
        <f>K131-Sum_Forms!J154</f>
        <v>-1179</v>
      </c>
      <c r="M131">
        <v>-97.320346320346317</v>
      </c>
      <c r="N131">
        <v>-26.389396709323584</v>
      </c>
      <c r="O131">
        <v>-70.930949611022726</v>
      </c>
      <c r="P131">
        <v>4.0761000000000003</v>
      </c>
      <c r="Q131">
        <v>2.15</v>
      </c>
      <c r="R131">
        <v>0.52746497877873455</v>
      </c>
      <c r="S131">
        <v>0.49069415875690814</v>
      </c>
      <c r="T131">
        <v>3.6770820021826411E-2</v>
      </c>
      <c r="U131">
        <v>9538400000000</v>
      </c>
      <c r="V131">
        <v>9462008</v>
      </c>
      <c r="W131">
        <v>1008073.5505613608</v>
      </c>
      <c r="X131">
        <v>1002345.9497068117</v>
      </c>
      <c r="Y131">
        <v>5727.6008545490913</v>
      </c>
      <c r="Z131">
        <v>1.5768</v>
      </c>
      <c r="AA131">
        <v>1.5770999999999999</v>
      </c>
      <c r="AB131">
        <v>-2.9999999999996696E-4</v>
      </c>
      <c r="AC131" s="30">
        <v>0</v>
      </c>
      <c r="AD131" s="30">
        <v>130</v>
      </c>
      <c r="AE131">
        <f t="shared" ref="AE131:AE194" si="6">AD131*AD131</f>
        <v>16900</v>
      </c>
      <c r="AF131" s="30">
        <f t="shared" ref="AF131:AF194" si="7">996474</f>
        <v>996474</v>
      </c>
      <c r="AG131" s="30">
        <v>1.0657000000000001</v>
      </c>
      <c r="AH131" s="30"/>
      <c r="AI131" s="30"/>
      <c r="AJ131" s="30"/>
      <c r="AK131" s="30"/>
    </row>
    <row r="132" spans="1:37" x14ac:dyDescent="0.25">
      <c r="A132" s="3">
        <v>40848</v>
      </c>
      <c r="B132">
        <v>1.3557999999999999</v>
      </c>
      <c r="C132">
        <v>-1.7400000000000082E-2</v>
      </c>
      <c r="D132">
        <v>226.23</v>
      </c>
      <c r="E132">
        <v>96.79</v>
      </c>
      <c r="F132">
        <v>2.3373282363880565</v>
      </c>
      <c r="G132" s="20">
        <v>2.3412366870023784</v>
      </c>
      <c r="H132" s="20">
        <v>-3.9084506143218789E-3</v>
      </c>
      <c r="I132">
        <v>-47044</v>
      </c>
      <c r="J132">
        <f t="shared" ref="J132:J195" si="8">I132-I131</f>
        <v>-2082</v>
      </c>
      <c r="K132">
        <v>3853</v>
      </c>
      <c r="L132">
        <f>K132-Sum_Forms!J155</f>
        <v>3391</v>
      </c>
      <c r="M132">
        <v>-12.209706722034777</v>
      </c>
      <c r="N132">
        <v>-97.320346320346317</v>
      </c>
      <c r="O132">
        <v>85.110639598311536</v>
      </c>
      <c r="P132">
        <v>4.3918999999999997</v>
      </c>
      <c r="Q132">
        <v>2.0099999999999998</v>
      </c>
      <c r="R132">
        <v>0.4576606935494888</v>
      </c>
      <c r="S132">
        <v>0.52746497877873455</v>
      </c>
      <c r="T132">
        <v>-6.9804285229245755E-2</v>
      </c>
      <c r="U132">
        <v>9589000000000</v>
      </c>
      <c r="V132">
        <v>9476679</v>
      </c>
      <c r="W132">
        <v>1011852.3588273909</v>
      </c>
      <c r="X132">
        <v>1008073.5505613608</v>
      </c>
      <c r="Y132">
        <v>3778.8082660301588</v>
      </c>
      <c r="Z132">
        <v>1.5806</v>
      </c>
      <c r="AA132">
        <v>1.5768</v>
      </c>
      <c r="AB132">
        <v>3.8000000000000256E-3</v>
      </c>
      <c r="AC132" s="30">
        <v>0</v>
      </c>
      <c r="AD132" s="30">
        <v>131</v>
      </c>
      <c r="AE132">
        <f t="shared" si="6"/>
        <v>17161</v>
      </c>
      <c r="AF132" s="30">
        <f t="shared" si="7"/>
        <v>996474</v>
      </c>
      <c r="AG132" s="30">
        <v>1.0657000000000001</v>
      </c>
      <c r="AH132" s="30"/>
      <c r="AI132" s="30"/>
      <c r="AJ132" s="30"/>
      <c r="AK132" s="30"/>
    </row>
    <row r="133" spans="1:37" x14ac:dyDescent="0.25">
      <c r="A133" s="3">
        <v>40878</v>
      </c>
      <c r="B133">
        <v>1.3154999999999999</v>
      </c>
      <c r="C133">
        <v>-4.0300000000000002E-2</v>
      </c>
      <c r="D133">
        <v>225.672</v>
      </c>
      <c r="E133">
        <v>97.11</v>
      </c>
      <c r="F133">
        <v>2.3238801359283285</v>
      </c>
      <c r="G133" s="20">
        <v>2.3373282363880565</v>
      </c>
      <c r="H133" s="20">
        <v>-1.3448100459727996E-2</v>
      </c>
      <c r="I133">
        <v>-49460</v>
      </c>
      <c r="J133">
        <f t="shared" si="8"/>
        <v>-2416</v>
      </c>
      <c r="K133">
        <v>5910</v>
      </c>
      <c r="L133">
        <f>K133-Sum_Forms!J156</f>
        <v>2057</v>
      </c>
      <c r="M133">
        <v>-8.3688663282571909</v>
      </c>
      <c r="N133">
        <v>-12.209706722034777</v>
      </c>
      <c r="O133">
        <v>3.8408403937775866</v>
      </c>
      <c r="P133">
        <v>4.0907999999999998</v>
      </c>
      <c r="Q133">
        <v>1.98</v>
      </c>
      <c r="R133">
        <v>0.48401290701085364</v>
      </c>
      <c r="S133">
        <v>0.4576606935494888</v>
      </c>
      <c r="T133">
        <v>2.6352213461364848E-2</v>
      </c>
      <c r="U133">
        <v>9632300000000</v>
      </c>
      <c r="V133">
        <v>9502518</v>
      </c>
      <c r="W133">
        <v>1013657.6431636331</v>
      </c>
      <c r="X133">
        <v>1011852.3588273909</v>
      </c>
      <c r="Y133">
        <v>1805.2843362421263</v>
      </c>
      <c r="Z133">
        <v>1.5587</v>
      </c>
      <c r="AA133">
        <v>1.5806</v>
      </c>
      <c r="AB133">
        <v>-2.1900000000000031E-2</v>
      </c>
      <c r="AC133" s="30">
        <v>0</v>
      </c>
      <c r="AD133" s="30">
        <v>132</v>
      </c>
      <c r="AE133">
        <f t="shared" si="6"/>
        <v>17424</v>
      </c>
      <c r="AF133" s="30">
        <f t="shared" si="7"/>
        <v>996474</v>
      </c>
      <c r="AG133" s="30">
        <v>1.0657000000000001</v>
      </c>
      <c r="AH133" s="30"/>
      <c r="AI133" s="30"/>
      <c r="AJ133" s="30"/>
      <c r="AK133" s="30"/>
    </row>
    <row r="134" spans="1:37" x14ac:dyDescent="0.25">
      <c r="A134" s="3">
        <v>40909</v>
      </c>
      <c r="B134">
        <v>1.2909999999999999</v>
      </c>
      <c r="C134">
        <v>-2.4499999999999966E-2</v>
      </c>
      <c r="D134">
        <v>226.66499999999999</v>
      </c>
      <c r="E134">
        <v>96.33</v>
      </c>
      <c r="F134">
        <v>2.3530052943008406</v>
      </c>
      <c r="G134" s="20">
        <v>2.3238801359283285</v>
      </c>
      <c r="H134" s="20">
        <v>2.9125158372512061E-2</v>
      </c>
      <c r="I134">
        <v>-50983</v>
      </c>
      <c r="J134">
        <f t="shared" si="8"/>
        <v>-1523</v>
      </c>
      <c r="K134">
        <v>5536</v>
      </c>
      <c r="L134">
        <f>K134-Sum_Forms!J157</f>
        <v>-374</v>
      </c>
      <c r="M134">
        <v>-9.2093569364161851</v>
      </c>
      <c r="N134">
        <v>-8.3688663282571909</v>
      </c>
      <c r="O134">
        <v>-0.84049060815899423</v>
      </c>
      <c r="P134">
        <v>3.9047000000000001</v>
      </c>
      <c r="Q134">
        <v>1.97</v>
      </c>
      <c r="R134">
        <v>0.50452019361282552</v>
      </c>
      <c r="S134">
        <v>0.48401290701085364</v>
      </c>
      <c r="T134">
        <v>2.0507286601971875E-2</v>
      </c>
      <c r="U134">
        <v>9714700000000</v>
      </c>
      <c r="V134">
        <v>9508944</v>
      </c>
      <c r="W134">
        <v>1021638.1545626938</v>
      </c>
      <c r="X134">
        <v>1013657.6431636331</v>
      </c>
      <c r="Y134">
        <v>7980.5113990607206</v>
      </c>
      <c r="Z134">
        <v>1.5524</v>
      </c>
      <c r="AA134">
        <v>1.5587</v>
      </c>
      <c r="AB134">
        <v>-6.2999999999999723E-3</v>
      </c>
      <c r="AC134" s="30">
        <v>0</v>
      </c>
      <c r="AD134" s="30">
        <v>133</v>
      </c>
      <c r="AE134">
        <f t="shared" si="6"/>
        <v>17689</v>
      </c>
      <c r="AF134" s="30">
        <f t="shared" si="7"/>
        <v>996474</v>
      </c>
      <c r="AG134" s="30">
        <v>1.0657000000000001</v>
      </c>
      <c r="AH134" s="30"/>
      <c r="AI134" s="30"/>
      <c r="AJ134" s="30"/>
      <c r="AK134" s="30"/>
    </row>
    <row r="135" spans="1:37" x14ac:dyDescent="0.25">
      <c r="A135" s="3">
        <v>40940</v>
      </c>
      <c r="B135">
        <v>1.3238000000000001</v>
      </c>
      <c r="C135">
        <v>3.2800000000000162E-2</v>
      </c>
      <c r="D135">
        <v>227.66300000000001</v>
      </c>
      <c r="E135">
        <v>96.81</v>
      </c>
      <c r="F135">
        <v>2.3516475570705504</v>
      </c>
      <c r="G135" s="20">
        <v>2.3530052943008406</v>
      </c>
      <c r="H135" s="20">
        <v>-1.3577372302902013E-3</v>
      </c>
      <c r="I135">
        <v>-43570</v>
      </c>
      <c r="J135">
        <f t="shared" si="8"/>
        <v>7413</v>
      </c>
      <c r="K135">
        <v>2285</v>
      </c>
      <c r="L135">
        <f>K135-Sum_Forms!J158</f>
        <v>-3251</v>
      </c>
      <c r="M135">
        <v>-19.067833698030636</v>
      </c>
      <c r="N135">
        <v>-9.2093569364161851</v>
      </c>
      <c r="O135">
        <v>-9.8584767616144511</v>
      </c>
      <c r="P135">
        <v>3.7446999999999999</v>
      </c>
      <c r="Q135">
        <v>1.97</v>
      </c>
      <c r="R135">
        <v>0.52607685528880821</v>
      </c>
      <c r="S135">
        <v>0.50452019361282552</v>
      </c>
      <c r="T135">
        <v>2.1556661675982691E-2</v>
      </c>
      <c r="U135">
        <v>9760700000000</v>
      </c>
      <c r="V135">
        <v>9541040</v>
      </c>
      <c r="W135">
        <v>1023022.6474262764</v>
      </c>
      <c r="X135">
        <v>1021638.1545626938</v>
      </c>
      <c r="Y135">
        <v>1384.4928635825636</v>
      </c>
      <c r="Z135">
        <v>1.5804</v>
      </c>
      <c r="AA135">
        <v>1.5524</v>
      </c>
      <c r="AB135">
        <v>2.8000000000000025E-2</v>
      </c>
      <c r="AC135" s="30">
        <v>0</v>
      </c>
      <c r="AD135" s="30">
        <v>134</v>
      </c>
      <c r="AE135">
        <f t="shared" si="6"/>
        <v>17956</v>
      </c>
      <c r="AF135" s="30">
        <f t="shared" si="7"/>
        <v>996474</v>
      </c>
      <c r="AG135" s="30">
        <v>1.0657000000000001</v>
      </c>
      <c r="AH135" s="30"/>
      <c r="AI135" s="30"/>
      <c r="AJ135" s="30"/>
      <c r="AK135" s="30"/>
    </row>
    <row r="136" spans="1:37" x14ac:dyDescent="0.25">
      <c r="A136" s="3">
        <v>40969</v>
      </c>
      <c r="B136">
        <v>1.3208</v>
      </c>
      <c r="C136">
        <v>-3.0000000000001137E-3</v>
      </c>
      <c r="D136">
        <v>229.392</v>
      </c>
      <c r="E136">
        <v>98.06</v>
      </c>
      <c r="F136">
        <v>2.3393024678768102</v>
      </c>
      <c r="G136" s="20">
        <v>2.3516475570705504</v>
      </c>
      <c r="H136" s="20">
        <v>-1.2345089193740222E-2</v>
      </c>
      <c r="I136">
        <v>-50218</v>
      </c>
      <c r="J136">
        <f t="shared" si="8"/>
        <v>-6648</v>
      </c>
      <c r="K136">
        <v>5031</v>
      </c>
      <c r="L136">
        <f>K136-Sum_Forms!J159</f>
        <v>2746</v>
      </c>
      <c r="M136">
        <v>-9.9817133770622135</v>
      </c>
      <c r="N136">
        <v>-19.067833698030636</v>
      </c>
      <c r="O136">
        <v>9.0861203209684227</v>
      </c>
      <c r="P136">
        <v>3.2820999999999998</v>
      </c>
      <c r="Q136">
        <v>2.17</v>
      </c>
      <c r="R136">
        <v>0.66116206087565887</v>
      </c>
      <c r="S136">
        <v>0.52607685528880821</v>
      </c>
      <c r="T136">
        <v>0.13508520558685067</v>
      </c>
      <c r="U136">
        <v>9808400000000</v>
      </c>
      <c r="V136">
        <v>9608579</v>
      </c>
      <c r="W136">
        <v>1020796.1031490712</v>
      </c>
      <c r="X136">
        <v>1023022.6474262764</v>
      </c>
      <c r="Y136">
        <v>-2226.5442772051319</v>
      </c>
      <c r="Z136">
        <v>1.5824</v>
      </c>
      <c r="AA136">
        <v>1.5804</v>
      </c>
      <c r="AB136">
        <v>2.0000000000000018E-3</v>
      </c>
      <c r="AC136" s="30">
        <v>0</v>
      </c>
      <c r="AD136" s="30">
        <v>135</v>
      </c>
      <c r="AE136">
        <f t="shared" si="6"/>
        <v>18225</v>
      </c>
      <c r="AF136" s="30">
        <f t="shared" si="7"/>
        <v>996474</v>
      </c>
      <c r="AG136" s="30">
        <v>1.0657000000000001</v>
      </c>
      <c r="AH136" s="30"/>
      <c r="AI136" s="30"/>
      <c r="AJ136" s="30"/>
      <c r="AK136" s="30"/>
    </row>
    <row r="137" spans="1:37" x14ac:dyDescent="0.25">
      <c r="A137" s="3">
        <v>41000</v>
      </c>
      <c r="B137">
        <v>1.3160000000000001</v>
      </c>
      <c r="C137">
        <v>-4.7999999999999154E-3</v>
      </c>
      <c r="D137">
        <v>230.08500000000001</v>
      </c>
      <c r="E137">
        <v>98.52</v>
      </c>
      <c r="F137">
        <v>2.3354141291108408</v>
      </c>
      <c r="G137" s="20">
        <v>2.3393024678768102</v>
      </c>
      <c r="H137" s="20">
        <v>-3.8883387659693902E-3</v>
      </c>
      <c r="I137">
        <v>-47254</v>
      </c>
      <c r="J137">
        <f t="shared" si="8"/>
        <v>2964</v>
      </c>
      <c r="K137">
        <v>6846</v>
      </c>
      <c r="L137">
        <f>K137-Sum_Forms!J160</f>
        <v>1815</v>
      </c>
      <c r="M137">
        <v>-6.9024247735904174</v>
      </c>
      <c r="N137">
        <v>-9.9817133770622135</v>
      </c>
      <c r="O137">
        <v>3.0792886034717961</v>
      </c>
      <c r="P137">
        <v>3.3816999999999999</v>
      </c>
      <c r="Q137">
        <v>2.0499999999999998</v>
      </c>
      <c r="R137">
        <v>0.60620398024662148</v>
      </c>
      <c r="S137">
        <v>0.66116206087565887</v>
      </c>
      <c r="T137">
        <v>-5.4958080629037398E-2</v>
      </c>
      <c r="U137">
        <v>9865600000000</v>
      </c>
      <c r="V137">
        <v>9573596</v>
      </c>
      <c r="W137">
        <v>1030500.9737198019</v>
      </c>
      <c r="X137">
        <v>1020796.1031490712</v>
      </c>
      <c r="Y137">
        <v>9704.8705707306508</v>
      </c>
      <c r="Z137">
        <v>1.6</v>
      </c>
      <c r="AA137">
        <v>1.5824</v>
      </c>
      <c r="AB137">
        <v>1.760000000000006E-2</v>
      </c>
      <c r="AC137" s="30">
        <v>0</v>
      </c>
      <c r="AD137" s="30">
        <v>136</v>
      </c>
      <c r="AE137">
        <f t="shared" si="6"/>
        <v>18496</v>
      </c>
      <c r="AF137" s="30">
        <f t="shared" si="7"/>
        <v>996474</v>
      </c>
      <c r="AG137" s="30">
        <v>1.0657000000000001</v>
      </c>
      <c r="AH137" s="30"/>
      <c r="AI137" s="30"/>
      <c r="AJ137" s="30"/>
      <c r="AK137" s="30"/>
    </row>
    <row r="138" spans="1:37" x14ac:dyDescent="0.25">
      <c r="A138" s="3">
        <v>41030</v>
      </c>
      <c r="B138">
        <v>1.2806</v>
      </c>
      <c r="C138">
        <v>-3.5400000000000098E-2</v>
      </c>
      <c r="D138">
        <v>229.815</v>
      </c>
      <c r="E138">
        <v>98.39</v>
      </c>
      <c r="F138">
        <v>2.3357556662262424</v>
      </c>
      <c r="G138" s="20">
        <v>2.3354141291108408</v>
      </c>
      <c r="H138" s="20">
        <v>3.4153711540163556E-4</v>
      </c>
      <c r="I138">
        <v>-45970</v>
      </c>
      <c r="J138">
        <f t="shared" si="8"/>
        <v>1284</v>
      </c>
      <c r="K138">
        <v>10075</v>
      </c>
      <c r="L138">
        <f>K138-Sum_Forms!J161</f>
        <v>3229</v>
      </c>
      <c r="M138">
        <v>-4.5627791563275437</v>
      </c>
      <c r="N138">
        <v>-6.9024247735904174</v>
      </c>
      <c r="O138">
        <v>2.3396456172628737</v>
      </c>
      <c r="P138">
        <v>3.5251999999999999</v>
      </c>
      <c r="Q138">
        <v>1.8</v>
      </c>
      <c r="R138">
        <v>0.51060932713037566</v>
      </c>
      <c r="S138">
        <v>0.60620398024662148</v>
      </c>
      <c r="T138">
        <v>-9.559465311624582E-2</v>
      </c>
      <c r="U138">
        <v>9893700000000</v>
      </c>
      <c r="V138">
        <v>9621978</v>
      </c>
      <c r="W138">
        <v>1028239.7236825941</v>
      </c>
      <c r="X138">
        <v>1030500.9737198019</v>
      </c>
      <c r="Y138">
        <v>-2261.2500372077338</v>
      </c>
      <c r="Z138">
        <v>1.5924</v>
      </c>
      <c r="AA138">
        <v>1.6</v>
      </c>
      <c r="AB138">
        <v>-7.6000000000000512E-3</v>
      </c>
      <c r="AC138" s="30">
        <v>0</v>
      </c>
      <c r="AD138" s="30">
        <v>137</v>
      </c>
      <c r="AE138">
        <f t="shared" si="6"/>
        <v>18769</v>
      </c>
      <c r="AF138" s="30">
        <f t="shared" si="7"/>
        <v>996474</v>
      </c>
      <c r="AG138" s="30">
        <v>1.0657000000000001</v>
      </c>
      <c r="AH138" s="30"/>
      <c r="AI138" s="30"/>
      <c r="AJ138" s="30"/>
      <c r="AK138" s="30"/>
    </row>
    <row r="139" spans="1:37" x14ac:dyDescent="0.25">
      <c r="A139" s="3">
        <v>41061</v>
      </c>
      <c r="B139">
        <v>1.2541</v>
      </c>
      <c r="C139">
        <v>-2.6499999999999968E-2</v>
      </c>
      <c r="D139">
        <v>229.47800000000001</v>
      </c>
      <c r="E139">
        <v>98.31</v>
      </c>
      <c r="F139">
        <v>2.3342284609907438</v>
      </c>
      <c r="G139" s="20">
        <v>2.3357556662262424</v>
      </c>
      <c r="H139" s="20">
        <v>-1.5272052354986521E-3</v>
      </c>
      <c r="I139">
        <v>-43460</v>
      </c>
      <c r="J139">
        <f t="shared" si="8"/>
        <v>2510</v>
      </c>
      <c r="K139">
        <v>19477</v>
      </c>
      <c r="L139">
        <f>K139-Sum_Forms!J162</f>
        <v>9402</v>
      </c>
      <c r="M139">
        <v>-2.2313497971966934</v>
      </c>
      <c r="N139">
        <v>-4.5627791563275437</v>
      </c>
      <c r="O139">
        <v>2.3314293591308504</v>
      </c>
      <c r="P139">
        <v>3.4055</v>
      </c>
      <c r="Q139">
        <v>1.62</v>
      </c>
      <c r="R139">
        <v>0.47570107179562476</v>
      </c>
      <c r="S139">
        <v>0.51060932713037566</v>
      </c>
      <c r="T139">
        <v>-3.4908255334750893E-2</v>
      </c>
      <c r="U139">
        <v>9957800000000</v>
      </c>
      <c r="V139">
        <v>9657702</v>
      </c>
      <c r="W139">
        <v>1031073.4375527429</v>
      </c>
      <c r="X139">
        <v>1028239.7236825941</v>
      </c>
      <c r="Y139">
        <v>2833.7138701487565</v>
      </c>
      <c r="Z139">
        <v>1.5556000000000001</v>
      </c>
      <c r="AA139">
        <v>1.5924</v>
      </c>
      <c r="AB139">
        <v>-3.6799999999999944E-2</v>
      </c>
      <c r="AC139" s="30">
        <v>0</v>
      </c>
      <c r="AD139" s="30">
        <v>138</v>
      </c>
      <c r="AE139">
        <f t="shared" si="6"/>
        <v>19044</v>
      </c>
      <c r="AF139" s="30">
        <f t="shared" si="7"/>
        <v>996474</v>
      </c>
      <c r="AG139" s="30">
        <v>1.0657000000000001</v>
      </c>
      <c r="AH139" s="30"/>
      <c r="AI139" s="30"/>
      <c r="AJ139" s="30"/>
      <c r="AK139" s="30"/>
    </row>
    <row r="140" spans="1:37" x14ac:dyDescent="0.25">
      <c r="A140" s="3">
        <v>41091</v>
      </c>
      <c r="B140">
        <v>1.2278</v>
      </c>
      <c r="C140">
        <v>-2.629999999999999E-2</v>
      </c>
      <c r="D140">
        <v>229.10400000000001</v>
      </c>
      <c r="E140">
        <v>97.8</v>
      </c>
      <c r="F140">
        <v>2.3425766871165647</v>
      </c>
      <c r="G140" s="20">
        <v>2.3342284609907438</v>
      </c>
      <c r="H140" s="20">
        <v>8.3482261258209789E-3</v>
      </c>
      <c r="I140">
        <v>-43370</v>
      </c>
      <c r="J140">
        <f t="shared" si="8"/>
        <v>90</v>
      </c>
      <c r="K140">
        <v>14771</v>
      </c>
      <c r="L140">
        <f>K140-Sum_Forms!J163</f>
        <v>-4706</v>
      </c>
      <c r="M140">
        <v>-2.9361586893236749</v>
      </c>
      <c r="N140">
        <v>-2.2313497971966934</v>
      </c>
      <c r="O140">
        <v>-0.7048088921269815</v>
      </c>
      <c r="P140">
        <v>3.2488000000000001</v>
      </c>
      <c r="Q140">
        <v>1.53</v>
      </c>
      <c r="R140">
        <v>0.470943117458754</v>
      </c>
      <c r="S140">
        <v>0.47570107179562476</v>
      </c>
      <c r="T140">
        <v>-4.7579543368707622E-3</v>
      </c>
      <c r="U140">
        <v>10024800000000</v>
      </c>
      <c r="V140">
        <v>9699213</v>
      </c>
      <c r="W140">
        <v>1033568.3936418346</v>
      </c>
      <c r="X140">
        <v>1031073.4375527429</v>
      </c>
      <c r="Y140">
        <v>2494.9560890917201</v>
      </c>
      <c r="Z140">
        <v>1.5592999999999999</v>
      </c>
      <c r="AA140">
        <v>1.5556000000000001</v>
      </c>
      <c r="AB140">
        <v>3.6999999999998145E-3</v>
      </c>
      <c r="AC140" s="30">
        <v>0</v>
      </c>
      <c r="AD140" s="30">
        <v>139</v>
      </c>
      <c r="AE140">
        <f t="shared" si="6"/>
        <v>19321</v>
      </c>
      <c r="AF140" s="30">
        <f t="shared" si="7"/>
        <v>996474</v>
      </c>
      <c r="AG140" s="30">
        <v>1.0657000000000001</v>
      </c>
      <c r="AH140" s="30"/>
      <c r="AI140" s="30"/>
      <c r="AJ140" s="30"/>
      <c r="AK140" s="30"/>
    </row>
    <row r="141" spans="1:37" x14ac:dyDescent="0.25">
      <c r="A141" s="3">
        <v>41122</v>
      </c>
      <c r="B141">
        <v>1.2405999999999999</v>
      </c>
      <c r="C141">
        <v>1.2799999999999923E-2</v>
      </c>
      <c r="D141">
        <v>230.37899999999999</v>
      </c>
      <c r="E141">
        <v>98.17</v>
      </c>
      <c r="F141">
        <v>2.3467352551696035</v>
      </c>
      <c r="G141" s="20">
        <v>2.3425766871165647</v>
      </c>
      <c r="H141" s="20">
        <v>4.1585680530387137E-3</v>
      </c>
      <c r="I141">
        <v>-44107</v>
      </c>
      <c r="J141">
        <f t="shared" si="8"/>
        <v>-737</v>
      </c>
      <c r="K141">
        <v>13755</v>
      </c>
      <c r="L141">
        <f>K141-Sum_Forms!J164</f>
        <v>-1016</v>
      </c>
      <c r="M141">
        <v>-3.2066157760814251</v>
      </c>
      <c r="N141">
        <v>-2.9361586893236749</v>
      </c>
      <c r="O141">
        <v>-0.27045708675775026</v>
      </c>
      <c r="P141">
        <v>3.008</v>
      </c>
      <c r="Q141">
        <v>1.68</v>
      </c>
      <c r="R141">
        <v>0.55851063829787229</v>
      </c>
      <c r="S141">
        <v>0.470943117458754</v>
      </c>
      <c r="T141">
        <v>8.7567520839118285E-2</v>
      </c>
      <c r="U141">
        <v>10091400000000</v>
      </c>
      <c r="V141">
        <v>9691632</v>
      </c>
      <c r="W141">
        <v>1041248.7803911663</v>
      </c>
      <c r="X141">
        <v>1033568.3936418346</v>
      </c>
      <c r="Y141">
        <v>7680.386749331723</v>
      </c>
      <c r="Z141">
        <v>1.5722</v>
      </c>
      <c r="AA141">
        <v>1.5592999999999999</v>
      </c>
      <c r="AB141">
        <v>1.2900000000000134E-2</v>
      </c>
      <c r="AC141" s="30">
        <v>0</v>
      </c>
      <c r="AD141" s="30">
        <v>140</v>
      </c>
      <c r="AE141">
        <f t="shared" si="6"/>
        <v>19600</v>
      </c>
      <c r="AF141" s="30">
        <f t="shared" si="7"/>
        <v>996474</v>
      </c>
      <c r="AG141" s="30">
        <v>1.0657000000000001</v>
      </c>
      <c r="AH141" s="30"/>
      <c r="AI141" s="30"/>
      <c r="AJ141" s="30"/>
      <c r="AK141" s="30"/>
    </row>
    <row r="142" spans="1:37" x14ac:dyDescent="0.25">
      <c r="A142" s="3">
        <v>41153</v>
      </c>
      <c r="B142">
        <v>1.2885</v>
      </c>
      <c r="C142">
        <v>4.7900000000000054E-2</v>
      </c>
      <c r="D142">
        <v>231.40700000000001</v>
      </c>
      <c r="E142">
        <v>98.88</v>
      </c>
      <c r="F142">
        <v>2.3402811488673141</v>
      </c>
      <c r="G142" s="20">
        <v>2.3467352551696035</v>
      </c>
      <c r="H142" s="20">
        <v>-6.4541063022893752E-3</v>
      </c>
      <c r="I142">
        <v>-40064</v>
      </c>
      <c r="J142">
        <f t="shared" si="8"/>
        <v>4043</v>
      </c>
      <c r="K142">
        <v>13780</v>
      </c>
      <c r="L142">
        <f>K142-Sum_Forms!J165</f>
        <v>25</v>
      </c>
      <c r="M142">
        <v>-2.9074020319303338</v>
      </c>
      <c r="N142">
        <v>-3.2066157760814251</v>
      </c>
      <c r="O142">
        <v>0.29921374415109137</v>
      </c>
      <c r="P142">
        <v>2.4182000000000001</v>
      </c>
      <c r="Q142">
        <v>1.72</v>
      </c>
      <c r="R142">
        <v>0.71127284757257458</v>
      </c>
      <c r="S142">
        <v>0.55851063829787229</v>
      </c>
      <c r="T142">
        <v>0.1527622092747023</v>
      </c>
      <c r="U142">
        <v>10166300000000</v>
      </c>
      <c r="V142">
        <v>9715473</v>
      </c>
      <c r="W142">
        <v>1046402.9903639277</v>
      </c>
      <c r="X142">
        <v>1041248.7803911663</v>
      </c>
      <c r="Y142">
        <v>5154.2099727613386</v>
      </c>
      <c r="Z142">
        <v>1.6126</v>
      </c>
      <c r="AA142">
        <v>1.5722</v>
      </c>
      <c r="AB142">
        <v>4.0399999999999991E-2</v>
      </c>
      <c r="AC142" s="30">
        <v>0</v>
      </c>
      <c r="AD142" s="30">
        <v>141</v>
      </c>
      <c r="AE142">
        <f t="shared" si="6"/>
        <v>19881</v>
      </c>
      <c r="AF142" s="30">
        <f t="shared" si="7"/>
        <v>996474</v>
      </c>
      <c r="AG142" s="30">
        <v>1.0657000000000001</v>
      </c>
      <c r="AH142" s="30"/>
      <c r="AI142" s="30"/>
      <c r="AJ142" s="30"/>
      <c r="AK142" s="30"/>
    </row>
    <row r="143" spans="1:37" x14ac:dyDescent="0.25">
      <c r="A143" s="3">
        <v>41183</v>
      </c>
      <c r="B143">
        <v>1.2974000000000001</v>
      </c>
      <c r="C143">
        <v>8.90000000000013E-3</v>
      </c>
      <c r="D143">
        <v>231.31700000000001</v>
      </c>
      <c r="E143">
        <v>99.12</v>
      </c>
      <c r="F143">
        <v>2.3337066182405164</v>
      </c>
      <c r="G143" s="20">
        <v>2.3402811488673141</v>
      </c>
      <c r="H143" s="20">
        <v>-6.5745306267976922E-3</v>
      </c>
      <c r="I143">
        <v>-43041</v>
      </c>
      <c r="J143">
        <f t="shared" si="8"/>
        <v>-2977</v>
      </c>
      <c r="K143">
        <v>10559</v>
      </c>
      <c r="L143">
        <f>K143-Sum_Forms!J166</f>
        <v>-3221</v>
      </c>
      <c r="M143">
        <v>-4.0762382801401644</v>
      </c>
      <c r="N143">
        <v>-2.9074020319303338</v>
      </c>
      <c r="O143">
        <v>-1.1688362482098307</v>
      </c>
      <c r="P143">
        <v>2.3052999999999999</v>
      </c>
      <c r="Q143">
        <v>1.75</v>
      </c>
      <c r="R143">
        <v>0.75912028803192644</v>
      </c>
      <c r="S143">
        <v>0.71127284757257458</v>
      </c>
      <c r="T143">
        <v>4.7847440459351853E-2</v>
      </c>
      <c r="U143">
        <v>10224300000000</v>
      </c>
      <c r="V143">
        <v>9781363</v>
      </c>
      <c r="W143">
        <v>1045283.7707791849</v>
      </c>
      <c r="X143">
        <v>1046402.9903639277</v>
      </c>
      <c r="Y143">
        <v>-1119.2195847427938</v>
      </c>
      <c r="Z143">
        <v>1.6080000000000001</v>
      </c>
      <c r="AA143">
        <v>1.6126</v>
      </c>
      <c r="AB143">
        <v>-4.5999999999999375E-3</v>
      </c>
      <c r="AC143" s="30">
        <v>0</v>
      </c>
      <c r="AD143" s="30">
        <v>142</v>
      </c>
      <c r="AE143">
        <f t="shared" si="6"/>
        <v>20164</v>
      </c>
      <c r="AF143" s="30">
        <f t="shared" si="7"/>
        <v>996474</v>
      </c>
      <c r="AG143" s="30">
        <v>1.0657000000000001</v>
      </c>
      <c r="AH143" s="30"/>
      <c r="AI143" s="30"/>
      <c r="AJ143" s="30"/>
      <c r="AK143" s="30"/>
    </row>
    <row r="144" spans="1:37" x14ac:dyDescent="0.25">
      <c r="A144" s="3">
        <v>41214</v>
      </c>
      <c r="B144">
        <v>1.2837000000000001</v>
      </c>
      <c r="C144">
        <v>-1.3700000000000045E-2</v>
      </c>
      <c r="D144">
        <v>230.221</v>
      </c>
      <c r="E144">
        <v>98.92</v>
      </c>
      <c r="F144">
        <v>2.3273453295592397</v>
      </c>
      <c r="G144" s="20">
        <v>2.3337066182405164</v>
      </c>
      <c r="H144" s="20">
        <v>-6.3612886812767222E-3</v>
      </c>
      <c r="I144">
        <v>-46667</v>
      </c>
      <c r="J144">
        <f t="shared" si="8"/>
        <v>-3626</v>
      </c>
      <c r="K144">
        <v>15573</v>
      </c>
      <c r="L144">
        <f>K144-Sum_Forms!J167</f>
        <v>5014</v>
      </c>
      <c r="M144">
        <v>-2.9966608874333782</v>
      </c>
      <c r="N144">
        <v>-4.0762382801401644</v>
      </c>
      <c r="O144">
        <v>1.0795773927067862</v>
      </c>
      <c r="P144">
        <v>2.2467000000000001</v>
      </c>
      <c r="Q144">
        <v>1.65</v>
      </c>
      <c r="R144">
        <v>0.73441046868740811</v>
      </c>
      <c r="S144">
        <v>0.75912028803192644</v>
      </c>
      <c r="T144">
        <v>-2.4709819344518325E-2</v>
      </c>
      <c r="U144">
        <v>10298100000000</v>
      </c>
      <c r="V144">
        <v>9778718</v>
      </c>
      <c r="W144">
        <v>1053113.5062898837</v>
      </c>
      <c r="X144">
        <v>1045283.7707791849</v>
      </c>
      <c r="Y144">
        <v>7829.7355106988689</v>
      </c>
      <c r="Z144">
        <v>1.5968</v>
      </c>
      <c r="AA144">
        <v>1.6080000000000001</v>
      </c>
      <c r="AB144">
        <v>-1.1200000000000099E-2</v>
      </c>
      <c r="AC144" s="30">
        <v>0</v>
      </c>
      <c r="AD144" s="30">
        <v>143</v>
      </c>
      <c r="AE144">
        <f t="shared" si="6"/>
        <v>20449</v>
      </c>
      <c r="AF144" s="30">
        <f t="shared" si="7"/>
        <v>996474</v>
      </c>
      <c r="AG144" s="30">
        <v>1.0657000000000001</v>
      </c>
      <c r="AH144" s="30"/>
      <c r="AI144" s="30"/>
      <c r="AJ144" s="30"/>
      <c r="AK144" s="30"/>
    </row>
    <row r="145" spans="1:37" x14ac:dyDescent="0.25">
      <c r="A145" s="3">
        <v>41244</v>
      </c>
      <c r="B145">
        <v>1.3119000000000001</v>
      </c>
      <c r="C145">
        <v>2.8200000000000003E-2</v>
      </c>
      <c r="D145">
        <v>229.601</v>
      </c>
      <c r="E145">
        <v>99.27</v>
      </c>
      <c r="F145">
        <v>2.3128941271280348</v>
      </c>
      <c r="G145" s="20">
        <v>2.3273453295592397</v>
      </c>
      <c r="H145" s="20">
        <v>-1.4451202431204901E-2</v>
      </c>
      <c r="I145">
        <v>-38070</v>
      </c>
      <c r="J145">
        <f t="shared" si="8"/>
        <v>8597</v>
      </c>
      <c r="K145">
        <v>18408</v>
      </c>
      <c r="L145">
        <f>K145-Sum_Forms!J168</f>
        <v>2835</v>
      </c>
      <c r="M145">
        <v>-2.068122555410691</v>
      </c>
      <c r="N145">
        <v>-2.9966608874333782</v>
      </c>
      <c r="O145">
        <v>0.92853833202268721</v>
      </c>
      <c r="P145">
        <v>2.0989</v>
      </c>
      <c r="Q145">
        <v>1.72</v>
      </c>
      <c r="R145">
        <v>0.81947686883605697</v>
      </c>
      <c r="S145">
        <v>0.73441046868740811</v>
      </c>
      <c r="T145">
        <v>8.5066400148648857E-2</v>
      </c>
      <c r="U145">
        <v>10428100000000</v>
      </c>
      <c r="V145">
        <v>9788448</v>
      </c>
      <c r="W145">
        <v>1065347.6424454623</v>
      </c>
      <c r="X145">
        <v>1053113.5062898837</v>
      </c>
      <c r="Y145">
        <v>12234.136155578541</v>
      </c>
      <c r="Z145">
        <v>1.6145</v>
      </c>
      <c r="AA145">
        <v>1.5968</v>
      </c>
      <c r="AB145">
        <v>1.7700000000000049E-2</v>
      </c>
      <c r="AC145" s="30">
        <v>0</v>
      </c>
      <c r="AD145" s="30">
        <v>144</v>
      </c>
      <c r="AE145">
        <f t="shared" si="6"/>
        <v>20736</v>
      </c>
      <c r="AF145" s="30">
        <f t="shared" si="7"/>
        <v>996474</v>
      </c>
      <c r="AG145" s="30">
        <v>1.0657000000000001</v>
      </c>
      <c r="AH145" s="30"/>
      <c r="AI145" s="30"/>
      <c r="AJ145" s="30"/>
      <c r="AK145" s="30"/>
    </row>
    <row r="146" spans="1:37" x14ac:dyDescent="0.25">
      <c r="A146" s="3">
        <v>41275</v>
      </c>
      <c r="B146">
        <v>1.3304</v>
      </c>
      <c r="C146">
        <v>1.8499999999999961E-2</v>
      </c>
      <c r="D146">
        <v>230.28</v>
      </c>
      <c r="E146">
        <v>98.24</v>
      </c>
      <c r="F146">
        <v>2.3440553745928341</v>
      </c>
      <c r="G146" s="20">
        <v>2.3128941271280348</v>
      </c>
      <c r="H146" s="20">
        <v>3.1161247464799313E-2</v>
      </c>
      <c r="I146">
        <v>-41043</v>
      </c>
      <c r="J146">
        <f t="shared" si="8"/>
        <v>-2973</v>
      </c>
      <c r="K146">
        <v>12194</v>
      </c>
      <c r="L146">
        <f>K146-Sum_Forms!J169</f>
        <v>-6214</v>
      </c>
      <c r="M146">
        <v>-3.3658356568804328</v>
      </c>
      <c r="N146">
        <v>-2.068122555410691</v>
      </c>
      <c r="O146">
        <v>-1.2977131014697418</v>
      </c>
      <c r="P146">
        <v>2.3925999999999998</v>
      </c>
      <c r="Q146">
        <v>1.91</v>
      </c>
      <c r="R146">
        <v>0.79829474212154139</v>
      </c>
      <c r="S146">
        <v>0.81947686883605697</v>
      </c>
      <c r="T146">
        <v>-2.1182126714515581E-2</v>
      </c>
      <c r="U146">
        <v>10456300000000</v>
      </c>
      <c r="V146">
        <v>9770096</v>
      </c>
      <c r="W146">
        <v>1070235.1338205889</v>
      </c>
      <c r="X146">
        <v>1065347.6424454623</v>
      </c>
      <c r="Y146">
        <v>4887.4913751266431</v>
      </c>
      <c r="Z146">
        <v>1.5965</v>
      </c>
      <c r="AA146">
        <v>1.6145</v>
      </c>
      <c r="AB146">
        <v>-1.8000000000000016E-2</v>
      </c>
      <c r="AC146" s="30">
        <v>0</v>
      </c>
      <c r="AD146" s="30">
        <v>145</v>
      </c>
      <c r="AE146">
        <f t="shared" si="6"/>
        <v>21025</v>
      </c>
      <c r="AF146" s="30">
        <f t="shared" si="7"/>
        <v>996474</v>
      </c>
      <c r="AG146" s="30">
        <v>1.0657000000000001</v>
      </c>
      <c r="AH146" s="30"/>
      <c r="AI146" s="30"/>
      <c r="AJ146" s="30"/>
      <c r="AK146" s="30"/>
    </row>
    <row r="147" spans="1:37" x14ac:dyDescent="0.25">
      <c r="A147" s="3">
        <v>41306</v>
      </c>
      <c r="B147">
        <v>1.3347</v>
      </c>
      <c r="C147">
        <v>4.2999999999999705E-3</v>
      </c>
      <c r="D147">
        <v>232.166</v>
      </c>
      <c r="E147">
        <v>98.6</v>
      </c>
      <c r="F147">
        <v>2.3546247464503045</v>
      </c>
      <c r="G147" s="20">
        <v>2.3440553745928341</v>
      </c>
      <c r="H147" s="20">
        <v>1.0569371857470422E-2</v>
      </c>
      <c r="I147">
        <v>-42618</v>
      </c>
      <c r="J147">
        <f t="shared" si="8"/>
        <v>-1575</v>
      </c>
      <c r="K147">
        <v>15888</v>
      </c>
      <c r="L147">
        <f>K147-Sum_Forms!J170</f>
        <v>3694</v>
      </c>
      <c r="M147">
        <v>-2.6824018126888216</v>
      </c>
      <c r="N147">
        <v>-3.3658356568804328</v>
      </c>
      <c r="O147">
        <v>0.68343384419161124</v>
      </c>
      <c r="P147">
        <v>2.8576000000000001</v>
      </c>
      <c r="Q147">
        <v>1.98</v>
      </c>
      <c r="R147">
        <v>0.6928891377379619</v>
      </c>
      <c r="S147">
        <v>0.79829474212154139</v>
      </c>
      <c r="T147">
        <v>-0.10540560438357949</v>
      </c>
      <c r="U147">
        <v>10456000000000</v>
      </c>
      <c r="V147">
        <v>9786554</v>
      </c>
      <c r="W147">
        <v>1068404.6703262455</v>
      </c>
      <c r="X147">
        <v>1070235.1338205889</v>
      </c>
      <c r="Y147">
        <v>-1830.4634943434503</v>
      </c>
      <c r="Z147">
        <v>1.5474000000000001</v>
      </c>
      <c r="AA147">
        <v>1.5965</v>
      </c>
      <c r="AB147">
        <v>-4.9099999999999921E-2</v>
      </c>
      <c r="AC147" s="30">
        <v>0</v>
      </c>
      <c r="AD147" s="30">
        <v>146</v>
      </c>
      <c r="AE147">
        <f t="shared" si="6"/>
        <v>21316</v>
      </c>
      <c r="AF147" s="30">
        <f t="shared" si="7"/>
        <v>996474</v>
      </c>
      <c r="AG147" s="30">
        <v>1.0657000000000001</v>
      </c>
      <c r="AH147" s="30"/>
      <c r="AI147" s="30"/>
      <c r="AJ147" s="30"/>
      <c r="AK147" s="30"/>
    </row>
    <row r="148" spans="1:37" x14ac:dyDescent="0.25">
      <c r="A148" s="3">
        <v>41334</v>
      </c>
      <c r="B148">
        <v>1.2952999999999999</v>
      </c>
      <c r="C148">
        <v>-3.9400000000000102E-2</v>
      </c>
      <c r="D148">
        <v>232.773</v>
      </c>
      <c r="E148">
        <v>99.76</v>
      </c>
      <c r="F148">
        <v>2.3333299919807535</v>
      </c>
      <c r="G148" s="20">
        <v>2.3546247464503045</v>
      </c>
      <c r="H148" s="20">
        <v>-2.1294754469550981E-2</v>
      </c>
      <c r="I148">
        <v>-35949</v>
      </c>
      <c r="J148">
        <f t="shared" si="8"/>
        <v>6669</v>
      </c>
      <c r="K148">
        <v>23972</v>
      </c>
      <c r="L148">
        <f>K148-Sum_Forms!J171</f>
        <v>8084</v>
      </c>
      <c r="M148">
        <v>-1.4996245619889872</v>
      </c>
      <c r="N148">
        <v>-2.6824018126888216</v>
      </c>
      <c r="O148">
        <v>1.1827772506998344</v>
      </c>
      <c r="P148">
        <v>3.0266000000000002</v>
      </c>
      <c r="Q148">
        <v>1.96</v>
      </c>
      <c r="R148">
        <v>0.64759135663781131</v>
      </c>
      <c r="S148">
        <v>0.6928891377379619</v>
      </c>
      <c r="T148">
        <v>-4.5297781100150591E-2</v>
      </c>
      <c r="U148">
        <v>10529700000000</v>
      </c>
      <c r="V148">
        <v>9806408</v>
      </c>
      <c r="W148">
        <v>1073757.0780248996</v>
      </c>
      <c r="X148">
        <v>1068404.6703262455</v>
      </c>
      <c r="Y148">
        <v>5352.407698654104</v>
      </c>
      <c r="Z148">
        <v>1.508</v>
      </c>
      <c r="AA148">
        <v>1.5474000000000001</v>
      </c>
      <c r="AB148">
        <v>-3.9400000000000102E-2</v>
      </c>
      <c r="AC148" s="30">
        <v>0</v>
      </c>
      <c r="AD148" s="30">
        <v>147</v>
      </c>
      <c r="AE148">
        <f t="shared" si="6"/>
        <v>21609</v>
      </c>
      <c r="AF148" s="30">
        <f t="shared" si="7"/>
        <v>996474</v>
      </c>
      <c r="AG148" s="30">
        <v>1.0657000000000001</v>
      </c>
      <c r="AH148" s="30"/>
      <c r="AI148" s="30"/>
      <c r="AJ148" s="30"/>
      <c r="AK148" s="30"/>
    </row>
    <row r="149" spans="1:37" x14ac:dyDescent="0.25">
      <c r="A149" s="3">
        <v>41365</v>
      </c>
      <c r="B149">
        <v>1.3025</v>
      </c>
      <c r="C149">
        <v>7.2000000000000952E-3</v>
      </c>
      <c r="D149">
        <v>232.53100000000001</v>
      </c>
      <c r="E149">
        <v>99.68</v>
      </c>
      <c r="F149">
        <v>2.3327748796147674</v>
      </c>
      <c r="G149" s="20">
        <v>2.3333299919807535</v>
      </c>
      <c r="H149" s="20">
        <v>-5.5511236598615454E-4</v>
      </c>
      <c r="I149">
        <v>-38927</v>
      </c>
      <c r="J149">
        <f t="shared" si="8"/>
        <v>-2978</v>
      </c>
      <c r="K149">
        <v>15834</v>
      </c>
      <c r="L149">
        <f>K149-Sum_Forms!J172</f>
        <v>-8138</v>
      </c>
      <c r="M149">
        <v>-2.4584438549955792</v>
      </c>
      <c r="N149">
        <v>-1.4996245619889872</v>
      </c>
      <c r="O149">
        <v>-0.95881929300659197</v>
      </c>
      <c r="P149">
        <v>2.8553999999999999</v>
      </c>
      <c r="Q149">
        <v>1.76</v>
      </c>
      <c r="R149">
        <v>0.61637598935350568</v>
      </c>
      <c r="S149">
        <v>0.64759135663781131</v>
      </c>
      <c r="T149">
        <v>-3.1215367284305628E-2</v>
      </c>
      <c r="U149">
        <v>10566800000000</v>
      </c>
      <c r="V149">
        <v>9816836</v>
      </c>
      <c r="W149">
        <v>1076395.694091253</v>
      </c>
      <c r="X149">
        <v>1073757.0780248996</v>
      </c>
      <c r="Y149">
        <v>2638.6160663533956</v>
      </c>
      <c r="Z149">
        <v>1.5310999999999999</v>
      </c>
      <c r="AA149">
        <v>1.508</v>
      </c>
      <c r="AB149">
        <v>2.3099999999999898E-2</v>
      </c>
      <c r="AC149" s="30">
        <v>0</v>
      </c>
      <c r="AD149" s="30">
        <v>148</v>
      </c>
      <c r="AE149">
        <f t="shared" si="6"/>
        <v>21904</v>
      </c>
      <c r="AF149" s="30">
        <f t="shared" si="7"/>
        <v>996474</v>
      </c>
      <c r="AG149" s="30">
        <v>1.0657000000000001</v>
      </c>
      <c r="AH149" s="30"/>
      <c r="AI149" s="30"/>
      <c r="AJ149" s="30"/>
      <c r="AK149" s="30"/>
    </row>
    <row r="150" spans="1:37" x14ac:dyDescent="0.25">
      <c r="A150" s="3">
        <v>41395</v>
      </c>
      <c r="B150">
        <v>1.2983</v>
      </c>
      <c r="C150">
        <v>-4.1999999999999815E-3</v>
      </c>
      <c r="D150">
        <v>232.94499999999999</v>
      </c>
      <c r="E150">
        <v>99.78</v>
      </c>
      <c r="F150">
        <v>2.3345860893966726</v>
      </c>
      <c r="G150" s="20">
        <v>2.3327748796147674</v>
      </c>
      <c r="H150" s="20">
        <v>1.8112097819051876E-3</v>
      </c>
      <c r="I150">
        <v>-42839</v>
      </c>
      <c r="J150">
        <f t="shared" si="8"/>
        <v>-3912</v>
      </c>
      <c r="K150">
        <v>19606</v>
      </c>
      <c r="L150">
        <f>K150-Sum_Forms!J173</f>
        <v>3772</v>
      </c>
      <c r="M150">
        <v>-2.1849943894726103</v>
      </c>
      <c r="N150">
        <v>-2.4584438549955792</v>
      </c>
      <c r="O150">
        <v>0.27344946552296889</v>
      </c>
      <c r="P150">
        <v>2.6848999999999998</v>
      </c>
      <c r="Q150">
        <v>1.93</v>
      </c>
      <c r="R150">
        <v>0.71883496592051843</v>
      </c>
      <c r="S150">
        <v>0.61637598935350568</v>
      </c>
      <c r="T150">
        <v>0.10245897656701275</v>
      </c>
      <c r="U150">
        <v>10600500000000</v>
      </c>
      <c r="V150">
        <v>9826377</v>
      </c>
      <c r="W150">
        <v>1078780.1037961398</v>
      </c>
      <c r="X150">
        <v>1076395.694091253</v>
      </c>
      <c r="Y150">
        <v>2384.4097048868425</v>
      </c>
      <c r="Z150">
        <v>1.5297000000000001</v>
      </c>
      <c r="AA150">
        <v>1.5310999999999999</v>
      </c>
      <c r="AB150">
        <v>-1.3999999999998458E-3</v>
      </c>
      <c r="AC150" s="30">
        <v>0</v>
      </c>
      <c r="AD150" s="30">
        <v>149</v>
      </c>
      <c r="AE150">
        <f t="shared" si="6"/>
        <v>22201</v>
      </c>
      <c r="AF150" s="30">
        <f t="shared" si="7"/>
        <v>996474</v>
      </c>
      <c r="AG150" s="30">
        <v>1.0657000000000001</v>
      </c>
      <c r="AH150" s="30"/>
      <c r="AI150" s="30"/>
      <c r="AJ150" s="30"/>
      <c r="AK150" s="30"/>
    </row>
    <row r="151" spans="1:37" x14ac:dyDescent="0.25">
      <c r="A151" s="3">
        <v>41426</v>
      </c>
      <c r="B151">
        <v>1.3197000000000001</v>
      </c>
      <c r="C151">
        <v>2.1400000000000086E-2</v>
      </c>
      <c r="D151">
        <v>233.50399999999999</v>
      </c>
      <c r="E151">
        <v>99.89</v>
      </c>
      <c r="F151">
        <v>2.3376113725097607</v>
      </c>
      <c r="G151" s="20">
        <v>2.3345860893966726</v>
      </c>
      <c r="H151" s="20">
        <v>3.0252831130881397E-3</v>
      </c>
      <c r="I151">
        <v>-35965</v>
      </c>
      <c r="J151">
        <f t="shared" si="8"/>
        <v>6874</v>
      </c>
      <c r="K151">
        <v>20905</v>
      </c>
      <c r="L151">
        <f>K151-Sum_Forms!J174</f>
        <v>1299</v>
      </c>
      <c r="M151">
        <v>-1.7204018177469504</v>
      </c>
      <c r="N151">
        <v>-2.1849943894726103</v>
      </c>
      <c r="O151">
        <v>0.46459257172565982</v>
      </c>
      <c r="P151">
        <v>3.0703999999999998</v>
      </c>
      <c r="Q151">
        <v>2.2999999999999998</v>
      </c>
      <c r="R151">
        <v>0.74908806670140693</v>
      </c>
      <c r="S151">
        <v>0.71883496592051843</v>
      </c>
      <c r="T151">
        <v>3.0253100780888498E-2</v>
      </c>
      <c r="U151">
        <v>10650800000000</v>
      </c>
      <c r="V151">
        <v>9823241</v>
      </c>
      <c r="W151">
        <v>1084245.0063069817</v>
      </c>
      <c r="X151">
        <v>1078780.1037961398</v>
      </c>
      <c r="Y151">
        <v>5464.9025108418427</v>
      </c>
      <c r="Z151">
        <v>1.5492999999999999</v>
      </c>
      <c r="AA151">
        <v>1.5297000000000001</v>
      </c>
      <c r="AB151">
        <v>1.959999999999984E-2</v>
      </c>
      <c r="AC151" s="30">
        <v>0</v>
      </c>
      <c r="AD151" s="30">
        <v>150</v>
      </c>
      <c r="AE151">
        <f t="shared" si="6"/>
        <v>22500</v>
      </c>
      <c r="AF151" s="30">
        <f t="shared" si="7"/>
        <v>996474</v>
      </c>
      <c r="AG151" s="30">
        <v>1.0657000000000001</v>
      </c>
      <c r="AH151" s="30"/>
      <c r="AI151" s="30"/>
      <c r="AJ151" s="30"/>
      <c r="AK151" s="30"/>
    </row>
    <row r="152" spans="1:37" x14ac:dyDescent="0.25">
      <c r="A152" s="3">
        <v>41456</v>
      </c>
      <c r="B152">
        <v>1.3088</v>
      </c>
      <c r="C152">
        <v>-1.0900000000000132E-2</v>
      </c>
      <c r="D152">
        <v>233.596</v>
      </c>
      <c r="E152">
        <v>99.36</v>
      </c>
      <c r="F152">
        <v>2.3510064412238325</v>
      </c>
      <c r="G152" s="20">
        <v>2.3376113725097607</v>
      </c>
      <c r="H152" s="20">
        <v>1.3395068714071812E-2</v>
      </c>
      <c r="I152">
        <v>-37670</v>
      </c>
      <c r="J152">
        <f t="shared" si="8"/>
        <v>-1705</v>
      </c>
      <c r="K152">
        <v>15919</v>
      </c>
      <c r="L152">
        <f>K152-Sum_Forms!J175</f>
        <v>-4986</v>
      </c>
      <c r="M152">
        <v>-2.3663546705195051</v>
      </c>
      <c r="N152">
        <v>-1.7204018177469504</v>
      </c>
      <c r="O152">
        <v>-0.64595285277255465</v>
      </c>
      <c r="P152">
        <v>3.1012</v>
      </c>
      <c r="Q152">
        <v>2.58</v>
      </c>
      <c r="R152">
        <v>0.83193602476460726</v>
      </c>
      <c r="S152">
        <v>0.74908806670140693</v>
      </c>
      <c r="T152">
        <v>8.2847958063200333E-2</v>
      </c>
      <c r="U152">
        <v>10702100000000</v>
      </c>
      <c r="V152">
        <v>9831084</v>
      </c>
      <c r="W152">
        <v>1088598.1647598576</v>
      </c>
      <c r="X152">
        <v>1084245.0063069817</v>
      </c>
      <c r="Y152">
        <v>4353.1584528759122</v>
      </c>
      <c r="Z152">
        <v>1.5179</v>
      </c>
      <c r="AA152">
        <v>1.5492999999999999</v>
      </c>
      <c r="AB152">
        <v>-3.1399999999999872E-2</v>
      </c>
      <c r="AC152" s="30">
        <v>0</v>
      </c>
      <c r="AD152" s="30">
        <v>151</v>
      </c>
      <c r="AE152">
        <f t="shared" si="6"/>
        <v>22801</v>
      </c>
      <c r="AF152" s="30">
        <f t="shared" si="7"/>
        <v>996474</v>
      </c>
      <c r="AG152" s="30">
        <v>1.0657000000000001</v>
      </c>
      <c r="AH152" s="30"/>
      <c r="AI152" s="30"/>
      <c r="AJ152" s="30"/>
      <c r="AK152" s="30"/>
    </row>
    <row r="153" spans="1:37" x14ac:dyDescent="0.25">
      <c r="A153" s="3">
        <v>41487</v>
      </c>
      <c r="B153">
        <v>1.3313999999999999</v>
      </c>
      <c r="C153">
        <v>2.2599999999999953E-2</v>
      </c>
      <c r="D153">
        <v>233.87700000000001</v>
      </c>
      <c r="E153">
        <v>99.48</v>
      </c>
      <c r="F153">
        <v>2.3509951749095297</v>
      </c>
      <c r="G153" s="20">
        <v>2.3510064412238325</v>
      </c>
      <c r="H153" s="20">
        <v>-1.1266314302815772E-5</v>
      </c>
      <c r="I153">
        <v>-38083</v>
      </c>
      <c r="J153">
        <f t="shared" si="8"/>
        <v>-413</v>
      </c>
      <c r="K153">
        <v>16401</v>
      </c>
      <c r="L153">
        <f>K153-Sum_Forms!J176</f>
        <v>482</v>
      </c>
      <c r="M153">
        <v>-2.3219925614291812</v>
      </c>
      <c r="N153">
        <v>-2.3663546705195051</v>
      </c>
      <c r="O153">
        <v>4.4362109090323898E-2</v>
      </c>
      <c r="P153">
        <v>3.0964999999999998</v>
      </c>
      <c r="Q153">
        <v>2.74</v>
      </c>
      <c r="R153">
        <v>0.88487001453253689</v>
      </c>
      <c r="S153">
        <v>0.83193602476460726</v>
      </c>
      <c r="T153">
        <v>5.2933989767929623E-2</v>
      </c>
      <c r="U153">
        <v>10756500000000</v>
      </c>
      <c r="V153">
        <v>9877130</v>
      </c>
      <c r="W153">
        <v>1089030.9229502901</v>
      </c>
      <c r="X153">
        <v>1088598.1647598576</v>
      </c>
      <c r="Y153">
        <v>432.75819043256342</v>
      </c>
      <c r="Z153">
        <v>1.5505</v>
      </c>
      <c r="AA153">
        <v>1.5179</v>
      </c>
      <c r="AB153">
        <v>3.2599999999999962E-2</v>
      </c>
      <c r="AC153" s="30">
        <v>0</v>
      </c>
      <c r="AD153" s="30">
        <v>152</v>
      </c>
      <c r="AE153">
        <f t="shared" si="6"/>
        <v>23104</v>
      </c>
      <c r="AF153" s="30">
        <f t="shared" si="7"/>
        <v>996474</v>
      </c>
      <c r="AG153" s="30">
        <v>1.0657000000000001</v>
      </c>
      <c r="AH153" s="30"/>
      <c r="AI153" s="30"/>
      <c r="AJ153" s="30"/>
      <c r="AK153" s="30"/>
    </row>
    <row r="154" spans="1:37" x14ac:dyDescent="0.25">
      <c r="A154" s="3">
        <v>41518</v>
      </c>
      <c r="B154">
        <v>1.3364</v>
      </c>
      <c r="C154">
        <v>5.0000000000001155E-3</v>
      </c>
      <c r="D154">
        <v>234.149</v>
      </c>
      <c r="E154">
        <v>99.96</v>
      </c>
      <c r="F154">
        <v>2.3424269707883156</v>
      </c>
      <c r="G154" s="20">
        <v>2.3509951749095297</v>
      </c>
      <c r="H154" s="20">
        <v>-8.5682041212140625E-3</v>
      </c>
      <c r="I154">
        <v>-41317</v>
      </c>
      <c r="J154">
        <f t="shared" si="8"/>
        <v>-3234</v>
      </c>
      <c r="K154">
        <v>16349</v>
      </c>
      <c r="L154">
        <f>K154-Sum_Forms!J177</f>
        <v>-52</v>
      </c>
      <c r="M154">
        <v>-2.5271882072298002</v>
      </c>
      <c r="N154">
        <v>-2.3219925614291812</v>
      </c>
      <c r="O154">
        <v>-0.205195645800619</v>
      </c>
      <c r="P154">
        <v>3.4064999999999999</v>
      </c>
      <c r="Q154">
        <v>2.81</v>
      </c>
      <c r="R154">
        <v>0.82489358579186856</v>
      </c>
      <c r="S154">
        <v>0.88487001453253689</v>
      </c>
      <c r="T154">
        <v>-5.9976428740668331E-2</v>
      </c>
      <c r="U154">
        <v>10803400000000</v>
      </c>
      <c r="V154">
        <v>9871434</v>
      </c>
      <c r="W154">
        <v>1094410.396706294</v>
      </c>
      <c r="X154">
        <v>1089030.9229502901</v>
      </c>
      <c r="Y154">
        <v>5379.473756003892</v>
      </c>
      <c r="Z154">
        <v>1.5885</v>
      </c>
      <c r="AA154">
        <v>1.5505</v>
      </c>
      <c r="AB154">
        <v>3.8000000000000034E-2</v>
      </c>
      <c r="AC154" s="30">
        <v>0</v>
      </c>
      <c r="AD154" s="30">
        <v>153</v>
      </c>
      <c r="AE154">
        <f t="shared" si="6"/>
        <v>23409</v>
      </c>
      <c r="AF154" s="30">
        <f t="shared" si="7"/>
        <v>996474</v>
      </c>
      <c r="AG154" s="30">
        <v>1.0657000000000001</v>
      </c>
      <c r="AH154" s="30"/>
      <c r="AI154" s="30"/>
      <c r="AJ154" s="30"/>
      <c r="AK154" s="30"/>
    </row>
    <row r="155" spans="1:37" x14ac:dyDescent="0.25">
      <c r="A155" s="3">
        <v>41548</v>
      </c>
      <c r="B155">
        <v>1.3646</v>
      </c>
      <c r="C155">
        <v>2.8200000000000003E-2</v>
      </c>
      <c r="D155">
        <v>233.54599999999999</v>
      </c>
      <c r="E155">
        <v>99.84</v>
      </c>
      <c r="F155">
        <v>2.3392027243589744</v>
      </c>
      <c r="G155" s="20">
        <v>2.3424269707883156</v>
      </c>
      <c r="H155" s="20">
        <v>-3.2242464293412709E-3</v>
      </c>
      <c r="I155">
        <v>-37801</v>
      </c>
      <c r="J155">
        <f t="shared" si="8"/>
        <v>3516</v>
      </c>
      <c r="K155">
        <v>18909</v>
      </c>
      <c r="L155">
        <f>K155-Sum_Forms!J178</f>
        <v>2560</v>
      </c>
      <c r="M155">
        <v>-1.9991009572161405</v>
      </c>
      <c r="N155">
        <v>-2.5271882072298002</v>
      </c>
      <c r="O155">
        <v>0.52808725001365975</v>
      </c>
      <c r="P155">
        <v>3.1629999999999998</v>
      </c>
      <c r="Q155">
        <v>2.62</v>
      </c>
      <c r="R155">
        <v>0.828327537148277</v>
      </c>
      <c r="S155">
        <v>0.82489358579186856</v>
      </c>
      <c r="T155">
        <v>3.433951356408449E-3</v>
      </c>
      <c r="U155">
        <v>10906800000000</v>
      </c>
      <c r="V155">
        <v>9881102</v>
      </c>
      <c r="W155">
        <v>1103804.0089050797</v>
      </c>
      <c r="X155">
        <v>1094410.396706294</v>
      </c>
      <c r="Y155">
        <v>9393.6121987856459</v>
      </c>
      <c r="Z155">
        <v>1.6097999999999999</v>
      </c>
      <c r="AA155">
        <v>1.5885</v>
      </c>
      <c r="AB155">
        <v>2.1299999999999875E-2</v>
      </c>
      <c r="AC155" s="30">
        <v>0</v>
      </c>
      <c r="AD155" s="30">
        <v>154</v>
      </c>
      <c r="AE155">
        <f t="shared" si="6"/>
        <v>23716</v>
      </c>
      <c r="AF155" s="30">
        <f t="shared" si="7"/>
        <v>996474</v>
      </c>
      <c r="AG155" s="30">
        <v>1.0657000000000001</v>
      </c>
      <c r="AH155" s="30"/>
      <c r="AI155" s="30"/>
      <c r="AJ155" s="30"/>
      <c r="AK155" s="30"/>
    </row>
    <row r="156" spans="1:37" x14ac:dyDescent="0.25">
      <c r="A156" s="3">
        <v>41579</v>
      </c>
      <c r="B156">
        <v>1.3491</v>
      </c>
      <c r="C156">
        <v>-1.5500000000000069E-2</v>
      </c>
      <c r="D156">
        <v>233.06899999999999</v>
      </c>
      <c r="E156">
        <v>99.76</v>
      </c>
      <c r="F156">
        <v>2.336297113071371</v>
      </c>
      <c r="G156" s="20">
        <v>2.3392027243589744</v>
      </c>
      <c r="H156" s="20">
        <v>-2.9056112876033602E-3</v>
      </c>
      <c r="I156">
        <v>-34851</v>
      </c>
      <c r="J156">
        <f t="shared" si="8"/>
        <v>2950</v>
      </c>
      <c r="K156">
        <v>22786</v>
      </c>
      <c r="L156">
        <f>K156-Sum_Forms!J179</f>
        <v>3877</v>
      </c>
      <c r="M156">
        <v>-1.5294917932063548</v>
      </c>
      <c r="N156">
        <v>-1.9991009572161405</v>
      </c>
      <c r="O156">
        <v>0.4696091640097857</v>
      </c>
      <c r="P156">
        <v>3.1711999999999998</v>
      </c>
      <c r="Q156">
        <v>2.72</v>
      </c>
      <c r="R156">
        <v>0.85771947527749759</v>
      </c>
      <c r="S156">
        <v>0.828327537148277</v>
      </c>
      <c r="T156">
        <v>2.9391938129220585E-2</v>
      </c>
      <c r="U156">
        <v>10930300000000</v>
      </c>
      <c r="V156">
        <v>9891279</v>
      </c>
      <c r="W156">
        <v>1105044.150508746</v>
      </c>
      <c r="X156">
        <v>1103804.0089050797</v>
      </c>
      <c r="Y156">
        <v>1240.1416036663577</v>
      </c>
      <c r="Z156">
        <v>1.61</v>
      </c>
      <c r="AA156">
        <v>1.6097999999999999</v>
      </c>
      <c r="AB156">
        <v>2.0000000000020002E-4</v>
      </c>
      <c r="AC156" s="30">
        <v>0</v>
      </c>
      <c r="AD156" s="30">
        <v>155</v>
      </c>
      <c r="AE156">
        <f t="shared" si="6"/>
        <v>24025</v>
      </c>
      <c r="AF156" s="30">
        <f t="shared" si="7"/>
        <v>996474</v>
      </c>
      <c r="AG156" s="30">
        <v>1.0657000000000001</v>
      </c>
      <c r="AH156" s="30"/>
      <c r="AI156" s="30"/>
      <c r="AJ156" s="30"/>
      <c r="AK156" s="30"/>
    </row>
    <row r="157" spans="1:37" x14ac:dyDescent="0.25">
      <c r="A157" s="3">
        <v>41609</v>
      </c>
      <c r="B157">
        <v>1.3708</v>
      </c>
      <c r="C157">
        <v>2.1700000000000053E-2</v>
      </c>
      <c r="D157">
        <v>233.04900000000001</v>
      </c>
      <c r="E157">
        <v>100.11</v>
      </c>
      <c r="F157">
        <v>2.3279292777944263</v>
      </c>
      <c r="G157" s="20">
        <v>2.336297113071371</v>
      </c>
      <c r="H157" s="20">
        <v>-8.3678352769447351E-3</v>
      </c>
      <c r="I157">
        <v>-34813</v>
      </c>
      <c r="J157">
        <f t="shared" si="8"/>
        <v>38</v>
      </c>
      <c r="K157">
        <v>19616</v>
      </c>
      <c r="L157">
        <f>K157-Sum_Forms!J180</f>
        <v>-3170</v>
      </c>
      <c r="M157">
        <v>-1.7747247145187601</v>
      </c>
      <c r="N157">
        <v>-1.5294917932063548</v>
      </c>
      <c r="O157">
        <v>-0.24523292131240537</v>
      </c>
      <c r="P157">
        <v>3.3128000000000002</v>
      </c>
      <c r="Q157">
        <v>2.9</v>
      </c>
      <c r="R157">
        <v>0.87539241729050943</v>
      </c>
      <c r="S157">
        <v>0.85771947527749759</v>
      </c>
      <c r="T157">
        <v>1.7672942013011839E-2</v>
      </c>
      <c r="U157">
        <v>10995700000000</v>
      </c>
      <c r="V157">
        <v>9830378</v>
      </c>
      <c r="W157">
        <v>1118542.9492131432</v>
      </c>
      <c r="X157">
        <v>1105044.150508746</v>
      </c>
      <c r="Y157">
        <v>13498.798704397166</v>
      </c>
      <c r="Z157">
        <v>1.6383000000000001</v>
      </c>
      <c r="AA157">
        <v>1.61</v>
      </c>
      <c r="AB157">
        <v>2.8299999999999992E-2</v>
      </c>
      <c r="AC157" s="30">
        <v>0</v>
      </c>
      <c r="AD157" s="30">
        <v>156</v>
      </c>
      <c r="AE157">
        <f t="shared" si="6"/>
        <v>24336</v>
      </c>
      <c r="AF157" s="30">
        <f t="shared" si="7"/>
        <v>996474</v>
      </c>
      <c r="AG157" s="30">
        <v>1.0657000000000001</v>
      </c>
      <c r="AH157" s="30"/>
      <c r="AI157" s="30"/>
      <c r="AJ157" s="30"/>
      <c r="AK157" s="30"/>
    </row>
    <row r="158" spans="1:37" x14ac:dyDescent="0.25">
      <c r="A158" s="3">
        <v>41640</v>
      </c>
      <c r="B158">
        <v>1.3617999999999999</v>
      </c>
      <c r="C158">
        <v>-9.000000000000119E-3</v>
      </c>
      <c r="D158">
        <v>233.916</v>
      </c>
      <c r="E158">
        <v>99</v>
      </c>
      <c r="F158">
        <v>2.3627878787878789</v>
      </c>
      <c r="G158" s="20">
        <v>2.3279292777944263</v>
      </c>
      <c r="H158" s="20">
        <v>3.4858600993452615E-2</v>
      </c>
      <c r="I158">
        <v>-38834</v>
      </c>
      <c r="J158">
        <f t="shared" si="8"/>
        <v>-4021</v>
      </c>
      <c r="K158">
        <v>19989</v>
      </c>
      <c r="L158">
        <f>K158-Sum_Forms!J181</f>
        <v>373</v>
      </c>
      <c r="M158">
        <v>-1.942768522687478</v>
      </c>
      <c r="N158">
        <v>-1.7747247145187601</v>
      </c>
      <c r="O158">
        <v>-0.16804380816871789</v>
      </c>
      <c r="P158">
        <v>3.2117</v>
      </c>
      <c r="Q158">
        <v>2.86</v>
      </c>
      <c r="R158">
        <v>0.89049413083413764</v>
      </c>
      <c r="S158">
        <v>0.87539241729050943</v>
      </c>
      <c r="T158">
        <v>1.5101713543628215E-2</v>
      </c>
      <c r="U158">
        <v>11048600000000</v>
      </c>
      <c r="V158">
        <v>9869952</v>
      </c>
      <c r="W158">
        <v>1119417.804666122</v>
      </c>
      <c r="X158">
        <v>1118542.9492131432</v>
      </c>
      <c r="Y158">
        <v>874.85545297875069</v>
      </c>
      <c r="Z158">
        <v>1.647</v>
      </c>
      <c r="AA158">
        <v>1.6383000000000001</v>
      </c>
      <c r="AB158">
        <v>8.69999999999993E-3</v>
      </c>
      <c r="AC158" s="30">
        <v>0</v>
      </c>
      <c r="AD158" s="30">
        <v>157</v>
      </c>
      <c r="AE158">
        <f t="shared" si="6"/>
        <v>24649</v>
      </c>
      <c r="AF158" s="30">
        <f t="shared" si="7"/>
        <v>996474</v>
      </c>
      <c r="AG158" s="30">
        <v>1.0657000000000001</v>
      </c>
      <c r="AH158" s="30"/>
      <c r="AI158" s="30"/>
      <c r="AJ158" s="30"/>
      <c r="AK158" s="30"/>
    </row>
    <row r="159" spans="1:37" x14ac:dyDescent="0.25">
      <c r="A159" s="3">
        <v>41671</v>
      </c>
      <c r="B159">
        <v>1.3665</v>
      </c>
      <c r="C159">
        <v>4.7000000000001485E-3</v>
      </c>
      <c r="D159">
        <v>234.78100000000001</v>
      </c>
      <c r="E159">
        <v>99.3</v>
      </c>
      <c r="F159">
        <v>2.3643605236656597</v>
      </c>
      <c r="G159" s="20">
        <v>2.3627878787878789</v>
      </c>
      <c r="H159" s="20">
        <v>1.5726448777808599E-3</v>
      </c>
      <c r="I159">
        <v>-40825</v>
      </c>
      <c r="J159">
        <f t="shared" si="8"/>
        <v>-1991</v>
      </c>
      <c r="K159">
        <v>21410</v>
      </c>
      <c r="L159">
        <f>K159-Sum_Forms!J182</f>
        <v>1421</v>
      </c>
      <c r="M159">
        <v>-1.9068192433442317</v>
      </c>
      <c r="N159">
        <v>-1.942768522687478</v>
      </c>
      <c r="O159">
        <v>3.5949279343246321E-2</v>
      </c>
      <c r="P159">
        <v>3.089</v>
      </c>
      <c r="Q159">
        <v>2.71</v>
      </c>
      <c r="R159">
        <v>0.87730657170605375</v>
      </c>
      <c r="S159">
        <v>0.89049413083413764</v>
      </c>
      <c r="T159">
        <v>-1.3187559128083892E-2</v>
      </c>
      <c r="U159">
        <v>11131600000000</v>
      </c>
      <c r="V159">
        <v>9888966</v>
      </c>
      <c r="W159">
        <v>1125658.6381225297</v>
      </c>
      <c r="X159">
        <v>1119417.804666122</v>
      </c>
      <c r="Y159">
        <v>6240.8334564077668</v>
      </c>
      <c r="Z159">
        <v>1.6557999999999999</v>
      </c>
      <c r="AA159">
        <v>1.647</v>
      </c>
      <c r="AB159">
        <v>8.799999999999919E-3</v>
      </c>
      <c r="AC159" s="30">
        <v>0</v>
      </c>
      <c r="AD159" s="30">
        <v>158</v>
      </c>
      <c r="AE159">
        <f t="shared" si="6"/>
        <v>24964</v>
      </c>
      <c r="AF159" s="30">
        <f t="shared" si="7"/>
        <v>996474</v>
      </c>
      <c r="AG159" s="30">
        <v>1.0657000000000001</v>
      </c>
      <c r="AH159" s="30"/>
      <c r="AI159" s="30"/>
      <c r="AJ159" s="30"/>
      <c r="AK159" s="30"/>
    </row>
    <row r="160" spans="1:37" x14ac:dyDescent="0.25">
      <c r="A160" s="3">
        <v>41699</v>
      </c>
      <c r="B160">
        <v>1.3828</v>
      </c>
      <c r="C160">
        <v>1.6299999999999981E-2</v>
      </c>
      <c r="D160">
        <v>236.29300000000001</v>
      </c>
      <c r="E160">
        <v>100.23</v>
      </c>
      <c r="F160">
        <v>2.3575077322159035</v>
      </c>
      <c r="G160" s="20">
        <v>2.3643605236656597</v>
      </c>
      <c r="H160" s="20">
        <v>-6.852791449756257E-3</v>
      </c>
      <c r="I160">
        <v>-40855</v>
      </c>
      <c r="J160">
        <f t="shared" si="8"/>
        <v>-30</v>
      </c>
      <c r="K160">
        <v>19228</v>
      </c>
      <c r="L160">
        <f>K160-Sum_Forms!J183</f>
        <v>-2182</v>
      </c>
      <c r="M160">
        <v>-2.1247659662991469</v>
      </c>
      <c r="N160">
        <v>-1.9068192433442317</v>
      </c>
      <c r="O160">
        <v>-0.21794672295491524</v>
      </c>
      <c r="P160">
        <v>2.8860999999999999</v>
      </c>
      <c r="Q160">
        <v>2.72</v>
      </c>
      <c r="R160">
        <v>0.94244828661515545</v>
      </c>
      <c r="S160">
        <v>0.87730657170605375</v>
      </c>
      <c r="T160">
        <v>6.51417149091017E-2</v>
      </c>
      <c r="U160">
        <v>11175600000000</v>
      </c>
      <c r="V160">
        <v>9892410</v>
      </c>
      <c r="W160">
        <v>1129714.5993746722</v>
      </c>
      <c r="X160">
        <v>1125658.6381225297</v>
      </c>
      <c r="Y160">
        <v>4055.9612521424424</v>
      </c>
      <c r="Z160">
        <v>1.6624000000000001</v>
      </c>
      <c r="AA160">
        <v>1.6557999999999999</v>
      </c>
      <c r="AB160">
        <v>6.6000000000001613E-3</v>
      </c>
      <c r="AC160" s="30">
        <v>0</v>
      </c>
      <c r="AD160" s="30">
        <v>159</v>
      </c>
      <c r="AE160">
        <f t="shared" si="6"/>
        <v>25281</v>
      </c>
      <c r="AF160" s="30">
        <f t="shared" si="7"/>
        <v>996474</v>
      </c>
      <c r="AG160" s="30">
        <v>1.0657000000000001</v>
      </c>
      <c r="AH160" s="30"/>
      <c r="AI160" s="30"/>
      <c r="AJ160" s="30"/>
      <c r="AK160" s="30"/>
    </row>
    <row r="161" spans="1:37" x14ac:dyDescent="0.25">
      <c r="A161" s="3">
        <v>41730</v>
      </c>
      <c r="B161">
        <v>1.381</v>
      </c>
      <c r="C161">
        <v>-1.8000000000000238E-3</v>
      </c>
      <c r="D161">
        <v>237.072</v>
      </c>
      <c r="E161">
        <v>100.38</v>
      </c>
      <c r="F161">
        <v>2.3617453676031084</v>
      </c>
      <c r="G161" s="20">
        <v>2.3575077322159035</v>
      </c>
      <c r="H161" s="20">
        <v>4.2376353872048966E-3</v>
      </c>
      <c r="I161">
        <v>-44019</v>
      </c>
      <c r="J161">
        <f t="shared" si="8"/>
        <v>-3164</v>
      </c>
      <c r="K161">
        <v>18004</v>
      </c>
      <c r="L161">
        <f>K161-Sum_Forms!J184</f>
        <v>-1224</v>
      </c>
      <c r="M161">
        <v>-2.444956676294157</v>
      </c>
      <c r="N161">
        <v>-2.1247659662991469</v>
      </c>
      <c r="O161">
        <v>-0.32019070999501009</v>
      </c>
      <c r="P161">
        <v>2.6103999999999998</v>
      </c>
      <c r="Q161">
        <v>2.71</v>
      </c>
      <c r="R161">
        <v>1.038155072019614</v>
      </c>
      <c r="S161">
        <v>0.94244828661515545</v>
      </c>
      <c r="T161">
        <v>9.5706785404458539E-2</v>
      </c>
      <c r="U161">
        <v>11232200000000</v>
      </c>
      <c r="V161">
        <v>9877896</v>
      </c>
      <c r="W161">
        <v>1137104.500796526</v>
      </c>
      <c r="X161">
        <v>1129714.5993746722</v>
      </c>
      <c r="Y161">
        <v>7389.9014218538068</v>
      </c>
      <c r="Z161">
        <v>1.6748000000000001</v>
      </c>
      <c r="AA161">
        <v>1.6624000000000001</v>
      </c>
      <c r="AB161">
        <v>1.2399999999999967E-2</v>
      </c>
      <c r="AC161" s="30">
        <v>0</v>
      </c>
      <c r="AD161" s="30">
        <v>160</v>
      </c>
      <c r="AE161">
        <f t="shared" si="6"/>
        <v>25600</v>
      </c>
      <c r="AF161" s="30">
        <f t="shared" si="7"/>
        <v>996474</v>
      </c>
      <c r="AG161" s="30">
        <v>1.0657000000000001</v>
      </c>
      <c r="AH161" s="30"/>
      <c r="AI161" s="30"/>
      <c r="AJ161" s="30"/>
      <c r="AK161" s="30"/>
    </row>
    <row r="162" spans="1:37" x14ac:dyDescent="0.25">
      <c r="A162" s="3">
        <v>41760</v>
      </c>
      <c r="B162">
        <v>1.3738999999999999</v>
      </c>
      <c r="C162">
        <v>-7.1000000000001062E-3</v>
      </c>
      <c r="D162">
        <v>237.9</v>
      </c>
      <c r="E162">
        <v>100.27</v>
      </c>
      <c r="F162">
        <v>2.3725939962102327</v>
      </c>
      <c r="G162" s="20">
        <v>2.3617453676031084</v>
      </c>
      <c r="H162" s="20">
        <v>1.0848628607124322E-2</v>
      </c>
      <c r="I162">
        <v>-41075</v>
      </c>
      <c r="J162">
        <f t="shared" si="8"/>
        <v>2944</v>
      </c>
      <c r="K162">
        <v>18382</v>
      </c>
      <c r="L162">
        <f>K162-Sum_Forms!J185</f>
        <v>378</v>
      </c>
      <c r="M162">
        <v>-2.2345229028397346</v>
      </c>
      <c r="N162">
        <v>-2.444956676294157</v>
      </c>
      <c r="O162">
        <v>0.21043377345442238</v>
      </c>
      <c r="P162">
        <v>2.5548999999999999</v>
      </c>
      <c r="Q162">
        <v>2.56</v>
      </c>
      <c r="R162">
        <v>1.0019961642334339</v>
      </c>
      <c r="S162">
        <v>1.038155072019614</v>
      </c>
      <c r="T162">
        <v>-3.6158907786180139E-2</v>
      </c>
      <c r="U162">
        <v>11299500000000</v>
      </c>
      <c r="V162">
        <v>9936522</v>
      </c>
      <c r="W162">
        <v>1137168.5183205954</v>
      </c>
      <c r="X162">
        <v>1137104.500796526</v>
      </c>
      <c r="Y162">
        <v>64.017524069407955</v>
      </c>
      <c r="Z162">
        <v>1.6841999999999999</v>
      </c>
      <c r="AA162">
        <v>1.6748000000000001</v>
      </c>
      <c r="AB162">
        <v>9.3999999999998529E-3</v>
      </c>
      <c r="AC162" s="30">
        <v>0</v>
      </c>
      <c r="AD162" s="30">
        <v>161</v>
      </c>
      <c r="AE162">
        <f t="shared" si="6"/>
        <v>25921</v>
      </c>
      <c r="AF162" s="30">
        <f t="shared" si="7"/>
        <v>996474</v>
      </c>
      <c r="AG162" s="30">
        <v>1.0657000000000001</v>
      </c>
      <c r="AH162" s="30"/>
      <c r="AI162" s="30"/>
      <c r="AJ162" s="30"/>
      <c r="AK162" s="30"/>
    </row>
    <row r="163" spans="1:37" x14ac:dyDescent="0.25">
      <c r="A163" s="3">
        <v>41791</v>
      </c>
      <c r="B163">
        <v>1.3594999999999999</v>
      </c>
      <c r="C163">
        <v>-1.4399999999999968E-2</v>
      </c>
      <c r="D163">
        <v>238.34299999999999</v>
      </c>
      <c r="E163">
        <v>100.38</v>
      </c>
      <c r="F163">
        <v>2.3744072524407254</v>
      </c>
      <c r="G163" s="20">
        <v>2.3725939962102327</v>
      </c>
      <c r="H163" s="20">
        <v>1.8132562304926658E-3</v>
      </c>
      <c r="I163">
        <v>-40740</v>
      </c>
      <c r="J163">
        <f t="shared" si="8"/>
        <v>335</v>
      </c>
      <c r="K163">
        <v>10660</v>
      </c>
      <c r="L163">
        <f>K163-Sum_Forms!J186</f>
        <v>-7722</v>
      </c>
      <c r="M163">
        <v>-3.8217636022514072</v>
      </c>
      <c r="N163">
        <v>-2.2345229028397346</v>
      </c>
      <c r="O163">
        <v>-1.5872406994116726</v>
      </c>
      <c r="P163">
        <v>2.2768999999999999</v>
      </c>
      <c r="Q163">
        <v>2.6</v>
      </c>
      <c r="R163">
        <v>1.1419034652378235</v>
      </c>
      <c r="S163">
        <v>1.0019961642334339</v>
      </c>
      <c r="T163">
        <v>0.13990730100438964</v>
      </c>
      <c r="U163">
        <v>11348800000000</v>
      </c>
      <c r="V163">
        <v>9973711</v>
      </c>
      <c r="W163">
        <v>1137871.349991994</v>
      </c>
      <c r="X163">
        <v>1137168.5183205954</v>
      </c>
      <c r="Y163">
        <v>702.8316713985987</v>
      </c>
      <c r="Z163">
        <v>1.6908000000000001</v>
      </c>
      <c r="AA163">
        <v>1.6841999999999999</v>
      </c>
      <c r="AB163">
        <v>6.6000000000001613E-3</v>
      </c>
      <c r="AC163" s="30">
        <v>0</v>
      </c>
      <c r="AD163" s="30">
        <v>162</v>
      </c>
      <c r="AE163">
        <f t="shared" si="6"/>
        <v>26244</v>
      </c>
      <c r="AF163" s="30">
        <f t="shared" si="7"/>
        <v>996474</v>
      </c>
      <c r="AG163" s="30">
        <v>1.0657000000000001</v>
      </c>
      <c r="AH163" s="30"/>
      <c r="AI163" s="30"/>
      <c r="AJ163" s="30"/>
      <c r="AK163" s="30"/>
    </row>
    <row r="164" spans="1:37" x14ac:dyDescent="0.25">
      <c r="A164" s="3">
        <v>41821</v>
      </c>
      <c r="B164">
        <v>1.3532999999999999</v>
      </c>
      <c r="C164">
        <v>-6.1999999999999833E-3</v>
      </c>
      <c r="D164">
        <v>238.25</v>
      </c>
      <c r="E164">
        <v>99.73</v>
      </c>
      <c r="F164">
        <v>2.388950165446706</v>
      </c>
      <c r="G164" s="20">
        <v>2.3744072524407254</v>
      </c>
      <c r="H164" s="20">
        <v>1.4542913005980651E-2</v>
      </c>
      <c r="I164">
        <v>-39287</v>
      </c>
      <c r="J164">
        <f t="shared" si="8"/>
        <v>1453</v>
      </c>
      <c r="K164">
        <v>21087</v>
      </c>
      <c r="L164">
        <f>K164-Sum_Forms!J187</f>
        <v>10427</v>
      </c>
      <c r="M164">
        <v>-1.8630910039360744</v>
      </c>
      <c r="N164">
        <v>-3.8217636022514072</v>
      </c>
      <c r="O164">
        <v>1.9586725983153328</v>
      </c>
      <c r="P164">
        <v>2.1606999999999998</v>
      </c>
      <c r="Q164">
        <v>2.54</v>
      </c>
      <c r="R164">
        <v>1.1755449622807423</v>
      </c>
      <c r="S164">
        <v>1.1419034652378235</v>
      </c>
      <c r="T164">
        <v>3.3641497042918855E-2</v>
      </c>
      <c r="U164">
        <v>11408800000000</v>
      </c>
      <c r="V164">
        <v>10005654</v>
      </c>
      <c r="W164">
        <v>1140235.3109551859</v>
      </c>
      <c r="X164">
        <v>1137871.349991994</v>
      </c>
      <c r="Y164">
        <v>2363.9609631919302</v>
      </c>
      <c r="Z164">
        <v>1.7065999999999999</v>
      </c>
      <c r="AA164">
        <v>1.6908000000000001</v>
      </c>
      <c r="AB164">
        <v>1.5799999999999814E-2</v>
      </c>
      <c r="AC164" s="30">
        <v>0</v>
      </c>
      <c r="AD164" s="30">
        <v>163</v>
      </c>
      <c r="AE164">
        <f t="shared" si="6"/>
        <v>26569</v>
      </c>
      <c r="AF164" s="30">
        <f t="shared" si="7"/>
        <v>996474</v>
      </c>
      <c r="AG164" s="30">
        <v>1.0657000000000001</v>
      </c>
      <c r="AH164" s="30"/>
      <c r="AI164" s="30"/>
      <c r="AJ164" s="30"/>
      <c r="AK164" s="30"/>
    </row>
    <row r="165" spans="1:37" x14ac:dyDescent="0.25">
      <c r="A165" s="3">
        <v>41852</v>
      </c>
      <c r="B165">
        <v>1.3314999999999999</v>
      </c>
      <c r="C165">
        <v>-2.1800000000000042E-2</v>
      </c>
      <c r="D165">
        <v>237.852</v>
      </c>
      <c r="E165">
        <v>99.84</v>
      </c>
      <c r="F165">
        <v>2.3823317307692307</v>
      </c>
      <c r="G165" s="20">
        <v>2.388950165446706</v>
      </c>
      <c r="H165" s="20">
        <v>-6.61843467747536E-3</v>
      </c>
      <c r="I165">
        <v>-38441</v>
      </c>
      <c r="J165">
        <f t="shared" si="8"/>
        <v>846</v>
      </c>
      <c r="K165">
        <v>18171</v>
      </c>
      <c r="L165">
        <f>K165-Sum_Forms!J188</f>
        <v>-2916</v>
      </c>
      <c r="M165">
        <v>-2.1155137306697487</v>
      </c>
      <c r="N165">
        <v>-1.8630910039360744</v>
      </c>
      <c r="O165">
        <v>-0.25242272673367427</v>
      </c>
      <c r="P165">
        <v>1.9906999999999999</v>
      </c>
      <c r="Q165">
        <v>2.42</v>
      </c>
      <c r="R165">
        <v>1.2156527854523536</v>
      </c>
      <c r="S165">
        <v>1.1755449622807423</v>
      </c>
      <c r="T165">
        <v>4.0107823171611212E-2</v>
      </c>
      <c r="U165">
        <v>11436500000000</v>
      </c>
      <c r="V165">
        <v>10059235</v>
      </c>
      <c r="W165">
        <v>1136915.4811474232</v>
      </c>
      <c r="X165">
        <v>1140235.3109551859</v>
      </c>
      <c r="Y165">
        <v>-3319.8298077627551</v>
      </c>
      <c r="Z165">
        <v>1.67</v>
      </c>
      <c r="AA165">
        <v>1.7065999999999999</v>
      </c>
      <c r="AB165">
        <v>-3.6599999999999966E-2</v>
      </c>
      <c r="AC165" s="30">
        <v>0</v>
      </c>
      <c r="AD165" s="30">
        <v>164</v>
      </c>
      <c r="AE165">
        <f t="shared" si="6"/>
        <v>26896</v>
      </c>
      <c r="AF165" s="30">
        <f t="shared" si="7"/>
        <v>996474</v>
      </c>
      <c r="AG165" s="30">
        <v>1.0657000000000001</v>
      </c>
      <c r="AH165" s="30"/>
      <c r="AI165" s="30"/>
      <c r="AJ165" s="30"/>
      <c r="AK165" s="30"/>
    </row>
    <row r="166" spans="1:37" x14ac:dyDescent="0.25">
      <c r="A166" s="3">
        <v>41883</v>
      </c>
      <c r="B166">
        <v>1.2888999999999999</v>
      </c>
      <c r="C166">
        <v>-4.2599999999999971E-2</v>
      </c>
      <c r="D166">
        <v>238.03100000000001</v>
      </c>
      <c r="E166">
        <v>100.28</v>
      </c>
      <c r="F166">
        <v>2.3736637415237336</v>
      </c>
      <c r="G166" s="20">
        <v>2.3823317307692307</v>
      </c>
      <c r="H166" s="20">
        <v>-8.6679892454970542E-3</v>
      </c>
      <c r="I166">
        <v>-41687</v>
      </c>
      <c r="J166">
        <f t="shared" si="8"/>
        <v>-3246</v>
      </c>
      <c r="K166">
        <v>28893</v>
      </c>
      <c r="L166">
        <f>K166-Sum_Forms!J189</f>
        <v>10722</v>
      </c>
      <c r="M166">
        <v>-1.4428062160384869</v>
      </c>
      <c r="N166">
        <v>-2.1155137306697487</v>
      </c>
      <c r="O166">
        <v>0.67270751463126177</v>
      </c>
      <c r="P166">
        <v>1.849</v>
      </c>
      <c r="Q166">
        <v>2.5299999999999998</v>
      </c>
      <c r="R166">
        <v>1.3683071930773389</v>
      </c>
      <c r="S166">
        <v>1.2156527854523536</v>
      </c>
      <c r="T166">
        <v>0.15265440762498539</v>
      </c>
      <c r="U166">
        <v>11467900000000</v>
      </c>
      <c r="V166">
        <v>10103007</v>
      </c>
      <c r="W166">
        <v>1135097.6991305659</v>
      </c>
      <c r="X166">
        <v>1136915.4811474232</v>
      </c>
      <c r="Y166">
        <v>-1817.7820168572944</v>
      </c>
      <c r="Z166">
        <v>1.629</v>
      </c>
      <c r="AA166">
        <v>1.67</v>
      </c>
      <c r="AB166">
        <v>-4.0999999999999925E-2</v>
      </c>
      <c r="AC166" s="30">
        <v>0</v>
      </c>
      <c r="AD166" s="30">
        <v>165</v>
      </c>
      <c r="AE166">
        <f t="shared" si="6"/>
        <v>27225</v>
      </c>
      <c r="AF166" s="30">
        <f t="shared" si="7"/>
        <v>996474</v>
      </c>
      <c r="AG166" s="30">
        <v>1.0657000000000001</v>
      </c>
      <c r="AH166" s="30"/>
      <c r="AI166" s="30"/>
      <c r="AJ166" s="30"/>
      <c r="AK166" s="30"/>
    </row>
    <row r="167" spans="1:37" x14ac:dyDescent="0.25">
      <c r="A167" s="3">
        <v>41913</v>
      </c>
      <c r="B167">
        <v>1.2677</v>
      </c>
      <c r="C167">
        <v>-2.1199999999999886E-2</v>
      </c>
      <c r="D167">
        <v>237.43299999999999</v>
      </c>
      <c r="E167">
        <v>100.22</v>
      </c>
      <c r="F167">
        <v>2.369117940530832</v>
      </c>
      <c r="G167" s="20">
        <v>2.3736637415237336</v>
      </c>
      <c r="H167" s="20">
        <v>-4.545800992901583E-3</v>
      </c>
      <c r="I167">
        <v>-41024</v>
      </c>
      <c r="J167">
        <f t="shared" si="8"/>
        <v>663</v>
      </c>
      <c r="K167">
        <v>28343</v>
      </c>
      <c r="L167">
        <f>K167-Sum_Forms!J190</f>
        <v>-550</v>
      </c>
      <c r="M167">
        <v>-1.447412059415023</v>
      </c>
      <c r="N167">
        <v>-1.4428062160384869</v>
      </c>
      <c r="O167">
        <v>-4.605843376536134E-3</v>
      </c>
      <c r="P167">
        <v>1.6914</v>
      </c>
      <c r="Q167">
        <v>2.2999999999999998</v>
      </c>
      <c r="R167">
        <v>1.3598202672342437</v>
      </c>
      <c r="S167">
        <v>1.3683071930773389</v>
      </c>
      <c r="T167">
        <v>-8.4869258430952943E-3</v>
      </c>
      <c r="U167">
        <v>11512800000000</v>
      </c>
      <c r="V167">
        <v>10120169</v>
      </c>
      <c r="W167">
        <v>1137609.4608696753</v>
      </c>
      <c r="X167">
        <v>1135097.6991305659</v>
      </c>
      <c r="Y167">
        <v>2511.76173910941</v>
      </c>
      <c r="Z167">
        <v>1.6073999999999999</v>
      </c>
      <c r="AA167">
        <v>1.629</v>
      </c>
      <c r="AB167">
        <v>-2.1600000000000064E-2</v>
      </c>
      <c r="AC167" s="30">
        <v>1</v>
      </c>
      <c r="AD167" s="30">
        <v>166</v>
      </c>
      <c r="AE167">
        <f t="shared" si="6"/>
        <v>27556</v>
      </c>
      <c r="AF167" s="30">
        <f t="shared" si="7"/>
        <v>996474</v>
      </c>
      <c r="AG167" s="30">
        <v>1.0657000000000001</v>
      </c>
      <c r="AH167" s="30"/>
      <c r="AI167" s="30"/>
      <c r="AJ167" s="30"/>
      <c r="AK167" s="30"/>
    </row>
    <row r="168" spans="1:37" x14ac:dyDescent="0.25">
      <c r="A168" s="3">
        <v>41944</v>
      </c>
      <c r="B168">
        <v>1.2473000000000001</v>
      </c>
      <c r="C168">
        <v>-2.0399999999999974E-2</v>
      </c>
      <c r="D168">
        <v>236.15100000000001</v>
      </c>
      <c r="E168">
        <v>100.04</v>
      </c>
      <c r="F168">
        <v>2.3605657736905239</v>
      </c>
      <c r="G168" s="20">
        <v>2.369117940530832</v>
      </c>
      <c r="H168" s="20">
        <v>-8.5521668403081286E-3</v>
      </c>
      <c r="I168">
        <v>-39640</v>
      </c>
      <c r="J168">
        <f t="shared" si="8"/>
        <v>1384</v>
      </c>
      <c r="K168">
        <v>21652</v>
      </c>
      <c r="L168">
        <f>K168-Sum_Forms!J191</f>
        <v>-6691</v>
      </c>
      <c r="M168">
        <v>-1.8307777572510622</v>
      </c>
      <c r="N168">
        <v>-1.447412059415023</v>
      </c>
      <c r="O168">
        <v>-0.38336569783603913</v>
      </c>
      <c r="P168">
        <v>1.6195999999999999</v>
      </c>
      <c r="Q168">
        <v>2.33</v>
      </c>
      <c r="R168">
        <v>1.4386268214373921</v>
      </c>
      <c r="S168">
        <v>1.3598202672342437</v>
      </c>
      <c r="T168">
        <v>7.8806554203148416E-2</v>
      </c>
      <c r="U168">
        <v>11568600000000</v>
      </c>
      <c r="V168">
        <v>10194494</v>
      </c>
      <c r="W168">
        <v>1134789.0341590275</v>
      </c>
      <c r="X168">
        <v>1137609.4608696753</v>
      </c>
      <c r="Y168">
        <v>-2820.4267106477637</v>
      </c>
      <c r="Z168">
        <v>1.5770999999999999</v>
      </c>
      <c r="AA168">
        <v>1.6073999999999999</v>
      </c>
      <c r="AB168">
        <v>-3.0299999999999994E-2</v>
      </c>
      <c r="AC168" s="30">
        <v>1</v>
      </c>
      <c r="AD168" s="30">
        <v>167</v>
      </c>
      <c r="AE168">
        <f t="shared" si="6"/>
        <v>27889</v>
      </c>
      <c r="AF168" s="30">
        <f t="shared" si="7"/>
        <v>996474</v>
      </c>
      <c r="AG168" s="30">
        <v>1.0657000000000001</v>
      </c>
      <c r="AH168" s="30"/>
      <c r="AI168" s="30"/>
      <c r="AJ168" s="30"/>
      <c r="AK168" s="30"/>
    </row>
    <row r="169" spans="1:37" x14ac:dyDescent="0.25">
      <c r="A169" s="3">
        <v>41974</v>
      </c>
      <c r="B169">
        <v>1.2329000000000001</v>
      </c>
      <c r="C169">
        <v>-1.4399999999999968E-2</v>
      </c>
      <c r="D169">
        <v>234.81200000000001</v>
      </c>
      <c r="E169">
        <v>99.94</v>
      </c>
      <c r="F169">
        <v>2.3495297178306984</v>
      </c>
      <c r="G169" s="20">
        <v>2.3605657736905239</v>
      </c>
      <c r="H169" s="20">
        <v>-1.1036055859825478E-2</v>
      </c>
      <c r="I169">
        <v>-43749</v>
      </c>
      <c r="J169">
        <f t="shared" si="8"/>
        <v>-4109</v>
      </c>
      <c r="K169">
        <v>26332</v>
      </c>
      <c r="L169">
        <f>K169-Sum_Forms!J192</f>
        <v>4680</v>
      </c>
      <c r="M169">
        <v>-1.6614385538508278</v>
      </c>
      <c r="N169">
        <v>-1.8307777572510622</v>
      </c>
      <c r="O169">
        <v>0.16933920340023434</v>
      </c>
      <c r="P169">
        <v>1.4509000000000001</v>
      </c>
      <c r="Q169">
        <v>2.21</v>
      </c>
      <c r="R169">
        <v>1.5231925012061478</v>
      </c>
      <c r="S169">
        <v>1.4386268214373921</v>
      </c>
      <c r="T169">
        <v>8.456567976875573E-2</v>
      </c>
      <c r="U169">
        <v>11649200000000</v>
      </c>
      <c r="V169">
        <v>10322103</v>
      </c>
      <c r="W169">
        <v>1128568.4709792181</v>
      </c>
      <c r="X169">
        <v>1134789.0341590275</v>
      </c>
      <c r="Y169">
        <v>-6220.5631798093673</v>
      </c>
      <c r="Z169">
        <v>1.5644</v>
      </c>
      <c r="AA169">
        <v>1.5770999999999999</v>
      </c>
      <c r="AB169">
        <v>-1.2699999999999934E-2</v>
      </c>
      <c r="AC169" s="30">
        <v>1</v>
      </c>
      <c r="AD169" s="30">
        <v>168</v>
      </c>
      <c r="AE169">
        <f t="shared" si="6"/>
        <v>28224</v>
      </c>
      <c r="AF169" s="30">
        <f t="shared" si="7"/>
        <v>996474</v>
      </c>
      <c r="AG169" s="30">
        <v>1.0657000000000001</v>
      </c>
      <c r="AH169" s="30"/>
      <c r="AI169" s="30"/>
      <c r="AJ169" s="30"/>
      <c r="AK169" s="30"/>
    </row>
    <row r="170" spans="1:37" x14ac:dyDescent="0.25">
      <c r="A170" s="3">
        <v>42005</v>
      </c>
      <c r="B170">
        <v>1.1615</v>
      </c>
      <c r="C170">
        <v>-7.140000000000013E-2</v>
      </c>
      <c r="D170">
        <v>233.70699999999999</v>
      </c>
      <c r="E170">
        <v>98.4</v>
      </c>
      <c r="F170">
        <v>2.375071138211382</v>
      </c>
      <c r="G170" s="20">
        <v>2.3495297178306984</v>
      </c>
      <c r="H170" s="20">
        <v>2.5541420380683633E-2</v>
      </c>
      <c r="I170">
        <v>-42057</v>
      </c>
      <c r="J170">
        <f t="shared" si="8"/>
        <v>1692</v>
      </c>
      <c r="K170">
        <v>28798</v>
      </c>
      <c r="L170">
        <f>K170-Sum_Forms!J193</f>
        <v>2466</v>
      </c>
      <c r="M170">
        <v>-1.460413917633169</v>
      </c>
      <c r="N170">
        <v>-1.6614385538508278</v>
      </c>
      <c r="O170">
        <v>0.20102463621765887</v>
      </c>
      <c r="P170">
        <v>1.2699</v>
      </c>
      <c r="Q170">
        <v>1.88</v>
      </c>
      <c r="R170">
        <v>1.4804315300417354</v>
      </c>
      <c r="S170">
        <v>1.5231925012061478</v>
      </c>
      <c r="T170">
        <v>-4.2760971164412354E-2</v>
      </c>
      <c r="U170">
        <v>11714800000000</v>
      </c>
      <c r="V170">
        <v>10400707</v>
      </c>
      <c r="W170">
        <v>1126346.5070211093</v>
      </c>
      <c r="X170">
        <v>1128568.4709792181</v>
      </c>
      <c r="Y170">
        <v>-2221.9639581087977</v>
      </c>
      <c r="Z170">
        <v>1.5142</v>
      </c>
      <c r="AA170">
        <v>1.5644</v>
      </c>
      <c r="AB170">
        <v>-5.0200000000000022E-2</v>
      </c>
      <c r="AC170" s="30">
        <v>1</v>
      </c>
      <c r="AD170" s="30">
        <v>169</v>
      </c>
      <c r="AE170">
        <f t="shared" si="6"/>
        <v>28561</v>
      </c>
      <c r="AF170" s="30">
        <f t="shared" si="7"/>
        <v>996474</v>
      </c>
      <c r="AG170" s="30">
        <v>1.0657000000000001</v>
      </c>
      <c r="AH170" s="30"/>
      <c r="AI170" s="30"/>
      <c r="AJ170" s="30"/>
      <c r="AK170" s="30"/>
    </row>
    <row r="171" spans="1:37" x14ac:dyDescent="0.25">
      <c r="A171" s="3">
        <v>42036</v>
      </c>
      <c r="B171">
        <v>1.135</v>
      </c>
      <c r="C171">
        <v>-2.6499999999999968E-2</v>
      </c>
      <c r="D171">
        <v>234.72200000000001</v>
      </c>
      <c r="E171">
        <v>99.03</v>
      </c>
      <c r="F171">
        <v>2.3702110471574271</v>
      </c>
      <c r="G171" s="20">
        <v>2.375071138211382</v>
      </c>
      <c r="H171" s="20">
        <v>-4.8600910539549069E-3</v>
      </c>
      <c r="I171">
        <v>-36268</v>
      </c>
      <c r="J171">
        <f t="shared" si="8"/>
        <v>5789</v>
      </c>
      <c r="K171">
        <v>29348</v>
      </c>
      <c r="L171">
        <f>K171-Sum_Forms!J194</f>
        <v>550</v>
      </c>
      <c r="M171">
        <v>-1.2357911953114351</v>
      </c>
      <c r="N171">
        <v>-1.460413917633169</v>
      </c>
      <c r="O171">
        <v>0.22462272232173386</v>
      </c>
      <c r="P171">
        <v>1.2146999999999999</v>
      </c>
      <c r="Q171">
        <v>1.98</v>
      </c>
      <c r="R171">
        <v>1.6300321066930108</v>
      </c>
      <c r="S171">
        <v>1.4804315300417354</v>
      </c>
      <c r="T171">
        <v>0.14960057665127535</v>
      </c>
      <c r="U171">
        <v>11832500000000</v>
      </c>
      <c r="V171">
        <v>10427035</v>
      </c>
      <c r="W171">
        <v>1134790.474952851</v>
      </c>
      <c r="X171">
        <v>1126346.5070211093</v>
      </c>
      <c r="Y171">
        <v>8443.9679317416158</v>
      </c>
      <c r="Z171">
        <v>1.5328999999999999</v>
      </c>
      <c r="AA171">
        <v>1.5142</v>
      </c>
      <c r="AB171">
        <v>1.8699999999999939E-2</v>
      </c>
      <c r="AC171" s="30">
        <v>1</v>
      </c>
      <c r="AD171" s="30">
        <v>170</v>
      </c>
      <c r="AE171">
        <f t="shared" si="6"/>
        <v>28900</v>
      </c>
      <c r="AF171" s="30">
        <f t="shared" si="7"/>
        <v>996474</v>
      </c>
      <c r="AG171" s="30">
        <v>1.0657000000000001</v>
      </c>
      <c r="AH171" s="30"/>
      <c r="AI171" s="30"/>
      <c r="AJ171" s="30"/>
      <c r="AK171" s="30"/>
    </row>
    <row r="172" spans="1:37" x14ac:dyDescent="0.25">
      <c r="A172" s="3">
        <v>42064</v>
      </c>
      <c r="B172">
        <v>1.0819000000000001</v>
      </c>
      <c r="C172">
        <v>-5.3099999999999925E-2</v>
      </c>
      <c r="D172">
        <v>236.119</v>
      </c>
      <c r="E172">
        <v>100.15</v>
      </c>
      <c r="F172">
        <v>2.3576535197204191</v>
      </c>
      <c r="G172" s="20">
        <v>2.3702110471574271</v>
      </c>
      <c r="H172" s="20">
        <v>-1.2557527437007998E-2</v>
      </c>
      <c r="I172">
        <v>-48189</v>
      </c>
      <c r="J172">
        <f t="shared" si="8"/>
        <v>-11921</v>
      </c>
      <c r="K172">
        <v>24826</v>
      </c>
      <c r="L172">
        <f>K172-Sum_Forms!J195</f>
        <v>-4522</v>
      </c>
      <c r="M172">
        <v>-1.9410698461290583</v>
      </c>
      <c r="N172">
        <v>-1.2357911953114351</v>
      </c>
      <c r="O172">
        <v>-0.7052786508176232</v>
      </c>
      <c r="P172">
        <v>0.95540000000000003</v>
      </c>
      <c r="Q172">
        <v>2.04</v>
      </c>
      <c r="R172">
        <v>2.1352313167259784</v>
      </c>
      <c r="S172">
        <v>1.6300321066930108</v>
      </c>
      <c r="T172">
        <v>0.50519921003296764</v>
      </c>
      <c r="U172">
        <v>11854400000000</v>
      </c>
      <c r="V172">
        <v>10467968</v>
      </c>
      <c r="W172">
        <v>1132445.1889803256</v>
      </c>
      <c r="X172">
        <v>1134790.474952851</v>
      </c>
      <c r="Y172">
        <v>-2345.2859725253657</v>
      </c>
      <c r="Z172">
        <v>1.4958</v>
      </c>
      <c r="AA172">
        <v>1.5328999999999999</v>
      </c>
      <c r="AB172">
        <v>-3.7099999999999911E-2</v>
      </c>
      <c r="AC172" s="30">
        <v>1</v>
      </c>
      <c r="AD172" s="30">
        <v>171</v>
      </c>
      <c r="AE172">
        <f t="shared" si="6"/>
        <v>29241</v>
      </c>
      <c r="AF172" s="30">
        <f t="shared" si="7"/>
        <v>996474</v>
      </c>
      <c r="AG172" s="30">
        <v>1.0657000000000001</v>
      </c>
      <c r="AH172" s="30"/>
      <c r="AI172" s="30"/>
      <c r="AJ172" s="30"/>
      <c r="AK172" s="30"/>
    </row>
    <row r="173" spans="1:37" x14ac:dyDescent="0.25">
      <c r="A173" s="3">
        <v>42095</v>
      </c>
      <c r="B173">
        <v>1.0822000000000001</v>
      </c>
      <c r="C173">
        <v>2.9999999999996696E-4</v>
      </c>
      <c r="D173">
        <v>236.59899999999999</v>
      </c>
      <c r="E173">
        <v>100.39</v>
      </c>
      <c r="F173">
        <v>2.3567984859049704</v>
      </c>
      <c r="G173" s="20">
        <v>2.3576535197204191</v>
      </c>
      <c r="H173" s="20">
        <v>-8.550338154487136E-4</v>
      </c>
      <c r="I173">
        <v>-40885</v>
      </c>
      <c r="J173">
        <f t="shared" si="8"/>
        <v>7304</v>
      </c>
      <c r="K173">
        <v>25881</v>
      </c>
      <c r="L173">
        <f>K173-Sum_Forms!J196</f>
        <v>1055</v>
      </c>
      <c r="M173">
        <v>-1.5797303040840771</v>
      </c>
      <c r="N173">
        <v>-1.9410698461290583</v>
      </c>
      <c r="O173">
        <v>0.3613395420449812</v>
      </c>
      <c r="P173">
        <v>0.85229999999999995</v>
      </c>
      <c r="Q173">
        <v>1.94</v>
      </c>
      <c r="R173">
        <v>2.2761938284641561</v>
      </c>
      <c r="S173">
        <v>2.1352313167259784</v>
      </c>
      <c r="T173">
        <v>0.14096251173817764</v>
      </c>
      <c r="U173">
        <v>11899500000000</v>
      </c>
      <c r="V173">
        <v>10535386</v>
      </c>
      <c r="W173">
        <v>1129479.2616046532</v>
      </c>
      <c r="X173">
        <v>1132445.1889803256</v>
      </c>
      <c r="Y173">
        <v>-2965.9273756723851</v>
      </c>
      <c r="Z173">
        <v>1.4967999999999999</v>
      </c>
      <c r="AA173">
        <v>1.4958</v>
      </c>
      <c r="AB173">
        <v>9.9999999999988987E-4</v>
      </c>
      <c r="AC173" s="30">
        <v>1</v>
      </c>
      <c r="AD173" s="30">
        <v>172</v>
      </c>
      <c r="AE173">
        <f t="shared" si="6"/>
        <v>29584</v>
      </c>
      <c r="AF173" s="30">
        <f t="shared" si="7"/>
        <v>996474</v>
      </c>
      <c r="AG173" s="30">
        <v>1.0657000000000001</v>
      </c>
      <c r="AH173" s="30"/>
      <c r="AI173" s="30"/>
      <c r="AJ173" s="30"/>
      <c r="AK173" s="30"/>
    </row>
    <row r="174" spans="1:37" x14ac:dyDescent="0.25">
      <c r="A174" s="3">
        <v>42125</v>
      </c>
      <c r="B174">
        <v>1.1167</v>
      </c>
      <c r="C174">
        <v>3.4499999999999975E-2</v>
      </c>
      <c r="D174">
        <v>237.80500000000001</v>
      </c>
      <c r="E174">
        <v>100.61</v>
      </c>
      <c r="F174">
        <v>2.3636318457409802</v>
      </c>
      <c r="G174" s="20">
        <v>2.3567984859049704</v>
      </c>
      <c r="H174" s="20">
        <v>6.8333598360097447E-3</v>
      </c>
      <c r="I174">
        <v>-40170</v>
      </c>
      <c r="J174">
        <f t="shared" si="8"/>
        <v>715</v>
      </c>
      <c r="K174">
        <v>25133</v>
      </c>
      <c r="L174">
        <f>K174-Sum_Forms!J197</f>
        <v>-748</v>
      </c>
      <c r="M174">
        <v>-1.5982970596427009</v>
      </c>
      <c r="N174">
        <v>-1.5797303040840771</v>
      </c>
      <c r="O174">
        <v>-1.8566755558623749E-2</v>
      </c>
      <c r="P174">
        <v>1.3351</v>
      </c>
      <c r="Q174">
        <v>2.2000000000000002</v>
      </c>
      <c r="R174">
        <v>1.647816642948094</v>
      </c>
      <c r="S174">
        <v>2.2761938284641561</v>
      </c>
      <c r="T174">
        <v>-0.62837718551606203</v>
      </c>
      <c r="U174">
        <v>11934100000000</v>
      </c>
      <c r="V174">
        <v>10555206</v>
      </c>
      <c r="W174">
        <v>1130636.3892850599</v>
      </c>
      <c r="X174">
        <v>1129479.2616046532</v>
      </c>
      <c r="Y174">
        <v>1157.1276804066729</v>
      </c>
      <c r="Z174">
        <v>1.5456000000000001</v>
      </c>
      <c r="AA174">
        <v>1.4967999999999999</v>
      </c>
      <c r="AB174">
        <v>4.8800000000000177E-2</v>
      </c>
      <c r="AC174" s="30">
        <v>1</v>
      </c>
      <c r="AD174" s="30">
        <v>173</v>
      </c>
      <c r="AE174">
        <f t="shared" si="6"/>
        <v>29929</v>
      </c>
      <c r="AF174" s="30">
        <f t="shared" si="7"/>
        <v>996474</v>
      </c>
      <c r="AG174" s="30">
        <v>1.0657000000000001</v>
      </c>
      <c r="AH174" s="30"/>
      <c r="AI174" s="30"/>
      <c r="AJ174" s="30"/>
      <c r="AK174" s="30"/>
    </row>
    <row r="175" spans="1:37" x14ac:dyDescent="0.25">
      <c r="A175" s="3">
        <v>42156</v>
      </c>
      <c r="B175">
        <v>1.1226</v>
      </c>
      <c r="C175">
        <v>5.9000000000000163E-3</v>
      </c>
      <c r="D175">
        <v>238.63800000000001</v>
      </c>
      <c r="E175">
        <v>100.6</v>
      </c>
      <c r="F175">
        <v>2.372147117296223</v>
      </c>
      <c r="G175" s="20">
        <v>2.3636318457409802</v>
      </c>
      <c r="H175" s="20">
        <v>8.5152715552427871E-3</v>
      </c>
      <c r="I175">
        <v>-42973</v>
      </c>
      <c r="J175">
        <f t="shared" si="8"/>
        <v>-2803</v>
      </c>
      <c r="K175">
        <v>29188</v>
      </c>
      <c r="L175">
        <f>K175-Sum_Forms!J198</f>
        <v>4055</v>
      </c>
      <c r="M175">
        <v>-1.4722831300534467</v>
      </c>
      <c r="N175">
        <v>-1.5982970596427009</v>
      </c>
      <c r="O175">
        <v>0.12601392958925417</v>
      </c>
      <c r="P175">
        <v>1.6688000000000001</v>
      </c>
      <c r="Q175">
        <v>2.36</v>
      </c>
      <c r="R175">
        <v>1.4141898370086288</v>
      </c>
      <c r="S175">
        <v>1.647816642948094</v>
      </c>
      <c r="T175">
        <v>-0.23362680593946528</v>
      </c>
      <c r="U175">
        <v>11978700000000</v>
      </c>
      <c r="V175">
        <v>10575843</v>
      </c>
      <c r="W175">
        <v>1132647.2981870098</v>
      </c>
      <c r="X175">
        <v>1130636.3892850599</v>
      </c>
      <c r="Y175">
        <v>2010.9089019498788</v>
      </c>
      <c r="Z175">
        <v>1.5576000000000001</v>
      </c>
      <c r="AA175">
        <v>1.5456000000000001</v>
      </c>
      <c r="AB175">
        <v>1.2000000000000011E-2</v>
      </c>
      <c r="AC175" s="30">
        <v>1</v>
      </c>
      <c r="AD175" s="30">
        <v>174</v>
      </c>
      <c r="AE175">
        <f t="shared" si="6"/>
        <v>30276</v>
      </c>
      <c r="AF175" s="30">
        <f t="shared" si="7"/>
        <v>996474</v>
      </c>
      <c r="AG175" s="30">
        <v>1.0657000000000001</v>
      </c>
      <c r="AH175" s="30"/>
      <c r="AI175" s="30"/>
      <c r="AJ175" s="30"/>
      <c r="AK175" s="30"/>
    </row>
    <row r="176" spans="1:37" x14ac:dyDescent="0.25">
      <c r="A176" s="3">
        <v>42186</v>
      </c>
      <c r="B176">
        <v>1.0996999999999999</v>
      </c>
      <c r="C176">
        <v>-2.2900000000000142E-2</v>
      </c>
      <c r="D176">
        <v>238.654</v>
      </c>
      <c r="E176">
        <v>99.96</v>
      </c>
      <c r="F176">
        <v>2.3874949979992</v>
      </c>
      <c r="G176" s="20">
        <v>2.372147117296223</v>
      </c>
      <c r="H176" s="20">
        <v>1.534788070297699E-2</v>
      </c>
      <c r="I176">
        <v>-39900</v>
      </c>
      <c r="J176">
        <f t="shared" si="8"/>
        <v>3073</v>
      </c>
      <c r="K176">
        <v>31321</v>
      </c>
      <c r="L176">
        <f>K176-Sum_Forms!J199</f>
        <v>2133</v>
      </c>
      <c r="M176">
        <v>-1.2739056862807701</v>
      </c>
      <c r="N176">
        <v>-1.4722831300534467</v>
      </c>
      <c r="O176">
        <v>0.19837744377267663</v>
      </c>
      <c r="P176">
        <v>1.5298</v>
      </c>
      <c r="Q176">
        <v>2.3199999999999998</v>
      </c>
      <c r="R176">
        <v>1.5165381095568047</v>
      </c>
      <c r="S176">
        <v>1.4141898370086288</v>
      </c>
      <c r="T176">
        <v>0.10234827254817591</v>
      </c>
      <c r="U176">
        <v>12032300000000</v>
      </c>
      <c r="V176">
        <v>10644206</v>
      </c>
      <c r="W176">
        <v>1130408.4118627543</v>
      </c>
      <c r="X176">
        <v>1132647.2981870098</v>
      </c>
      <c r="Y176">
        <v>-2238.8863242554944</v>
      </c>
      <c r="Z176">
        <v>1.556</v>
      </c>
      <c r="AA176">
        <v>1.5576000000000001</v>
      </c>
      <c r="AB176">
        <v>-1.6000000000000458E-3</v>
      </c>
      <c r="AC176" s="30">
        <v>1</v>
      </c>
      <c r="AD176" s="30">
        <v>175</v>
      </c>
      <c r="AE176">
        <f t="shared" si="6"/>
        <v>30625</v>
      </c>
      <c r="AF176" s="30">
        <f t="shared" si="7"/>
        <v>996474</v>
      </c>
      <c r="AG176" s="30">
        <v>1.0657000000000001</v>
      </c>
      <c r="AH176" s="30"/>
      <c r="AI176" s="30"/>
      <c r="AJ176" s="30"/>
      <c r="AK176" s="30"/>
    </row>
    <row r="177" spans="1:37" x14ac:dyDescent="0.25">
      <c r="A177" s="3">
        <v>42217</v>
      </c>
      <c r="B177">
        <v>1.1135999999999999</v>
      </c>
      <c r="C177">
        <v>1.3900000000000023E-2</v>
      </c>
      <c r="D177">
        <v>238.316</v>
      </c>
      <c r="E177">
        <v>99.97</v>
      </c>
      <c r="F177">
        <v>2.3838751625487649</v>
      </c>
      <c r="G177" s="20">
        <v>2.3874949979992</v>
      </c>
      <c r="H177" s="20">
        <v>-3.6198354504350938E-3</v>
      </c>
      <c r="I177">
        <v>-44639</v>
      </c>
      <c r="J177">
        <f t="shared" si="8"/>
        <v>-4739</v>
      </c>
      <c r="K177">
        <v>27238</v>
      </c>
      <c r="L177">
        <f>K177-Sum_Forms!J200</f>
        <v>-4083</v>
      </c>
      <c r="M177">
        <v>-1.6388501358396359</v>
      </c>
      <c r="N177">
        <v>-1.2739056862807701</v>
      </c>
      <c r="O177">
        <v>-0.36494444955886585</v>
      </c>
      <c r="P177">
        <v>1.3932</v>
      </c>
      <c r="Q177">
        <v>2.17</v>
      </c>
      <c r="R177">
        <v>1.5575653172552397</v>
      </c>
      <c r="S177">
        <v>1.5165381095568047</v>
      </c>
      <c r="T177">
        <v>4.1027207698435042E-2</v>
      </c>
      <c r="U177">
        <v>12083300000000</v>
      </c>
      <c r="V177">
        <v>10663357</v>
      </c>
      <c r="W177">
        <v>1133160.9736033408</v>
      </c>
      <c r="X177">
        <v>1130408.4118627543</v>
      </c>
      <c r="Y177">
        <v>2752.5617405865341</v>
      </c>
      <c r="Z177">
        <v>1.5578000000000001</v>
      </c>
      <c r="AA177">
        <v>1.556</v>
      </c>
      <c r="AB177">
        <v>1.8000000000000238E-3</v>
      </c>
      <c r="AC177" s="30">
        <v>1</v>
      </c>
      <c r="AD177" s="30">
        <v>176</v>
      </c>
      <c r="AE177">
        <f t="shared" si="6"/>
        <v>30976</v>
      </c>
      <c r="AF177" s="30">
        <f t="shared" si="7"/>
        <v>996474</v>
      </c>
      <c r="AG177" s="30">
        <v>1.0657000000000001</v>
      </c>
      <c r="AH177" s="30"/>
      <c r="AI177" s="30"/>
      <c r="AJ177" s="30"/>
      <c r="AK177" s="30"/>
    </row>
    <row r="178" spans="1:37" x14ac:dyDescent="0.25">
      <c r="A178" s="3">
        <v>42248</v>
      </c>
      <c r="B178">
        <v>1.1229</v>
      </c>
      <c r="C178">
        <v>9.300000000000086E-3</v>
      </c>
      <c r="D178">
        <v>237.94499999999999</v>
      </c>
      <c r="E178">
        <v>100.19</v>
      </c>
      <c r="F178">
        <v>2.374937618524803</v>
      </c>
      <c r="G178" s="20">
        <v>2.3838751625487649</v>
      </c>
      <c r="H178" s="20">
        <v>-8.937544023961852E-3</v>
      </c>
      <c r="I178">
        <v>-41072</v>
      </c>
      <c r="J178">
        <f t="shared" si="8"/>
        <v>3567</v>
      </c>
      <c r="K178">
        <v>32276</v>
      </c>
      <c r="L178">
        <f>K178-Sum_Forms!J201</f>
        <v>5038</v>
      </c>
      <c r="M178">
        <v>-1.2725244763911265</v>
      </c>
      <c r="N178">
        <v>-1.6388501358396359</v>
      </c>
      <c r="O178">
        <v>0.36632565944850937</v>
      </c>
      <c r="P178">
        <v>1.4823</v>
      </c>
      <c r="Q178">
        <v>2.17</v>
      </c>
      <c r="R178">
        <v>1.4639411725021925</v>
      </c>
      <c r="S178">
        <v>1.5575653172552397</v>
      </c>
      <c r="T178">
        <v>-9.3624144753047256E-2</v>
      </c>
      <c r="U178">
        <v>12136300000000</v>
      </c>
      <c r="V178">
        <v>10701872</v>
      </c>
      <c r="W178">
        <v>1134035.2416848193</v>
      </c>
      <c r="X178">
        <v>1133160.9736033408</v>
      </c>
      <c r="Y178">
        <v>874.26808147854172</v>
      </c>
      <c r="Z178">
        <v>1.5338000000000001</v>
      </c>
      <c r="AA178">
        <v>1.5578000000000001</v>
      </c>
      <c r="AB178">
        <v>-2.4000000000000021E-2</v>
      </c>
      <c r="AC178" s="30">
        <v>1</v>
      </c>
      <c r="AD178" s="30">
        <v>177</v>
      </c>
      <c r="AE178">
        <f t="shared" si="6"/>
        <v>31329</v>
      </c>
      <c r="AF178" s="30">
        <f t="shared" si="7"/>
        <v>996474</v>
      </c>
      <c r="AG178" s="30">
        <v>1.0657000000000001</v>
      </c>
      <c r="AH178" s="30"/>
      <c r="AI178" s="30"/>
      <c r="AJ178" s="30"/>
      <c r="AK178" s="30"/>
    </row>
    <row r="179" spans="1:37" x14ac:dyDescent="0.25">
      <c r="A179" s="3">
        <v>42278</v>
      </c>
      <c r="B179">
        <v>1.1228</v>
      </c>
      <c r="C179">
        <v>-9.9999999999988987E-5</v>
      </c>
      <c r="D179">
        <v>237.83799999999999</v>
      </c>
      <c r="E179">
        <v>100.34</v>
      </c>
      <c r="F179">
        <v>2.370320908909707</v>
      </c>
      <c r="G179" s="20">
        <v>2.374937618524803</v>
      </c>
      <c r="H179" s="20">
        <v>-4.6167096150959708E-3</v>
      </c>
      <c r="I179">
        <v>-41600</v>
      </c>
      <c r="J179">
        <f t="shared" si="8"/>
        <v>-528</v>
      </c>
      <c r="K179">
        <v>26681</v>
      </c>
      <c r="L179">
        <f>K179-Sum_Forms!J202</f>
        <v>-5595</v>
      </c>
      <c r="M179">
        <v>-1.5591619504516323</v>
      </c>
      <c r="N179">
        <v>-1.2725244763911265</v>
      </c>
      <c r="O179">
        <v>-0.28663747406050577</v>
      </c>
      <c r="P179">
        <v>1.2024999999999999</v>
      </c>
      <c r="Q179">
        <v>2.0699999999999998</v>
      </c>
      <c r="R179">
        <v>1.7214137214137215</v>
      </c>
      <c r="S179">
        <v>1.4639411725021925</v>
      </c>
      <c r="T179">
        <v>0.25747254891152904</v>
      </c>
      <c r="U179">
        <v>12149500000000</v>
      </c>
      <c r="V179">
        <v>10776652</v>
      </c>
      <c r="W179">
        <v>1127390.955929541</v>
      </c>
      <c r="X179">
        <v>1134035.2416848193</v>
      </c>
      <c r="Y179">
        <v>-6644.2857552783098</v>
      </c>
      <c r="Z179">
        <v>1.5343</v>
      </c>
      <c r="AA179">
        <v>1.5338000000000001</v>
      </c>
      <c r="AB179">
        <v>4.9999999999994493E-4</v>
      </c>
      <c r="AC179" s="30">
        <v>1</v>
      </c>
      <c r="AD179" s="30">
        <v>178</v>
      </c>
      <c r="AE179">
        <f t="shared" si="6"/>
        <v>31684</v>
      </c>
      <c r="AF179" s="30">
        <f t="shared" si="7"/>
        <v>996474</v>
      </c>
      <c r="AG179" s="30">
        <v>1.0657000000000001</v>
      </c>
      <c r="AH179" s="30"/>
      <c r="AI179" s="30"/>
      <c r="AJ179" s="30"/>
      <c r="AK179" s="30"/>
    </row>
    <row r="180" spans="1:37" x14ac:dyDescent="0.25">
      <c r="A180" s="3">
        <v>42309</v>
      </c>
      <c r="B180">
        <v>1.0727</v>
      </c>
      <c r="C180">
        <v>-5.0100000000000033E-2</v>
      </c>
      <c r="D180">
        <v>237.33600000000001</v>
      </c>
      <c r="E180">
        <v>100.19</v>
      </c>
      <c r="F180">
        <v>2.3688591675815953</v>
      </c>
      <c r="G180" s="20">
        <v>2.370320908909707</v>
      </c>
      <c r="H180" s="20">
        <v>-1.4617413281117209E-3</v>
      </c>
      <c r="I180">
        <v>-41122</v>
      </c>
      <c r="J180">
        <f t="shared" si="8"/>
        <v>478</v>
      </c>
      <c r="K180">
        <v>27931</v>
      </c>
      <c r="L180">
        <f>K180-Sum_Forms!J203</f>
        <v>1250</v>
      </c>
      <c r="M180">
        <v>-1.4722709534209302</v>
      </c>
      <c r="N180">
        <v>-1.5591619504516323</v>
      </c>
      <c r="O180">
        <v>8.6890997030702133E-2</v>
      </c>
      <c r="P180">
        <v>1.1552</v>
      </c>
      <c r="Q180">
        <v>2.2599999999999998</v>
      </c>
      <c r="R180">
        <v>1.956371191135734</v>
      </c>
      <c r="S180">
        <v>1.7214137214137215</v>
      </c>
      <c r="T180">
        <v>0.23495746972201248</v>
      </c>
      <c r="U180">
        <v>12251700000000</v>
      </c>
      <c r="V180">
        <v>10834755</v>
      </c>
      <c r="W180">
        <v>1130777.7610107474</v>
      </c>
      <c r="X180">
        <v>1127390.955929541</v>
      </c>
      <c r="Y180">
        <v>3386.8050812063739</v>
      </c>
      <c r="Z180">
        <v>1.5194000000000001</v>
      </c>
      <c r="AA180">
        <v>1.5343</v>
      </c>
      <c r="AB180">
        <v>-1.4899999999999913E-2</v>
      </c>
      <c r="AC180" s="30">
        <v>1</v>
      </c>
      <c r="AD180" s="30">
        <v>179</v>
      </c>
      <c r="AE180">
        <f t="shared" si="6"/>
        <v>32041</v>
      </c>
      <c r="AF180" s="30">
        <f t="shared" si="7"/>
        <v>996474</v>
      </c>
      <c r="AG180" s="30">
        <v>1.0657000000000001</v>
      </c>
      <c r="AH180" s="30"/>
      <c r="AI180" s="30"/>
      <c r="AJ180" s="30"/>
      <c r="AK180" s="30"/>
    </row>
    <row r="181" spans="1:37" x14ac:dyDescent="0.25">
      <c r="A181" s="3">
        <v>42339</v>
      </c>
      <c r="B181">
        <v>1.0889</v>
      </c>
      <c r="C181">
        <v>1.6199999999999992E-2</v>
      </c>
      <c r="D181">
        <v>236.52500000000001</v>
      </c>
      <c r="E181">
        <v>100.17</v>
      </c>
      <c r="F181">
        <v>2.3612358989717479</v>
      </c>
      <c r="G181" s="20">
        <v>2.3688591675815953</v>
      </c>
      <c r="H181" s="20">
        <v>-7.6232686098474112E-3</v>
      </c>
      <c r="I181">
        <v>-41487</v>
      </c>
      <c r="J181">
        <f t="shared" si="8"/>
        <v>-365</v>
      </c>
      <c r="K181">
        <v>27565</v>
      </c>
      <c r="L181">
        <f>K181-Sum_Forms!J204</f>
        <v>-366</v>
      </c>
      <c r="M181">
        <v>-1.50506076546345</v>
      </c>
      <c r="N181">
        <v>-1.4722709534209302</v>
      </c>
      <c r="O181">
        <v>-3.278981204251985E-2</v>
      </c>
      <c r="P181">
        <v>1.1947000000000001</v>
      </c>
      <c r="Q181">
        <v>2.2400000000000002</v>
      </c>
      <c r="R181">
        <v>1.8749476856114506</v>
      </c>
      <c r="S181">
        <v>1.956371191135734</v>
      </c>
      <c r="T181">
        <v>-8.1423505524283346E-2</v>
      </c>
      <c r="U181">
        <v>12311900000000</v>
      </c>
      <c r="V181">
        <v>10831052</v>
      </c>
      <c r="W181">
        <v>1136722.4531836796</v>
      </c>
      <c r="X181">
        <v>1130777.7610107474</v>
      </c>
      <c r="Y181">
        <v>5944.6921729322057</v>
      </c>
      <c r="Z181">
        <v>1.4981</v>
      </c>
      <c r="AA181">
        <v>1.5194000000000001</v>
      </c>
      <c r="AB181">
        <v>-2.1300000000000097E-2</v>
      </c>
      <c r="AC181" s="30">
        <v>1</v>
      </c>
      <c r="AD181" s="30">
        <v>180</v>
      </c>
      <c r="AE181">
        <f t="shared" si="6"/>
        <v>32400</v>
      </c>
      <c r="AF181" s="30">
        <f t="shared" si="7"/>
        <v>996474</v>
      </c>
      <c r="AG181" s="30">
        <v>1.0657000000000001</v>
      </c>
      <c r="AH181" s="30"/>
      <c r="AI181" s="30"/>
      <c r="AJ181" s="30"/>
      <c r="AK181" s="30"/>
    </row>
    <row r="182" spans="1:37" x14ac:dyDescent="0.25">
      <c r="A182" s="3">
        <v>42370</v>
      </c>
      <c r="B182">
        <v>1.0854999999999999</v>
      </c>
      <c r="C182">
        <v>-3.4000000000000696E-3</v>
      </c>
      <c r="D182">
        <v>236.916</v>
      </c>
      <c r="E182">
        <v>98.72</v>
      </c>
      <c r="F182">
        <v>2.3998784440842789</v>
      </c>
      <c r="G182" s="20">
        <v>2.3612358989717479</v>
      </c>
      <c r="H182" s="20">
        <v>3.8642545112530957E-2</v>
      </c>
      <c r="I182">
        <v>-43356</v>
      </c>
      <c r="J182">
        <f t="shared" si="8"/>
        <v>-1869</v>
      </c>
      <c r="K182">
        <v>34893</v>
      </c>
      <c r="L182">
        <f>K182-Sum_Forms!J205</f>
        <v>7328</v>
      </c>
      <c r="M182">
        <v>-1.2425414839652653</v>
      </c>
      <c r="N182">
        <v>-1.50506076546345</v>
      </c>
      <c r="O182">
        <v>0.26251928149818471</v>
      </c>
      <c r="P182">
        <v>1.1142000000000001</v>
      </c>
      <c r="Q182">
        <v>2.09</v>
      </c>
      <c r="R182">
        <v>1.8757853168192422</v>
      </c>
      <c r="S182">
        <v>1.8749476856114506</v>
      </c>
      <c r="T182">
        <v>8.3763120779156708E-4</v>
      </c>
      <c r="U182">
        <v>12442000000000</v>
      </c>
      <c r="V182">
        <v>10911205</v>
      </c>
      <c r="W182">
        <v>1140295.6868650164</v>
      </c>
      <c r="X182">
        <v>1136722.4531836796</v>
      </c>
      <c r="Y182">
        <v>3573.2336813367438</v>
      </c>
      <c r="Z182">
        <v>1.4392</v>
      </c>
      <c r="AA182">
        <v>1.4981</v>
      </c>
      <c r="AB182">
        <v>-5.8899999999999952E-2</v>
      </c>
      <c r="AC182" s="30">
        <v>1</v>
      </c>
      <c r="AD182" s="30">
        <v>181</v>
      </c>
      <c r="AE182">
        <f t="shared" si="6"/>
        <v>32761</v>
      </c>
      <c r="AF182" s="30">
        <f t="shared" si="7"/>
        <v>996474</v>
      </c>
      <c r="AG182" s="30">
        <v>1.0657000000000001</v>
      </c>
      <c r="AH182" s="30"/>
      <c r="AI182" s="30"/>
      <c r="AJ182" s="30"/>
      <c r="AK182" s="30"/>
    </row>
    <row r="183" spans="1:37" x14ac:dyDescent="0.25">
      <c r="A183" s="3">
        <v>42401</v>
      </c>
      <c r="B183">
        <v>1.1092</v>
      </c>
      <c r="C183">
        <v>2.3700000000000054E-2</v>
      </c>
      <c r="D183">
        <v>237.11099999999999</v>
      </c>
      <c r="E183">
        <v>98.88</v>
      </c>
      <c r="F183">
        <v>2.3979672330097088</v>
      </c>
      <c r="G183" s="20">
        <v>2.3998784440842789</v>
      </c>
      <c r="H183" s="20">
        <v>-1.9112110745700406E-3</v>
      </c>
      <c r="I183">
        <v>-45588</v>
      </c>
      <c r="J183">
        <f t="shared" si="8"/>
        <v>-2232</v>
      </c>
      <c r="K183">
        <v>28269</v>
      </c>
      <c r="L183">
        <f>K183-Sum_Forms!J206</f>
        <v>-6624</v>
      </c>
      <c r="M183">
        <v>-1.6126498991828504</v>
      </c>
      <c r="N183">
        <v>-1.2425414839652653</v>
      </c>
      <c r="O183">
        <v>-0.37010841521758508</v>
      </c>
      <c r="P183">
        <v>1.0403</v>
      </c>
      <c r="Q183">
        <v>1.78</v>
      </c>
      <c r="R183">
        <v>1.7110448908968567</v>
      </c>
      <c r="S183">
        <v>1.8757853168192422</v>
      </c>
      <c r="T183">
        <v>-0.16474042592238547</v>
      </c>
      <c r="U183">
        <v>12510400000000</v>
      </c>
      <c r="V183">
        <v>10958599</v>
      </c>
      <c r="W183">
        <v>1141605.7837320263</v>
      </c>
      <c r="X183">
        <v>1140295.6868650164</v>
      </c>
      <c r="Y183">
        <v>1310.0968670099974</v>
      </c>
      <c r="Z183">
        <v>1.429</v>
      </c>
      <c r="AA183">
        <v>1.4392</v>
      </c>
      <c r="AB183">
        <v>-1.0199999999999987E-2</v>
      </c>
      <c r="AC183" s="30">
        <v>1</v>
      </c>
      <c r="AD183" s="30">
        <v>182</v>
      </c>
      <c r="AE183">
        <f t="shared" si="6"/>
        <v>33124</v>
      </c>
      <c r="AF183" s="30">
        <f t="shared" si="7"/>
        <v>996474</v>
      </c>
      <c r="AG183" s="30">
        <v>1.0657000000000001</v>
      </c>
      <c r="AH183" s="30"/>
      <c r="AI183" s="30"/>
      <c r="AJ183" s="30"/>
      <c r="AK183" s="30"/>
    </row>
    <row r="184" spans="1:37" x14ac:dyDescent="0.25">
      <c r="A184" s="3">
        <v>42430</v>
      </c>
      <c r="B184">
        <v>1.1133999999999999</v>
      </c>
      <c r="C184">
        <v>4.1999999999999815E-3</v>
      </c>
      <c r="D184">
        <v>238.13200000000001</v>
      </c>
      <c r="E184">
        <v>100.11</v>
      </c>
      <c r="F184">
        <v>2.3787034262311457</v>
      </c>
      <c r="G184" s="20">
        <v>2.3979672330097088</v>
      </c>
      <c r="H184" s="20">
        <v>-1.9263806778563097E-2</v>
      </c>
      <c r="I184">
        <v>-37259</v>
      </c>
      <c r="J184">
        <f t="shared" si="8"/>
        <v>8329</v>
      </c>
      <c r="K184">
        <v>30831</v>
      </c>
      <c r="L184">
        <f>K184-Sum_Forms!J207</f>
        <v>2562</v>
      </c>
      <c r="M184">
        <v>-1.2084914534072848</v>
      </c>
      <c r="N184">
        <v>-1.6126498991828504</v>
      </c>
      <c r="O184">
        <v>0.40415844577556559</v>
      </c>
      <c r="P184">
        <v>0.93140000000000001</v>
      </c>
      <c r="Q184">
        <v>1.89</v>
      </c>
      <c r="R184">
        <v>2.0292033497960058</v>
      </c>
      <c r="S184">
        <v>1.7110448908968567</v>
      </c>
      <c r="T184">
        <v>0.31815845889914907</v>
      </c>
      <c r="U184">
        <v>12582300000000</v>
      </c>
      <c r="V184">
        <v>10993104</v>
      </c>
      <c r="W184">
        <v>1144562.9914899378</v>
      </c>
      <c r="X184">
        <v>1141605.7837320263</v>
      </c>
      <c r="Y184">
        <v>2957.207757911412</v>
      </c>
      <c r="Z184">
        <v>1.4249000000000001</v>
      </c>
      <c r="AA184">
        <v>1.429</v>
      </c>
      <c r="AB184">
        <v>-4.0999999999999925E-3</v>
      </c>
      <c r="AC184" s="30">
        <v>1</v>
      </c>
      <c r="AD184" s="30">
        <v>183</v>
      </c>
      <c r="AE184">
        <f t="shared" si="6"/>
        <v>33489</v>
      </c>
      <c r="AF184" s="30">
        <f t="shared" si="7"/>
        <v>996474</v>
      </c>
      <c r="AG184" s="30">
        <v>1.0657000000000001</v>
      </c>
      <c r="AH184" s="30"/>
      <c r="AI184" s="30"/>
      <c r="AJ184" s="30"/>
      <c r="AK184" s="30"/>
    </row>
    <row r="185" spans="1:37" x14ac:dyDescent="0.25">
      <c r="A185" s="3">
        <v>42461</v>
      </c>
      <c r="B185">
        <v>1.1346000000000001</v>
      </c>
      <c r="C185">
        <v>2.1200000000000108E-2</v>
      </c>
      <c r="D185">
        <v>239.261</v>
      </c>
      <c r="E185">
        <v>100.15</v>
      </c>
      <c r="F185">
        <v>2.3890264603095357</v>
      </c>
      <c r="G185" s="20">
        <v>2.3787034262311457</v>
      </c>
      <c r="H185" s="20">
        <v>1.032303407838997E-2</v>
      </c>
      <c r="I185">
        <v>-38544</v>
      </c>
      <c r="J185">
        <f t="shared" si="8"/>
        <v>-1285</v>
      </c>
      <c r="K185">
        <v>37317</v>
      </c>
      <c r="L185">
        <f>K185-Sum_Forms!J208</f>
        <v>6486</v>
      </c>
      <c r="M185">
        <v>-1.0328804566283463</v>
      </c>
      <c r="N185">
        <v>-1.2084914534072848</v>
      </c>
      <c r="O185">
        <v>0.17561099677893854</v>
      </c>
      <c r="P185">
        <v>0.96260000000000001</v>
      </c>
      <c r="Q185">
        <v>1.81</v>
      </c>
      <c r="R185">
        <v>1.8803241221691254</v>
      </c>
      <c r="S185">
        <v>2.0292033497960058</v>
      </c>
      <c r="T185">
        <v>-0.14887922762688044</v>
      </c>
      <c r="U185">
        <v>12668100000000</v>
      </c>
      <c r="V185">
        <v>11029330</v>
      </c>
      <c r="W185">
        <v>1148582.9148280085</v>
      </c>
      <c r="X185">
        <v>1144562.9914899378</v>
      </c>
      <c r="Y185">
        <v>4019.9233380707446</v>
      </c>
      <c r="Z185">
        <v>1.4319</v>
      </c>
      <c r="AA185">
        <v>1.4249000000000001</v>
      </c>
      <c r="AB185">
        <v>6.9999999999998952E-3</v>
      </c>
      <c r="AC185" s="30">
        <v>1</v>
      </c>
      <c r="AD185" s="30">
        <v>184</v>
      </c>
      <c r="AE185">
        <f t="shared" si="6"/>
        <v>33856</v>
      </c>
      <c r="AF185" s="30">
        <f t="shared" si="7"/>
        <v>996474</v>
      </c>
      <c r="AG185" s="30">
        <v>1.0657000000000001</v>
      </c>
      <c r="AH185" s="30"/>
      <c r="AI185" s="30"/>
      <c r="AJ185" s="30"/>
      <c r="AK185" s="30"/>
    </row>
    <row r="186" spans="1:37" x14ac:dyDescent="0.25">
      <c r="A186" s="3">
        <v>42491</v>
      </c>
      <c r="B186">
        <v>1.1312</v>
      </c>
      <c r="C186">
        <v>-3.4000000000000696E-3</v>
      </c>
      <c r="D186">
        <v>240.22900000000001</v>
      </c>
      <c r="E186">
        <v>100.51</v>
      </c>
      <c r="F186">
        <v>2.3901004875136804</v>
      </c>
      <c r="G186" s="20">
        <v>2.3890264603095357</v>
      </c>
      <c r="H186" s="20">
        <v>1.0740272041447341E-3</v>
      </c>
      <c r="I186">
        <v>-42189</v>
      </c>
      <c r="J186">
        <f t="shared" si="8"/>
        <v>-3645</v>
      </c>
      <c r="K186">
        <v>33245</v>
      </c>
      <c r="L186">
        <f>K186-Sum_Forms!J209</f>
        <v>-4072</v>
      </c>
      <c r="M186">
        <v>-1.2690329372838021</v>
      </c>
      <c r="N186">
        <v>-1.0328804566283463</v>
      </c>
      <c r="O186">
        <v>-0.2361524806554558</v>
      </c>
      <c r="P186">
        <v>0.97189999999999999</v>
      </c>
      <c r="Q186">
        <v>1.81</v>
      </c>
      <c r="R186">
        <v>1.8623315155880236</v>
      </c>
      <c r="S186">
        <v>1.8803241221691254</v>
      </c>
      <c r="T186">
        <v>-1.79926065811018E-2</v>
      </c>
      <c r="U186">
        <v>12742000000000</v>
      </c>
      <c r="V186">
        <v>11068064</v>
      </c>
      <c r="W186">
        <v>1151240.1807578995</v>
      </c>
      <c r="X186">
        <v>1148582.9148280085</v>
      </c>
      <c r="Y186">
        <v>2657.2659298910294</v>
      </c>
      <c r="Z186">
        <v>1.4523999999999999</v>
      </c>
      <c r="AA186">
        <v>1.4319</v>
      </c>
      <c r="AB186">
        <v>2.0499999999999963E-2</v>
      </c>
      <c r="AC186" s="30">
        <v>1</v>
      </c>
      <c r="AD186" s="30">
        <v>185</v>
      </c>
      <c r="AE186">
        <f t="shared" si="6"/>
        <v>34225</v>
      </c>
      <c r="AF186" s="30">
        <f t="shared" si="7"/>
        <v>996474</v>
      </c>
      <c r="AG186" s="30">
        <v>1.0657000000000001</v>
      </c>
      <c r="AH186" s="30"/>
      <c r="AI186" s="30"/>
      <c r="AJ186" s="30"/>
      <c r="AK186" s="30"/>
    </row>
    <row r="187" spans="1:37" x14ac:dyDescent="0.25">
      <c r="A187" s="3">
        <v>42522</v>
      </c>
      <c r="B187">
        <v>1.1232</v>
      </c>
      <c r="C187">
        <v>-8.0000000000000071E-3</v>
      </c>
      <c r="D187">
        <v>241.018</v>
      </c>
      <c r="E187">
        <v>100.68</v>
      </c>
      <c r="F187">
        <v>2.3939014700039727</v>
      </c>
      <c r="G187" s="20">
        <v>2.3901004875136804</v>
      </c>
      <c r="H187" s="20">
        <v>3.8009824902922595E-3</v>
      </c>
      <c r="I187">
        <v>-45073</v>
      </c>
      <c r="J187">
        <f t="shared" si="8"/>
        <v>-2884</v>
      </c>
      <c r="K187">
        <v>31060</v>
      </c>
      <c r="L187">
        <f>K187-Sum_Forms!J210</f>
        <v>-2185</v>
      </c>
      <c r="M187">
        <v>-1.4511590470057953</v>
      </c>
      <c r="N187">
        <v>-1.2690329372838021</v>
      </c>
      <c r="O187">
        <v>-0.18212610972199328</v>
      </c>
      <c r="P187">
        <v>0.87929999999999997</v>
      </c>
      <c r="Q187">
        <v>1.64</v>
      </c>
      <c r="R187">
        <v>1.8651199818037074</v>
      </c>
      <c r="S187">
        <v>1.8623315155880236</v>
      </c>
      <c r="T187">
        <v>2.7884662156838491E-3</v>
      </c>
      <c r="U187">
        <v>12811100000000</v>
      </c>
      <c r="V187">
        <v>11119422</v>
      </c>
      <c r="W187">
        <v>1152137.224398894</v>
      </c>
      <c r="X187">
        <v>1151240.1807578995</v>
      </c>
      <c r="Y187">
        <v>897.04364099446684</v>
      </c>
      <c r="Z187">
        <v>1.4197</v>
      </c>
      <c r="AA187">
        <v>1.4523999999999999</v>
      </c>
      <c r="AB187">
        <v>-3.2699999999999951E-2</v>
      </c>
      <c r="AC187" s="30">
        <v>1</v>
      </c>
      <c r="AD187" s="30">
        <v>186</v>
      </c>
      <c r="AE187">
        <f t="shared" si="6"/>
        <v>34596</v>
      </c>
      <c r="AF187" s="30">
        <f t="shared" si="7"/>
        <v>996474</v>
      </c>
      <c r="AG187" s="30">
        <v>1.0657000000000001</v>
      </c>
      <c r="AH187" s="30"/>
      <c r="AI187" s="30"/>
      <c r="AJ187" s="30"/>
      <c r="AK187" s="30"/>
    </row>
    <row r="188" spans="1:37" x14ac:dyDescent="0.25">
      <c r="A188" s="3">
        <v>42552</v>
      </c>
      <c r="B188">
        <v>1.1054999999999999</v>
      </c>
      <c r="C188">
        <v>-1.7700000000000049E-2</v>
      </c>
      <c r="D188">
        <v>240.62799999999999</v>
      </c>
      <c r="E188">
        <v>100.12</v>
      </c>
      <c r="F188">
        <v>2.4033959248901318</v>
      </c>
      <c r="G188" s="20">
        <v>2.3939014700039727</v>
      </c>
      <c r="H188" s="20">
        <v>9.4944548861590761E-3</v>
      </c>
      <c r="I188">
        <v>-39691</v>
      </c>
      <c r="J188">
        <f t="shared" si="8"/>
        <v>5382</v>
      </c>
      <c r="K188">
        <v>28136</v>
      </c>
      <c r="L188">
        <f>K188-Sum_Forms!J211</f>
        <v>-2924</v>
      </c>
      <c r="M188">
        <v>-1.4106838214387263</v>
      </c>
      <c r="N188">
        <v>-1.4511590470057953</v>
      </c>
      <c r="O188">
        <v>4.0475225567069062E-2</v>
      </c>
      <c r="P188">
        <v>0.62129999999999996</v>
      </c>
      <c r="Q188">
        <v>1.5</v>
      </c>
      <c r="R188">
        <v>2.4142926122646067</v>
      </c>
      <c r="S188">
        <v>1.8651199818037074</v>
      </c>
      <c r="T188">
        <v>0.54917263046089926</v>
      </c>
      <c r="U188">
        <v>12872200000000</v>
      </c>
      <c r="V188">
        <v>11180398</v>
      </c>
      <c r="W188">
        <v>1151318.584544128</v>
      </c>
      <c r="X188">
        <v>1152137.224398894</v>
      </c>
      <c r="Y188">
        <v>-818.63985476596281</v>
      </c>
      <c r="Z188">
        <v>1.3133999999999999</v>
      </c>
      <c r="AA188">
        <v>1.4197</v>
      </c>
      <c r="AB188">
        <v>-0.10630000000000006</v>
      </c>
      <c r="AC188" s="30">
        <v>1</v>
      </c>
      <c r="AD188" s="30">
        <v>187</v>
      </c>
      <c r="AE188">
        <f t="shared" si="6"/>
        <v>34969</v>
      </c>
      <c r="AF188" s="30">
        <f t="shared" si="7"/>
        <v>996474</v>
      </c>
      <c r="AG188" s="30">
        <v>1.0657000000000001</v>
      </c>
      <c r="AH188" s="30"/>
      <c r="AI188" s="30"/>
      <c r="AJ188" s="30"/>
      <c r="AK188" s="30"/>
    </row>
    <row r="189" spans="1:37" x14ac:dyDescent="0.25">
      <c r="A189" s="3">
        <v>42583</v>
      </c>
      <c r="B189">
        <v>1.1207</v>
      </c>
      <c r="C189">
        <v>1.5200000000000102E-2</v>
      </c>
      <c r="D189">
        <v>240.84899999999999</v>
      </c>
      <c r="E189">
        <v>100.21</v>
      </c>
      <c r="F189">
        <v>2.4034427701826164</v>
      </c>
      <c r="G189" s="20">
        <v>2.4033959248901318</v>
      </c>
      <c r="H189" s="20">
        <v>4.684529248466518E-5</v>
      </c>
      <c r="I189">
        <v>-40513</v>
      </c>
      <c r="J189">
        <f t="shared" si="8"/>
        <v>-822</v>
      </c>
      <c r="K189">
        <v>29883</v>
      </c>
      <c r="L189">
        <f>K189-Sum_Forms!J212</f>
        <v>1747</v>
      </c>
      <c r="M189">
        <v>-1.3557206438443261</v>
      </c>
      <c r="N189">
        <v>-1.4106838214387263</v>
      </c>
      <c r="O189">
        <v>5.496317759440017E-2</v>
      </c>
      <c r="P189">
        <v>0.61329999999999996</v>
      </c>
      <c r="Q189">
        <v>1.56</v>
      </c>
      <c r="R189">
        <v>2.5436165008967881</v>
      </c>
      <c r="S189">
        <v>2.4142926122646067</v>
      </c>
      <c r="T189">
        <v>0.12932388863218147</v>
      </c>
      <c r="U189">
        <v>12955400000000</v>
      </c>
      <c r="V189">
        <v>11212540</v>
      </c>
      <c r="W189">
        <v>1155438.4644335718</v>
      </c>
      <c r="X189">
        <v>1151318.584544128</v>
      </c>
      <c r="Y189">
        <v>4119.8798894437496</v>
      </c>
      <c r="Z189">
        <v>1.3101</v>
      </c>
      <c r="AA189">
        <v>1.3133999999999999</v>
      </c>
      <c r="AB189">
        <v>-3.2999999999998586E-3</v>
      </c>
      <c r="AC189" s="30">
        <v>1</v>
      </c>
      <c r="AD189" s="30">
        <v>188</v>
      </c>
      <c r="AE189">
        <f t="shared" si="6"/>
        <v>35344</v>
      </c>
      <c r="AF189" s="30">
        <f t="shared" si="7"/>
        <v>996474</v>
      </c>
      <c r="AG189" s="30">
        <v>1.0657000000000001</v>
      </c>
      <c r="AH189" s="30"/>
      <c r="AI189" s="30"/>
      <c r="AJ189" s="30"/>
      <c r="AK189" s="30"/>
    </row>
    <row r="190" spans="1:37" x14ac:dyDescent="0.25">
      <c r="A190" s="3">
        <v>42614</v>
      </c>
      <c r="B190">
        <v>1.1217999999999999</v>
      </c>
      <c r="C190">
        <v>1.0999999999998789E-3</v>
      </c>
      <c r="D190">
        <v>241.428</v>
      </c>
      <c r="E190">
        <v>100.6</v>
      </c>
      <c r="F190">
        <v>2.3998807157057653</v>
      </c>
      <c r="G190" s="20">
        <v>2.4034427701826164</v>
      </c>
      <c r="H190" s="20">
        <v>-3.5620544768510953E-3</v>
      </c>
      <c r="I190">
        <v>-36026</v>
      </c>
      <c r="J190">
        <f t="shared" si="8"/>
        <v>4487</v>
      </c>
      <c r="K190">
        <v>31616</v>
      </c>
      <c r="L190">
        <f>K190-Sum_Forms!J213</f>
        <v>1733</v>
      </c>
      <c r="M190">
        <v>-1.1394863360323886</v>
      </c>
      <c r="N190">
        <v>-1.3557206438443261</v>
      </c>
      <c r="O190">
        <v>0.21623430781193753</v>
      </c>
      <c r="P190">
        <v>0.73540000000000005</v>
      </c>
      <c r="Q190">
        <v>1.63</v>
      </c>
      <c r="R190">
        <v>2.2164808267609462</v>
      </c>
      <c r="S190">
        <v>2.5436165008967881</v>
      </c>
      <c r="T190">
        <v>-0.32713567413584199</v>
      </c>
      <c r="U190">
        <v>13015600000000</v>
      </c>
      <c r="V190">
        <v>11251341</v>
      </c>
      <c r="W190">
        <v>1156804.3311459497</v>
      </c>
      <c r="X190">
        <v>1155438.4644335718</v>
      </c>
      <c r="Y190">
        <v>1365.8667123778723</v>
      </c>
      <c r="Z190">
        <v>1.3140000000000001</v>
      </c>
      <c r="AA190">
        <v>1.3101</v>
      </c>
      <c r="AB190">
        <v>3.9000000000000146E-3</v>
      </c>
      <c r="AC190" s="30">
        <v>1</v>
      </c>
      <c r="AD190" s="30">
        <v>189</v>
      </c>
      <c r="AE190">
        <f t="shared" si="6"/>
        <v>35721</v>
      </c>
      <c r="AF190" s="30">
        <f t="shared" si="7"/>
        <v>996474</v>
      </c>
      <c r="AG190" s="30">
        <v>1.0657000000000001</v>
      </c>
      <c r="AH190" s="30"/>
      <c r="AI190" s="30"/>
      <c r="AJ190" s="30"/>
      <c r="AK190" s="30"/>
    </row>
    <row r="191" spans="1:37" x14ac:dyDescent="0.25">
      <c r="A191" s="3">
        <v>42644</v>
      </c>
      <c r="B191">
        <v>1.1013999999999999</v>
      </c>
      <c r="C191">
        <v>-2.0399999999999974E-2</v>
      </c>
      <c r="D191">
        <v>241.72900000000001</v>
      </c>
      <c r="E191">
        <v>100.85</v>
      </c>
      <c r="F191">
        <v>2.3969162121963317</v>
      </c>
      <c r="G191" s="20">
        <v>2.3998807157057653</v>
      </c>
      <c r="H191" s="20">
        <v>-2.9645035094336691E-3</v>
      </c>
      <c r="I191">
        <v>-42577</v>
      </c>
      <c r="J191">
        <f t="shared" si="8"/>
        <v>-6551</v>
      </c>
      <c r="K191">
        <v>22480</v>
      </c>
      <c r="L191">
        <f>K191-Sum_Forms!J214</f>
        <v>-9136</v>
      </c>
      <c r="M191">
        <v>-1.8939946619217083</v>
      </c>
      <c r="N191">
        <v>-1.1394863360323886</v>
      </c>
      <c r="O191">
        <v>-0.75450832588931971</v>
      </c>
      <c r="P191">
        <v>0.77529999999999999</v>
      </c>
      <c r="Q191">
        <v>1.76</v>
      </c>
      <c r="R191">
        <v>2.2700889978073002</v>
      </c>
      <c r="S191">
        <v>2.2164808267609462</v>
      </c>
      <c r="T191">
        <v>5.3608171046354069E-2</v>
      </c>
      <c r="U191">
        <v>13070600000000</v>
      </c>
      <c r="V191">
        <v>11259755</v>
      </c>
      <c r="W191">
        <v>1160824.5472481416</v>
      </c>
      <c r="X191">
        <v>1156804.3311459497</v>
      </c>
      <c r="Y191">
        <v>4020.2161021919455</v>
      </c>
      <c r="Z191">
        <v>1.2330000000000001</v>
      </c>
      <c r="AA191">
        <v>1.3140000000000001</v>
      </c>
      <c r="AB191">
        <v>-8.0999999999999961E-2</v>
      </c>
      <c r="AC191" s="30">
        <v>1</v>
      </c>
      <c r="AD191" s="30">
        <v>190</v>
      </c>
      <c r="AE191">
        <f t="shared" si="6"/>
        <v>36100</v>
      </c>
      <c r="AF191" s="30">
        <f t="shared" si="7"/>
        <v>996474</v>
      </c>
      <c r="AG191" s="30">
        <v>1.0657000000000001</v>
      </c>
      <c r="AH191" s="30"/>
      <c r="AI191" s="30"/>
      <c r="AJ191" s="30"/>
      <c r="AK191" s="30"/>
    </row>
    <row r="192" spans="1:37" x14ac:dyDescent="0.25">
      <c r="A192" s="3">
        <v>42675</v>
      </c>
      <c r="B192">
        <v>1.0791999999999999</v>
      </c>
      <c r="C192">
        <v>-2.2199999999999998E-2</v>
      </c>
      <c r="D192">
        <v>241.35300000000001</v>
      </c>
      <c r="E192">
        <v>100.76</v>
      </c>
      <c r="F192">
        <v>2.3953255260023818</v>
      </c>
      <c r="G192" s="20">
        <v>2.3969162121963317</v>
      </c>
      <c r="H192" s="20">
        <v>-1.590686193949864E-3</v>
      </c>
      <c r="I192">
        <v>-45484</v>
      </c>
      <c r="J192">
        <f t="shared" si="8"/>
        <v>-2907</v>
      </c>
      <c r="K192">
        <v>27258</v>
      </c>
      <c r="L192">
        <f>K192-Sum_Forms!J215</f>
        <v>4778</v>
      </c>
      <c r="M192">
        <v>-1.6686477364443466</v>
      </c>
      <c r="N192">
        <v>-1.8939946619217083</v>
      </c>
      <c r="O192">
        <v>0.22534692547736168</v>
      </c>
      <c r="P192">
        <v>1.2343</v>
      </c>
      <c r="Q192">
        <v>2.14</v>
      </c>
      <c r="R192">
        <v>1.7337762294417891</v>
      </c>
      <c r="S192">
        <v>2.2700889978073002</v>
      </c>
      <c r="T192">
        <v>-0.53631276836551112</v>
      </c>
      <c r="U192">
        <v>13147900000000</v>
      </c>
      <c r="V192">
        <v>11344748</v>
      </c>
      <c r="W192">
        <v>1158941.5648545036</v>
      </c>
      <c r="X192">
        <v>1160824.5472481416</v>
      </c>
      <c r="Y192">
        <v>-1882.982393637998</v>
      </c>
      <c r="Z192">
        <v>1.2432000000000001</v>
      </c>
      <c r="AA192">
        <v>1.2330000000000001</v>
      </c>
      <c r="AB192">
        <v>1.0199999999999987E-2</v>
      </c>
      <c r="AC192" s="30">
        <v>1</v>
      </c>
      <c r="AD192" s="30">
        <v>191</v>
      </c>
      <c r="AE192">
        <f t="shared" si="6"/>
        <v>36481</v>
      </c>
      <c r="AF192" s="30">
        <f t="shared" si="7"/>
        <v>996474</v>
      </c>
      <c r="AG192" s="30">
        <v>1.0657000000000001</v>
      </c>
      <c r="AH192" s="30"/>
      <c r="AI192" s="30"/>
      <c r="AJ192" s="30"/>
      <c r="AK192" s="30"/>
    </row>
    <row r="193" spans="1:37" x14ac:dyDescent="0.25">
      <c r="A193" s="3">
        <v>42705</v>
      </c>
      <c r="B193">
        <v>1.0545</v>
      </c>
      <c r="C193">
        <v>-2.4699999999999944E-2</v>
      </c>
      <c r="D193">
        <v>241.43199999999999</v>
      </c>
      <c r="E193">
        <v>101.31</v>
      </c>
      <c r="F193">
        <v>2.3831013720264531</v>
      </c>
      <c r="G193" s="20">
        <v>2.3953255260023818</v>
      </c>
      <c r="H193" s="20">
        <v>-1.2224153975928687E-2</v>
      </c>
      <c r="I193">
        <v>-44259</v>
      </c>
      <c r="J193">
        <f t="shared" si="8"/>
        <v>1225</v>
      </c>
      <c r="K193">
        <v>24363</v>
      </c>
      <c r="L193">
        <f>K193-Sum_Forms!J216</f>
        <v>-2895</v>
      </c>
      <c r="M193">
        <v>-1.816648196034971</v>
      </c>
      <c r="N193">
        <v>-1.6686477364443466</v>
      </c>
      <c r="O193">
        <v>-0.14800045959062436</v>
      </c>
      <c r="P193">
        <v>1.2882</v>
      </c>
      <c r="Q193">
        <v>2.4900000000000002</v>
      </c>
      <c r="R193">
        <v>1.9329296693060085</v>
      </c>
      <c r="S193">
        <v>1.7337762294417891</v>
      </c>
      <c r="T193">
        <v>0.19915343986421941</v>
      </c>
      <c r="U193">
        <v>13185100000000</v>
      </c>
      <c r="V193">
        <v>11375240</v>
      </c>
      <c r="W193">
        <v>1159105.2144833868</v>
      </c>
      <c r="X193">
        <v>1158941.5648545036</v>
      </c>
      <c r="Y193">
        <v>163.64962888322771</v>
      </c>
      <c r="Z193">
        <v>1.2483</v>
      </c>
      <c r="AA193">
        <v>1.2432000000000001</v>
      </c>
      <c r="AB193">
        <v>5.0999999999998824E-3</v>
      </c>
      <c r="AC193" s="30">
        <v>1</v>
      </c>
      <c r="AD193" s="30">
        <v>192</v>
      </c>
      <c r="AE193">
        <f t="shared" si="6"/>
        <v>36864</v>
      </c>
      <c r="AF193" s="30">
        <f t="shared" si="7"/>
        <v>996474</v>
      </c>
      <c r="AG193" s="30">
        <v>1.0657000000000001</v>
      </c>
      <c r="AH193" s="30"/>
      <c r="AI193" s="30"/>
      <c r="AJ193" s="30"/>
      <c r="AK193" s="30"/>
    </row>
    <row r="194" spans="1:37" x14ac:dyDescent="0.25">
      <c r="A194" s="3">
        <v>42736</v>
      </c>
      <c r="B194">
        <v>1.0634999999999999</v>
      </c>
      <c r="C194">
        <v>8.999999999999897E-3</v>
      </c>
      <c r="D194">
        <v>242.839</v>
      </c>
      <c r="E194">
        <v>100.46</v>
      </c>
      <c r="F194">
        <v>2.4172705554449534</v>
      </c>
      <c r="G194" s="20">
        <v>2.3831013720264531</v>
      </c>
      <c r="H194" s="20">
        <v>3.4169183418500282E-2</v>
      </c>
      <c r="I194">
        <v>-48173</v>
      </c>
      <c r="J194">
        <f t="shared" si="8"/>
        <v>-3914</v>
      </c>
      <c r="K194">
        <v>26145</v>
      </c>
      <c r="L194">
        <f>K194-Sum_Forms!J217</f>
        <v>1782</v>
      </c>
      <c r="M194">
        <v>-1.8425320328934787</v>
      </c>
      <c r="N194">
        <v>-1.816648196034971</v>
      </c>
      <c r="O194">
        <v>-2.5883836858507703E-2</v>
      </c>
      <c r="P194">
        <v>1.3139000000000001</v>
      </c>
      <c r="Q194">
        <v>2.4300000000000002</v>
      </c>
      <c r="R194">
        <v>1.8494558185554457</v>
      </c>
      <c r="S194">
        <v>1.9329296693060085</v>
      </c>
      <c r="T194">
        <v>-8.3473850750562795E-2</v>
      </c>
      <c r="U194">
        <v>13268300000000</v>
      </c>
      <c r="V194">
        <v>11433556</v>
      </c>
      <c r="W194">
        <v>1160470.1109611043</v>
      </c>
      <c r="X194">
        <v>1159105.2144833868</v>
      </c>
      <c r="Y194">
        <v>1364.8964777174406</v>
      </c>
      <c r="Z194">
        <v>1.2366999999999999</v>
      </c>
      <c r="AA194">
        <v>1.2483</v>
      </c>
      <c r="AB194">
        <v>-1.1600000000000055E-2</v>
      </c>
      <c r="AC194" s="30">
        <v>1</v>
      </c>
      <c r="AD194" s="30">
        <v>193</v>
      </c>
      <c r="AE194">
        <f t="shared" si="6"/>
        <v>37249</v>
      </c>
      <c r="AF194" s="30">
        <f t="shared" si="7"/>
        <v>996474</v>
      </c>
      <c r="AG194" s="30">
        <v>1.0657000000000001</v>
      </c>
      <c r="AH194" s="30"/>
      <c r="AI194" s="30"/>
      <c r="AJ194" s="30"/>
      <c r="AK194" s="30"/>
    </row>
    <row r="195" spans="1:37" x14ac:dyDescent="0.25">
      <c r="A195" s="3">
        <v>42767</v>
      </c>
      <c r="B195">
        <v>1.0649999999999999</v>
      </c>
      <c r="C195">
        <v>1.5000000000000568E-3</v>
      </c>
      <c r="D195">
        <v>243.60300000000001</v>
      </c>
      <c r="E195">
        <v>100.84</v>
      </c>
      <c r="F195">
        <v>2.4157378024593417</v>
      </c>
      <c r="G195" s="20">
        <v>2.4172705554449534</v>
      </c>
      <c r="H195" s="20">
        <v>-1.5327529856117295E-3</v>
      </c>
      <c r="I195">
        <v>-43557</v>
      </c>
      <c r="J195">
        <f t="shared" si="8"/>
        <v>4616</v>
      </c>
      <c r="K195">
        <v>37868</v>
      </c>
      <c r="L195">
        <f>K195-Sum_Forms!J218</f>
        <v>11723</v>
      </c>
      <c r="M195">
        <v>-1.150232386183585</v>
      </c>
      <c r="N195">
        <v>-1.8425320328934787</v>
      </c>
      <c r="O195">
        <v>0.69229964670989363</v>
      </c>
      <c r="P195">
        <v>1.4452</v>
      </c>
      <c r="Q195">
        <v>2.42</v>
      </c>
      <c r="R195">
        <v>1.6745087185164682</v>
      </c>
      <c r="S195">
        <v>1.8494558185554457</v>
      </c>
      <c r="T195">
        <v>-0.17494710003897751</v>
      </c>
      <c r="U195">
        <v>13311200000000</v>
      </c>
      <c r="V195">
        <v>11471510</v>
      </c>
      <c r="W195">
        <v>1160370.3435729037</v>
      </c>
      <c r="X195">
        <v>1160470.1109611043</v>
      </c>
      <c r="Y195">
        <v>-99.767388200620189</v>
      </c>
      <c r="Z195">
        <v>1.2495000000000001</v>
      </c>
      <c r="AA195">
        <v>1.2366999999999999</v>
      </c>
      <c r="AB195">
        <v>1.2800000000000145E-2</v>
      </c>
      <c r="AC195" s="30">
        <v>1</v>
      </c>
      <c r="AD195" s="30">
        <v>194</v>
      </c>
      <c r="AE195">
        <f t="shared" ref="AE195" si="9">AD195*AD195</f>
        <v>37636</v>
      </c>
      <c r="AF195" s="30">
        <f t="shared" ref="AF195" si="10">996474</f>
        <v>996474</v>
      </c>
      <c r="AG195" s="30">
        <v>1.0657000000000001</v>
      </c>
      <c r="AH195" s="30"/>
      <c r="AI195" s="30"/>
      <c r="AJ195" s="30"/>
      <c r="AK195" s="30"/>
    </row>
    <row r="196" spans="1:37" x14ac:dyDescent="0.25">
      <c r="A196" s="3"/>
      <c r="G196" s="20"/>
      <c r="H196" s="20"/>
    </row>
    <row r="197" spans="1:37" x14ac:dyDescent="0.25">
      <c r="A197" s="3"/>
      <c r="G197" s="20"/>
      <c r="H197" s="20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opLeftCell="K1" workbookViewId="0">
      <selection activeCell="AB2" sqref="AB2"/>
    </sheetView>
  </sheetViews>
  <sheetFormatPr defaultRowHeight="15" x14ac:dyDescent="0.25"/>
  <cols>
    <col min="1" max="1" width="10.140625" bestFit="1" customWidth="1"/>
    <col min="8" max="8" width="12.7109375" bestFit="1" customWidth="1"/>
  </cols>
  <sheetData>
    <row r="1" spans="1:28" x14ac:dyDescent="0.25">
      <c r="A1" s="16" t="s">
        <v>0</v>
      </c>
      <c r="B1" s="18" t="s">
        <v>603</v>
      </c>
      <c r="C1" s="28" t="s">
        <v>604</v>
      </c>
      <c r="D1" s="17" t="s">
        <v>605</v>
      </c>
      <c r="E1" s="17" t="s">
        <v>606</v>
      </c>
      <c r="F1" s="18" t="s">
        <v>623</v>
      </c>
      <c r="G1" s="25" t="s">
        <v>638</v>
      </c>
      <c r="H1" s="27" t="s">
        <v>628</v>
      </c>
      <c r="I1" s="17" t="s">
        <v>607</v>
      </c>
      <c r="J1" s="17" t="s">
        <v>608</v>
      </c>
      <c r="K1" s="18" t="s">
        <v>624</v>
      </c>
      <c r="L1" s="25" t="s">
        <v>639</v>
      </c>
      <c r="M1" s="26" t="s">
        <v>626</v>
      </c>
      <c r="N1" s="17" t="s">
        <v>609</v>
      </c>
      <c r="O1" s="17" t="s">
        <v>610</v>
      </c>
      <c r="P1" s="19" t="s">
        <v>625</v>
      </c>
      <c r="Q1" s="25" t="s">
        <v>640</v>
      </c>
      <c r="R1" s="26" t="s">
        <v>627</v>
      </c>
      <c r="S1" s="21" t="s">
        <v>629</v>
      </c>
      <c r="T1" s="21" t="s">
        <v>630</v>
      </c>
      <c r="U1" s="19" t="s">
        <v>631</v>
      </c>
      <c r="V1" s="25" t="s">
        <v>641</v>
      </c>
      <c r="W1" s="26" t="s">
        <v>632</v>
      </c>
      <c r="X1" s="19" t="s">
        <v>636</v>
      </c>
      <c r="Y1" s="25" t="s">
        <v>642</v>
      </c>
      <c r="Z1" s="26" t="s">
        <v>637</v>
      </c>
      <c r="AA1" s="29" t="s">
        <v>633</v>
      </c>
      <c r="AB1" s="29" t="s">
        <v>643</v>
      </c>
    </row>
    <row r="2" spans="1:28" x14ac:dyDescent="0.25">
      <c r="A2" s="3">
        <v>41913</v>
      </c>
      <c r="B2">
        <v>1.2677</v>
      </c>
      <c r="C2">
        <v>-2.1199999999999886E-2</v>
      </c>
      <c r="D2">
        <v>237.43299999999999</v>
      </c>
      <c r="E2">
        <v>100.22</v>
      </c>
      <c r="F2">
        <v>2.369117940530832</v>
      </c>
      <c r="G2" s="20">
        <v>2.3736637415237336</v>
      </c>
      <c r="H2" s="20">
        <v>-4.545800992901583E-3</v>
      </c>
      <c r="I2">
        <v>-41024</v>
      </c>
      <c r="J2">
        <v>28343</v>
      </c>
      <c r="K2">
        <v>-1.447412059415023</v>
      </c>
      <c r="L2">
        <v>-1.4428062160384869</v>
      </c>
      <c r="M2">
        <v>-4.605843376536134E-3</v>
      </c>
      <c r="N2">
        <v>1.6914</v>
      </c>
      <c r="O2">
        <v>2.2999999999999998</v>
      </c>
      <c r="P2">
        <v>1.3598202672342437</v>
      </c>
      <c r="Q2">
        <v>1.3683071930773389</v>
      </c>
      <c r="R2">
        <v>-8.4869258430952943E-3</v>
      </c>
      <c r="S2">
        <v>11512800000000</v>
      </c>
      <c r="T2">
        <v>10120169</v>
      </c>
      <c r="U2">
        <v>1137609.4608696753</v>
      </c>
      <c r="V2">
        <v>1135097.6991305659</v>
      </c>
      <c r="W2">
        <v>2511.76173910941</v>
      </c>
      <c r="X2">
        <v>1.6073999999999999</v>
      </c>
      <c r="Y2">
        <v>1.629</v>
      </c>
      <c r="Z2">
        <v>-2.1600000000000064E-2</v>
      </c>
      <c r="AA2" s="30">
        <v>1</v>
      </c>
      <c r="AB2" s="30"/>
    </row>
    <row r="3" spans="1:28" x14ac:dyDescent="0.25">
      <c r="A3" s="3">
        <v>41944</v>
      </c>
      <c r="B3">
        <v>1.2473000000000001</v>
      </c>
      <c r="C3">
        <v>-2.0399999999999974E-2</v>
      </c>
      <c r="D3">
        <v>236.15100000000001</v>
      </c>
      <c r="E3">
        <v>100.04</v>
      </c>
      <c r="F3">
        <v>2.3605657736905239</v>
      </c>
      <c r="G3" s="20">
        <v>2.369117940530832</v>
      </c>
      <c r="H3" s="20">
        <v>-8.5521668403081286E-3</v>
      </c>
      <c r="I3">
        <v>-39640</v>
      </c>
      <c r="J3">
        <v>21652</v>
      </c>
      <c r="K3">
        <v>-1.8307777572510622</v>
      </c>
      <c r="L3">
        <v>-1.447412059415023</v>
      </c>
      <c r="M3">
        <v>-0.38336569783603913</v>
      </c>
      <c r="N3">
        <v>1.6195999999999999</v>
      </c>
      <c r="O3">
        <v>2.33</v>
      </c>
      <c r="P3">
        <v>1.4386268214373921</v>
      </c>
      <c r="Q3">
        <v>1.3598202672342437</v>
      </c>
      <c r="R3">
        <v>7.8806554203148416E-2</v>
      </c>
      <c r="S3">
        <v>11568600000000</v>
      </c>
      <c r="T3">
        <v>10194494</v>
      </c>
      <c r="U3">
        <v>1134789.0341590275</v>
      </c>
      <c r="V3">
        <v>1137609.4608696753</v>
      </c>
      <c r="W3">
        <v>-2820.4267106477637</v>
      </c>
      <c r="X3">
        <v>1.5770999999999999</v>
      </c>
      <c r="Y3">
        <v>1.6073999999999999</v>
      </c>
      <c r="Z3">
        <v>-3.0299999999999994E-2</v>
      </c>
      <c r="AA3" s="30">
        <v>1</v>
      </c>
      <c r="AB3" s="30"/>
    </row>
    <row r="4" spans="1:28" x14ac:dyDescent="0.25">
      <c r="A4" s="3">
        <v>41974</v>
      </c>
      <c r="B4">
        <v>1.2329000000000001</v>
      </c>
      <c r="C4">
        <v>-1.4399999999999968E-2</v>
      </c>
      <c r="D4">
        <v>234.81200000000001</v>
      </c>
      <c r="E4">
        <v>99.94</v>
      </c>
      <c r="F4">
        <v>2.3495297178306984</v>
      </c>
      <c r="G4" s="20">
        <v>2.3605657736905239</v>
      </c>
      <c r="H4" s="20">
        <v>-1.1036055859825478E-2</v>
      </c>
      <c r="I4">
        <v>-43749</v>
      </c>
      <c r="J4">
        <v>26332</v>
      </c>
      <c r="K4">
        <v>-1.6614385538508278</v>
      </c>
      <c r="L4">
        <v>-1.8307777572510622</v>
      </c>
      <c r="M4">
        <v>0.16933920340023434</v>
      </c>
      <c r="N4">
        <v>1.4509000000000001</v>
      </c>
      <c r="O4">
        <v>2.21</v>
      </c>
      <c r="P4">
        <v>1.5231925012061478</v>
      </c>
      <c r="Q4">
        <v>1.4386268214373921</v>
      </c>
      <c r="R4">
        <v>8.456567976875573E-2</v>
      </c>
      <c r="S4">
        <v>11649200000000</v>
      </c>
      <c r="T4">
        <v>10322103</v>
      </c>
      <c r="U4">
        <v>1128568.4709792181</v>
      </c>
      <c r="V4">
        <v>1134789.0341590275</v>
      </c>
      <c r="W4">
        <v>-6220.5631798093673</v>
      </c>
      <c r="X4">
        <v>1.5644</v>
      </c>
      <c r="Y4">
        <v>1.5770999999999999</v>
      </c>
      <c r="Z4">
        <v>-1.2699999999999934E-2</v>
      </c>
      <c r="AA4" s="30">
        <v>1</v>
      </c>
      <c r="AB4" s="30"/>
    </row>
    <row r="5" spans="1:28" x14ac:dyDescent="0.25">
      <c r="A5" s="3">
        <v>42005</v>
      </c>
      <c r="B5">
        <v>1.1615</v>
      </c>
      <c r="C5">
        <v>-7.140000000000013E-2</v>
      </c>
      <c r="D5">
        <v>233.70699999999999</v>
      </c>
      <c r="E5">
        <v>98.4</v>
      </c>
      <c r="F5">
        <v>2.375071138211382</v>
      </c>
      <c r="G5" s="20">
        <v>2.3495297178306984</v>
      </c>
      <c r="H5" s="20">
        <v>2.5541420380683633E-2</v>
      </c>
      <c r="I5">
        <v>-42057</v>
      </c>
      <c r="J5">
        <v>28798</v>
      </c>
      <c r="K5">
        <v>-1.460413917633169</v>
      </c>
      <c r="L5">
        <v>-1.6614385538508278</v>
      </c>
      <c r="M5">
        <v>0.20102463621765887</v>
      </c>
      <c r="N5">
        <v>1.2699</v>
      </c>
      <c r="O5">
        <v>1.88</v>
      </c>
      <c r="P5">
        <v>1.4804315300417354</v>
      </c>
      <c r="Q5">
        <v>1.5231925012061478</v>
      </c>
      <c r="R5">
        <v>-4.2760971164412354E-2</v>
      </c>
      <c r="S5">
        <v>11714800000000</v>
      </c>
      <c r="T5">
        <v>10400707</v>
      </c>
      <c r="U5">
        <v>1126346.5070211093</v>
      </c>
      <c r="V5">
        <v>1128568.4709792181</v>
      </c>
      <c r="W5">
        <v>-2221.9639581087977</v>
      </c>
      <c r="X5">
        <v>1.5142</v>
      </c>
      <c r="Y5">
        <v>1.5644</v>
      </c>
      <c r="Z5">
        <v>-5.0200000000000022E-2</v>
      </c>
      <c r="AA5" s="30">
        <v>1</v>
      </c>
      <c r="AB5" s="30"/>
    </row>
    <row r="6" spans="1:28" x14ac:dyDescent="0.25">
      <c r="A6" s="3">
        <v>42036</v>
      </c>
      <c r="B6">
        <v>1.135</v>
      </c>
      <c r="C6">
        <v>-2.6499999999999968E-2</v>
      </c>
      <c r="D6">
        <v>234.72200000000001</v>
      </c>
      <c r="E6">
        <v>99.03</v>
      </c>
      <c r="F6">
        <v>2.3702110471574271</v>
      </c>
      <c r="G6" s="20">
        <v>2.375071138211382</v>
      </c>
      <c r="H6" s="20">
        <v>-4.8600910539549069E-3</v>
      </c>
      <c r="I6">
        <v>-36268</v>
      </c>
      <c r="J6">
        <v>29348</v>
      </c>
      <c r="K6">
        <v>-1.2357911953114351</v>
      </c>
      <c r="L6">
        <v>-1.460413917633169</v>
      </c>
      <c r="M6">
        <v>0.22462272232173386</v>
      </c>
      <c r="N6">
        <v>1.2146999999999999</v>
      </c>
      <c r="O6">
        <v>1.98</v>
      </c>
      <c r="P6">
        <v>1.6300321066930108</v>
      </c>
      <c r="Q6">
        <v>1.4804315300417354</v>
      </c>
      <c r="R6">
        <v>0.14960057665127535</v>
      </c>
      <c r="S6">
        <v>11832500000000</v>
      </c>
      <c r="T6">
        <v>10427035</v>
      </c>
      <c r="U6">
        <v>1134790.474952851</v>
      </c>
      <c r="V6">
        <v>1126346.5070211093</v>
      </c>
      <c r="W6">
        <v>8443.9679317416158</v>
      </c>
      <c r="X6">
        <v>1.5328999999999999</v>
      </c>
      <c r="Y6">
        <v>1.5142</v>
      </c>
      <c r="Z6">
        <v>1.8699999999999939E-2</v>
      </c>
      <c r="AA6" s="30">
        <v>1</v>
      </c>
      <c r="AB6" s="30"/>
    </row>
    <row r="7" spans="1:28" x14ac:dyDescent="0.25">
      <c r="A7" s="3">
        <v>42064</v>
      </c>
      <c r="B7">
        <v>1.0819000000000001</v>
      </c>
      <c r="C7">
        <v>-5.3099999999999925E-2</v>
      </c>
      <c r="D7">
        <v>236.119</v>
      </c>
      <c r="E7">
        <v>100.15</v>
      </c>
      <c r="F7">
        <v>2.3576535197204191</v>
      </c>
      <c r="G7" s="20">
        <v>2.3702110471574271</v>
      </c>
      <c r="H7" s="20">
        <v>-1.2557527437007998E-2</v>
      </c>
      <c r="I7">
        <v>-48189</v>
      </c>
      <c r="J7">
        <v>24826</v>
      </c>
      <c r="K7">
        <v>-1.9410698461290583</v>
      </c>
      <c r="L7">
        <v>-1.2357911953114351</v>
      </c>
      <c r="M7">
        <v>-0.7052786508176232</v>
      </c>
      <c r="N7">
        <v>0.95540000000000003</v>
      </c>
      <c r="O7">
        <v>2.04</v>
      </c>
      <c r="P7">
        <v>2.1352313167259784</v>
      </c>
      <c r="Q7">
        <v>1.6300321066930108</v>
      </c>
      <c r="R7">
        <v>0.50519921003296764</v>
      </c>
      <c r="S7">
        <v>11854400000000</v>
      </c>
      <c r="T7">
        <v>10467968</v>
      </c>
      <c r="U7">
        <v>1132445.1889803256</v>
      </c>
      <c r="V7">
        <v>1134790.474952851</v>
      </c>
      <c r="W7">
        <v>-2345.2859725253657</v>
      </c>
      <c r="X7">
        <v>1.4958</v>
      </c>
      <c r="Y7">
        <v>1.5328999999999999</v>
      </c>
      <c r="Z7">
        <v>-3.7099999999999911E-2</v>
      </c>
      <c r="AA7" s="30">
        <v>1</v>
      </c>
      <c r="AB7" s="30"/>
    </row>
    <row r="8" spans="1:28" x14ac:dyDescent="0.25">
      <c r="A8" s="3">
        <v>42095</v>
      </c>
      <c r="B8">
        <v>1.0822000000000001</v>
      </c>
      <c r="C8">
        <v>2.9999999999996696E-4</v>
      </c>
      <c r="D8">
        <v>236.59899999999999</v>
      </c>
      <c r="E8">
        <v>100.39</v>
      </c>
      <c r="F8">
        <v>2.3567984859049704</v>
      </c>
      <c r="G8" s="20">
        <v>2.3576535197204191</v>
      </c>
      <c r="H8" s="20">
        <v>-8.550338154487136E-4</v>
      </c>
      <c r="I8">
        <v>-40885</v>
      </c>
      <c r="J8">
        <v>25881</v>
      </c>
      <c r="K8">
        <v>-1.5797303040840771</v>
      </c>
      <c r="L8">
        <v>-1.9410698461290583</v>
      </c>
      <c r="M8">
        <v>0.3613395420449812</v>
      </c>
      <c r="N8">
        <v>0.85229999999999995</v>
      </c>
      <c r="O8">
        <v>1.94</v>
      </c>
      <c r="P8">
        <v>2.2761938284641561</v>
      </c>
      <c r="Q8">
        <v>2.1352313167259784</v>
      </c>
      <c r="R8">
        <v>0.14096251173817764</v>
      </c>
      <c r="S8">
        <v>11899500000000</v>
      </c>
      <c r="T8">
        <v>10535386</v>
      </c>
      <c r="U8">
        <v>1129479.2616046532</v>
      </c>
      <c r="V8">
        <v>1132445.1889803256</v>
      </c>
      <c r="W8">
        <v>-2965.9273756723851</v>
      </c>
      <c r="X8">
        <v>1.4967999999999999</v>
      </c>
      <c r="Y8">
        <v>1.4958</v>
      </c>
      <c r="Z8">
        <v>9.9999999999988987E-4</v>
      </c>
      <c r="AA8" s="30">
        <v>1</v>
      </c>
      <c r="AB8" s="30"/>
    </row>
    <row r="9" spans="1:28" x14ac:dyDescent="0.25">
      <c r="A9" s="3">
        <v>42125</v>
      </c>
      <c r="B9">
        <v>1.1167</v>
      </c>
      <c r="C9">
        <v>3.4499999999999975E-2</v>
      </c>
      <c r="D9">
        <v>237.80500000000001</v>
      </c>
      <c r="E9">
        <v>100.61</v>
      </c>
      <c r="F9">
        <v>2.3636318457409802</v>
      </c>
      <c r="G9" s="20">
        <v>2.3567984859049704</v>
      </c>
      <c r="H9" s="20">
        <v>6.8333598360097447E-3</v>
      </c>
      <c r="I9">
        <v>-40170</v>
      </c>
      <c r="J9">
        <v>25133</v>
      </c>
      <c r="K9">
        <v>-1.5982970596427009</v>
      </c>
      <c r="L9">
        <v>-1.5797303040840771</v>
      </c>
      <c r="M9">
        <v>-1.8566755558623749E-2</v>
      </c>
      <c r="N9">
        <v>1.3351</v>
      </c>
      <c r="O9">
        <v>2.2000000000000002</v>
      </c>
      <c r="P9">
        <v>1.647816642948094</v>
      </c>
      <c r="Q9">
        <v>2.2761938284641561</v>
      </c>
      <c r="R9">
        <v>-0.62837718551606203</v>
      </c>
      <c r="S9">
        <v>11934100000000</v>
      </c>
      <c r="T9">
        <v>10555206</v>
      </c>
      <c r="U9">
        <v>1130636.3892850599</v>
      </c>
      <c r="V9">
        <v>1129479.2616046532</v>
      </c>
      <c r="W9">
        <v>1157.1276804066729</v>
      </c>
      <c r="X9">
        <v>1.5456000000000001</v>
      </c>
      <c r="Y9">
        <v>1.4967999999999999</v>
      </c>
      <c r="Z9">
        <v>4.8800000000000177E-2</v>
      </c>
      <c r="AA9" s="30">
        <v>1</v>
      </c>
      <c r="AB9" s="30"/>
    </row>
    <row r="10" spans="1:28" x14ac:dyDescent="0.25">
      <c r="A10" s="3">
        <v>42156</v>
      </c>
      <c r="B10">
        <v>1.1226</v>
      </c>
      <c r="C10">
        <v>5.9000000000000163E-3</v>
      </c>
      <c r="D10">
        <v>238.63800000000001</v>
      </c>
      <c r="E10">
        <v>100.6</v>
      </c>
      <c r="F10">
        <v>2.372147117296223</v>
      </c>
      <c r="G10" s="20">
        <v>2.3636318457409802</v>
      </c>
      <c r="H10" s="20">
        <v>8.5152715552427871E-3</v>
      </c>
      <c r="I10">
        <v>-42973</v>
      </c>
      <c r="J10">
        <v>29188</v>
      </c>
      <c r="K10">
        <v>-1.4722831300534467</v>
      </c>
      <c r="L10">
        <v>-1.5982970596427009</v>
      </c>
      <c r="M10">
        <v>0.12601392958925417</v>
      </c>
      <c r="N10">
        <v>1.6688000000000001</v>
      </c>
      <c r="O10">
        <v>2.36</v>
      </c>
      <c r="P10">
        <v>1.4141898370086288</v>
      </c>
      <c r="Q10">
        <v>1.647816642948094</v>
      </c>
      <c r="R10">
        <v>-0.23362680593946528</v>
      </c>
      <c r="S10">
        <v>11978700000000</v>
      </c>
      <c r="T10">
        <v>10575843</v>
      </c>
      <c r="U10">
        <v>1132647.2981870098</v>
      </c>
      <c r="V10">
        <v>1130636.3892850599</v>
      </c>
      <c r="W10">
        <v>2010.9089019498788</v>
      </c>
      <c r="X10">
        <v>1.5576000000000001</v>
      </c>
      <c r="Y10">
        <v>1.5456000000000001</v>
      </c>
      <c r="Z10">
        <v>1.2000000000000011E-2</v>
      </c>
      <c r="AA10" s="30">
        <v>1</v>
      </c>
      <c r="AB10" s="30"/>
    </row>
    <row r="11" spans="1:28" x14ac:dyDescent="0.25">
      <c r="A11" s="3">
        <v>42186</v>
      </c>
      <c r="B11">
        <v>1.0996999999999999</v>
      </c>
      <c r="C11">
        <v>-2.2900000000000142E-2</v>
      </c>
      <c r="D11">
        <v>238.654</v>
      </c>
      <c r="E11">
        <v>99.96</v>
      </c>
      <c r="F11">
        <v>2.3874949979992</v>
      </c>
      <c r="G11" s="20">
        <v>2.372147117296223</v>
      </c>
      <c r="H11" s="20">
        <v>1.534788070297699E-2</v>
      </c>
      <c r="I11">
        <v>-39900</v>
      </c>
      <c r="J11">
        <v>31321</v>
      </c>
      <c r="K11">
        <v>-1.2739056862807701</v>
      </c>
      <c r="L11">
        <v>-1.4722831300534467</v>
      </c>
      <c r="M11">
        <v>0.19837744377267663</v>
      </c>
      <c r="N11">
        <v>1.5298</v>
      </c>
      <c r="O11">
        <v>2.3199999999999998</v>
      </c>
      <c r="P11">
        <v>1.5165381095568047</v>
      </c>
      <c r="Q11">
        <v>1.4141898370086288</v>
      </c>
      <c r="R11">
        <v>0.10234827254817591</v>
      </c>
      <c r="S11">
        <v>12032300000000</v>
      </c>
      <c r="T11">
        <v>10644206</v>
      </c>
      <c r="U11">
        <v>1130408.4118627543</v>
      </c>
      <c r="V11">
        <v>1132647.2981870098</v>
      </c>
      <c r="W11">
        <v>-2238.8863242554944</v>
      </c>
      <c r="X11">
        <v>1.556</v>
      </c>
      <c r="Y11">
        <v>1.5576000000000001</v>
      </c>
      <c r="Z11">
        <v>-1.6000000000000458E-3</v>
      </c>
      <c r="AA11" s="30">
        <v>1</v>
      </c>
      <c r="AB11" s="30"/>
    </row>
    <row r="12" spans="1:28" x14ac:dyDescent="0.25">
      <c r="A12" s="3">
        <v>42217</v>
      </c>
      <c r="B12">
        <v>1.1135999999999999</v>
      </c>
      <c r="C12">
        <v>1.3900000000000023E-2</v>
      </c>
      <c r="D12">
        <v>238.316</v>
      </c>
      <c r="E12">
        <v>99.97</v>
      </c>
      <c r="F12">
        <v>2.3838751625487649</v>
      </c>
      <c r="G12" s="20">
        <v>2.3874949979992</v>
      </c>
      <c r="H12" s="20">
        <v>-3.6198354504350938E-3</v>
      </c>
      <c r="I12">
        <v>-44639</v>
      </c>
      <c r="J12">
        <v>27238</v>
      </c>
      <c r="K12">
        <v>-1.6388501358396359</v>
      </c>
      <c r="L12">
        <v>-1.2739056862807701</v>
      </c>
      <c r="M12">
        <v>-0.36494444955886585</v>
      </c>
      <c r="N12">
        <v>1.3932</v>
      </c>
      <c r="O12">
        <v>2.17</v>
      </c>
      <c r="P12">
        <v>1.5575653172552397</v>
      </c>
      <c r="Q12">
        <v>1.5165381095568047</v>
      </c>
      <c r="R12">
        <v>4.1027207698435042E-2</v>
      </c>
      <c r="S12">
        <v>12083300000000</v>
      </c>
      <c r="T12">
        <v>10663357</v>
      </c>
      <c r="U12">
        <v>1133160.9736033408</v>
      </c>
      <c r="V12">
        <v>1130408.4118627543</v>
      </c>
      <c r="W12">
        <v>2752.5617405865341</v>
      </c>
      <c r="X12">
        <v>1.5578000000000001</v>
      </c>
      <c r="Y12">
        <v>1.556</v>
      </c>
      <c r="Z12">
        <v>1.8000000000000238E-3</v>
      </c>
      <c r="AA12" s="30">
        <v>1</v>
      </c>
      <c r="AB12" s="30"/>
    </row>
    <row r="13" spans="1:28" x14ac:dyDescent="0.25">
      <c r="A13" s="3">
        <v>42248</v>
      </c>
      <c r="B13">
        <v>1.1229</v>
      </c>
      <c r="C13">
        <v>9.300000000000086E-3</v>
      </c>
      <c r="D13">
        <v>237.94499999999999</v>
      </c>
      <c r="E13">
        <v>100.19</v>
      </c>
      <c r="F13">
        <v>2.374937618524803</v>
      </c>
      <c r="G13" s="20">
        <v>2.3838751625487649</v>
      </c>
      <c r="H13" s="20">
        <v>-8.937544023961852E-3</v>
      </c>
      <c r="I13">
        <v>-41072</v>
      </c>
      <c r="J13">
        <v>32276</v>
      </c>
      <c r="K13">
        <v>-1.2725244763911265</v>
      </c>
      <c r="L13">
        <v>-1.6388501358396359</v>
      </c>
      <c r="M13">
        <v>0.36632565944850937</v>
      </c>
      <c r="N13">
        <v>1.4823</v>
      </c>
      <c r="O13">
        <v>2.17</v>
      </c>
      <c r="P13">
        <v>1.4639411725021925</v>
      </c>
      <c r="Q13">
        <v>1.5575653172552397</v>
      </c>
      <c r="R13">
        <v>-9.3624144753047256E-2</v>
      </c>
      <c r="S13">
        <v>12136300000000</v>
      </c>
      <c r="T13">
        <v>10701872</v>
      </c>
      <c r="U13">
        <v>1134035.2416848193</v>
      </c>
      <c r="V13">
        <v>1133160.9736033408</v>
      </c>
      <c r="W13">
        <v>874.26808147854172</v>
      </c>
      <c r="X13">
        <v>1.5338000000000001</v>
      </c>
      <c r="Y13">
        <v>1.5578000000000001</v>
      </c>
      <c r="Z13">
        <v>-2.4000000000000021E-2</v>
      </c>
      <c r="AA13" s="30">
        <v>1</v>
      </c>
      <c r="AB13" s="30"/>
    </row>
    <row r="14" spans="1:28" x14ac:dyDescent="0.25">
      <c r="A14" s="3">
        <v>42278</v>
      </c>
      <c r="B14">
        <v>1.1228</v>
      </c>
      <c r="C14">
        <v>-9.9999999999988987E-5</v>
      </c>
      <c r="D14">
        <v>237.83799999999999</v>
      </c>
      <c r="E14">
        <v>100.34</v>
      </c>
      <c r="F14">
        <v>2.370320908909707</v>
      </c>
      <c r="G14" s="20">
        <v>2.374937618524803</v>
      </c>
      <c r="H14" s="20">
        <v>-4.6167096150959708E-3</v>
      </c>
      <c r="I14">
        <v>-41600</v>
      </c>
      <c r="J14">
        <v>26681</v>
      </c>
      <c r="K14">
        <v>-1.5591619504516323</v>
      </c>
      <c r="L14">
        <v>-1.2725244763911265</v>
      </c>
      <c r="M14">
        <v>-0.28663747406050577</v>
      </c>
      <c r="N14">
        <v>1.2024999999999999</v>
      </c>
      <c r="O14">
        <v>2.0699999999999998</v>
      </c>
      <c r="P14">
        <v>1.7214137214137215</v>
      </c>
      <c r="Q14">
        <v>1.4639411725021925</v>
      </c>
      <c r="R14">
        <v>0.25747254891152904</v>
      </c>
      <c r="S14">
        <v>12149500000000</v>
      </c>
      <c r="T14">
        <v>10776652</v>
      </c>
      <c r="U14">
        <v>1127390.955929541</v>
      </c>
      <c r="V14">
        <v>1134035.2416848193</v>
      </c>
      <c r="W14">
        <v>-6644.2857552783098</v>
      </c>
      <c r="X14">
        <v>1.5343</v>
      </c>
      <c r="Y14">
        <v>1.5338000000000001</v>
      </c>
      <c r="Z14">
        <v>4.9999999999994493E-4</v>
      </c>
      <c r="AA14" s="30">
        <v>1</v>
      </c>
      <c r="AB14" s="30"/>
    </row>
    <row r="15" spans="1:28" x14ac:dyDescent="0.25">
      <c r="A15" s="3">
        <v>42309</v>
      </c>
      <c r="B15">
        <v>1.0727</v>
      </c>
      <c r="C15">
        <v>-5.0100000000000033E-2</v>
      </c>
      <c r="D15">
        <v>237.33600000000001</v>
      </c>
      <c r="E15">
        <v>100.19</v>
      </c>
      <c r="F15">
        <v>2.3688591675815953</v>
      </c>
      <c r="G15" s="20">
        <v>2.370320908909707</v>
      </c>
      <c r="H15" s="20">
        <v>-1.4617413281117209E-3</v>
      </c>
      <c r="I15">
        <v>-41122</v>
      </c>
      <c r="J15">
        <v>27931</v>
      </c>
      <c r="K15">
        <v>-1.4722709534209302</v>
      </c>
      <c r="L15">
        <v>-1.5591619504516323</v>
      </c>
      <c r="M15">
        <v>8.6890997030702133E-2</v>
      </c>
      <c r="N15">
        <v>1.1552</v>
      </c>
      <c r="O15">
        <v>2.2599999999999998</v>
      </c>
      <c r="P15">
        <v>1.956371191135734</v>
      </c>
      <c r="Q15">
        <v>1.7214137214137215</v>
      </c>
      <c r="R15">
        <v>0.23495746972201248</v>
      </c>
      <c r="S15">
        <v>12251700000000</v>
      </c>
      <c r="T15">
        <v>10834755</v>
      </c>
      <c r="U15">
        <v>1130777.7610107474</v>
      </c>
      <c r="V15">
        <v>1127390.955929541</v>
      </c>
      <c r="W15">
        <v>3386.8050812063739</v>
      </c>
      <c r="X15">
        <v>1.5194000000000001</v>
      </c>
      <c r="Y15">
        <v>1.5343</v>
      </c>
      <c r="Z15">
        <v>-1.4899999999999913E-2</v>
      </c>
      <c r="AA15" s="30">
        <v>1</v>
      </c>
      <c r="AB15" s="30"/>
    </row>
    <row r="16" spans="1:28" x14ac:dyDescent="0.25">
      <c r="A16" s="3">
        <v>42339</v>
      </c>
      <c r="B16">
        <v>1.0889</v>
      </c>
      <c r="C16">
        <v>1.6199999999999992E-2</v>
      </c>
      <c r="D16">
        <v>236.52500000000001</v>
      </c>
      <c r="E16">
        <v>100.17</v>
      </c>
      <c r="F16">
        <v>2.3612358989717479</v>
      </c>
      <c r="G16" s="20">
        <v>2.3688591675815953</v>
      </c>
      <c r="H16" s="20">
        <v>-7.6232686098474112E-3</v>
      </c>
      <c r="I16">
        <v>-41487</v>
      </c>
      <c r="J16">
        <v>27565</v>
      </c>
      <c r="K16">
        <v>-1.50506076546345</v>
      </c>
      <c r="L16">
        <v>-1.4722709534209302</v>
      </c>
      <c r="M16">
        <v>-3.278981204251985E-2</v>
      </c>
      <c r="N16">
        <v>1.1947000000000001</v>
      </c>
      <c r="O16">
        <v>2.2400000000000002</v>
      </c>
      <c r="P16">
        <v>1.8749476856114506</v>
      </c>
      <c r="Q16">
        <v>1.956371191135734</v>
      </c>
      <c r="R16">
        <v>-8.1423505524283346E-2</v>
      </c>
      <c r="S16">
        <v>12311900000000</v>
      </c>
      <c r="T16">
        <v>10831052</v>
      </c>
      <c r="U16">
        <v>1136722.4531836796</v>
      </c>
      <c r="V16">
        <v>1130777.7610107474</v>
      </c>
      <c r="W16">
        <v>5944.6921729322057</v>
      </c>
      <c r="X16">
        <v>1.4981</v>
      </c>
      <c r="Y16">
        <v>1.5194000000000001</v>
      </c>
      <c r="Z16">
        <v>-2.1300000000000097E-2</v>
      </c>
      <c r="AA16" s="30">
        <v>1</v>
      </c>
      <c r="AB16" s="30"/>
    </row>
    <row r="17" spans="1:28" x14ac:dyDescent="0.25">
      <c r="A17" s="3">
        <v>42370</v>
      </c>
      <c r="B17">
        <v>1.0854999999999999</v>
      </c>
      <c r="C17">
        <v>-3.4000000000000696E-3</v>
      </c>
      <c r="D17">
        <v>236.916</v>
      </c>
      <c r="E17">
        <v>98.72</v>
      </c>
      <c r="F17">
        <v>2.3998784440842789</v>
      </c>
      <c r="G17" s="20">
        <v>2.3612358989717479</v>
      </c>
      <c r="H17" s="20">
        <v>3.8642545112530957E-2</v>
      </c>
      <c r="I17">
        <v>-43356</v>
      </c>
      <c r="J17">
        <v>34893</v>
      </c>
      <c r="K17">
        <v>-1.2425414839652653</v>
      </c>
      <c r="L17">
        <v>-1.50506076546345</v>
      </c>
      <c r="M17">
        <v>0.26251928149818471</v>
      </c>
      <c r="N17">
        <v>1.1142000000000001</v>
      </c>
      <c r="O17">
        <v>2.09</v>
      </c>
      <c r="P17">
        <v>1.8757853168192422</v>
      </c>
      <c r="Q17">
        <v>1.8749476856114506</v>
      </c>
      <c r="R17">
        <v>8.3763120779156708E-4</v>
      </c>
      <c r="S17">
        <v>12442000000000</v>
      </c>
      <c r="T17">
        <v>10911205</v>
      </c>
      <c r="U17">
        <v>1140295.6868650164</v>
      </c>
      <c r="V17">
        <v>1136722.4531836796</v>
      </c>
      <c r="W17">
        <v>3573.2336813367438</v>
      </c>
      <c r="X17">
        <v>1.4392</v>
      </c>
      <c r="Y17">
        <v>1.4981</v>
      </c>
      <c r="Z17">
        <v>-5.8899999999999952E-2</v>
      </c>
      <c r="AA17" s="30">
        <v>1</v>
      </c>
      <c r="AB17" s="30"/>
    </row>
    <row r="18" spans="1:28" x14ac:dyDescent="0.25">
      <c r="A18" s="3">
        <v>42401</v>
      </c>
      <c r="B18">
        <v>1.1092</v>
      </c>
      <c r="C18">
        <v>2.3700000000000054E-2</v>
      </c>
      <c r="D18">
        <v>237.11099999999999</v>
      </c>
      <c r="E18">
        <v>98.88</v>
      </c>
      <c r="F18">
        <v>2.3979672330097088</v>
      </c>
      <c r="G18" s="20">
        <v>2.3998784440842789</v>
      </c>
      <c r="H18" s="20">
        <v>-1.9112110745700406E-3</v>
      </c>
      <c r="I18">
        <v>-45588</v>
      </c>
      <c r="J18">
        <v>28269</v>
      </c>
      <c r="K18">
        <v>-1.6126498991828504</v>
      </c>
      <c r="L18">
        <v>-1.2425414839652653</v>
      </c>
      <c r="M18">
        <v>-0.37010841521758508</v>
      </c>
      <c r="N18">
        <v>1.0403</v>
      </c>
      <c r="O18">
        <v>1.78</v>
      </c>
      <c r="P18">
        <v>1.7110448908968567</v>
      </c>
      <c r="Q18">
        <v>1.8757853168192422</v>
      </c>
      <c r="R18">
        <v>-0.16474042592238547</v>
      </c>
      <c r="S18">
        <v>12510400000000</v>
      </c>
      <c r="T18">
        <v>10958599</v>
      </c>
      <c r="U18">
        <v>1141605.7837320263</v>
      </c>
      <c r="V18">
        <v>1140295.6868650164</v>
      </c>
      <c r="W18">
        <v>1310.0968670099974</v>
      </c>
      <c r="X18">
        <v>1.429</v>
      </c>
      <c r="Y18">
        <v>1.4392</v>
      </c>
      <c r="Z18">
        <v>-1.0199999999999987E-2</v>
      </c>
      <c r="AA18" s="30">
        <v>1</v>
      </c>
      <c r="AB18" s="30"/>
    </row>
    <row r="19" spans="1:28" x14ac:dyDescent="0.25">
      <c r="A19" s="3">
        <v>42430</v>
      </c>
      <c r="B19">
        <v>1.1133999999999999</v>
      </c>
      <c r="C19">
        <v>4.1999999999999815E-3</v>
      </c>
      <c r="D19">
        <v>238.13200000000001</v>
      </c>
      <c r="E19">
        <v>100.11</v>
      </c>
      <c r="F19">
        <v>2.3787034262311457</v>
      </c>
      <c r="G19" s="20">
        <v>2.3979672330097088</v>
      </c>
      <c r="H19" s="20">
        <v>-1.9263806778563097E-2</v>
      </c>
      <c r="I19">
        <v>-37259</v>
      </c>
      <c r="J19">
        <v>30831</v>
      </c>
      <c r="K19">
        <v>-1.2084914534072848</v>
      </c>
      <c r="L19">
        <v>-1.6126498991828504</v>
      </c>
      <c r="M19">
        <v>0.40415844577556559</v>
      </c>
      <c r="N19">
        <v>0.93140000000000001</v>
      </c>
      <c r="O19">
        <v>1.89</v>
      </c>
      <c r="P19">
        <v>2.0292033497960058</v>
      </c>
      <c r="Q19">
        <v>1.7110448908968567</v>
      </c>
      <c r="R19">
        <v>0.31815845889914907</v>
      </c>
      <c r="S19">
        <v>12582300000000</v>
      </c>
      <c r="T19">
        <v>10993104</v>
      </c>
      <c r="U19">
        <v>1144562.9914899378</v>
      </c>
      <c r="V19">
        <v>1141605.7837320263</v>
      </c>
      <c r="W19">
        <v>2957.207757911412</v>
      </c>
      <c r="X19">
        <v>1.4249000000000001</v>
      </c>
      <c r="Y19">
        <v>1.429</v>
      </c>
      <c r="Z19">
        <v>-4.0999999999999925E-3</v>
      </c>
      <c r="AA19" s="30">
        <v>1</v>
      </c>
      <c r="AB19" s="30"/>
    </row>
    <row r="20" spans="1:28" x14ac:dyDescent="0.25">
      <c r="A20" s="3">
        <v>42461</v>
      </c>
      <c r="B20">
        <v>1.1346000000000001</v>
      </c>
      <c r="C20">
        <v>2.1200000000000108E-2</v>
      </c>
      <c r="D20">
        <v>239.261</v>
      </c>
      <c r="E20">
        <v>100.15</v>
      </c>
      <c r="F20">
        <v>2.3890264603095357</v>
      </c>
      <c r="G20" s="20">
        <v>2.3787034262311457</v>
      </c>
      <c r="H20" s="20">
        <v>1.032303407838997E-2</v>
      </c>
      <c r="I20">
        <v>-38544</v>
      </c>
      <c r="J20">
        <v>37317</v>
      </c>
      <c r="K20">
        <v>-1.0328804566283463</v>
      </c>
      <c r="L20">
        <v>-1.2084914534072848</v>
      </c>
      <c r="M20">
        <v>0.17561099677893854</v>
      </c>
      <c r="N20">
        <v>0.96260000000000001</v>
      </c>
      <c r="O20">
        <v>1.81</v>
      </c>
      <c r="P20">
        <v>1.8803241221691254</v>
      </c>
      <c r="Q20">
        <v>2.0292033497960058</v>
      </c>
      <c r="R20">
        <v>-0.14887922762688044</v>
      </c>
      <c r="S20">
        <v>12668100000000</v>
      </c>
      <c r="T20">
        <v>11029330</v>
      </c>
      <c r="U20">
        <v>1148582.9148280085</v>
      </c>
      <c r="V20">
        <v>1144562.9914899378</v>
      </c>
      <c r="W20">
        <v>4019.9233380707446</v>
      </c>
      <c r="X20">
        <v>1.4319</v>
      </c>
      <c r="Y20">
        <v>1.4249000000000001</v>
      </c>
      <c r="Z20">
        <v>6.9999999999998952E-3</v>
      </c>
      <c r="AA20" s="30">
        <v>1</v>
      </c>
      <c r="AB20" s="30"/>
    </row>
    <row r="21" spans="1:28" x14ac:dyDescent="0.25">
      <c r="A21" s="3">
        <v>42491</v>
      </c>
      <c r="B21">
        <v>1.1312</v>
      </c>
      <c r="C21">
        <v>-3.4000000000000696E-3</v>
      </c>
      <c r="D21">
        <v>240.22900000000001</v>
      </c>
      <c r="E21">
        <v>100.51</v>
      </c>
      <c r="F21">
        <v>2.3901004875136804</v>
      </c>
      <c r="G21" s="20">
        <v>2.3890264603095357</v>
      </c>
      <c r="H21" s="20">
        <v>1.0740272041447341E-3</v>
      </c>
      <c r="I21">
        <v>-42189</v>
      </c>
      <c r="J21">
        <v>33245</v>
      </c>
      <c r="K21">
        <v>-1.2690329372838021</v>
      </c>
      <c r="L21">
        <v>-1.0328804566283463</v>
      </c>
      <c r="M21">
        <v>-0.2361524806554558</v>
      </c>
      <c r="N21">
        <v>0.97189999999999999</v>
      </c>
      <c r="O21">
        <v>1.81</v>
      </c>
      <c r="P21">
        <v>1.8623315155880236</v>
      </c>
      <c r="Q21">
        <v>1.8803241221691254</v>
      </c>
      <c r="R21">
        <v>-1.79926065811018E-2</v>
      </c>
      <c r="S21">
        <v>12742000000000</v>
      </c>
      <c r="T21">
        <v>11068064</v>
      </c>
      <c r="U21">
        <v>1151240.1807578995</v>
      </c>
      <c r="V21">
        <v>1148582.9148280085</v>
      </c>
      <c r="W21">
        <v>2657.2659298910294</v>
      </c>
      <c r="X21">
        <v>1.4523999999999999</v>
      </c>
      <c r="Y21">
        <v>1.4319</v>
      </c>
      <c r="Z21">
        <v>2.0499999999999963E-2</v>
      </c>
      <c r="AA21" s="30">
        <v>1</v>
      </c>
      <c r="AB21" s="30"/>
    </row>
    <row r="22" spans="1:28" x14ac:dyDescent="0.25">
      <c r="A22" s="3">
        <v>42522</v>
      </c>
      <c r="B22">
        <v>1.1232</v>
      </c>
      <c r="C22">
        <v>-8.0000000000000071E-3</v>
      </c>
      <c r="D22">
        <v>241.018</v>
      </c>
      <c r="E22">
        <v>100.68</v>
      </c>
      <c r="F22">
        <v>2.3939014700039727</v>
      </c>
      <c r="G22" s="20">
        <v>2.3901004875136804</v>
      </c>
      <c r="H22" s="20">
        <v>3.8009824902922595E-3</v>
      </c>
      <c r="I22">
        <v>-45073</v>
      </c>
      <c r="J22">
        <v>31060</v>
      </c>
      <c r="K22">
        <v>-1.4511590470057953</v>
      </c>
      <c r="L22">
        <v>-1.2690329372838021</v>
      </c>
      <c r="M22">
        <v>-0.18212610972199328</v>
      </c>
      <c r="N22">
        <v>0.87929999999999997</v>
      </c>
      <c r="O22">
        <v>1.64</v>
      </c>
      <c r="P22">
        <v>1.8651199818037074</v>
      </c>
      <c r="Q22">
        <v>1.8623315155880236</v>
      </c>
      <c r="R22">
        <v>2.7884662156838491E-3</v>
      </c>
      <c r="S22">
        <v>12811100000000</v>
      </c>
      <c r="T22">
        <v>11119422</v>
      </c>
      <c r="U22">
        <v>1152137.224398894</v>
      </c>
      <c r="V22">
        <v>1151240.1807578995</v>
      </c>
      <c r="W22">
        <v>897.04364099446684</v>
      </c>
      <c r="X22">
        <v>1.4197</v>
      </c>
      <c r="Y22">
        <v>1.4523999999999999</v>
      </c>
      <c r="Z22">
        <v>-3.2699999999999951E-2</v>
      </c>
      <c r="AA22" s="30">
        <v>1</v>
      </c>
      <c r="AB22" s="30"/>
    </row>
    <row r="23" spans="1:28" x14ac:dyDescent="0.25">
      <c r="A23" s="3">
        <v>42552</v>
      </c>
      <c r="B23">
        <v>1.1054999999999999</v>
      </c>
      <c r="C23">
        <v>-1.7700000000000049E-2</v>
      </c>
      <c r="D23">
        <v>240.62799999999999</v>
      </c>
      <c r="E23">
        <v>100.12</v>
      </c>
      <c r="F23">
        <v>2.4033959248901318</v>
      </c>
      <c r="G23" s="20">
        <v>2.3939014700039727</v>
      </c>
      <c r="H23" s="20">
        <v>9.4944548861590761E-3</v>
      </c>
      <c r="I23">
        <v>-39691</v>
      </c>
      <c r="J23">
        <v>28136</v>
      </c>
      <c r="K23">
        <v>-1.4106838214387263</v>
      </c>
      <c r="L23">
        <v>-1.4511590470057953</v>
      </c>
      <c r="M23">
        <v>4.0475225567069062E-2</v>
      </c>
      <c r="N23">
        <v>0.62129999999999996</v>
      </c>
      <c r="O23">
        <v>1.5</v>
      </c>
      <c r="P23">
        <v>2.4142926122646067</v>
      </c>
      <c r="Q23">
        <v>1.8651199818037074</v>
      </c>
      <c r="R23">
        <v>0.54917263046089926</v>
      </c>
      <c r="S23">
        <v>12872200000000</v>
      </c>
      <c r="T23">
        <v>11180398</v>
      </c>
      <c r="U23">
        <v>1151318.584544128</v>
      </c>
      <c r="V23">
        <v>1152137.224398894</v>
      </c>
      <c r="W23">
        <v>-818.63985476596281</v>
      </c>
      <c r="X23">
        <v>1.3133999999999999</v>
      </c>
      <c r="Y23">
        <v>1.4197</v>
      </c>
      <c r="Z23">
        <v>-0.10630000000000006</v>
      </c>
      <c r="AA23" s="30">
        <v>1</v>
      </c>
      <c r="AB23" s="30"/>
    </row>
    <row r="24" spans="1:28" x14ac:dyDescent="0.25">
      <c r="A24" s="3">
        <v>42583</v>
      </c>
      <c r="B24">
        <v>1.1207</v>
      </c>
      <c r="C24">
        <v>1.5200000000000102E-2</v>
      </c>
      <c r="D24">
        <v>240.84899999999999</v>
      </c>
      <c r="E24">
        <v>100.21</v>
      </c>
      <c r="F24">
        <v>2.4034427701826164</v>
      </c>
      <c r="G24" s="20">
        <v>2.4033959248901318</v>
      </c>
      <c r="H24" s="20">
        <v>4.684529248466518E-5</v>
      </c>
      <c r="I24">
        <v>-40513</v>
      </c>
      <c r="J24">
        <v>29883</v>
      </c>
      <c r="K24">
        <v>-1.3557206438443261</v>
      </c>
      <c r="L24">
        <v>-1.4106838214387263</v>
      </c>
      <c r="M24">
        <v>5.496317759440017E-2</v>
      </c>
      <c r="N24">
        <v>0.61329999999999996</v>
      </c>
      <c r="O24">
        <v>1.56</v>
      </c>
      <c r="P24">
        <v>2.5436165008967881</v>
      </c>
      <c r="Q24">
        <v>2.4142926122646067</v>
      </c>
      <c r="R24">
        <v>0.12932388863218147</v>
      </c>
      <c r="S24">
        <v>12955400000000</v>
      </c>
      <c r="T24">
        <v>11212540</v>
      </c>
      <c r="U24">
        <v>1155438.4644335718</v>
      </c>
      <c r="V24">
        <v>1151318.584544128</v>
      </c>
      <c r="W24">
        <v>4119.8798894437496</v>
      </c>
      <c r="X24">
        <v>1.3101</v>
      </c>
      <c r="Y24">
        <v>1.3133999999999999</v>
      </c>
      <c r="Z24">
        <v>-3.2999999999998586E-3</v>
      </c>
      <c r="AA24" s="30">
        <v>1</v>
      </c>
      <c r="AB24" s="30"/>
    </row>
    <row r="25" spans="1:28" x14ac:dyDescent="0.25">
      <c r="A25" s="3">
        <v>42614</v>
      </c>
      <c r="B25">
        <v>1.1217999999999999</v>
      </c>
      <c r="C25">
        <v>1.0999999999998789E-3</v>
      </c>
      <c r="D25">
        <v>241.428</v>
      </c>
      <c r="E25">
        <v>100.6</v>
      </c>
      <c r="F25">
        <v>2.3998807157057653</v>
      </c>
      <c r="G25" s="20">
        <v>2.4034427701826164</v>
      </c>
      <c r="H25" s="20">
        <v>-3.5620544768510953E-3</v>
      </c>
      <c r="I25">
        <v>-36026</v>
      </c>
      <c r="J25">
        <v>31616</v>
      </c>
      <c r="K25">
        <v>-1.1394863360323886</v>
      </c>
      <c r="L25">
        <v>-1.3557206438443261</v>
      </c>
      <c r="M25">
        <v>0.21623430781193753</v>
      </c>
      <c r="N25">
        <v>0.73540000000000005</v>
      </c>
      <c r="O25">
        <v>1.63</v>
      </c>
      <c r="P25">
        <v>2.2164808267609462</v>
      </c>
      <c r="Q25">
        <v>2.5436165008967881</v>
      </c>
      <c r="R25">
        <v>-0.32713567413584199</v>
      </c>
      <c r="S25">
        <v>13015600000000</v>
      </c>
      <c r="T25">
        <v>11251341</v>
      </c>
      <c r="U25">
        <v>1156804.3311459497</v>
      </c>
      <c r="V25">
        <v>1155438.4644335718</v>
      </c>
      <c r="W25">
        <v>1365.8667123778723</v>
      </c>
      <c r="X25">
        <v>1.3140000000000001</v>
      </c>
      <c r="Y25">
        <v>1.3101</v>
      </c>
      <c r="Z25">
        <v>3.9000000000000146E-3</v>
      </c>
      <c r="AA25" s="30">
        <v>1</v>
      </c>
      <c r="AB25" s="30"/>
    </row>
    <row r="26" spans="1:28" x14ac:dyDescent="0.25">
      <c r="A26" s="3">
        <v>42644</v>
      </c>
      <c r="B26">
        <v>1.1013999999999999</v>
      </c>
      <c r="C26">
        <v>-2.0399999999999974E-2</v>
      </c>
      <c r="D26">
        <v>241.72900000000001</v>
      </c>
      <c r="E26">
        <v>100.85</v>
      </c>
      <c r="F26">
        <v>2.3969162121963317</v>
      </c>
      <c r="G26" s="20">
        <v>2.3998807157057653</v>
      </c>
      <c r="H26" s="20">
        <v>-2.9645035094336691E-3</v>
      </c>
      <c r="I26">
        <v>-42577</v>
      </c>
      <c r="J26">
        <v>22480</v>
      </c>
      <c r="K26">
        <v>-1.8939946619217083</v>
      </c>
      <c r="L26">
        <v>-1.1394863360323886</v>
      </c>
      <c r="M26">
        <v>-0.75450832588931971</v>
      </c>
      <c r="N26">
        <v>0.77529999999999999</v>
      </c>
      <c r="O26">
        <v>1.76</v>
      </c>
      <c r="P26">
        <v>2.2700889978073002</v>
      </c>
      <c r="Q26">
        <v>2.2164808267609462</v>
      </c>
      <c r="R26">
        <v>5.3608171046354069E-2</v>
      </c>
      <c r="S26">
        <v>13070600000000</v>
      </c>
      <c r="T26">
        <v>11259755</v>
      </c>
      <c r="U26">
        <v>1160824.5472481416</v>
      </c>
      <c r="V26">
        <v>1156804.3311459497</v>
      </c>
      <c r="W26">
        <v>4020.2161021919455</v>
      </c>
      <c r="X26">
        <v>1.2330000000000001</v>
      </c>
      <c r="Y26">
        <v>1.3140000000000001</v>
      </c>
      <c r="Z26">
        <v>-8.0999999999999961E-2</v>
      </c>
      <c r="AA26" s="30">
        <v>1</v>
      </c>
      <c r="AB26" s="30"/>
    </row>
    <row r="27" spans="1:28" x14ac:dyDescent="0.25">
      <c r="A27" s="3">
        <v>42675</v>
      </c>
      <c r="B27">
        <v>1.0791999999999999</v>
      </c>
      <c r="C27">
        <v>-2.2199999999999998E-2</v>
      </c>
      <c r="D27">
        <v>241.35300000000001</v>
      </c>
      <c r="E27">
        <v>100.76</v>
      </c>
      <c r="F27">
        <v>2.3953255260023818</v>
      </c>
      <c r="G27" s="20">
        <v>2.3969162121963317</v>
      </c>
      <c r="H27" s="20">
        <v>-1.590686193949864E-3</v>
      </c>
      <c r="I27">
        <v>-45484</v>
      </c>
      <c r="J27">
        <v>27258</v>
      </c>
      <c r="K27">
        <v>-1.6686477364443466</v>
      </c>
      <c r="L27">
        <v>-1.8939946619217083</v>
      </c>
      <c r="M27">
        <v>0.22534692547736168</v>
      </c>
      <c r="N27">
        <v>1.2343</v>
      </c>
      <c r="O27">
        <v>2.14</v>
      </c>
      <c r="P27">
        <v>1.7337762294417891</v>
      </c>
      <c r="Q27">
        <v>2.2700889978073002</v>
      </c>
      <c r="R27">
        <v>-0.53631276836551112</v>
      </c>
      <c r="S27">
        <v>13147900000000</v>
      </c>
      <c r="T27">
        <v>11344748</v>
      </c>
      <c r="U27">
        <v>1158941.5648545036</v>
      </c>
      <c r="V27">
        <v>1160824.5472481416</v>
      </c>
      <c r="W27">
        <v>-1882.982393637998</v>
      </c>
      <c r="X27">
        <v>1.2432000000000001</v>
      </c>
      <c r="Y27">
        <v>1.2330000000000001</v>
      </c>
      <c r="Z27">
        <v>1.0199999999999987E-2</v>
      </c>
      <c r="AA27" s="30">
        <v>1</v>
      </c>
      <c r="AB27" s="30"/>
    </row>
    <row r="28" spans="1:28" x14ac:dyDescent="0.25">
      <c r="A28" s="3">
        <v>42705</v>
      </c>
      <c r="B28">
        <v>1.0545</v>
      </c>
      <c r="C28">
        <v>-2.4699999999999944E-2</v>
      </c>
      <c r="D28">
        <v>241.43199999999999</v>
      </c>
      <c r="E28">
        <v>101.31</v>
      </c>
      <c r="F28">
        <v>2.3831013720264531</v>
      </c>
      <c r="G28" s="20">
        <v>2.3953255260023818</v>
      </c>
      <c r="H28" s="20">
        <v>-1.2224153975928687E-2</v>
      </c>
      <c r="I28">
        <v>-44259</v>
      </c>
      <c r="J28">
        <v>24363</v>
      </c>
      <c r="K28">
        <v>-1.816648196034971</v>
      </c>
      <c r="L28">
        <v>-1.6686477364443466</v>
      </c>
      <c r="M28">
        <v>-0.14800045959062436</v>
      </c>
      <c r="N28">
        <v>1.2882</v>
      </c>
      <c r="O28">
        <v>2.4900000000000002</v>
      </c>
      <c r="P28">
        <v>1.9329296693060085</v>
      </c>
      <c r="Q28">
        <v>1.7337762294417891</v>
      </c>
      <c r="R28">
        <v>0.19915343986421941</v>
      </c>
      <c r="S28">
        <v>13185100000000</v>
      </c>
      <c r="T28">
        <v>11375240</v>
      </c>
      <c r="U28">
        <v>1159105.2144833868</v>
      </c>
      <c r="V28">
        <v>1158941.5648545036</v>
      </c>
      <c r="W28">
        <v>163.64962888322771</v>
      </c>
      <c r="X28">
        <v>1.2483</v>
      </c>
      <c r="Y28">
        <v>1.2432000000000001</v>
      </c>
      <c r="Z28">
        <v>5.0999999999998824E-3</v>
      </c>
      <c r="AA28" s="30">
        <v>1</v>
      </c>
      <c r="AB28" s="30"/>
    </row>
    <row r="29" spans="1:28" x14ac:dyDescent="0.25">
      <c r="A29" s="3">
        <v>42736</v>
      </c>
      <c r="B29">
        <v>1.0634999999999999</v>
      </c>
      <c r="C29">
        <v>8.999999999999897E-3</v>
      </c>
      <c r="D29">
        <v>242.839</v>
      </c>
      <c r="E29">
        <v>100.46</v>
      </c>
      <c r="F29">
        <v>2.4172705554449534</v>
      </c>
      <c r="G29" s="20">
        <v>2.3831013720264531</v>
      </c>
      <c r="H29" s="20">
        <v>3.4169183418500282E-2</v>
      </c>
      <c r="I29">
        <v>-48173</v>
      </c>
      <c r="J29">
        <v>26145</v>
      </c>
      <c r="K29">
        <v>-1.8425320328934787</v>
      </c>
      <c r="L29">
        <v>-1.816648196034971</v>
      </c>
      <c r="M29">
        <v>-2.5883836858507703E-2</v>
      </c>
      <c r="N29">
        <v>1.3139000000000001</v>
      </c>
      <c r="O29">
        <v>2.4300000000000002</v>
      </c>
      <c r="P29">
        <v>1.8494558185554457</v>
      </c>
      <c r="Q29">
        <v>1.9329296693060085</v>
      </c>
      <c r="R29">
        <v>-8.3473850750562795E-2</v>
      </c>
      <c r="S29">
        <v>13268300000000</v>
      </c>
      <c r="T29">
        <v>11433556</v>
      </c>
      <c r="U29">
        <v>1160470.1109611043</v>
      </c>
      <c r="V29">
        <v>1159105.2144833868</v>
      </c>
      <c r="W29">
        <v>1364.8964777174406</v>
      </c>
      <c r="X29">
        <v>1.2366999999999999</v>
      </c>
      <c r="Y29">
        <v>1.2483</v>
      </c>
      <c r="Z29">
        <v>-1.1600000000000055E-2</v>
      </c>
      <c r="AA29" s="30">
        <v>1</v>
      </c>
      <c r="AB29" s="30"/>
    </row>
    <row r="30" spans="1:28" x14ac:dyDescent="0.25">
      <c r="A30" s="3">
        <v>42767</v>
      </c>
      <c r="B30">
        <v>1.0649999999999999</v>
      </c>
      <c r="C30">
        <v>1.5000000000000568E-3</v>
      </c>
      <c r="D30">
        <v>243.60300000000001</v>
      </c>
      <c r="E30">
        <v>100.84</v>
      </c>
      <c r="F30">
        <v>2.4157378024593417</v>
      </c>
      <c r="G30" s="20">
        <v>2.4172705554449534</v>
      </c>
      <c r="H30" s="20">
        <v>-1.5327529856117295E-3</v>
      </c>
      <c r="I30">
        <v>-43557</v>
      </c>
      <c r="J30">
        <v>37868</v>
      </c>
      <c r="K30">
        <v>-1.150232386183585</v>
      </c>
      <c r="L30">
        <v>-1.8425320328934787</v>
      </c>
      <c r="M30">
        <v>0.69229964670989363</v>
      </c>
      <c r="N30">
        <v>1.4452</v>
      </c>
      <c r="O30">
        <v>2.42</v>
      </c>
      <c r="P30">
        <v>1.6745087185164682</v>
      </c>
      <c r="Q30">
        <v>1.8494558185554457</v>
      </c>
      <c r="R30">
        <v>-0.17494710003897751</v>
      </c>
      <c r="S30">
        <v>13311200000000</v>
      </c>
      <c r="T30">
        <v>11471510</v>
      </c>
      <c r="U30">
        <v>1160370.3435729037</v>
      </c>
      <c r="V30">
        <v>1160470.1109611043</v>
      </c>
      <c r="W30">
        <v>-99.767388200620189</v>
      </c>
      <c r="X30">
        <v>1.2495000000000001</v>
      </c>
      <c r="Y30">
        <v>1.2366999999999999</v>
      </c>
      <c r="Z30">
        <v>1.2800000000000145E-2</v>
      </c>
      <c r="AA30" s="30">
        <v>1</v>
      </c>
      <c r="AB30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1"/>
  <sheetViews>
    <sheetView workbookViewId="0">
      <selection activeCell="I25" sqref="I25"/>
    </sheetView>
  </sheetViews>
  <sheetFormatPr defaultRowHeight="15" x14ac:dyDescent="0.25"/>
  <cols>
    <col min="1" max="1" width="10.140625" style="13" bestFit="1" customWidth="1"/>
    <col min="7" max="7" width="12" style="20" bestFit="1" customWidth="1"/>
    <col min="8" max="8" width="12.7109375" bestFit="1" customWidth="1"/>
    <col min="11" max="11" width="12.7109375" bestFit="1" customWidth="1"/>
    <col min="12" max="12" width="14.140625" bestFit="1" customWidth="1"/>
    <col min="13" max="13" width="12.7109375" customWidth="1"/>
    <col min="16" max="16" width="12" customWidth="1"/>
    <col min="17" max="17" width="13.42578125" bestFit="1" customWidth="1"/>
    <col min="18" max="18" width="12.85546875" bestFit="1" customWidth="1"/>
    <col min="19" max="19" width="12" bestFit="1" customWidth="1"/>
    <col min="20" max="20" width="8" bestFit="1" customWidth="1"/>
    <col min="21" max="21" width="12" bestFit="1" customWidth="1"/>
    <col min="22" max="22" width="12.5703125" bestFit="1" customWidth="1"/>
  </cols>
  <sheetData>
    <row r="1" spans="1:26" x14ac:dyDescent="0.25">
      <c r="A1" s="16" t="s">
        <v>0</v>
      </c>
      <c r="B1" s="18" t="s">
        <v>603</v>
      </c>
      <c r="C1" s="28" t="s">
        <v>604</v>
      </c>
      <c r="D1" s="17" t="s">
        <v>605</v>
      </c>
      <c r="E1" s="17" t="s">
        <v>606</v>
      </c>
      <c r="F1" s="18" t="s">
        <v>623</v>
      </c>
      <c r="G1" s="25" t="s">
        <v>638</v>
      </c>
      <c r="H1" s="27" t="s">
        <v>628</v>
      </c>
      <c r="I1" s="17" t="s">
        <v>607</v>
      </c>
      <c r="J1" s="17" t="s">
        <v>608</v>
      </c>
      <c r="K1" s="18" t="s">
        <v>624</v>
      </c>
      <c r="L1" s="25" t="s">
        <v>639</v>
      </c>
      <c r="M1" s="26" t="s">
        <v>626</v>
      </c>
      <c r="N1" s="17" t="s">
        <v>609</v>
      </c>
      <c r="O1" s="17" t="s">
        <v>610</v>
      </c>
      <c r="P1" s="19" t="s">
        <v>625</v>
      </c>
      <c r="Q1" s="25" t="s">
        <v>640</v>
      </c>
      <c r="R1" s="26" t="s">
        <v>627</v>
      </c>
      <c r="S1" s="21" t="s">
        <v>629</v>
      </c>
      <c r="T1" s="21" t="s">
        <v>630</v>
      </c>
      <c r="U1" s="19" t="s">
        <v>631</v>
      </c>
      <c r="V1" s="25" t="s">
        <v>641</v>
      </c>
      <c r="W1" s="26" t="s">
        <v>632</v>
      </c>
      <c r="X1" s="19" t="s">
        <v>636</v>
      </c>
      <c r="Y1" s="25" t="s">
        <v>642</v>
      </c>
      <c r="Z1" s="26" t="s">
        <v>637</v>
      </c>
    </row>
    <row r="2" spans="1:26" x14ac:dyDescent="0.25">
      <c r="A2" s="3">
        <v>36161</v>
      </c>
      <c r="B2">
        <f>VLOOKUP(A2,FX!$A:$B,2,0)</f>
        <v>1.1591</v>
      </c>
      <c r="D2">
        <f>VLOOKUP($A2,US_CPI!$A:$B,2,0)</f>
        <v>164.3</v>
      </c>
      <c r="E2" s="15" t="e">
        <f>VLOOKUP(A2,HCPI!$A:$B,2,0)</f>
        <v>#N/A</v>
      </c>
      <c r="F2" s="15" t="e">
        <f>D2/E2</f>
        <v>#N/A</v>
      </c>
      <c r="H2" s="20"/>
      <c r="I2">
        <f>VLOOKUP(A2,US_Bal_Trade!$A:$B,2,0)</f>
        <v>-15946</v>
      </c>
      <c r="J2">
        <f>VLOOKUP(A2,CA_EU!$A:$D,4,0)</f>
        <v>-2780</v>
      </c>
      <c r="K2">
        <f>I2/J2</f>
        <v>5.7359712230215827</v>
      </c>
      <c r="N2" t="e">
        <f>VLOOKUP(A2,'10_EuroBond'!$A:$D,4,0)</f>
        <v>#N/A</v>
      </c>
      <c r="O2">
        <f>VLOOKUP(A2,'10_US_Bond'!$A:$B,2,0)</f>
        <v>4.72</v>
      </c>
      <c r="P2" t="e">
        <f>O2/N2</f>
        <v>#N/A</v>
      </c>
      <c r="S2">
        <f>VLOOKUP(A2,US_M3!$A:$B,2,0)</f>
        <v>4385500000000</v>
      </c>
      <c r="T2">
        <f>VLOOKUP(A2,EU_M3!$A:$D,4,0)</f>
        <v>4448872</v>
      </c>
      <c r="U2">
        <f>S2/T2</f>
        <v>985755.49038048298</v>
      </c>
      <c r="X2">
        <f>VLOOKUP(A2,us_uk!$A:$B,2,0)</f>
        <v>1.6497999999999999</v>
      </c>
    </row>
    <row r="3" spans="1:26" x14ac:dyDescent="0.25">
      <c r="A3" s="3">
        <v>36192</v>
      </c>
      <c r="B3">
        <f>VLOOKUP(A3,FX!$A:$B,2,0)</f>
        <v>1.1203000000000001</v>
      </c>
      <c r="C3">
        <f>B3-B2</f>
        <v>-3.8799999999999946E-2</v>
      </c>
      <c r="D3">
        <f>VLOOKUP($A3,US_CPI!$A:$B,2,0)</f>
        <v>164.5</v>
      </c>
      <c r="E3" s="15" t="e">
        <f>VLOOKUP(A3,HCPI!$A:$B,2,0)</f>
        <v>#N/A</v>
      </c>
      <c r="F3" s="15" t="e">
        <f t="shared" ref="F3:F66" si="0">D3/E3</f>
        <v>#N/A</v>
      </c>
      <c r="G3" s="20" t="e">
        <f>F2</f>
        <v>#N/A</v>
      </c>
      <c r="H3" s="20" t="e">
        <f>F3-F2</f>
        <v>#N/A</v>
      </c>
      <c r="I3">
        <f>VLOOKUP(A3,US_Bal_Trade!$A:$B,2,0)</f>
        <v>-18786</v>
      </c>
      <c r="J3">
        <f>VLOOKUP(A3,CA_EU!$A:$D,4,0)</f>
        <v>-1764</v>
      </c>
      <c r="K3">
        <f t="shared" ref="K3:K66" si="1">I3/J3</f>
        <v>10.649659863945578</v>
      </c>
      <c r="L3">
        <f>K2</f>
        <v>5.7359712230215827</v>
      </c>
      <c r="M3">
        <f>K3-K2</f>
        <v>4.9136886409239953</v>
      </c>
      <c r="N3">
        <f>VLOOKUP(A3,'10_EuroBond'!$A:$D,4,0)</f>
        <v>3.9742000000000002</v>
      </c>
      <c r="O3">
        <f>VLOOKUP(A3,'10_US_Bond'!$A:$B,2,0)</f>
        <v>5</v>
      </c>
      <c r="P3">
        <f t="shared" ref="P3:P66" si="2">O3/N3</f>
        <v>1.258114840722661</v>
      </c>
      <c r="Q3" t="e">
        <f>P2</f>
        <v>#N/A</v>
      </c>
      <c r="R3" t="e">
        <f>P3-P2</f>
        <v>#N/A</v>
      </c>
      <c r="S3">
        <f>VLOOKUP(A3,US_M3!$A:$B,2,0)</f>
        <v>4408300000000</v>
      </c>
      <c r="T3">
        <f>VLOOKUP(A3,EU_M3!$A:$D,4,0)</f>
        <v>4438087</v>
      </c>
      <c r="U3">
        <f t="shared" ref="U3:U66" si="3">S3/T3</f>
        <v>993288.32445150358</v>
      </c>
      <c r="V3">
        <f>U2</f>
        <v>985755.49038048298</v>
      </c>
      <c r="W3">
        <f>U3-U2</f>
        <v>7532.8340710205957</v>
      </c>
      <c r="X3">
        <f>VLOOKUP(A3,us_uk!$A:$B,2,0)</f>
        <v>1.6275999999999999</v>
      </c>
      <c r="Y3">
        <f>X2</f>
        <v>1.6497999999999999</v>
      </c>
      <c r="Z3">
        <f>X3-X2</f>
        <v>-2.2199999999999998E-2</v>
      </c>
    </row>
    <row r="4" spans="1:26" x14ac:dyDescent="0.25">
      <c r="A4" s="3">
        <v>36220</v>
      </c>
      <c r="B4">
        <f>VLOOKUP(A4,FX!$A:$B,2,0)</f>
        <v>1.0886</v>
      </c>
      <c r="C4">
        <f t="shared" ref="C4:C67" si="4">B4-B3</f>
        <v>-3.1700000000000061E-2</v>
      </c>
      <c r="D4">
        <f>VLOOKUP($A4,US_CPI!$A:$B,2,0)</f>
        <v>165</v>
      </c>
      <c r="E4" s="15" t="e">
        <f>VLOOKUP(A4,HCPI!$A:$B,2,0)</f>
        <v>#N/A</v>
      </c>
      <c r="F4" s="15" t="e">
        <f t="shared" si="0"/>
        <v>#N/A</v>
      </c>
      <c r="G4" s="20" t="e">
        <f t="shared" ref="G4:G67" si="5">F3</f>
        <v>#N/A</v>
      </c>
      <c r="H4" s="20" t="e">
        <f t="shared" ref="H4:H67" si="6">F4-F3</f>
        <v>#N/A</v>
      </c>
      <c r="I4">
        <f>VLOOKUP(A4,US_Bal_Trade!$A:$B,2,0)</f>
        <v>-17900</v>
      </c>
      <c r="J4">
        <f>VLOOKUP(A4,CA_EU!$A:$D,4,0)</f>
        <v>-1266</v>
      </c>
      <c r="K4">
        <f t="shared" si="1"/>
        <v>14.139020537124802</v>
      </c>
      <c r="L4">
        <f t="shared" ref="L4:L67" si="7">K3</f>
        <v>10.649659863945578</v>
      </c>
      <c r="M4">
        <f t="shared" ref="M4:M67" si="8">K4-K3</f>
        <v>3.4893606731792239</v>
      </c>
      <c r="N4">
        <f>VLOOKUP(A4,'10_EuroBond'!$A:$D,4,0)</f>
        <v>4.181</v>
      </c>
      <c r="O4">
        <f>VLOOKUP(A4,'10_US_Bond'!$A:$B,2,0)</f>
        <v>5.23</v>
      </c>
      <c r="P4">
        <f t="shared" si="2"/>
        <v>1.2508969146137288</v>
      </c>
      <c r="Q4">
        <f t="shared" ref="Q4:Q67" si="9">P3</f>
        <v>1.258114840722661</v>
      </c>
      <c r="R4">
        <f t="shared" ref="R4:R67" si="10">P4-P3</f>
        <v>-7.2179261089322377E-3</v>
      </c>
      <c r="S4">
        <f>VLOOKUP(A4,US_M3!$A:$B,2,0)</f>
        <v>4415300000000</v>
      </c>
      <c r="T4">
        <f>VLOOKUP(A4,EU_M3!$A:$D,4,0)</f>
        <v>4454584</v>
      </c>
      <c r="U4">
        <f t="shared" si="3"/>
        <v>991181.21916659328</v>
      </c>
      <c r="V4">
        <f t="shared" ref="V4:V67" si="11">U3</f>
        <v>993288.32445150358</v>
      </c>
      <c r="W4">
        <f t="shared" ref="W4:W67" si="12">U4-U3</f>
        <v>-2107.1052849102998</v>
      </c>
      <c r="X4">
        <f>VLOOKUP(A4,us_uk!$A:$B,2,0)</f>
        <v>1.6213</v>
      </c>
      <c r="Y4">
        <f t="shared" ref="Y4:Y67" si="13">X3</f>
        <v>1.6275999999999999</v>
      </c>
      <c r="Z4">
        <f t="shared" ref="Z4:Z67" si="14">X4-X3</f>
        <v>-6.2999999999999723E-3</v>
      </c>
    </row>
    <row r="5" spans="1:26" x14ac:dyDescent="0.25">
      <c r="A5" s="3">
        <v>36251</v>
      </c>
      <c r="B5">
        <f>VLOOKUP(A5,FX!$A:$B,2,0)</f>
        <v>1.0701000000000001</v>
      </c>
      <c r="C5">
        <f t="shared" si="4"/>
        <v>-1.8499999999999961E-2</v>
      </c>
      <c r="D5">
        <f>VLOOKUP($A5,US_CPI!$A:$B,2,0)</f>
        <v>166.2</v>
      </c>
      <c r="E5" s="15" t="e">
        <f>VLOOKUP(A5,HCPI!$A:$B,2,0)</f>
        <v>#N/A</v>
      </c>
      <c r="F5" s="15" t="e">
        <f t="shared" si="0"/>
        <v>#N/A</v>
      </c>
      <c r="G5" s="20" t="e">
        <f t="shared" si="5"/>
        <v>#N/A</v>
      </c>
      <c r="H5" s="20" t="e">
        <f t="shared" si="6"/>
        <v>#N/A</v>
      </c>
      <c r="I5">
        <f>VLOOKUP(A5,US_Bal_Trade!$A:$B,2,0)</f>
        <v>-18254</v>
      </c>
      <c r="J5">
        <f>VLOOKUP(A5,CA_EU!$A:$D,4,0)</f>
        <v>4581</v>
      </c>
      <c r="K5">
        <f t="shared" si="1"/>
        <v>-3.984719493560358</v>
      </c>
      <c r="L5">
        <f t="shared" si="7"/>
        <v>14.139020537124802</v>
      </c>
      <c r="M5">
        <f t="shared" si="8"/>
        <v>-18.123740030685159</v>
      </c>
      <c r="N5">
        <f>VLOOKUP(A5,'10_EuroBond'!$A:$D,4,0)</f>
        <v>4.0407000000000002</v>
      </c>
      <c r="O5">
        <f>VLOOKUP(A5,'10_US_Bond'!$A:$B,2,0)</f>
        <v>5.18</v>
      </c>
      <c r="P5">
        <f t="shared" si="2"/>
        <v>1.2819560967159154</v>
      </c>
      <c r="Q5">
        <f t="shared" si="9"/>
        <v>1.2508969146137288</v>
      </c>
      <c r="R5">
        <f t="shared" si="10"/>
        <v>3.1059182102186611E-2</v>
      </c>
      <c r="S5">
        <f>VLOOKUP(A5,US_M3!$A:$B,2,0)</f>
        <v>4443300000000</v>
      </c>
      <c r="T5">
        <f>VLOOKUP(A5,EU_M3!$A:$D,4,0)</f>
        <v>4484924</v>
      </c>
      <c r="U5">
        <f t="shared" si="3"/>
        <v>990719.12924276979</v>
      </c>
      <c r="V5">
        <f t="shared" si="11"/>
        <v>991181.21916659328</v>
      </c>
      <c r="W5">
        <f t="shared" si="12"/>
        <v>-462.08992382348515</v>
      </c>
      <c r="X5">
        <f>VLOOKUP(A5,us_uk!$A:$B,2,0)</f>
        <v>1.6089</v>
      </c>
      <c r="Y5">
        <f t="shared" si="13"/>
        <v>1.6213</v>
      </c>
      <c r="Z5">
        <f t="shared" si="14"/>
        <v>-1.2399999999999967E-2</v>
      </c>
    </row>
    <row r="6" spans="1:26" x14ac:dyDescent="0.25">
      <c r="A6" s="3">
        <v>36281</v>
      </c>
      <c r="B6">
        <f>VLOOKUP(A6,FX!$A:$B,2,0)</f>
        <v>1.0629999999999999</v>
      </c>
      <c r="C6">
        <f t="shared" si="4"/>
        <v>-7.1000000000001062E-3</v>
      </c>
      <c r="D6">
        <f>VLOOKUP($A6,US_CPI!$A:$B,2,0)</f>
        <v>166.2</v>
      </c>
      <c r="E6" s="15" t="e">
        <f>VLOOKUP(A6,HCPI!$A:$B,2,0)</f>
        <v>#N/A</v>
      </c>
      <c r="F6" s="15" t="e">
        <f t="shared" si="0"/>
        <v>#N/A</v>
      </c>
      <c r="G6" s="20" t="e">
        <f t="shared" si="5"/>
        <v>#N/A</v>
      </c>
      <c r="H6" s="20" t="e">
        <f t="shared" si="6"/>
        <v>#N/A</v>
      </c>
      <c r="I6">
        <f>VLOOKUP(A6,US_Bal_Trade!$A:$B,2,0)</f>
        <v>-20229</v>
      </c>
      <c r="J6">
        <f>VLOOKUP(A6,CA_EU!$A:$D,4,0)</f>
        <v>-2170</v>
      </c>
      <c r="K6">
        <f t="shared" si="1"/>
        <v>9.3221198156682021</v>
      </c>
      <c r="L6">
        <f t="shared" si="7"/>
        <v>-3.984719493560358</v>
      </c>
      <c r="M6">
        <f t="shared" si="8"/>
        <v>13.306839309228561</v>
      </c>
      <c r="N6">
        <f>VLOOKUP(A6,'10_EuroBond'!$A:$D,4,0)</f>
        <v>4.2049000000000003</v>
      </c>
      <c r="O6">
        <f>VLOOKUP(A6,'10_US_Bond'!$A:$B,2,0)</f>
        <v>5.54</v>
      </c>
      <c r="P6">
        <f t="shared" si="2"/>
        <v>1.3175105234369426</v>
      </c>
      <c r="Q6">
        <f t="shared" si="9"/>
        <v>1.2819560967159154</v>
      </c>
      <c r="R6">
        <f t="shared" si="10"/>
        <v>3.5554426721027266E-2</v>
      </c>
      <c r="S6">
        <f>VLOOKUP(A6,US_M3!$A:$B,2,0)</f>
        <v>4467300000000</v>
      </c>
      <c r="T6">
        <f>VLOOKUP(A6,EU_M3!$A:$D,4,0)</f>
        <v>4505714</v>
      </c>
      <c r="U6">
        <f t="shared" si="3"/>
        <v>991474.38119685359</v>
      </c>
      <c r="V6">
        <f t="shared" si="11"/>
        <v>990719.12924276979</v>
      </c>
      <c r="W6">
        <f t="shared" si="12"/>
        <v>755.25195408379659</v>
      </c>
      <c r="X6">
        <f>VLOOKUP(A6,us_uk!$A:$B,2,0)</f>
        <v>1.6153999999999999</v>
      </c>
      <c r="Y6">
        <f t="shared" si="13"/>
        <v>1.6089</v>
      </c>
      <c r="Z6">
        <f t="shared" si="14"/>
        <v>6.4999999999999503E-3</v>
      </c>
    </row>
    <row r="7" spans="1:26" x14ac:dyDescent="0.25">
      <c r="A7" s="3">
        <v>36312</v>
      </c>
      <c r="B7">
        <f>VLOOKUP(A7,FX!$A:$B,2,0)</f>
        <v>1.0377000000000001</v>
      </c>
      <c r="C7">
        <f t="shared" si="4"/>
        <v>-2.5299999999999878E-2</v>
      </c>
      <c r="D7">
        <f>VLOOKUP($A7,US_CPI!$A:$B,2,0)</f>
        <v>166.2</v>
      </c>
      <c r="E7" s="15" t="e">
        <f>VLOOKUP(A7,HCPI!$A:$B,2,0)</f>
        <v>#N/A</v>
      </c>
      <c r="F7" s="15" t="e">
        <f t="shared" si="0"/>
        <v>#N/A</v>
      </c>
      <c r="G7" s="20" t="e">
        <f t="shared" si="5"/>
        <v>#N/A</v>
      </c>
      <c r="H7" s="20" t="e">
        <f t="shared" si="6"/>
        <v>#N/A</v>
      </c>
      <c r="I7">
        <f>VLOOKUP(A7,US_Bal_Trade!$A:$B,2,0)</f>
        <v>-23115</v>
      </c>
      <c r="J7">
        <f>VLOOKUP(A7,CA_EU!$A:$D,4,0)</f>
        <v>-554</v>
      </c>
      <c r="K7">
        <f t="shared" si="1"/>
        <v>41.723826714801447</v>
      </c>
      <c r="L7">
        <f t="shared" si="7"/>
        <v>9.3221198156682021</v>
      </c>
      <c r="M7">
        <f t="shared" si="8"/>
        <v>32.401706899133245</v>
      </c>
      <c r="N7">
        <f>VLOOKUP(A7,'10_EuroBond'!$A:$D,4,0)</f>
        <v>4.5266999999999999</v>
      </c>
      <c r="O7">
        <f>VLOOKUP(A7,'10_US_Bond'!$A:$B,2,0)</f>
        <v>5.9</v>
      </c>
      <c r="P7">
        <f t="shared" si="2"/>
        <v>1.3033777365409682</v>
      </c>
      <c r="Q7">
        <f t="shared" si="9"/>
        <v>1.3175105234369426</v>
      </c>
      <c r="R7">
        <f t="shared" si="10"/>
        <v>-1.4132786895974414E-2</v>
      </c>
      <c r="S7">
        <f>VLOOKUP(A7,US_M3!$A:$B,2,0)</f>
        <v>4488800000000</v>
      </c>
      <c r="T7">
        <f>VLOOKUP(A7,EU_M3!$A:$D,4,0)</f>
        <v>4536871</v>
      </c>
      <c r="U7">
        <f t="shared" si="3"/>
        <v>989404.37142691517</v>
      </c>
      <c r="V7">
        <f t="shared" si="11"/>
        <v>991474.38119685359</v>
      </c>
      <c r="W7">
        <f t="shared" si="12"/>
        <v>-2070.0097699384205</v>
      </c>
      <c r="X7">
        <f>VLOOKUP(A7,us_uk!$A:$B,2,0)</f>
        <v>1.595</v>
      </c>
      <c r="Y7">
        <f t="shared" si="13"/>
        <v>1.6153999999999999</v>
      </c>
      <c r="Z7">
        <f t="shared" si="14"/>
        <v>-2.0399999999999974E-2</v>
      </c>
    </row>
    <row r="8" spans="1:26" x14ac:dyDescent="0.25">
      <c r="A8" s="3">
        <v>36342</v>
      </c>
      <c r="B8">
        <f>VLOOKUP(A8,FX!$A:$B,2,0)</f>
        <v>1.0369999999999999</v>
      </c>
      <c r="C8">
        <f t="shared" si="4"/>
        <v>-7.0000000000014495E-4</v>
      </c>
      <c r="D8">
        <f>VLOOKUP($A8,US_CPI!$A:$B,2,0)</f>
        <v>166.7</v>
      </c>
      <c r="E8" s="15" t="e">
        <f>VLOOKUP(A8,HCPI!$A:$B,2,0)</f>
        <v>#N/A</v>
      </c>
      <c r="F8" s="15" t="e">
        <f t="shared" si="0"/>
        <v>#N/A</v>
      </c>
      <c r="G8" s="20" t="e">
        <f t="shared" si="5"/>
        <v>#N/A</v>
      </c>
      <c r="H8" s="20" t="e">
        <f t="shared" si="6"/>
        <v>#N/A</v>
      </c>
      <c r="I8">
        <f>VLOOKUP(A8,US_Bal_Trade!$A:$B,2,0)</f>
        <v>-23421</v>
      </c>
      <c r="J8">
        <f>VLOOKUP(A8,CA_EU!$A:$D,4,0)</f>
        <v>238</v>
      </c>
      <c r="K8">
        <f t="shared" si="1"/>
        <v>-98.407563025210081</v>
      </c>
      <c r="L8">
        <f t="shared" si="7"/>
        <v>41.723826714801447</v>
      </c>
      <c r="M8">
        <f t="shared" si="8"/>
        <v>-140.13138974001151</v>
      </c>
      <c r="N8">
        <f>VLOOKUP(A8,'10_EuroBond'!$A:$D,4,0)</f>
        <v>4.8562000000000003</v>
      </c>
      <c r="O8">
        <f>VLOOKUP(A8,'10_US_Bond'!$A:$B,2,0)</f>
        <v>5.79</v>
      </c>
      <c r="P8">
        <f t="shared" si="2"/>
        <v>1.1922902681108685</v>
      </c>
      <c r="Q8">
        <f t="shared" si="9"/>
        <v>1.3033777365409682</v>
      </c>
      <c r="R8">
        <f t="shared" si="10"/>
        <v>-0.11108746843009976</v>
      </c>
      <c r="S8">
        <f>VLOOKUP(A8,US_M3!$A:$B,2,0)</f>
        <v>4515800000000</v>
      </c>
      <c r="T8">
        <f>VLOOKUP(A8,EU_M3!$A:$D,4,0)</f>
        <v>4566609</v>
      </c>
      <c r="U8">
        <f t="shared" si="3"/>
        <v>988873.80110712349</v>
      </c>
      <c r="V8">
        <f t="shared" si="11"/>
        <v>989404.37142691517</v>
      </c>
      <c r="W8">
        <f t="shared" si="12"/>
        <v>-530.57031979167368</v>
      </c>
      <c r="X8">
        <f>VLOOKUP(A8,us_uk!$A:$B,2,0)</f>
        <v>1.5750999999999999</v>
      </c>
      <c r="Y8">
        <f t="shared" si="13"/>
        <v>1.595</v>
      </c>
      <c r="Z8">
        <f t="shared" si="14"/>
        <v>-1.9900000000000029E-2</v>
      </c>
    </row>
    <row r="9" spans="1:26" x14ac:dyDescent="0.25">
      <c r="A9" s="3">
        <v>36373</v>
      </c>
      <c r="B9">
        <f>VLOOKUP(A9,FX!$A:$B,2,0)</f>
        <v>1.0605</v>
      </c>
      <c r="C9">
        <f t="shared" si="4"/>
        <v>2.3500000000000076E-2</v>
      </c>
      <c r="D9">
        <f>VLOOKUP($A9,US_CPI!$A:$B,2,0)</f>
        <v>167.1</v>
      </c>
      <c r="E9" s="15" t="e">
        <f>VLOOKUP(A9,HCPI!$A:$B,2,0)</f>
        <v>#N/A</v>
      </c>
      <c r="F9" s="15" t="e">
        <f t="shared" si="0"/>
        <v>#N/A</v>
      </c>
      <c r="G9" s="20" t="e">
        <f t="shared" si="5"/>
        <v>#N/A</v>
      </c>
      <c r="H9" s="20" t="e">
        <f t="shared" si="6"/>
        <v>#N/A</v>
      </c>
      <c r="I9">
        <f>VLOOKUP(A9,US_Bal_Trade!$A:$B,2,0)</f>
        <v>-22977</v>
      </c>
      <c r="J9">
        <f>VLOOKUP(A9,CA_EU!$A:$D,4,0)</f>
        <v>-5342</v>
      </c>
      <c r="K9">
        <f t="shared" si="1"/>
        <v>4.3011980531636089</v>
      </c>
      <c r="L9">
        <f t="shared" si="7"/>
        <v>-98.407563025210081</v>
      </c>
      <c r="M9">
        <f t="shared" si="8"/>
        <v>102.70876107837368</v>
      </c>
      <c r="N9">
        <f>VLOOKUP(A9,'10_EuroBond'!$A:$D,4,0)</f>
        <v>5.0606</v>
      </c>
      <c r="O9">
        <f>VLOOKUP(A9,'10_US_Bond'!$A:$B,2,0)</f>
        <v>5.94</v>
      </c>
      <c r="P9">
        <f t="shared" si="2"/>
        <v>1.173773860807019</v>
      </c>
      <c r="Q9">
        <f t="shared" si="9"/>
        <v>1.1922902681108685</v>
      </c>
      <c r="R9">
        <f t="shared" si="10"/>
        <v>-1.8516407303849514E-2</v>
      </c>
      <c r="S9">
        <f>VLOOKUP(A9,US_M3!$A:$B,2,0)</f>
        <v>4533000000000</v>
      </c>
      <c r="T9">
        <f>VLOOKUP(A9,EU_M3!$A:$D,4,0)</f>
        <v>4571919</v>
      </c>
      <c r="U9">
        <f t="shared" si="3"/>
        <v>991487.38199430041</v>
      </c>
      <c r="V9">
        <f t="shared" si="11"/>
        <v>988873.80110712349</v>
      </c>
      <c r="W9">
        <f t="shared" si="12"/>
        <v>2613.5808871769113</v>
      </c>
      <c r="X9">
        <f>VLOOKUP(A9,us_uk!$A:$B,2,0)</f>
        <v>1.6057999999999999</v>
      </c>
      <c r="Y9">
        <f t="shared" si="13"/>
        <v>1.5750999999999999</v>
      </c>
      <c r="Z9">
        <f t="shared" si="14"/>
        <v>3.069999999999995E-2</v>
      </c>
    </row>
    <row r="10" spans="1:26" x14ac:dyDescent="0.25">
      <c r="A10" s="3">
        <v>36404</v>
      </c>
      <c r="B10">
        <f>VLOOKUP(A10,FX!$A:$B,2,0)</f>
        <v>1.0497000000000001</v>
      </c>
      <c r="C10">
        <f t="shared" si="4"/>
        <v>-1.0799999999999921E-2</v>
      </c>
      <c r="D10">
        <f>VLOOKUP($A10,US_CPI!$A:$B,2,0)</f>
        <v>167.9</v>
      </c>
      <c r="E10" s="15" t="e">
        <f>VLOOKUP(A10,HCPI!$A:$B,2,0)</f>
        <v>#N/A</v>
      </c>
      <c r="F10" s="15" t="e">
        <f t="shared" si="0"/>
        <v>#N/A</v>
      </c>
      <c r="G10" s="20" t="e">
        <f t="shared" si="5"/>
        <v>#N/A</v>
      </c>
      <c r="H10" s="20" t="e">
        <f t="shared" si="6"/>
        <v>#N/A</v>
      </c>
      <c r="I10">
        <f>VLOOKUP(A10,US_Bal_Trade!$A:$B,2,0)</f>
        <v>-22899</v>
      </c>
      <c r="J10">
        <f>VLOOKUP(A10,CA_EU!$A:$D,4,0)</f>
        <v>-7412</v>
      </c>
      <c r="K10">
        <f t="shared" si="1"/>
        <v>3.0894495412844036</v>
      </c>
      <c r="L10">
        <f t="shared" si="7"/>
        <v>4.3011980531636089</v>
      </c>
      <c r="M10">
        <f t="shared" si="8"/>
        <v>-1.2117485118792053</v>
      </c>
      <c r="N10">
        <f>VLOOKUP(A10,'10_EuroBond'!$A:$D,4,0)</f>
        <v>5.2352999999999996</v>
      </c>
      <c r="O10">
        <f>VLOOKUP(A10,'10_US_Bond'!$A:$B,2,0)</f>
        <v>5.92</v>
      </c>
      <c r="P10">
        <f t="shared" si="2"/>
        <v>1.130785246308712</v>
      </c>
      <c r="Q10">
        <f t="shared" si="9"/>
        <v>1.173773860807019</v>
      </c>
      <c r="R10">
        <f t="shared" si="10"/>
        <v>-4.2988614498306932E-2</v>
      </c>
      <c r="S10">
        <f>VLOOKUP(A10,US_M3!$A:$B,2,0)</f>
        <v>4548800000000</v>
      </c>
      <c r="T10">
        <f>VLOOKUP(A10,EU_M3!$A:$D,4,0)</f>
        <v>4596040</v>
      </c>
      <c r="U10">
        <f t="shared" si="3"/>
        <v>989721.5864091696</v>
      </c>
      <c r="V10">
        <f t="shared" si="11"/>
        <v>991487.38199430041</v>
      </c>
      <c r="W10">
        <f t="shared" si="12"/>
        <v>-1765.795585130807</v>
      </c>
      <c r="X10">
        <f>VLOOKUP(A10,us_uk!$A:$B,2,0)</f>
        <v>1.6247</v>
      </c>
      <c r="Y10">
        <f t="shared" si="13"/>
        <v>1.6057999999999999</v>
      </c>
      <c r="Z10">
        <f t="shared" si="14"/>
        <v>1.8900000000000139E-2</v>
      </c>
    </row>
    <row r="11" spans="1:26" x14ac:dyDescent="0.25">
      <c r="A11" s="3">
        <v>36434</v>
      </c>
      <c r="B11">
        <f>VLOOKUP(A11,FX!$A:$B,2,0)</f>
        <v>1.0706</v>
      </c>
      <c r="C11">
        <f t="shared" si="4"/>
        <v>2.0899999999999919E-2</v>
      </c>
      <c r="D11">
        <f>VLOOKUP($A11,US_CPI!$A:$B,2,0)</f>
        <v>168.2</v>
      </c>
      <c r="E11" s="15" t="e">
        <f>VLOOKUP(A11,HCPI!$A:$B,2,0)</f>
        <v>#N/A</v>
      </c>
      <c r="F11" s="15" t="e">
        <f t="shared" si="0"/>
        <v>#N/A</v>
      </c>
      <c r="G11" s="20" t="e">
        <f t="shared" si="5"/>
        <v>#N/A</v>
      </c>
      <c r="H11" s="20" t="e">
        <f t="shared" si="6"/>
        <v>#N/A</v>
      </c>
      <c r="I11">
        <f>VLOOKUP(A11,US_Bal_Trade!$A:$B,2,0)</f>
        <v>-23531</v>
      </c>
      <c r="J11">
        <f>VLOOKUP(A11,CA_EU!$A:$D,4,0)</f>
        <v>-5249</v>
      </c>
      <c r="K11">
        <f t="shared" si="1"/>
        <v>4.4829491331682227</v>
      </c>
      <c r="L11">
        <f t="shared" si="7"/>
        <v>3.0894495412844036</v>
      </c>
      <c r="M11">
        <f t="shared" si="8"/>
        <v>1.3934995918838191</v>
      </c>
      <c r="N11">
        <f>VLOOKUP(A11,'10_EuroBond'!$A:$D,4,0)</f>
        <v>5.4715999999999996</v>
      </c>
      <c r="O11">
        <f>VLOOKUP(A11,'10_US_Bond'!$A:$B,2,0)</f>
        <v>6.11</v>
      </c>
      <c r="P11">
        <f t="shared" si="2"/>
        <v>1.1166751955552308</v>
      </c>
      <c r="Q11">
        <f t="shared" si="9"/>
        <v>1.130785246308712</v>
      </c>
      <c r="R11">
        <f t="shared" si="10"/>
        <v>-1.4110050753481262E-2</v>
      </c>
      <c r="S11">
        <f>VLOOKUP(A11,US_M3!$A:$B,2,0)</f>
        <v>4572200000000</v>
      </c>
      <c r="T11">
        <f>VLOOKUP(A11,EU_M3!$A:$D,4,0)</f>
        <v>4614954</v>
      </c>
      <c r="U11">
        <f t="shared" si="3"/>
        <v>990735.76898057922</v>
      </c>
      <c r="V11">
        <f t="shared" si="11"/>
        <v>989721.5864091696</v>
      </c>
      <c r="W11">
        <f t="shared" si="12"/>
        <v>1014.1825714096194</v>
      </c>
      <c r="X11">
        <f>VLOOKUP(A11,us_uk!$A:$B,2,0)</f>
        <v>1.6572</v>
      </c>
      <c r="Y11">
        <f t="shared" si="13"/>
        <v>1.6247</v>
      </c>
      <c r="Z11">
        <f t="shared" si="14"/>
        <v>3.2499999999999973E-2</v>
      </c>
    </row>
    <row r="12" spans="1:26" x14ac:dyDescent="0.25">
      <c r="A12" s="3">
        <v>36465</v>
      </c>
      <c r="B12">
        <f>VLOOKUP(A12,FX!$A:$B,2,0)</f>
        <v>1.0327999999999999</v>
      </c>
      <c r="C12">
        <f t="shared" si="4"/>
        <v>-3.7800000000000056E-2</v>
      </c>
      <c r="D12">
        <f>VLOOKUP($A12,US_CPI!$A:$B,2,0)</f>
        <v>168.3</v>
      </c>
      <c r="E12" s="15" t="e">
        <f>VLOOKUP(A12,HCPI!$A:$B,2,0)</f>
        <v>#N/A</v>
      </c>
      <c r="F12" s="15" t="e">
        <f t="shared" si="0"/>
        <v>#N/A</v>
      </c>
      <c r="G12" s="20" t="e">
        <f t="shared" si="5"/>
        <v>#N/A</v>
      </c>
      <c r="H12" s="20" t="e">
        <f t="shared" si="6"/>
        <v>#N/A</v>
      </c>
      <c r="I12">
        <f>VLOOKUP(A12,US_Bal_Trade!$A:$B,2,0)</f>
        <v>-25224</v>
      </c>
      <c r="J12">
        <f>VLOOKUP(A12,CA_EU!$A:$D,4,0)</f>
        <v>-7567</v>
      </c>
      <c r="K12">
        <f t="shared" si="1"/>
        <v>3.333421435179067</v>
      </c>
      <c r="L12">
        <f t="shared" si="7"/>
        <v>4.4829491331682227</v>
      </c>
      <c r="M12">
        <f t="shared" si="8"/>
        <v>-1.1495276979891558</v>
      </c>
      <c r="N12">
        <f>VLOOKUP(A12,'10_EuroBond'!$A:$D,4,0)</f>
        <v>5.1841999999999997</v>
      </c>
      <c r="O12">
        <f>VLOOKUP(A12,'10_US_Bond'!$A:$B,2,0)</f>
        <v>6.03</v>
      </c>
      <c r="P12">
        <f t="shared" si="2"/>
        <v>1.1631495698468424</v>
      </c>
      <c r="Q12">
        <f t="shared" si="9"/>
        <v>1.1166751955552308</v>
      </c>
      <c r="R12">
        <f t="shared" si="10"/>
        <v>4.6474374291611609E-2</v>
      </c>
      <c r="S12">
        <f>VLOOKUP(A12,US_M3!$A:$B,2,0)</f>
        <v>4591600000000</v>
      </c>
      <c r="T12">
        <f>VLOOKUP(A12,EU_M3!$A:$D,4,0)</f>
        <v>4645453</v>
      </c>
      <c r="U12">
        <f t="shared" si="3"/>
        <v>988407.37383415573</v>
      </c>
      <c r="V12">
        <f t="shared" si="11"/>
        <v>990735.76898057922</v>
      </c>
      <c r="W12">
        <f t="shared" si="12"/>
        <v>-2328.3951464234851</v>
      </c>
      <c r="X12">
        <f>VLOOKUP(A12,us_uk!$A:$B,2,0)</f>
        <v>1.6205000000000001</v>
      </c>
      <c r="Y12">
        <f t="shared" si="13"/>
        <v>1.6572</v>
      </c>
      <c r="Z12">
        <f t="shared" si="14"/>
        <v>-3.6699999999999955E-2</v>
      </c>
    </row>
    <row r="13" spans="1:26" x14ac:dyDescent="0.25">
      <c r="A13" s="3">
        <v>36495</v>
      </c>
      <c r="B13">
        <f>VLOOKUP(A13,FX!$A:$B,2,0)</f>
        <v>1.0109999999999999</v>
      </c>
      <c r="C13">
        <f t="shared" si="4"/>
        <v>-2.1800000000000042E-2</v>
      </c>
      <c r="D13">
        <f>VLOOKUP($A13,US_CPI!$A:$B,2,0)</f>
        <v>168.3</v>
      </c>
      <c r="E13" s="15" t="e">
        <f>VLOOKUP(A13,HCPI!$A:$B,2,0)</f>
        <v>#N/A</v>
      </c>
      <c r="F13" s="15" t="e">
        <f t="shared" si="0"/>
        <v>#N/A</v>
      </c>
      <c r="G13" s="20" t="e">
        <f t="shared" si="5"/>
        <v>#N/A</v>
      </c>
      <c r="H13" s="20" t="e">
        <f t="shared" si="6"/>
        <v>#N/A</v>
      </c>
      <c r="I13">
        <f>VLOOKUP(A13,US_Bal_Trade!$A:$B,2,0)</f>
        <v>-26337</v>
      </c>
      <c r="J13">
        <f>VLOOKUP(A13,CA_EU!$A:$D,4,0)</f>
        <v>-6826</v>
      </c>
      <c r="K13">
        <f t="shared" si="1"/>
        <v>3.8583357749780252</v>
      </c>
      <c r="L13">
        <f t="shared" si="7"/>
        <v>3.333421435179067</v>
      </c>
      <c r="M13">
        <f t="shared" si="8"/>
        <v>0.52491433979895818</v>
      </c>
      <c r="N13">
        <f>VLOOKUP(A13,'10_EuroBond'!$A:$D,4,0)</f>
        <v>5.3044000000000002</v>
      </c>
      <c r="O13">
        <f>VLOOKUP(A13,'10_US_Bond'!$A:$B,2,0)</f>
        <v>6.28</v>
      </c>
      <c r="P13">
        <f t="shared" si="2"/>
        <v>1.1839227810873991</v>
      </c>
      <c r="Q13">
        <f t="shared" si="9"/>
        <v>1.1631495698468424</v>
      </c>
      <c r="R13">
        <f t="shared" si="10"/>
        <v>2.0773211240556755E-2</v>
      </c>
      <c r="S13">
        <f>VLOOKUP(A13,US_M3!$A:$B,2,0)</f>
        <v>4619000000000</v>
      </c>
      <c r="T13">
        <f>VLOOKUP(A13,EU_M3!$A:$D,4,0)</f>
        <v>4665228</v>
      </c>
      <c r="U13">
        <f t="shared" si="3"/>
        <v>990090.94517995685</v>
      </c>
      <c r="V13">
        <f t="shared" si="11"/>
        <v>988407.37383415573</v>
      </c>
      <c r="W13">
        <f t="shared" si="12"/>
        <v>1683.571345801116</v>
      </c>
      <c r="X13">
        <f>VLOOKUP(A13,us_uk!$A:$B,2,0)</f>
        <v>1.6132</v>
      </c>
      <c r="Y13">
        <f t="shared" si="13"/>
        <v>1.6205000000000001</v>
      </c>
      <c r="Z13">
        <f t="shared" si="14"/>
        <v>-7.3000000000000842E-3</v>
      </c>
    </row>
    <row r="14" spans="1:26" x14ac:dyDescent="0.25">
      <c r="A14" s="3">
        <v>36526</v>
      </c>
      <c r="B14">
        <f>VLOOKUP(A14,FX!$A:$B,2,0)</f>
        <v>1.0130999999999999</v>
      </c>
      <c r="C14">
        <f t="shared" si="4"/>
        <v>2.0999999999999908E-3</v>
      </c>
      <c r="D14">
        <f>VLOOKUP($A14,US_CPI!$A:$B,2,0)</f>
        <v>168.8</v>
      </c>
      <c r="E14" s="15" t="e">
        <f>VLOOKUP(A14,HCPI!$A:$B,2,0)</f>
        <v>#N/A</v>
      </c>
      <c r="F14" s="15" t="e">
        <f t="shared" si="0"/>
        <v>#N/A</v>
      </c>
      <c r="G14" s="20" t="e">
        <f t="shared" si="5"/>
        <v>#N/A</v>
      </c>
      <c r="H14" s="20" t="e">
        <f t="shared" si="6"/>
        <v>#N/A</v>
      </c>
      <c r="I14">
        <f>VLOOKUP(A14,US_Bal_Trade!$A:$B,2,0)</f>
        <v>-27088</v>
      </c>
      <c r="J14">
        <f>VLOOKUP(A14,CA_EU!$A:$D,4,0)</f>
        <v>-7213</v>
      </c>
      <c r="K14">
        <f t="shared" si="1"/>
        <v>3.7554415638430609</v>
      </c>
      <c r="L14">
        <f t="shared" si="7"/>
        <v>3.8583357749780252</v>
      </c>
      <c r="M14">
        <f t="shared" si="8"/>
        <v>-0.10289421113496422</v>
      </c>
      <c r="N14">
        <f>VLOOKUP(A14,'10_EuroBond'!$A:$D,4,0)</f>
        <v>5.6985000000000001</v>
      </c>
      <c r="O14">
        <f>VLOOKUP(A14,'10_US_Bond'!$A:$B,2,0)</f>
        <v>6.66</v>
      </c>
      <c r="P14">
        <f t="shared" si="2"/>
        <v>1.1687286127928402</v>
      </c>
      <c r="Q14">
        <f t="shared" si="9"/>
        <v>1.1839227810873991</v>
      </c>
      <c r="R14">
        <f t="shared" si="10"/>
        <v>-1.5194168294558885E-2</v>
      </c>
      <c r="S14">
        <f>VLOOKUP(A14,US_M3!$A:$B,2,0)</f>
        <v>4647200000000</v>
      </c>
      <c r="T14">
        <f>VLOOKUP(A14,EU_M3!$A:$D,4,0)</f>
        <v>4715051</v>
      </c>
      <c r="U14">
        <f t="shared" si="3"/>
        <v>985609.69966178515</v>
      </c>
      <c r="V14">
        <f t="shared" si="11"/>
        <v>990090.94517995685</v>
      </c>
      <c r="W14">
        <f t="shared" si="12"/>
        <v>-4481.2455181716941</v>
      </c>
      <c r="X14">
        <f>VLOOKUP(A14,us_uk!$A:$B,2,0)</f>
        <v>1.6404000000000001</v>
      </c>
      <c r="Y14">
        <f t="shared" si="13"/>
        <v>1.6132</v>
      </c>
      <c r="Z14">
        <f t="shared" si="14"/>
        <v>2.7200000000000113E-2</v>
      </c>
    </row>
    <row r="15" spans="1:26" x14ac:dyDescent="0.25">
      <c r="A15" s="3">
        <v>36557</v>
      </c>
      <c r="B15">
        <f>VLOOKUP(A15,FX!$A:$B,2,0)</f>
        <v>0.98340000000000005</v>
      </c>
      <c r="C15">
        <f t="shared" si="4"/>
        <v>-2.9699999999999838E-2</v>
      </c>
      <c r="D15">
        <f>VLOOKUP($A15,US_CPI!$A:$B,2,0)</f>
        <v>169.8</v>
      </c>
      <c r="E15" s="15" t="e">
        <f>VLOOKUP(A15,HCPI!$A:$B,2,0)</f>
        <v>#N/A</v>
      </c>
      <c r="F15" s="15" t="e">
        <f t="shared" si="0"/>
        <v>#N/A</v>
      </c>
      <c r="G15" s="20" t="e">
        <f t="shared" si="5"/>
        <v>#N/A</v>
      </c>
      <c r="H15" s="20" t="e">
        <f t="shared" si="6"/>
        <v>#N/A</v>
      </c>
      <c r="I15">
        <f>VLOOKUP(A15,US_Bal_Trade!$A:$B,2,0)</f>
        <v>-29930</v>
      </c>
      <c r="J15">
        <f>VLOOKUP(A15,CA_EU!$A:$D,4,0)</f>
        <v>-6973</v>
      </c>
      <c r="K15">
        <f t="shared" si="1"/>
        <v>4.2922701849992828</v>
      </c>
      <c r="L15">
        <f t="shared" si="7"/>
        <v>3.7554415638430609</v>
      </c>
      <c r="M15">
        <f t="shared" si="8"/>
        <v>0.53682862115622187</v>
      </c>
      <c r="N15">
        <f>VLOOKUP(A15,'10_EuroBond'!$A:$D,4,0)</f>
        <v>5.6635999999999997</v>
      </c>
      <c r="O15">
        <f>VLOOKUP(A15,'10_US_Bond'!$A:$B,2,0)</f>
        <v>6.52</v>
      </c>
      <c r="P15">
        <f t="shared" si="2"/>
        <v>1.151211243731902</v>
      </c>
      <c r="Q15">
        <f t="shared" si="9"/>
        <v>1.1687286127928402</v>
      </c>
      <c r="R15">
        <f t="shared" si="10"/>
        <v>-1.7517369060938259E-2</v>
      </c>
      <c r="S15">
        <f>VLOOKUP(A15,US_M3!$A:$B,2,0)</f>
        <v>4660600000000</v>
      </c>
      <c r="T15">
        <f>VLOOKUP(A15,EU_M3!$A:$D,4,0)</f>
        <v>4737328</v>
      </c>
      <c r="U15">
        <f t="shared" si="3"/>
        <v>983803.52806476562</v>
      </c>
      <c r="V15">
        <f t="shared" si="11"/>
        <v>985609.69966178515</v>
      </c>
      <c r="W15">
        <f t="shared" si="12"/>
        <v>-1806.1715970195364</v>
      </c>
      <c r="X15">
        <f>VLOOKUP(A15,us_uk!$A:$B,2,0)</f>
        <v>1.6</v>
      </c>
      <c r="Y15">
        <f t="shared" si="13"/>
        <v>1.6404000000000001</v>
      </c>
      <c r="Z15">
        <f t="shared" si="14"/>
        <v>-4.0399999999999991E-2</v>
      </c>
    </row>
    <row r="16" spans="1:26" x14ac:dyDescent="0.25">
      <c r="A16" s="3">
        <v>36586</v>
      </c>
      <c r="B16">
        <f>VLOOKUP(A16,FX!$A:$B,2,0)</f>
        <v>0.96430000000000005</v>
      </c>
      <c r="C16">
        <f t="shared" si="4"/>
        <v>-1.9100000000000006E-2</v>
      </c>
      <c r="D16">
        <f>VLOOKUP($A16,US_CPI!$A:$B,2,0)</f>
        <v>171.2</v>
      </c>
      <c r="E16" s="15" t="e">
        <f>VLOOKUP(A16,HCPI!$A:$B,2,0)</f>
        <v>#N/A</v>
      </c>
      <c r="F16" s="15" t="e">
        <f t="shared" si="0"/>
        <v>#N/A</v>
      </c>
      <c r="G16" s="20" t="e">
        <f t="shared" si="5"/>
        <v>#N/A</v>
      </c>
      <c r="H16" s="20" t="e">
        <f t="shared" si="6"/>
        <v>#N/A</v>
      </c>
      <c r="I16">
        <f>VLOOKUP(A16,US_Bal_Trade!$A:$B,2,0)</f>
        <v>-31154</v>
      </c>
      <c r="J16">
        <f>VLOOKUP(A16,CA_EU!$A:$D,4,0)</f>
        <v>-5277</v>
      </c>
      <c r="K16">
        <f t="shared" si="1"/>
        <v>5.9037331817320444</v>
      </c>
      <c r="L16">
        <f t="shared" si="7"/>
        <v>4.2922701849992828</v>
      </c>
      <c r="M16">
        <f t="shared" si="8"/>
        <v>1.6114629967327616</v>
      </c>
      <c r="N16">
        <f>VLOOKUP(A16,'10_EuroBond'!$A:$D,4,0)</f>
        <v>5.4905999999999997</v>
      </c>
      <c r="O16">
        <f>VLOOKUP(A16,'10_US_Bond'!$A:$B,2,0)</f>
        <v>6.26</v>
      </c>
      <c r="P16">
        <f t="shared" si="2"/>
        <v>1.1401304046916549</v>
      </c>
      <c r="Q16">
        <f t="shared" si="9"/>
        <v>1.151211243731902</v>
      </c>
      <c r="R16">
        <f t="shared" si="10"/>
        <v>-1.1080839040247037E-2</v>
      </c>
      <c r="S16">
        <f>VLOOKUP(A16,US_M3!$A:$B,2,0)</f>
        <v>4691600000000</v>
      </c>
      <c r="T16">
        <f>VLOOKUP(A16,EU_M3!$A:$D,4,0)</f>
        <v>4764715</v>
      </c>
      <c r="U16">
        <f t="shared" si="3"/>
        <v>984654.90590727876</v>
      </c>
      <c r="V16">
        <f t="shared" si="11"/>
        <v>983803.52806476562</v>
      </c>
      <c r="W16">
        <f t="shared" si="12"/>
        <v>851.37784251314588</v>
      </c>
      <c r="X16">
        <f>VLOOKUP(A16,us_uk!$A:$B,2,0)</f>
        <v>1.5799000000000001</v>
      </c>
      <c r="Y16">
        <f t="shared" si="13"/>
        <v>1.6</v>
      </c>
      <c r="Z16">
        <f t="shared" si="14"/>
        <v>-2.0100000000000007E-2</v>
      </c>
    </row>
    <row r="17" spans="1:26" x14ac:dyDescent="0.25">
      <c r="A17" s="3">
        <v>36617</v>
      </c>
      <c r="B17">
        <f>VLOOKUP(A17,FX!$A:$B,2,0)</f>
        <v>0.94489999999999996</v>
      </c>
      <c r="C17">
        <f t="shared" si="4"/>
        <v>-1.9400000000000084E-2</v>
      </c>
      <c r="D17">
        <f>VLOOKUP($A17,US_CPI!$A:$B,2,0)</f>
        <v>171.3</v>
      </c>
      <c r="E17" s="15" t="e">
        <f>VLOOKUP(A17,HCPI!$A:$B,2,0)</f>
        <v>#N/A</v>
      </c>
      <c r="F17" s="15" t="e">
        <f t="shared" si="0"/>
        <v>#N/A</v>
      </c>
      <c r="G17" s="20" t="e">
        <f t="shared" si="5"/>
        <v>#N/A</v>
      </c>
      <c r="H17" s="20" t="e">
        <f t="shared" si="6"/>
        <v>#N/A</v>
      </c>
      <c r="I17">
        <f>VLOOKUP(A17,US_Bal_Trade!$A:$B,2,0)</f>
        <v>-28800</v>
      </c>
      <c r="J17">
        <f>VLOOKUP(A17,CA_EU!$A:$D,4,0)</f>
        <v>-7252</v>
      </c>
      <c r="K17">
        <f t="shared" si="1"/>
        <v>3.9713182570325429</v>
      </c>
      <c r="L17">
        <f t="shared" si="7"/>
        <v>5.9037331817320444</v>
      </c>
      <c r="M17">
        <f t="shared" si="8"/>
        <v>-1.9324149246995015</v>
      </c>
      <c r="N17">
        <f>VLOOKUP(A17,'10_EuroBond'!$A:$D,4,0)</f>
        <v>5.4138000000000002</v>
      </c>
      <c r="O17">
        <f>VLOOKUP(A17,'10_US_Bond'!$A:$B,2,0)</f>
        <v>5.99</v>
      </c>
      <c r="P17">
        <f t="shared" si="2"/>
        <v>1.1064317115519597</v>
      </c>
      <c r="Q17">
        <f t="shared" si="9"/>
        <v>1.1401304046916549</v>
      </c>
      <c r="R17">
        <f t="shared" si="10"/>
        <v>-3.3698693139695202E-2</v>
      </c>
      <c r="S17">
        <f>VLOOKUP(A17,US_M3!$A:$B,2,0)</f>
        <v>4747400000000</v>
      </c>
      <c r="T17">
        <f>VLOOKUP(A17,EU_M3!$A:$D,4,0)</f>
        <v>4801690</v>
      </c>
      <c r="U17">
        <f t="shared" si="3"/>
        <v>988693.56414095871</v>
      </c>
      <c r="V17">
        <f t="shared" si="11"/>
        <v>984654.90590727876</v>
      </c>
      <c r="W17">
        <f t="shared" si="12"/>
        <v>4038.6582336799474</v>
      </c>
      <c r="X17">
        <f>VLOOKUP(A17,us_uk!$A:$B,2,0)</f>
        <v>1.5823</v>
      </c>
      <c r="Y17">
        <f t="shared" si="13"/>
        <v>1.5799000000000001</v>
      </c>
      <c r="Z17">
        <f t="shared" si="14"/>
        <v>2.3999999999999577E-3</v>
      </c>
    </row>
    <row r="18" spans="1:26" x14ac:dyDescent="0.25">
      <c r="A18" s="3">
        <v>36647</v>
      </c>
      <c r="B18">
        <f>VLOOKUP(A18,FX!$A:$B,2,0)</f>
        <v>0.90590000000000004</v>
      </c>
      <c r="C18">
        <f t="shared" si="4"/>
        <v>-3.8999999999999924E-2</v>
      </c>
      <c r="D18">
        <f>VLOOKUP($A18,US_CPI!$A:$B,2,0)</f>
        <v>171.5</v>
      </c>
      <c r="E18" s="15" t="e">
        <f>VLOOKUP(A18,HCPI!$A:$B,2,0)</f>
        <v>#N/A</v>
      </c>
      <c r="F18" s="15" t="e">
        <f t="shared" si="0"/>
        <v>#N/A</v>
      </c>
      <c r="G18" s="20" t="e">
        <f t="shared" si="5"/>
        <v>#N/A</v>
      </c>
      <c r="H18" s="20" t="e">
        <f t="shared" si="6"/>
        <v>#N/A</v>
      </c>
      <c r="I18">
        <f>VLOOKUP(A18,US_Bal_Trade!$A:$B,2,0)</f>
        <v>-29813</v>
      </c>
      <c r="J18">
        <f>VLOOKUP(A18,CA_EU!$A:$D,4,0)</f>
        <v>-7326</v>
      </c>
      <c r="K18">
        <f t="shared" si="1"/>
        <v>4.0694785694785693</v>
      </c>
      <c r="L18">
        <f t="shared" si="7"/>
        <v>3.9713182570325429</v>
      </c>
      <c r="M18">
        <f t="shared" si="8"/>
        <v>9.816031244602641E-2</v>
      </c>
      <c r="N18">
        <f>VLOOKUP(A18,'10_EuroBond'!$A:$D,4,0)</f>
        <v>5.5155000000000003</v>
      </c>
      <c r="O18">
        <f>VLOOKUP(A18,'10_US_Bond'!$A:$B,2,0)</f>
        <v>6.44</v>
      </c>
      <c r="P18">
        <f t="shared" si="2"/>
        <v>1.1676185295984045</v>
      </c>
      <c r="Q18">
        <f t="shared" si="9"/>
        <v>1.1064317115519597</v>
      </c>
      <c r="R18">
        <f t="shared" si="10"/>
        <v>6.1186818046444769E-2</v>
      </c>
      <c r="S18">
        <f>VLOOKUP(A18,US_M3!$A:$B,2,0)</f>
        <v>4734500000000</v>
      </c>
      <c r="T18">
        <f>VLOOKUP(A18,EU_M3!$A:$D,4,0)</f>
        <v>4794911</v>
      </c>
      <c r="U18">
        <f t="shared" si="3"/>
        <v>987401.01745371288</v>
      </c>
      <c r="V18">
        <f t="shared" si="11"/>
        <v>988693.56414095871</v>
      </c>
      <c r="W18">
        <f t="shared" si="12"/>
        <v>-1292.5466872458346</v>
      </c>
      <c r="X18">
        <f>VLOOKUP(A18,us_uk!$A:$B,2,0)</f>
        <v>1.5089999999999999</v>
      </c>
      <c r="Y18">
        <f t="shared" si="13"/>
        <v>1.5823</v>
      </c>
      <c r="Z18">
        <f t="shared" si="14"/>
        <v>-7.3300000000000143E-2</v>
      </c>
    </row>
    <row r="19" spans="1:26" x14ac:dyDescent="0.25">
      <c r="A19" s="3">
        <v>36678</v>
      </c>
      <c r="B19">
        <f>VLOOKUP(A19,FX!$A:$B,2,0)</f>
        <v>0.95050000000000001</v>
      </c>
      <c r="C19">
        <f t="shared" si="4"/>
        <v>4.4599999999999973E-2</v>
      </c>
      <c r="D19">
        <f>VLOOKUP($A19,US_CPI!$A:$B,2,0)</f>
        <v>172.4</v>
      </c>
      <c r="E19" s="15" t="e">
        <f>VLOOKUP(A19,HCPI!$A:$B,2,0)</f>
        <v>#N/A</v>
      </c>
      <c r="F19" s="15" t="e">
        <f t="shared" si="0"/>
        <v>#N/A</v>
      </c>
      <c r="G19" s="20" t="e">
        <f t="shared" si="5"/>
        <v>#N/A</v>
      </c>
      <c r="H19" s="20" t="e">
        <f t="shared" si="6"/>
        <v>#N/A</v>
      </c>
      <c r="I19">
        <f>VLOOKUP(A19,US_Bal_Trade!$A:$B,2,0)</f>
        <v>-30966</v>
      </c>
      <c r="J19">
        <f>VLOOKUP(A19,CA_EU!$A:$D,4,0)</f>
        <v>-8910</v>
      </c>
      <c r="K19">
        <f t="shared" si="1"/>
        <v>3.4754208754208755</v>
      </c>
      <c r="L19">
        <f t="shared" si="7"/>
        <v>4.0694785694785693</v>
      </c>
      <c r="M19">
        <f t="shared" si="8"/>
        <v>-0.59405769405769382</v>
      </c>
      <c r="N19">
        <f>VLOOKUP(A19,'10_EuroBond'!$A:$D,4,0)</f>
        <v>5.3453999999999997</v>
      </c>
      <c r="O19">
        <f>VLOOKUP(A19,'10_US_Bond'!$A:$B,2,0)</f>
        <v>6.1</v>
      </c>
      <c r="P19">
        <f t="shared" si="2"/>
        <v>1.1411681071575561</v>
      </c>
      <c r="Q19">
        <f t="shared" si="9"/>
        <v>1.1676185295984045</v>
      </c>
      <c r="R19">
        <f t="shared" si="10"/>
        <v>-2.6450422440848387E-2</v>
      </c>
      <c r="S19">
        <f>VLOOKUP(A19,US_M3!$A:$B,2,0)</f>
        <v>4752200000000</v>
      </c>
      <c r="T19">
        <f>VLOOKUP(A19,EU_M3!$A:$D,4,0)</f>
        <v>4786303</v>
      </c>
      <c r="U19">
        <f t="shared" si="3"/>
        <v>992874.87649653608</v>
      </c>
      <c r="V19">
        <f t="shared" si="11"/>
        <v>987401.01745371288</v>
      </c>
      <c r="W19">
        <f t="shared" si="12"/>
        <v>5473.8590428231983</v>
      </c>
      <c r="X19">
        <f>VLOOKUP(A19,us_uk!$A:$B,2,0)</f>
        <v>1.5092000000000001</v>
      </c>
      <c r="Y19">
        <f t="shared" si="13"/>
        <v>1.5089999999999999</v>
      </c>
      <c r="Z19">
        <f t="shared" si="14"/>
        <v>2.0000000000020002E-4</v>
      </c>
    </row>
    <row r="20" spans="1:26" x14ac:dyDescent="0.25">
      <c r="A20" s="3">
        <v>36708</v>
      </c>
      <c r="B20">
        <f>VLOOKUP(A20,FX!$A:$B,2,0)</f>
        <v>0.93859999999999999</v>
      </c>
      <c r="C20">
        <f t="shared" si="4"/>
        <v>-1.1900000000000022E-2</v>
      </c>
      <c r="D20">
        <f>VLOOKUP($A20,US_CPI!$A:$B,2,0)</f>
        <v>172.8</v>
      </c>
      <c r="E20" s="15" t="e">
        <f>VLOOKUP(A20,HCPI!$A:$B,2,0)</f>
        <v>#N/A</v>
      </c>
      <c r="F20" s="15" t="e">
        <f t="shared" si="0"/>
        <v>#N/A</v>
      </c>
      <c r="G20" s="20" t="e">
        <f t="shared" si="5"/>
        <v>#N/A</v>
      </c>
      <c r="H20" s="20" t="e">
        <f t="shared" si="6"/>
        <v>#N/A</v>
      </c>
      <c r="I20">
        <f>VLOOKUP(A20,US_Bal_Trade!$A:$B,2,0)</f>
        <v>-31426</v>
      </c>
      <c r="J20">
        <f>VLOOKUP(A20,CA_EU!$A:$D,4,0)</f>
        <v>-7621</v>
      </c>
      <c r="K20">
        <f t="shared" si="1"/>
        <v>4.1236058260070854</v>
      </c>
      <c r="L20">
        <f t="shared" si="7"/>
        <v>3.4754208754208755</v>
      </c>
      <c r="M20">
        <f t="shared" si="8"/>
        <v>0.64818495058620984</v>
      </c>
      <c r="N20">
        <f>VLOOKUP(A20,'10_EuroBond'!$A:$D,4,0)</f>
        <v>5.4537000000000004</v>
      </c>
      <c r="O20">
        <f>VLOOKUP(A20,'10_US_Bond'!$A:$B,2,0)</f>
        <v>6.05</v>
      </c>
      <c r="P20">
        <f t="shared" si="2"/>
        <v>1.1093386141518602</v>
      </c>
      <c r="Q20">
        <f t="shared" si="9"/>
        <v>1.1411681071575561</v>
      </c>
      <c r="R20">
        <f t="shared" si="10"/>
        <v>-3.182949300569593E-2</v>
      </c>
      <c r="S20">
        <f>VLOOKUP(A20,US_M3!$A:$B,2,0)</f>
        <v>4770000000000</v>
      </c>
      <c r="T20">
        <f>VLOOKUP(A20,EU_M3!$A:$D,4,0)</f>
        <v>4804144</v>
      </c>
      <c r="U20">
        <f t="shared" si="3"/>
        <v>992892.80254713434</v>
      </c>
      <c r="V20">
        <f t="shared" si="11"/>
        <v>992874.87649653608</v>
      </c>
      <c r="W20">
        <f t="shared" si="12"/>
        <v>17.926050598267466</v>
      </c>
      <c r="X20">
        <f>VLOOKUP(A20,us_uk!$A:$B,2,0)</f>
        <v>1.5076000000000001</v>
      </c>
      <c r="Y20">
        <f t="shared" si="13"/>
        <v>1.5092000000000001</v>
      </c>
      <c r="Z20">
        <f t="shared" si="14"/>
        <v>-1.6000000000000458E-3</v>
      </c>
    </row>
    <row r="21" spans="1:26" x14ac:dyDescent="0.25">
      <c r="A21" s="3">
        <v>36739</v>
      </c>
      <c r="B21">
        <f>VLOOKUP(A21,FX!$A:$B,2,0)</f>
        <v>0.90449999999999997</v>
      </c>
      <c r="C21">
        <f t="shared" si="4"/>
        <v>-3.4100000000000019E-2</v>
      </c>
      <c r="D21">
        <f>VLOOKUP($A21,US_CPI!$A:$B,2,0)</f>
        <v>172.8</v>
      </c>
      <c r="E21" s="15" t="e">
        <f>VLOOKUP(A21,HCPI!$A:$B,2,0)</f>
        <v>#N/A</v>
      </c>
      <c r="F21" s="15" t="e">
        <f t="shared" si="0"/>
        <v>#N/A</v>
      </c>
      <c r="G21" s="20" t="e">
        <f t="shared" si="5"/>
        <v>#N/A</v>
      </c>
      <c r="H21" s="20" t="e">
        <f t="shared" si="6"/>
        <v>#N/A</v>
      </c>
      <c r="I21">
        <f>VLOOKUP(A21,US_Bal_Trade!$A:$B,2,0)</f>
        <v>-30035</v>
      </c>
      <c r="J21">
        <f>VLOOKUP(A21,CA_EU!$A:$D,4,0)</f>
        <v>-12333</v>
      </c>
      <c r="K21">
        <f t="shared" si="1"/>
        <v>2.4353360901645988</v>
      </c>
      <c r="L21">
        <f t="shared" si="7"/>
        <v>4.1236058260070854</v>
      </c>
      <c r="M21">
        <f t="shared" si="8"/>
        <v>-1.6882697358424865</v>
      </c>
      <c r="N21">
        <f>VLOOKUP(A21,'10_EuroBond'!$A:$D,4,0)</f>
        <v>5.3982000000000001</v>
      </c>
      <c r="O21">
        <f>VLOOKUP(A21,'10_US_Bond'!$A:$B,2,0)</f>
        <v>5.83</v>
      </c>
      <c r="P21">
        <f t="shared" si="2"/>
        <v>1.0799896261716868</v>
      </c>
      <c r="Q21">
        <f t="shared" si="9"/>
        <v>1.1093386141518602</v>
      </c>
      <c r="R21">
        <f t="shared" si="10"/>
        <v>-2.934898798017338E-2</v>
      </c>
      <c r="S21">
        <f>VLOOKUP(A21,US_M3!$A:$B,2,0)</f>
        <v>4798400000000</v>
      </c>
      <c r="T21">
        <f>VLOOKUP(A21,EU_M3!$A:$D,4,0)</f>
        <v>4830414</v>
      </c>
      <c r="U21">
        <f t="shared" si="3"/>
        <v>993372.41072918393</v>
      </c>
      <c r="V21">
        <f t="shared" si="11"/>
        <v>992892.80254713434</v>
      </c>
      <c r="W21">
        <f t="shared" si="12"/>
        <v>479.60818204958923</v>
      </c>
      <c r="X21">
        <f>VLOOKUP(A21,us_uk!$A:$B,2,0)</f>
        <v>1.4888999999999999</v>
      </c>
      <c r="Y21">
        <f t="shared" si="13"/>
        <v>1.5076000000000001</v>
      </c>
      <c r="Z21">
        <f t="shared" si="14"/>
        <v>-1.8700000000000161E-2</v>
      </c>
    </row>
    <row r="22" spans="1:26" x14ac:dyDescent="0.25">
      <c r="A22" s="3">
        <v>36770</v>
      </c>
      <c r="B22">
        <f>VLOOKUP(A22,FX!$A:$B,2,0)</f>
        <v>0.86950000000000005</v>
      </c>
      <c r="C22">
        <f t="shared" si="4"/>
        <v>-3.499999999999992E-2</v>
      </c>
      <c r="D22">
        <f>VLOOKUP($A22,US_CPI!$A:$B,2,0)</f>
        <v>173.7</v>
      </c>
      <c r="E22" s="15" t="e">
        <f>VLOOKUP(A22,HCPI!$A:$B,2,0)</f>
        <v>#N/A</v>
      </c>
      <c r="F22" s="15" t="e">
        <f t="shared" si="0"/>
        <v>#N/A</v>
      </c>
      <c r="G22" s="20" t="e">
        <f t="shared" si="5"/>
        <v>#N/A</v>
      </c>
      <c r="H22" s="20" t="e">
        <f t="shared" si="6"/>
        <v>#N/A</v>
      </c>
      <c r="I22">
        <f>VLOOKUP(A22,US_Bal_Trade!$A:$B,2,0)</f>
        <v>-34018</v>
      </c>
      <c r="J22">
        <f>VLOOKUP(A22,CA_EU!$A:$D,4,0)</f>
        <v>-10577</v>
      </c>
      <c r="K22">
        <f t="shared" si="1"/>
        <v>3.2162238820081308</v>
      </c>
      <c r="L22">
        <f t="shared" si="7"/>
        <v>2.4353360901645988</v>
      </c>
      <c r="M22">
        <f t="shared" si="8"/>
        <v>0.78088779184353196</v>
      </c>
      <c r="N22">
        <f>VLOOKUP(A22,'10_EuroBond'!$A:$D,4,0)</f>
        <v>5.4672000000000001</v>
      </c>
      <c r="O22">
        <f>VLOOKUP(A22,'10_US_Bond'!$A:$B,2,0)</f>
        <v>5.8</v>
      </c>
      <c r="P22">
        <f t="shared" si="2"/>
        <v>1.0608721100380449</v>
      </c>
      <c r="Q22">
        <f t="shared" si="9"/>
        <v>1.0799896261716868</v>
      </c>
      <c r="R22">
        <f t="shared" si="10"/>
        <v>-1.9117516133641876E-2</v>
      </c>
      <c r="S22">
        <f>VLOOKUP(A22,US_M3!$A:$B,2,0)</f>
        <v>4834200000000</v>
      </c>
      <c r="T22">
        <f>VLOOKUP(A22,EU_M3!$A:$D,4,0)</f>
        <v>4830230</v>
      </c>
      <c r="U22">
        <f t="shared" si="3"/>
        <v>1000821.9070313422</v>
      </c>
      <c r="V22">
        <f t="shared" si="11"/>
        <v>993372.41072918393</v>
      </c>
      <c r="W22">
        <f t="shared" si="12"/>
        <v>7449.4963021582225</v>
      </c>
      <c r="X22">
        <f>VLOOKUP(A22,us_uk!$A:$B,2,0)</f>
        <v>1.4336</v>
      </c>
      <c r="Y22">
        <f t="shared" si="13"/>
        <v>1.4888999999999999</v>
      </c>
      <c r="Z22">
        <f t="shared" si="14"/>
        <v>-5.5299999999999905E-2</v>
      </c>
    </row>
    <row r="23" spans="1:26" x14ac:dyDescent="0.25">
      <c r="A23" s="3">
        <v>36800</v>
      </c>
      <c r="B23">
        <f>VLOOKUP(A23,FX!$A:$B,2,0)</f>
        <v>0.85250000000000004</v>
      </c>
      <c r="C23">
        <f t="shared" si="4"/>
        <v>-1.7000000000000015E-2</v>
      </c>
      <c r="D23">
        <f>VLOOKUP($A23,US_CPI!$A:$B,2,0)</f>
        <v>174</v>
      </c>
      <c r="E23" s="15" t="e">
        <f>VLOOKUP(A23,HCPI!$A:$B,2,0)</f>
        <v>#N/A</v>
      </c>
      <c r="F23" s="15" t="e">
        <f t="shared" si="0"/>
        <v>#N/A</v>
      </c>
      <c r="G23" s="20" t="e">
        <f t="shared" si="5"/>
        <v>#N/A</v>
      </c>
      <c r="H23" s="20" t="e">
        <f t="shared" si="6"/>
        <v>#N/A</v>
      </c>
      <c r="I23">
        <f>VLOOKUP(A23,US_Bal_Trade!$A:$B,2,0)</f>
        <v>-33224</v>
      </c>
      <c r="J23">
        <f>VLOOKUP(A23,CA_EU!$A:$D,4,0)</f>
        <v>-9319</v>
      </c>
      <c r="K23">
        <f t="shared" si="1"/>
        <v>3.5651893980040779</v>
      </c>
      <c r="L23">
        <f t="shared" si="7"/>
        <v>3.2162238820081308</v>
      </c>
      <c r="M23">
        <f t="shared" si="8"/>
        <v>0.34896551599594705</v>
      </c>
      <c r="N23">
        <f>VLOOKUP(A23,'10_EuroBond'!$A:$D,4,0)</f>
        <v>5.4162999999999997</v>
      </c>
      <c r="O23">
        <f>VLOOKUP(A23,'10_US_Bond'!$A:$B,2,0)</f>
        <v>5.74</v>
      </c>
      <c r="P23">
        <f t="shared" si="2"/>
        <v>1.0597640455661614</v>
      </c>
      <c r="Q23">
        <f t="shared" si="9"/>
        <v>1.0608721100380449</v>
      </c>
      <c r="R23">
        <f t="shared" si="10"/>
        <v>-1.1080644718834964E-3</v>
      </c>
      <c r="S23">
        <f>VLOOKUP(A23,US_M3!$A:$B,2,0)</f>
        <v>4850000000000</v>
      </c>
      <c r="T23">
        <f>VLOOKUP(A23,EU_M3!$A:$D,4,0)</f>
        <v>4845980</v>
      </c>
      <c r="U23">
        <f t="shared" si="3"/>
        <v>1000829.5535681121</v>
      </c>
      <c r="V23">
        <f t="shared" si="11"/>
        <v>1000821.9070313422</v>
      </c>
      <c r="W23">
        <f t="shared" si="12"/>
        <v>7.6465367699274793</v>
      </c>
      <c r="X23">
        <f>VLOOKUP(A23,us_uk!$A:$B,2,0)</f>
        <v>1.4505999999999999</v>
      </c>
      <c r="Y23">
        <f t="shared" si="13"/>
        <v>1.4336</v>
      </c>
      <c r="Z23">
        <f t="shared" si="14"/>
        <v>1.6999999999999904E-2</v>
      </c>
    </row>
    <row r="24" spans="1:26" x14ac:dyDescent="0.25">
      <c r="A24" s="3">
        <v>36831</v>
      </c>
      <c r="B24">
        <f>VLOOKUP(A24,FX!$A:$B,2,0)</f>
        <v>0.85519999999999996</v>
      </c>
      <c r="C24">
        <f t="shared" si="4"/>
        <v>2.6999999999999247E-3</v>
      </c>
      <c r="D24">
        <f>VLOOKUP($A24,US_CPI!$A:$B,2,0)</f>
        <v>174.1</v>
      </c>
      <c r="E24" s="15" t="e">
        <f>VLOOKUP(A24,HCPI!$A:$B,2,0)</f>
        <v>#N/A</v>
      </c>
      <c r="F24" s="15" t="e">
        <f t="shared" si="0"/>
        <v>#N/A</v>
      </c>
      <c r="G24" s="20" t="e">
        <f t="shared" si="5"/>
        <v>#N/A</v>
      </c>
      <c r="H24" s="20" t="e">
        <f t="shared" si="6"/>
        <v>#N/A</v>
      </c>
      <c r="I24">
        <f>VLOOKUP(A24,US_Bal_Trade!$A:$B,2,0)</f>
        <v>-32607</v>
      </c>
      <c r="J24">
        <f>VLOOKUP(A24,CA_EU!$A:$D,4,0)</f>
        <v>-10922</v>
      </c>
      <c r="K24">
        <f t="shared" si="1"/>
        <v>2.9854422266984071</v>
      </c>
      <c r="L24">
        <f t="shared" si="7"/>
        <v>3.5651893980040779</v>
      </c>
      <c r="M24">
        <f t="shared" si="8"/>
        <v>-0.57974717130567077</v>
      </c>
      <c r="N24">
        <f>VLOOKUP(A24,'10_EuroBond'!$A:$D,4,0)</f>
        <v>5.3357000000000001</v>
      </c>
      <c r="O24">
        <f>VLOOKUP(A24,'10_US_Bond'!$A:$B,2,0)</f>
        <v>5.72</v>
      </c>
      <c r="P24">
        <f t="shared" si="2"/>
        <v>1.0720242892216578</v>
      </c>
      <c r="Q24">
        <f t="shared" si="9"/>
        <v>1.0597640455661614</v>
      </c>
      <c r="R24">
        <f t="shared" si="10"/>
        <v>1.2260243655496383E-2</v>
      </c>
      <c r="S24">
        <f>VLOOKUP(A24,US_M3!$A:$B,2,0)</f>
        <v>4860500000000</v>
      </c>
      <c r="T24">
        <f>VLOOKUP(A24,EU_M3!$A:$D,4,0)</f>
        <v>4852993</v>
      </c>
      <c r="U24">
        <f t="shared" si="3"/>
        <v>1001546.8804508888</v>
      </c>
      <c r="V24">
        <f t="shared" si="11"/>
        <v>1000829.5535681121</v>
      </c>
      <c r="W24">
        <f t="shared" si="12"/>
        <v>717.32688277668785</v>
      </c>
      <c r="X24">
        <f>VLOOKUP(A24,us_uk!$A:$B,2,0)</f>
        <v>1.4258</v>
      </c>
      <c r="Y24">
        <f t="shared" si="13"/>
        <v>1.4505999999999999</v>
      </c>
      <c r="Z24">
        <f t="shared" si="14"/>
        <v>-2.4799999999999933E-2</v>
      </c>
    </row>
    <row r="25" spans="1:26" x14ac:dyDescent="0.25">
      <c r="A25" s="3">
        <v>36861</v>
      </c>
      <c r="B25">
        <f>VLOOKUP(A25,FX!$A:$B,2,0)</f>
        <v>0.89829999999999999</v>
      </c>
      <c r="C25">
        <f t="shared" si="4"/>
        <v>4.3100000000000027E-2</v>
      </c>
      <c r="D25">
        <f>VLOOKUP($A25,US_CPI!$A:$B,2,0)</f>
        <v>174</v>
      </c>
      <c r="E25">
        <f>VLOOKUP(A25,HCPI!$A:$B,2,0)</f>
        <v>76.87</v>
      </c>
      <c r="F25">
        <f t="shared" si="0"/>
        <v>2.2635618576818004</v>
      </c>
      <c r="G25" s="20" t="e">
        <f t="shared" si="5"/>
        <v>#N/A</v>
      </c>
      <c r="H25" s="20" t="e">
        <f t="shared" si="6"/>
        <v>#N/A</v>
      </c>
      <c r="I25">
        <f>VLOOKUP(A25,US_Bal_Trade!$A:$B,2,0)</f>
        <v>-33454</v>
      </c>
      <c r="J25">
        <f>VLOOKUP(A25,CA_EU!$A:$D,4,0)</f>
        <v>-10578</v>
      </c>
      <c r="K25">
        <f t="shared" si="1"/>
        <v>3.1626016260162602</v>
      </c>
      <c r="L25">
        <f t="shared" si="7"/>
        <v>2.9854422266984071</v>
      </c>
      <c r="M25">
        <f t="shared" si="8"/>
        <v>0.17715939931785307</v>
      </c>
      <c r="N25">
        <f>VLOOKUP(A25,'10_EuroBond'!$A:$D,4,0)</f>
        <v>5.0679999999999996</v>
      </c>
      <c r="O25">
        <f>VLOOKUP(A25,'10_US_Bond'!$A:$B,2,0)</f>
        <v>5.24</v>
      </c>
      <c r="P25">
        <f t="shared" si="2"/>
        <v>1.0339384372533544</v>
      </c>
      <c r="Q25">
        <f t="shared" si="9"/>
        <v>1.0720242892216578</v>
      </c>
      <c r="R25">
        <f t="shared" si="10"/>
        <v>-3.8085851968303386E-2</v>
      </c>
      <c r="S25">
        <f>VLOOKUP(A25,US_M3!$A:$B,2,0)</f>
        <v>4905000000000</v>
      </c>
      <c r="T25">
        <f>VLOOKUP(A25,EU_M3!$A:$D,4,0)</f>
        <v>4859199</v>
      </c>
      <c r="U25">
        <f t="shared" si="3"/>
        <v>1009425.6275571344</v>
      </c>
      <c r="V25">
        <f t="shared" si="11"/>
        <v>1001546.8804508888</v>
      </c>
      <c r="W25">
        <f t="shared" si="12"/>
        <v>7878.7471062456025</v>
      </c>
      <c r="X25">
        <f>VLOOKUP(A25,us_uk!$A:$B,2,0)</f>
        <v>1.4629000000000001</v>
      </c>
      <c r="Y25">
        <f t="shared" si="13"/>
        <v>1.4258</v>
      </c>
      <c r="Z25">
        <f t="shared" si="14"/>
        <v>3.7100000000000133E-2</v>
      </c>
    </row>
    <row r="26" spans="1:26" x14ac:dyDescent="0.25">
      <c r="A26" s="3">
        <v>36892</v>
      </c>
      <c r="B26">
        <f>VLOOKUP(A26,FX!$A:$B,2,0)</f>
        <v>0.93759999999999999</v>
      </c>
      <c r="C26">
        <f t="shared" si="4"/>
        <v>3.9300000000000002E-2</v>
      </c>
      <c r="D26">
        <f>VLOOKUP($A26,US_CPI!$A:$B,2,0)</f>
        <v>175.1</v>
      </c>
      <c r="E26">
        <f>VLOOKUP(A26,HCPI!$A:$B,2,0)</f>
        <v>76.55</v>
      </c>
      <c r="F26">
        <f t="shared" si="0"/>
        <v>2.2873938602220769</v>
      </c>
      <c r="G26" s="20">
        <f t="shared" si="5"/>
        <v>2.2635618576818004</v>
      </c>
      <c r="H26" s="20">
        <f t="shared" si="6"/>
        <v>2.3832002540276509E-2</v>
      </c>
      <c r="I26">
        <f>VLOOKUP(A26,US_Bal_Trade!$A:$B,2,0)</f>
        <v>-34817</v>
      </c>
      <c r="J26">
        <f>VLOOKUP(A26,CA_EU!$A:$D,4,0)</f>
        <v>-5891</v>
      </c>
      <c r="K26">
        <f t="shared" si="1"/>
        <v>5.9102020030555087</v>
      </c>
      <c r="L26">
        <f t="shared" si="7"/>
        <v>3.1626016260162602</v>
      </c>
      <c r="M26">
        <f t="shared" si="8"/>
        <v>2.7476003770392485</v>
      </c>
      <c r="N26">
        <f>VLOOKUP(A26,'10_EuroBond'!$A:$D,4,0)</f>
        <v>5.0082000000000004</v>
      </c>
      <c r="O26">
        <f>VLOOKUP(A26,'10_US_Bond'!$A:$B,2,0)</f>
        <v>5.16</v>
      </c>
      <c r="P26">
        <f t="shared" si="2"/>
        <v>1.030310291122559</v>
      </c>
      <c r="Q26">
        <f t="shared" si="9"/>
        <v>1.0339384372533544</v>
      </c>
      <c r="R26">
        <f t="shared" si="10"/>
        <v>-3.6281461307954288E-3</v>
      </c>
      <c r="S26">
        <f>VLOOKUP(A26,US_M3!$A:$B,2,0)</f>
        <v>4955300000000</v>
      </c>
      <c r="T26">
        <f>VLOOKUP(A26,EU_M3!$A:$D,4,0)</f>
        <v>5025997</v>
      </c>
      <c r="U26">
        <f t="shared" si="3"/>
        <v>985933.73613235343</v>
      </c>
      <c r="V26">
        <f t="shared" si="11"/>
        <v>1009425.6275571344</v>
      </c>
      <c r="W26">
        <f t="shared" si="12"/>
        <v>-23491.891424780944</v>
      </c>
      <c r="X26">
        <f>VLOOKUP(A26,us_uk!$A:$B,2,0)</f>
        <v>1.4775</v>
      </c>
      <c r="Y26">
        <f t="shared" si="13"/>
        <v>1.4629000000000001</v>
      </c>
      <c r="Z26">
        <f t="shared" si="14"/>
        <v>1.4599999999999946E-2</v>
      </c>
    </row>
    <row r="27" spans="1:26" x14ac:dyDescent="0.25">
      <c r="A27" s="3">
        <v>36923</v>
      </c>
      <c r="B27">
        <f>VLOOKUP(A27,FX!$A:$B,2,0)</f>
        <v>0.92049999999999998</v>
      </c>
      <c r="C27">
        <f t="shared" si="4"/>
        <v>-1.7100000000000004E-2</v>
      </c>
      <c r="D27">
        <f>VLOOKUP($A27,US_CPI!$A:$B,2,0)</f>
        <v>175.8</v>
      </c>
      <c r="E27">
        <f>VLOOKUP(A27,HCPI!$A:$B,2,0)</f>
        <v>76.78</v>
      </c>
      <c r="F27">
        <f t="shared" si="0"/>
        <v>2.2896587653034643</v>
      </c>
      <c r="G27" s="20">
        <f t="shared" si="5"/>
        <v>2.2873938602220769</v>
      </c>
      <c r="H27" s="20">
        <f t="shared" si="6"/>
        <v>2.2649050813874361E-3</v>
      </c>
      <c r="I27">
        <f>VLOOKUP(A27,US_Bal_Trade!$A:$B,2,0)</f>
        <v>-29349</v>
      </c>
      <c r="J27">
        <f>VLOOKUP(A27,CA_EU!$A:$D,4,0)</f>
        <v>-2375</v>
      </c>
      <c r="K27">
        <f t="shared" si="1"/>
        <v>12.357473684210527</v>
      </c>
      <c r="L27">
        <f t="shared" si="7"/>
        <v>5.9102020030555087</v>
      </c>
      <c r="M27">
        <f t="shared" si="8"/>
        <v>6.4472716811550184</v>
      </c>
      <c r="N27">
        <f>VLOOKUP(A27,'10_EuroBond'!$A:$D,4,0)</f>
        <v>5.0210999999999997</v>
      </c>
      <c r="O27">
        <f>VLOOKUP(A27,'10_US_Bond'!$A:$B,2,0)</f>
        <v>5.0999999999999996</v>
      </c>
      <c r="P27">
        <f t="shared" si="2"/>
        <v>1.0157136882356457</v>
      </c>
      <c r="Q27">
        <f t="shared" si="9"/>
        <v>1.030310291122559</v>
      </c>
      <c r="R27">
        <f t="shared" si="10"/>
        <v>-1.4596602886913335E-2</v>
      </c>
      <c r="S27">
        <f>VLOOKUP(A27,US_M3!$A:$B,2,0)</f>
        <v>4993100000000</v>
      </c>
      <c r="T27">
        <f>VLOOKUP(A27,EU_M3!$A:$D,4,0)</f>
        <v>5051765</v>
      </c>
      <c r="U27">
        <f t="shared" si="3"/>
        <v>988387.22703847068</v>
      </c>
      <c r="V27">
        <f t="shared" si="11"/>
        <v>985933.73613235343</v>
      </c>
      <c r="W27">
        <f t="shared" si="12"/>
        <v>2453.4909061172511</v>
      </c>
      <c r="X27">
        <f>VLOOKUP(A27,us_uk!$A:$B,2,0)</f>
        <v>1.4524999999999999</v>
      </c>
      <c r="Y27">
        <f t="shared" si="13"/>
        <v>1.4775</v>
      </c>
      <c r="Z27">
        <f t="shared" si="14"/>
        <v>-2.5000000000000133E-2</v>
      </c>
    </row>
    <row r="28" spans="1:26" x14ac:dyDescent="0.25">
      <c r="A28" s="3">
        <v>36951</v>
      </c>
      <c r="B28">
        <f>VLOOKUP(A28,FX!$A:$B,2,0)</f>
        <v>0.9083</v>
      </c>
      <c r="C28">
        <f t="shared" si="4"/>
        <v>-1.2199999999999989E-2</v>
      </c>
      <c r="D28">
        <f>VLOOKUP($A28,US_CPI!$A:$B,2,0)</f>
        <v>176.2</v>
      </c>
      <c r="E28">
        <f>VLOOKUP(A28,HCPI!$A:$B,2,0)</f>
        <v>77.19</v>
      </c>
      <c r="F28">
        <f t="shared" si="0"/>
        <v>2.2826791035108176</v>
      </c>
      <c r="G28" s="20">
        <f t="shared" si="5"/>
        <v>2.2896587653034643</v>
      </c>
      <c r="H28" s="20">
        <f t="shared" si="6"/>
        <v>-6.9796617926467519E-3</v>
      </c>
      <c r="I28">
        <f>VLOOKUP(A28,US_Bal_Trade!$A:$B,2,0)</f>
        <v>-32732</v>
      </c>
      <c r="J28">
        <f>VLOOKUP(A28,CA_EU!$A:$D,4,0)</f>
        <v>-5713</v>
      </c>
      <c r="K28">
        <f t="shared" si="1"/>
        <v>5.729389112550324</v>
      </c>
      <c r="L28">
        <f t="shared" si="7"/>
        <v>12.357473684210527</v>
      </c>
      <c r="M28">
        <f t="shared" si="8"/>
        <v>-6.628084571660203</v>
      </c>
      <c r="N28">
        <f>VLOOKUP(A28,'10_EuroBond'!$A:$D,4,0)</f>
        <v>4.9381000000000004</v>
      </c>
      <c r="O28">
        <f>VLOOKUP(A28,'10_US_Bond'!$A:$B,2,0)</f>
        <v>4.8899999999999997</v>
      </c>
      <c r="P28">
        <f t="shared" si="2"/>
        <v>0.99025941151454999</v>
      </c>
      <c r="Q28">
        <f t="shared" si="9"/>
        <v>1.0157136882356457</v>
      </c>
      <c r="R28">
        <f t="shared" si="10"/>
        <v>-2.5454276721095681E-2</v>
      </c>
      <c r="S28">
        <f>VLOOKUP(A28,US_M3!$A:$B,2,0)</f>
        <v>5050400000000</v>
      </c>
      <c r="T28">
        <f>VLOOKUP(A28,EU_M3!$A:$D,4,0)</f>
        <v>5081134</v>
      </c>
      <c r="U28">
        <f t="shared" si="3"/>
        <v>993951.35023008648</v>
      </c>
      <c r="V28">
        <f t="shared" si="11"/>
        <v>988387.22703847068</v>
      </c>
      <c r="W28">
        <f t="shared" si="12"/>
        <v>5564.1231916157994</v>
      </c>
      <c r="X28">
        <f>VLOOKUP(A28,us_uk!$A:$B,2,0)</f>
        <v>1.4444999999999999</v>
      </c>
      <c r="Y28">
        <f t="shared" si="13"/>
        <v>1.4524999999999999</v>
      </c>
      <c r="Z28">
        <f t="shared" si="14"/>
        <v>-8.0000000000000071E-3</v>
      </c>
    </row>
    <row r="29" spans="1:26" x14ac:dyDescent="0.25">
      <c r="A29" s="3">
        <v>36982</v>
      </c>
      <c r="B29">
        <f>VLOOKUP(A29,FX!$A:$B,2,0)</f>
        <v>0.89249999999999996</v>
      </c>
      <c r="C29">
        <f t="shared" si="4"/>
        <v>-1.5800000000000036E-2</v>
      </c>
      <c r="D29">
        <f>VLOOKUP($A29,US_CPI!$A:$B,2,0)</f>
        <v>176.9</v>
      </c>
      <c r="E29">
        <f>VLOOKUP(A29,HCPI!$A:$B,2,0)</f>
        <v>77.66</v>
      </c>
      <c r="F29">
        <f t="shared" si="0"/>
        <v>2.2778779294360034</v>
      </c>
      <c r="G29" s="20">
        <f t="shared" si="5"/>
        <v>2.2826791035108176</v>
      </c>
      <c r="H29" s="20">
        <f t="shared" si="6"/>
        <v>-4.801174074814174E-3</v>
      </c>
      <c r="I29">
        <f>VLOOKUP(A29,US_Bal_Trade!$A:$B,2,0)</f>
        <v>-31217</v>
      </c>
      <c r="J29">
        <f>VLOOKUP(A29,CA_EU!$A:$D,4,0)</f>
        <v>-5219</v>
      </c>
      <c r="K29">
        <f t="shared" si="1"/>
        <v>5.981414063996934</v>
      </c>
      <c r="L29">
        <f t="shared" si="7"/>
        <v>5.729389112550324</v>
      </c>
      <c r="M29">
        <f t="shared" si="8"/>
        <v>0.25202495144660997</v>
      </c>
      <c r="N29">
        <f>VLOOKUP(A29,'10_EuroBond'!$A:$D,4,0)</f>
        <v>5.1013999999999999</v>
      </c>
      <c r="O29">
        <f>VLOOKUP(A29,'10_US_Bond'!$A:$B,2,0)</f>
        <v>5.14</v>
      </c>
      <c r="P29">
        <f t="shared" si="2"/>
        <v>1.007566550358725</v>
      </c>
      <c r="Q29">
        <f t="shared" si="9"/>
        <v>0.99025941151454999</v>
      </c>
      <c r="R29">
        <f t="shared" si="10"/>
        <v>1.7307138844175007E-2</v>
      </c>
      <c r="S29">
        <f>VLOOKUP(A29,US_M3!$A:$B,2,0)</f>
        <v>5113900000000</v>
      </c>
      <c r="T29">
        <f>VLOOKUP(A29,EU_M3!$A:$D,4,0)</f>
        <v>5110962</v>
      </c>
      <c r="U29">
        <f t="shared" si="3"/>
        <v>1000574.842857372</v>
      </c>
      <c r="V29">
        <f t="shared" si="11"/>
        <v>993951.35023008648</v>
      </c>
      <c r="W29">
        <f t="shared" si="12"/>
        <v>6623.4926272855373</v>
      </c>
      <c r="X29">
        <f>VLOOKUP(A29,us_uk!$A:$B,2,0)</f>
        <v>1.4348000000000001</v>
      </c>
      <c r="Y29">
        <f t="shared" si="13"/>
        <v>1.4444999999999999</v>
      </c>
      <c r="Z29">
        <f t="shared" si="14"/>
        <v>-9.6999999999998199E-3</v>
      </c>
    </row>
    <row r="30" spans="1:26" x14ac:dyDescent="0.25">
      <c r="A30" s="3">
        <v>37012</v>
      </c>
      <c r="B30">
        <f>VLOOKUP(A30,FX!$A:$B,2,0)</f>
        <v>0.87529999999999997</v>
      </c>
      <c r="C30">
        <f t="shared" si="4"/>
        <v>-1.7199999999999993E-2</v>
      </c>
      <c r="D30">
        <f>VLOOKUP($A30,US_CPI!$A:$B,2,0)</f>
        <v>177.7</v>
      </c>
      <c r="E30">
        <f>VLOOKUP(A30,HCPI!$A:$B,2,0)</f>
        <v>78.03</v>
      </c>
      <c r="F30">
        <f t="shared" si="0"/>
        <v>2.2773292323465331</v>
      </c>
      <c r="G30" s="20">
        <f t="shared" si="5"/>
        <v>2.2778779294360034</v>
      </c>
      <c r="H30" s="20">
        <f t="shared" si="6"/>
        <v>-5.4869708947036244E-4</v>
      </c>
      <c r="I30">
        <f>VLOOKUP(A30,US_Bal_Trade!$A:$B,2,0)</f>
        <v>-27446</v>
      </c>
      <c r="J30">
        <f>VLOOKUP(A30,CA_EU!$A:$D,4,0)</f>
        <v>-3209</v>
      </c>
      <c r="K30">
        <f t="shared" si="1"/>
        <v>8.5528201932066068</v>
      </c>
      <c r="L30">
        <f t="shared" si="7"/>
        <v>5.981414063996934</v>
      </c>
      <c r="M30">
        <f t="shared" si="8"/>
        <v>2.5714061292096728</v>
      </c>
      <c r="N30">
        <f>VLOOKUP(A30,'10_EuroBond'!$A:$D,4,0)</f>
        <v>5.2625000000000002</v>
      </c>
      <c r="O30">
        <f>VLOOKUP(A30,'10_US_Bond'!$A:$B,2,0)</f>
        <v>5.39</v>
      </c>
      <c r="P30">
        <f t="shared" si="2"/>
        <v>1.0242280285035628</v>
      </c>
      <c r="Q30">
        <f t="shared" si="9"/>
        <v>1.007566550358725</v>
      </c>
      <c r="R30">
        <f t="shared" si="10"/>
        <v>1.666147814483776E-2</v>
      </c>
      <c r="S30">
        <f>VLOOKUP(A30,US_M3!$A:$B,2,0)</f>
        <v>5110800000000</v>
      </c>
      <c r="T30">
        <f>VLOOKUP(A30,EU_M3!$A:$D,4,0)</f>
        <v>5142387</v>
      </c>
      <c r="U30">
        <f t="shared" si="3"/>
        <v>993857.52180845197</v>
      </c>
      <c r="V30">
        <f t="shared" si="11"/>
        <v>1000574.842857372</v>
      </c>
      <c r="W30">
        <f t="shared" si="12"/>
        <v>-6717.3210489200428</v>
      </c>
      <c r="X30">
        <f>VLOOKUP(A30,us_uk!$A:$B,2,0)</f>
        <v>1.4265000000000001</v>
      </c>
      <c r="Y30">
        <f t="shared" si="13"/>
        <v>1.4348000000000001</v>
      </c>
      <c r="Z30">
        <f t="shared" si="14"/>
        <v>-8.2999999999999741E-3</v>
      </c>
    </row>
    <row r="31" spans="1:26" x14ac:dyDescent="0.25">
      <c r="A31" s="3">
        <v>37043</v>
      </c>
      <c r="B31">
        <f>VLOOKUP(A31,FX!$A:$B,2,0)</f>
        <v>0.85299999999999998</v>
      </c>
      <c r="C31">
        <f t="shared" si="4"/>
        <v>-2.2299999999999986E-2</v>
      </c>
      <c r="D31">
        <f>VLOOKUP($A31,US_CPI!$A:$B,2,0)</f>
        <v>178</v>
      </c>
      <c r="E31">
        <f>VLOOKUP(A31,HCPI!$A:$B,2,0)</f>
        <v>78.14</v>
      </c>
      <c r="F31">
        <f t="shared" si="0"/>
        <v>2.2779626311748142</v>
      </c>
      <c r="G31" s="20">
        <f t="shared" si="5"/>
        <v>2.2773292323465331</v>
      </c>
      <c r="H31" s="20">
        <f t="shared" si="6"/>
        <v>6.3339882828117311E-4</v>
      </c>
      <c r="I31">
        <f>VLOOKUP(A31,US_Bal_Trade!$A:$B,2,0)</f>
        <v>-29140</v>
      </c>
      <c r="J31">
        <f>VLOOKUP(A31,CA_EU!$A:$D,4,0)</f>
        <v>-6095</v>
      </c>
      <c r="K31">
        <f t="shared" si="1"/>
        <v>4.7809680065627562</v>
      </c>
      <c r="L31">
        <f t="shared" si="7"/>
        <v>8.5528201932066068</v>
      </c>
      <c r="M31">
        <f t="shared" si="8"/>
        <v>-3.7718521866438506</v>
      </c>
      <c r="N31">
        <f>VLOOKUP(A31,'10_EuroBond'!$A:$D,4,0)</f>
        <v>5.2083000000000004</v>
      </c>
      <c r="O31">
        <f>VLOOKUP(A31,'10_US_Bond'!$A:$B,2,0)</f>
        <v>5.28</v>
      </c>
      <c r="P31">
        <f t="shared" si="2"/>
        <v>1.0137664881055239</v>
      </c>
      <c r="Q31">
        <f t="shared" si="9"/>
        <v>1.0242280285035628</v>
      </c>
      <c r="R31">
        <f t="shared" si="10"/>
        <v>-1.0461540398038816E-2</v>
      </c>
      <c r="S31">
        <f>VLOOKUP(A31,US_M3!$A:$B,2,0)</f>
        <v>5151100000000</v>
      </c>
      <c r="T31">
        <f>VLOOKUP(A31,EU_M3!$A:$D,4,0)</f>
        <v>5191441</v>
      </c>
      <c r="U31">
        <f t="shared" si="3"/>
        <v>992229.32515268878</v>
      </c>
      <c r="V31">
        <f t="shared" si="11"/>
        <v>993857.52180845197</v>
      </c>
      <c r="W31">
        <f t="shared" si="12"/>
        <v>-1628.1966557631968</v>
      </c>
      <c r="X31">
        <f>VLOOKUP(A31,us_uk!$A:$B,2,0)</f>
        <v>1.4019999999999999</v>
      </c>
      <c r="Y31">
        <f t="shared" si="13"/>
        <v>1.4265000000000001</v>
      </c>
      <c r="Z31">
        <f t="shared" si="14"/>
        <v>-2.4500000000000188E-2</v>
      </c>
    </row>
    <row r="32" spans="1:26" x14ac:dyDescent="0.25">
      <c r="A32" s="3">
        <v>37073</v>
      </c>
      <c r="B32">
        <f>VLOOKUP(A32,FX!$A:$B,2,0)</f>
        <v>0.86150000000000004</v>
      </c>
      <c r="C32">
        <f t="shared" si="4"/>
        <v>8.5000000000000631E-3</v>
      </c>
      <c r="D32">
        <f>VLOOKUP($A32,US_CPI!$A:$B,2,0)</f>
        <v>177.5</v>
      </c>
      <c r="E32">
        <f>VLOOKUP(A32,HCPI!$A:$B,2,0)</f>
        <v>77.959999999999994</v>
      </c>
      <c r="F32">
        <f t="shared" si="0"/>
        <v>2.2768086198050286</v>
      </c>
      <c r="G32" s="20">
        <f t="shared" si="5"/>
        <v>2.2779626311748142</v>
      </c>
      <c r="H32" s="20">
        <f t="shared" si="6"/>
        <v>-1.1540113697856569E-3</v>
      </c>
      <c r="I32">
        <f>VLOOKUP(A32,US_Bal_Trade!$A:$B,2,0)</f>
        <v>-30081</v>
      </c>
      <c r="J32">
        <f>VLOOKUP(A32,CA_EU!$A:$D,4,0)</f>
        <v>-1469</v>
      </c>
      <c r="K32">
        <f t="shared" si="1"/>
        <v>20.477195371000679</v>
      </c>
      <c r="L32">
        <f t="shared" si="7"/>
        <v>4.7809680065627562</v>
      </c>
      <c r="M32">
        <f t="shared" si="8"/>
        <v>15.696227364437924</v>
      </c>
      <c r="N32">
        <f>VLOOKUP(A32,'10_EuroBond'!$A:$D,4,0)</f>
        <v>5.25</v>
      </c>
      <c r="O32">
        <f>VLOOKUP(A32,'10_US_Bond'!$A:$B,2,0)</f>
        <v>5.24</v>
      </c>
      <c r="P32">
        <f t="shared" si="2"/>
        <v>0.99809523809523815</v>
      </c>
      <c r="Q32">
        <f t="shared" si="9"/>
        <v>1.0137664881055239</v>
      </c>
      <c r="R32">
        <f t="shared" si="10"/>
        <v>-1.5671250010285798E-2</v>
      </c>
      <c r="S32">
        <f>VLOOKUP(A32,US_M3!$A:$B,2,0)</f>
        <v>5180900000000</v>
      </c>
      <c r="T32">
        <f>VLOOKUP(A32,EU_M3!$A:$D,4,0)</f>
        <v>5214888</v>
      </c>
      <c r="U32">
        <f t="shared" si="3"/>
        <v>993482.50623982726</v>
      </c>
      <c r="V32">
        <f t="shared" si="11"/>
        <v>992229.32515268878</v>
      </c>
      <c r="W32">
        <f t="shared" si="12"/>
        <v>1253.1810871384805</v>
      </c>
      <c r="X32">
        <f>VLOOKUP(A32,us_uk!$A:$B,2,0)</f>
        <v>1.4148000000000001</v>
      </c>
      <c r="Y32">
        <f t="shared" si="13"/>
        <v>1.4019999999999999</v>
      </c>
      <c r="Z32">
        <f t="shared" si="14"/>
        <v>1.2800000000000145E-2</v>
      </c>
    </row>
    <row r="33" spans="1:26" x14ac:dyDescent="0.25">
      <c r="A33" s="3">
        <v>37104</v>
      </c>
      <c r="B33">
        <f>VLOOKUP(A33,FX!$A:$B,2,0)</f>
        <v>0.90139999999999998</v>
      </c>
      <c r="C33">
        <f t="shared" si="4"/>
        <v>3.9899999999999936E-2</v>
      </c>
      <c r="D33">
        <f>VLOOKUP($A33,US_CPI!$A:$B,2,0)</f>
        <v>177.5</v>
      </c>
      <c r="E33">
        <f>VLOOKUP(A33,HCPI!$A:$B,2,0)</f>
        <v>77.900000000000006</v>
      </c>
      <c r="F33">
        <f t="shared" si="0"/>
        <v>2.2785622593068036</v>
      </c>
      <c r="G33" s="20">
        <f t="shared" si="5"/>
        <v>2.2768086198050286</v>
      </c>
      <c r="H33" s="20">
        <f t="shared" si="6"/>
        <v>1.753639501774984E-3</v>
      </c>
      <c r="I33">
        <f>VLOOKUP(A33,US_Bal_Trade!$A:$B,2,0)</f>
        <v>-28171</v>
      </c>
      <c r="J33">
        <f>VLOOKUP(A33,CA_EU!$A:$D,4,0)</f>
        <v>406</v>
      </c>
      <c r="K33">
        <f t="shared" si="1"/>
        <v>-69.386699507389167</v>
      </c>
      <c r="L33">
        <f t="shared" si="7"/>
        <v>20.477195371000679</v>
      </c>
      <c r="M33">
        <f t="shared" si="8"/>
        <v>-89.863894878389843</v>
      </c>
      <c r="N33">
        <f>VLOOKUP(A33,'10_EuroBond'!$A:$D,4,0)</f>
        <v>5.0582000000000003</v>
      </c>
      <c r="O33">
        <f>VLOOKUP(A33,'10_US_Bond'!$A:$B,2,0)</f>
        <v>4.97</v>
      </c>
      <c r="P33">
        <f t="shared" si="2"/>
        <v>0.98256296706338209</v>
      </c>
      <c r="Q33">
        <f t="shared" si="9"/>
        <v>0.99809523809523815</v>
      </c>
      <c r="R33">
        <f t="shared" si="10"/>
        <v>-1.553227103185606E-2</v>
      </c>
      <c r="S33">
        <f>VLOOKUP(A33,US_M3!$A:$B,2,0)</f>
        <v>5214700000000</v>
      </c>
      <c r="T33">
        <f>VLOOKUP(A33,EU_M3!$A:$D,4,0)</f>
        <v>5246893</v>
      </c>
      <c r="U33">
        <f t="shared" si="3"/>
        <v>993864.3688750657</v>
      </c>
      <c r="V33">
        <f t="shared" si="11"/>
        <v>993482.50623982726</v>
      </c>
      <c r="W33">
        <f t="shared" si="12"/>
        <v>381.86263523844536</v>
      </c>
      <c r="X33">
        <f>VLOOKUP(A33,us_uk!$A:$B,2,0)</f>
        <v>1.4372</v>
      </c>
      <c r="Y33">
        <f t="shared" si="13"/>
        <v>1.4148000000000001</v>
      </c>
      <c r="Z33">
        <f t="shared" si="14"/>
        <v>2.2399999999999975E-2</v>
      </c>
    </row>
    <row r="34" spans="1:26" x14ac:dyDescent="0.25">
      <c r="A34" s="3">
        <v>37135</v>
      </c>
      <c r="B34">
        <f>VLOOKUP(A34,FX!$A:$B,2,0)</f>
        <v>0.91139999999999999</v>
      </c>
      <c r="C34">
        <f t="shared" si="4"/>
        <v>1.0000000000000009E-2</v>
      </c>
      <c r="D34">
        <f>VLOOKUP($A34,US_CPI!$A:$B,2,0)</f>
        <v>178.3</v>
      </c>
      <c r="E34">
        <f>VLOOKUP(A34,HCPI!$A:$B,2,0)</f>
        <v>78.12</v>
      </c>
      <c r="F34">
        <f t="shared" si="0"/>
        <v>2.2823860727086536</v>
      </c>
      <c r="G34" s="20">
        <f t="shared" si="5"/>
        <v>2.2785622593068036</v>
      </c>
      <c r="H34" s="20">
        <f t="shared" si="6"/>
        <v>3.823813401850007E-3</v>
      </c>
      <c r="I34">
        <f>VLOOKUP(A34,US_Bal_Trade!$A:$B,2,0)</f>
        <v>-31141</v>
      </c>
      <c r="J34">
        <f>VLOOKUP(A34,CA_EU!$A:$D,4,0)</f>
        <v>-2994</v>
      </c>
      <c r="K34">
        <f t="shared" si="1"/>
        <v>10.401135604542418</v>
      </c>
      <c r="L34">
        <f t="shared" si="7"/>
        <v>-69.386699507389167</v>
      </c>
      <c r="M34">
        <f t="shared" si="8"/>
        <v>79.787835111931585</v>
      </c>
      <c r="N34">
        <f>VLOOKUP(A34,'10_EuroBond'!$A:$D,4,0)</f>
        <v>5.0373999999999999</v>
      </c>
      <c r="O34">
        <f>VLOOKUP(A34,'10_US_Bond'!$A:$B,2,0)</f>
        <v>4.7300000000000004</v>
      </c>
      <c r="P34">
        <f t="shared" si="2"/>
        <v>0.93897645610830993</v>
      </c>
      <c r="Q34">
        <f t="shared" si="9"/>
        <v>0.98256296706338209</v>
      </c>
      <c r="R34">
        <f t="shared" si="10"/>
        <v>-4.3586510955072155E-2</v>
      </c>
      <c r="S34">
        <f>VLOOKUP(A34,US_M3!$A:$B,2,0)</f>
        <v>5325800000000</v>
      </c>
      <c r="T34">
        <f>VLOOKUP(A34,EU_M3!$A:$D,4,0)</f>
        <v>5295749</v>
      </c>
      <c r="U34">
        <f t="shared" si="3"/>
        <v>1005674.5514185057</v>
      </c>
      <c r="V34">
        <f t="shared" si="11"/>
        <v>993864.3688750657</v>
      </c>
      <c r="W34">
        <f t="shared" si="12"/>
        <v>11810.182543440023</v>
      </c>
      <c r="X34">
        <f>VLOOKUP(A34,us_uk!$A:$B,2,0)</f>
        <v>1.4638</v>
      </c>
      <c r="Y34">
        <f t="shared" si="13"/>
        <v>1.4372</v>
      </c>
      <c r="Z34">
        <f t="shared" si="14"/>
        <v>2.6599999999999957E-2</v>
      </c>
    </row>
    <row r="35" spans="1:26" x14ac:dyDescent="0.25">
      <c r="A35" s="3">
        <v>37165</v>
      </c>
      <c r="B35">
        <f>VLOOKUP(A35,FX!$A:$B,2,0)</f>
        <v>0.90500000000000003</v>
      </c>
      <c r="C35">
        <f t="shared" si="4"/>
        <v>-6.3999999999999613E-3</v>
      </c>
      <c r="D35">
        <f>VLOOKUP($A35,US_CPI!$A:$B,2,0)</f>
        <v>177.7</v>
      </c>
      <c r="E35">
        <f>VLOOKUP(A35,HCPI!$A:$B,2,0)</f>
        <v>78.180000000000007</v>
      </c>
      <c r="F35">
        <f t="shared" si="0"/>
        <v>2.2729598362752617</v>
      </c>
      <c r="G35" s="20">
        <f t="shared" si="5"/>
        <v>2.2823860727086536</v>
      </c>
      <c r="H35" s="20">
        <f t="shared" si="6"/>
        <v>-9.4262364333919102E-3</v>
      </c>
      <c r="I35">
        <f>VLOOKUP(A35,US_Bal_Trade!$A:$B,2,0)</f>
        <v>-30839</v>
      </c>
      <c r="J35">
        <f>VLOOKUP(A35,CA_EU!$A:$D,4,0)</f>
        <v>-684</v>
      </c>
      <c r="K35">
        <f t="shared" si="1"/>
        <v>45.086257309941523</v>
      </c>
      <c r="L35">
        <f t="shared" si="7"/>
        <v>10.401135604542418</v>
      </c>
      <c r="M35">
        <f t="shared" si="8"/>
        <v>34.685121705399105</v>
      </c>
      <c r="N35">
        <f>VLOOKUP(A35,'10_EuroBond'!$A:$D,4,0)</f>
        <v>4.8169000000000004</v>
      </c>
      <c r="O35">
        <f>VLOOKUP(A35,'10_US_Bond'!$A:$B,2,0)</f>
        <v>4.57</v>
      </c>
      <c r="P35">
        <f t="shared" si="2"/>
        <v>0.9487429674687039</v>
      </c>
      <c r="Q35">
        <f t="shared" si="9"/>
        <v>0.93897645610830993</v>
      </c>
      <c r="R35">
        <f t="shared" si="10"/>
        <v>9.7665113603939702E-3</v>
      </c>
      <c r="S35">
        <f>VLOOKUP(A35,US_M3!$A:$B,2,0)</f>
        <v>5311900000000</v>
      </c>
      <c r="T35">
        <f>VLOOKUP(A35,EU_M3!$A:$D,4,0)</f>
        <v>5333190</v>
      </c>
      <c r="U35">
        <f t="shared" si="3"/>
        <v>996008.0177154761</v>
      </c>
      <c r="V35">
        <f t="shared" si="11"/>
        <v>1005674.5514185057</v>
      </c>
      <c r="W35">
        <f t="shared" si="12"/>
        <v>-9666.5337030296214</v>
      </c>
      <c r="X35">
        <f>VLOOKUP(A35,us_uk!$A:$B,2,0)</f>
        <v>1.4500999999999999</v>
      </c>
      <c r="Y35">
        <f t="shared" si="13"/>
        <v>1.4638</v>
      </c>
      <c r="Z35">
        <f t="shared" si="14"/>
        <v>-1.3700000000000045E-2</v>
      </c>
    </row>
    <row r="36" spans="1:26" x14ac:dyDescent="0.25">
      <c r="A36" s="3">
        <v>37196</v>
      </c>
      <c r="B36">
        <f>VLOOKUP(A36,FX!$A:$B,2,0)</f>
        <v>0.88829999999999998</v>
      </c>
      <c r="C36">
        <f t="shared" si="4"/>
        <v>-1.6700000000000048E-2</v>
      </c>
      <c r="D36">
        <f>VLOOKUP($A36,US_CPI!$A:$B,2,0)</f>
        <v>177.4</v>
      </c>
      <c r="E36">
        <f>VLOOKUP(A36,HCPI!$A:$B,2,0)</f>
        <v>78.13</v>
      </c>
      <c r="F36">
        <f t="shared" si="0"/>
        <v>2.270574683220274</v>
      </c>
      <c r="G36" s="20">
        <f t="shared" si="5"/>
        <v>2.2729598362752617</v>
      </c>
      <c r="H36" s="20">
        <f t="shared" si="6"/>
        <v>-2.3851530549876543E-3</v>
      </c>
      <c r="I36">
        <f>VLOOKUP(A36,US_Bal_Trade!$A:$B,2,0)</f>
        <v>-29737</v>
      </c>
      <c r="J36">
        <f>VLOOKUP(A36,CA_EU!$A:$D,4,0)</f>
        <v>-2274</v>
      </c>
      <c r="K36">
        <f t="shared" si="1"/>
        <v>13.076956904133684</v>
      </c>
      <c r="L36">
        <f t="shared" si="7"/>
        <v>45.086257309941523</v>
      </c>
      <c r="M36">
        <f t="shared" si="8"/>
        <v>-32.009300405807835</v>
      </c>
      <c r="N36">
        <f>VLOOKUP(A36,'10_EuroBond'!$A:$D,4,0)</f>
        <v>4.6666999999999996</v>
      </c>
      <c r="O36">
        <f>VLOOKUP(A36,'10_US_Bond'!$A:$B,2,0)</f>
        <v>4.6500000000000004</v>
      </c>
      <c r="P36">
        <f t="shared" si="2"/>
        <v>0.99642145413247063</v>
      </c>
      <c r="Q36">
        <f t="shared" si="9"/>
        <v>0.9487429674687039</v>
      </c>
      <c r="R36">
        <f t="shared" si="10"/>
        <v>4.7678486663766728E-2</v>
      </c>
      <c r="S36">
        <f>VLOOKUP(A36,US_M3!$A:$B,2,0)</f>
        <v>5355400000000</v>
      </c>
      <c r="T36">
        <f>VLOOKUP(A36,EU_M3!$A:$D,4,0)</f>
        <v>5368916</v>
      </c>
      <c r="U36">
        <f t="shared" si="3"/>
        <v>997482.54582489282</v>
      </c>
      <c r="V36">
        <f t="shared" si="11"/>
        <v>996008.0177154761</v>
      </c>
      <c r="W36">
        <f t="shared" si="12"/>
        <v>1474.5281094167149</v>
      </c>
      <c r="X36">
        <f>VLOOKUP(A36,us_uk!$A:$B,2,0)</f>
        <v>1.4356</v>
      </c>
      <c r="Y36">
        <f t="shared" si="13"/>
        <v>1.4500999999999999</v>
      </c>
      <c r="Z36">
        <f t="shared" si="14"/>
        <v>-1.4499999999999957E-2</v>
      </c>
    </row>
    <row r="37" spans="1:26" x14ac:dyDescent="0.25">
      <c r="A37" s="3">
        <v>37226</v>
      </c>
      <c r="B37">
        <f>VLOOKUP(A37,FX!$A:$B,2,0)</f>
        <v>0.89119999999999999</v>
      </c>
      <c r="C37">
        <f t="shared" si="4"/>
        <v>2.9000000000000137E-3</v>
      </c>
      <c r="D37">
        <f>VLOOKUP($A37,US_CPI!$A:$B,2,0)</f>
        <v>176.7</v>
      </c>
      <c r="E37">
        <f>VLOOKUP(A37,HCPI!$A:$B,2,0)</f>
        <v>78.48</v>
      </c>
      <c r="F37">
        <f t="shared" si="0"/>
        <v>2.2515290519877675</v>
      </c>
      <c r="G37" s="20">
        <f t="shared" si="5"/>
        <v>2.270574683220274</v>
      </c>
      <c r="H37" s="20">
        <f t="shared" si="6"/>
        <v>-1.9045631232506466E-2</v>
      </c>
      <c r="I37">
        <f>VLOOKUP(A37,US_Bal_Trade!$A:$B,2,0)</f>
        <v>-26839</v>
      </c>
      <c r="J37">
        <f>VLOOKUP(A37,CA_EU!$A:$D,4,0)</f>
        <v>6910</v>
      </c>
      <c r="K37">
        <f t="shared" si="1"/>
        <v>-3.884081041968162</v>
      </c>
      <c r="L37">
        <f t="shared" si="7"/>
        <v>13.076956904133684</v>
      </c>
      <c r="M37">
        <f t="shared" si="8"/>
        <v>-16.961037946101847</v>
      </c>
      <c r="N37">
        <f>VLOOKUP(A37,'10_EuroBond'!$A:$D,4,0)</f>
        <v>4.9588000000000001</v>
      </c>
      <c r="O37">
        <f>VLOOKUP(A37,'10_US_Bond'!$A:$B,2,0)</f>
        <v>5.09</v>
      </c>
      <c r="P37">
        <f t="shared" si="2"/>
        <v>1.0264580140356538</v>
      </c>
      <c r="Q37">
        <f t="shared" si="9"/>
        <v>0.99642145413247063</v>
      </c>
      <c r="R37">
        <f t="shared" si="10"/>
        <v>3.0036559903183213E-2</v>
      </c>
      <c r="S37">
        <f>VLOOKUP(A37,US_M3!$A:$B,2,0)</f>
        <v>5408400000000</v>
      </c>
      <c r="T37">
        <f>VLOOKUP(A37,EU_M3!$A:$D,4,0)</f>
        <v>5402687</v>
      </c>
      <c r="U37">
        <f t="shared" si="3"/>
        <v>1001057.436790249</v>
      </c>
      <c r="V37">
        <f t="shared" si="11"/>
        <v>997482.54582489282</v>
      </c>
      <c r="W37">
        <f t="shared" si="12"/>
        <v>3574.8909653561423</v>
      </c>
      <c r="X37">
        <f>VLOOKUP(A37,us_uk!$A:$B,2,0)</f>
        <v>1.4413</v>
      </c>
      <c r="Y37">
        <f t="shared" si="13"/>
        <v>1.4356</v>
      </c>
      <c r="Z37">
        <f t="shared" si="14"/>
        <v>5.7000000000000384E-3</v>
      </c>
    </row>
    <row r="38" spans="1:26" x14ac:dyDescent="0.25">
      <c r="A38" s="3">
        <v>37257</v>
      </c>
      <c r="B38">
        <f>VLOOKUP(A38,FX!$A:$B,2,0)</f>
        <v>0.88319999999999999</v>
      </c>
      <c r="C38">
        <f t="shared" si="4"/>
        <v>-8.0000000000000071E-3</v>
      </c>
      <c r="D38">
        <f>VLOOKUP($A38,US_CPI!$A:$B,2,0)</f>
        <v>177.1</v>
      </c>
      <c r="E38">
        <f>VLOOKUP(A38,HCPI!$A:$B,2,0)</f>
        <v>78.58</v>
      </c>
      <c r="F38">
        <f t="shared" si="0"/>
        <v>2.253754135912446</v>
      </c>
      <c r="G38" s="20">
        <f t="shared" si="5"/>
        <v>2.2515290519877675</v>
      </c>
      <c r="H38" s="20">
        <f t="shared" si="6"/>
        <v>2.2250839246784615E-3</v>
      </c>
      <c r="I38">
        <f>VLOOKUP(A38,US_Bal_Trade!$A:$B,2,0)</f>
        <v>-29355</v>
      </c>
      <c r="J38">
        <f>VLOOKUP(A38,CA_EU!$A:$D,4,0)</f>
        <v>5114</v>
      </c>
      <c r="K38">
        <f t="shared" si="1"/>
        <v>-5.7401251466562382</v>
      </c>
      <c r="L38">
        <f t="shared" si="7"/>
        <v>-3.884081041968162</v>
      </c>
      <c r="M38">
        <f t="shared" si="8"/>
        <v>-1.8560441046880762</v>
      </c>
      <c r="N38">
        <f>VLOOKUP(A38,'10_EuroBond'!$A:$D,4,0)</f>
        <v>5.0228999999999999</v>
      </c>
      <c r="O38">
        <f>VLOOKUP(A38,'10_US_Bond'!$A:$B,2,0)</f>
        <v>5.04</v>
      </c>
      <c r="P38">
        <f t="shared" si="2"/>
        <v>1.00340440781222</v>
      </c>
      <c r="Q38">
        <f t="shared" si="9"/>
        <v>1.0264580140356538</v>
      </c>
      <c r="R38">
        <f t="shared" si="10"/>
        <v>-2.3053606223433887E-2</v>
      </c>
      <c r="S38">
        <f>VLOOKUP(A38,US_M3!$A:$B,2,0)</f>
        <v>5428800000000</v>
      </c>
      <c r="T38">
        <f>VLOOKUP(A38,EU_M3!$A:$D,4,0)</f>
        <v>5427558</v>
      </c>
      <c r="U38">
        <f t="shared" si="3"/>
        <v>1000228.8321930416</v>
      </c>
      <c r="V38">
        <f t="shared" si="11"/>
        <v>1001057.436790249</v>
      </c>
      <c r="W38">
        <f t="shared" si="12"/>
        <v>-828.60459720739163</v>
      </c>
      <c r="X38">
        <f>VLOOKUP(A38,us_uk!$A:$B,2,0)</f>
        <v>1.4321999999999999</v>
      </c>
      <c r="Y38">
        <f t="shared" si="13"/>
        <v>1.4413</v>
      </c>
      <c r="Z38">
        <f t="shared" si="14"/>
        <v>-9.100000000000108E-3</v>
      </c>
    </row>
    <row r="39" spans="1:26" x14ac:dyDescent="0.25">
      <c r="A39" s="3">
        <v>37288</v>
      </c>
      <c r="B39">
        <f>VLOOKUP(A39,FX!$A:$B,2,0)</f>
        <v>0.87070000000000003</v>
      </c>
      <c r="C39">
        <f t="shared" si="4"/>
        <v>-1.2499999999999956E-2</v>
      </c>
      <c r="D39">
        <f>VLOOKUP($A39,US_CPI!$A:$B,2,0)</f>
        <v>177.8</v>
      </c>
      <c r="E39">
        <f>VLOOKUP(A39,HCPI!$A:$B,2,0)</f>
        <v>78.7</v>
      </c>
      <c r="F39">
        <f t="shared" si="0"/>
        <v>2.2592121982210926</v>
      </c>
      <c r="G39" s="20">
        <f t="shared" si="5"/>
        <v>2.253754135912446</v>
      </c>
      <c r="H39" s="20">
        <f t="shared" si="6"/>
        <v>5.4580623086466495E-3</v>
      </c>
      <c r="I39">
        <f>VLOOKUP(A39,US_Bal_Trade!$A:$B,2,0)</f>
        <v>-32287</v>
      </c>
      <c r="J39">
        <f>VLOOKUP(A39,CA_EU!$A:$D,4,0)</f>
        <v>6354</v>
      </c>
      <c r="K39">
        <f t="shared" si="1"/>
        <v>-5.081366068618193</v>
      </c>
      <c r="L39">
        <f t="shared" si="7"/>
        <v>-5.7401251466562382</v>
      </c>
      <c r="M39">
        <f t="shared" si="8"/>
        <v>0.65875907803804523</v>
      </c>
      <c r="N39">
        <f>VLOOKUP(A39,'10_EuroBond'!$A:$D,4,0)</f>
        <v>5.0660999999999996</v>
      </c>
      <c r="O39">
        <f>VLOOKUP(A39,'10_US_Bond'!$A:$B,2,0)</f>
        <v>4.91</v>
      </c>
      <c r="P39">
        <f t="shared" si="2"/>
        <v>0.96918734332129264</v>
      </c>
      <c r="Q39">
        <f t="shared" si="9"/>
        <v>1.00340440781222</v>
      </c>
      <c r="R39">
        <f t="shared" si="10"/>
        <v>-3.4217064490927318E-2</v>
      </c>
      <c r="S39">
        <f>VLOOKUP(A39,US_M3!$A:$B,2,0)</f>
        <v>5458100000000</v>
      </c>
      <c r="T39">
        <f>VLOOKUP(A39,EU_M3!$A:$D,4,0)</f>
        <v>5435299</v>
      </c>
      <c r="U39">
        <f t="shared" si="3"/>
        <v>1004194.9854092663</v>
      </c>
      <c r="V39">
        <f t="shared" si="11"/>
        <v>1000228.8321930416</v>
      </c>
      <c r="W39">
        <f t="shared" si="12"/>
        <v>3966.1532162247458</v>
      </c>
      <c r="X39">
        <f>VLOOKUP(A39,us_uk!$A:$B,2,0)</f>
        <v>1.4227000000000001</v>
      </c>
      <c r="Y39">
        <f t="shared" si="13"/>
        <v>1.4321999999999999</v>
      </c>
      <c r="Z39">
        <f t="shared" si="14"/>
        <v>-9.4999999999998419E-3</v>
      </c>
    </row>
    <row r="40" spans="1:26" x14ac:dyDescent="0.25">
      <c r="A40" s="3">
        <v>37316</v>
      </c>
      <c r="B40">
        <f>VLOOKUP(A40,FX!$A:$B,2,0)</f>
        <v>0.87660000000000005</v>
      </c>
      <c r="C40">
        <f t="shared" si="4"/>
        <v>5.9000000000000163E-3</v>
      </c>
      <c r="D40">
        <f>VLOOKUP($A40,US_CPI!$A:$B,2,0)</f>
        <v>178.8</v>
      </c>
      <c r="E40">
        <f>VLOOKUP(A40,HCPI!$A:$B,2,0)</f>
        <v>79.150000000000006</v>
      </c>
      <c r="F40">
        <f t="shared" si="0"/>
        <v>2.2590018951358179</v>
      </c>
      <c r="G40" s="20">
        <f t="shared" si="5"/>
        <v>2.2592121982210926</v>
      </c>
      <c r="H40" s="20">
        <f t="shared" si="6"/>
        <v>-2.1030308527469899E-4</v>
      </c>
      <c r="I40">
        <f>VLOOKUP(A40,US_Bal_Trade!$A:$B,2,0)</f>
        <v>-30825</v>
      </c>
      <c r="J40">
        <f>VLOOKUP(A40,CA_EU!$A:$D,4,0)</f>
        <v>5743</v>
      </c>
      <c r="K40">
        <f t="shared" si="1"/>
        <v>-5.3674037959254743</v>
      </c>
      <c r="L40">
        <f t="shared" si="7"/>
        <v>-5.081366068618193</v>
      </c>
      <c r="M40">
        <f t="shared" si="8"/>
        <v>-0.28603772730728139</v>
      </c>
      <c r="N40">
        <f>VLOOKUP(A40,'10_EuroBond'!$A:$D,4,0)</f>
        <v>5.3164999999999996</v>
      </c>
      <c r="O40">
        <f>VLOOKUP(A40,'10_US_Bond'!$A:$B,2,0)</f>
        <v>5.28</v>
      </c>
      <c r="P40">
        <f t="shared" si="2"/>
        <v>0.99313458102134877</v>
      </c>
      <c r="Q40">
        <f t="shared" si="9"/>
        <v>0.96918734332129264</v>
      </c>
      <c r="R40">
        <f t="shared" si="10"/>
        <v>2.3947237700056134E-2</v>
      </c>
      <c r="S40">
        <f>VLOOKUP(A40,US_M3!$A:$B,2,0)</f>
        <v>5470200000000</v>
      </c>
      <c r="T40">
        <f>VLOOKUP(A40,EU_M3!$A:$D,4,0)</f>
        <v>5455694</v>
      </c>
      <c r="U40">
        <f t="shared" si="3"/>
        <v>1002658.8734632111</v>
      </c>
      <c r="V40">
        <f t="shared" si="11"/>
        <v>1004194.9854092663</v>
      </c>
      <c r="W40">
        <f t="shared" si="12"/>
        <v>-1536.1119460552</v>
      </c>
      <c r="X40">
        <f>VLOOKUP(A40,us_uk!$A:$B,2,0)</f>
        <v>1.423</v>
      </c>
      <c r="Y40">
        <f t="shared" si="13"/>
        <v>1.4227000000000001</v>
      </c>
      <c r="Z40">
        <f t="shared" si="14"/>
        <v>2.9999999999996696E-4</v>
      </c>
    </row>
    <row r="41" spans="1:26" x14ac:dyDescent="0.25">
      <c r="A41" s="3">
        <v>37347</v>
      </c>
      <c r="B41">
        <f>VLOOKUP(A41,FX!$A:$B,2,0)</f>
        <v>0.88600000000000001</v>
      </c>
      <c r="C41">
        <f t="shared" si="4"/>
        <v>9.3999999999999639E-3</v>
      </c>
      <c r="D41">
        <f>VLOOKUP($A41,US_CPI!$A:$B,2,0)</f>
        <v>179.8</v>
      </c>
      <c r="E41">
        <f>VLOOKUP(A41,HCPI!$A:$B,2,0)</f>
        <v>79.510000000000005</v>
      </c>
      <c r="F41">
        <f t="shared" si="0"/>
        <v>2.2613507734876115</v>
      </c>
      <c r="G41" s="20">
        <f t="shared" si="5"/>
        <v>2.2590018951358179</v>
      </c>
      <c r="H41" s="20">
        <f t="shared" si="6"/>
        <v>2.3488783517935374E-3</v>
      </c>
      <c r="I41">
        <f>VLOOKUP(A41,US_Bal_Trade!$A:$B,2,0)</f>
        <v>-33666</v>
      </c>
      <c r="J41">
        <f>VLOOKUP(A41,CA_EU!$A:$D,4,0)</f>
        <v>-1895</v>
      </c>
      <c r="K41">
        <f t="shared" si="1"/>
        <v>17.765699208443273</v>
      </c>
      <c r="L41">
        <f t="shared" si="7"/>
        <v>-5.3674037959254743</v>
      </c>
      <c r="M41">
        <f t="shared" si="8"/>
        <v>23.133103004368749</v>
      </c>
      <c r="N41">
        <f>VLOOKUP(A41,'10_EuroBond'!$A:$D,4,0)</f>
        <v>5.2972000000000001</v>
      </c>
      <c r="O41">
        <f>VLOOKUP(A41,'10_US_Bond'!$A:$B,2,0)</f>
        <v>5.21</v>
      </c>
      <c r="P41">
        <f t="shared" si="2"/>
        <v>0.98353847315562937</v>
      </c>
      <c r="Q41">
        <f t="shared" si="9"/>
        <v>0.99313458102134877</v>
      </c>
      <c r="R41">
        <f t="shared" si="10"/>
        <v>-9.5961078657194054E-3</v>
      </c>
      <c r="S41">
        <f>VLOOKUP(A41,US_M3!$A:$B,2,0)</f>
        <v>5470300000000</v>
      </c>
      <c r="T41">
        <f>VLOOKUP(A41,EU_M3!$A:$D,4,0)</f>
        <v>5482295</v>
      </c>
      <c r="U41">
        <f t="shared" si="3"/>
        <v>997812.04769170575</v>
      </c>
      <c r="V41">
        <f t="shared" si="11"/>
        <v>1002658.8734632111</v>
      </c>
      <c r="W41">
        <f t="shared" si="12"/>
        <v>-4846.8257715053624</v>
      </c>
      <c r="X41">
        <f>VLOOKUP(A41,us_uk!$A:$B,2,0)</f>
        <v>1.4429000000000001</v>
      </c>
      <c r="Y41">
        <f t="shared" si="13"/>
        <v>1.423</v>
      </c>
      <c r="Z41">
        <f t="shared" si="14"/>
        <v>1.9900000000000029E-2</v>
      </c>
    </row>
    <row r="42" spans="1:26" x14ac:dyDescent="0.25">
      <c r="A42" s="3">
        <v>37377</v>
      </c>
      <c r="B42">
        <f>VLOOKUP(A42,FX!$A:$B,2,0)</f>
        <v>0.91700000000000004</v>
      </c>
      <c r="C42">
        <f t="shared" si="4"/>
        <v>3.1000000000000028E-2</v>
      </c>
      <c r="D42">
        <f>VLOOKUP($A42,US_CPI!$A:$B,2,0)</f>
        <v>179.8</v>
      </c>
      <c r="E42">
        <f>VLOOKUP(A42,HCPI!$A:$B,2,0)</f>
        <v>79.650000000000006</v>
      </c>
      <c r="F42">
        <f t="shared" si="0"/>
        <v>2.2573760200878845</v>
      </c>
      <c r="G42" s="20">
        <f t="shared" si="5"/>
        <v>2.2613507734876115</v>
      </c>
      <c r="H42" s="20">
        <f t="shared" si="6"/>
        <v>-3.9747533997269713E-3</v>
      </c>
      <c r="I42">
        <f>VLOOKUP(A42,US_Bal_Trade!$A:$B,2,0)</f>
        <v>-33921</v>
      </c>
      <c r="J42">
        <f>VLOOKUP(A42,CA_EU!$A:$D,4,0)</f>
        <v>1320</v>
      </c>
      <c r="K42">
        <f t="shared" si="1"/>
        <v>-25.697727272727274</v>
      </c>
      <c r="L42">
        <f t="shared" si="7"/>
        <v>17.765699208443273</v>
      </c>
      <c r="M42">
        <f t="shared" si="8"/>
        <v>-43.463426481170544</v>
      </c>
      <c r="N42">
        <f>VLOOKUP(A42,'10_EuroBond'!$A:$D,4,0)</f>
        <v>5.3030999999999997</v>
      </c>
      <c r="O42">
        <f>VLOOKUP(A42,'10_US_Bond'!$A:$B,2,0)</f>
        <v>5.16</v>
      </c>
      <c r="P42">
        <f t="shared" si="2"/>
        <v>0.97301578322113491</v>
      </c>
      <c r="Q42">
        <f t="shared" si="9"/>
        <v>0.98353847315562937</v>
      </c>
      <c r="R42">
        <f t="shared" si="10"/>
        <v>-1.0522689934494456E-2</v>
      </c>
      <c r="S42">
        <f>VLOOKUP(A42,US_M3!$A:$B,2,0)</f>
        <v>5495600000000</v>
      </c>
      <c r="T42">
        <f>VLOOKUP(A42,EU_M3!$A:$D,4,0)</f>
        <v>5519300</v>
      </c>
      <c r="U42">
        <f t="shared" si="3"/>
        <v>995705.9772072545</v>
      </c>
      <c r="V42">
        <f t="shared" si="11"/>
        <v>997812.04769170575</v>
      </c>
      <c r="W42">
        <f t="shared" si="12"/>
        <v>-2106.0704844512511</v>
      </c>
      <c r="X42">
        <f>VLOOKUP(A42,us_uk!$A:$B,2,0)</f>
        <v>1.4598</v>
      </c>
      <c r="Y42">
        <f t="shared" si="13"/>
        <v>1.4429000000000001</v>
      </c>
      <c r="Z42">
        <f t="shared" si="14"/>
        <v>1.6899999999999915E-2</v>
      </c>
    </row>
    <row r="43" spans="1:26" x14ac:dyDescent="0.25">
      <c r="A43" s="3">
        <v>37408</v>
      </c>
      <c r="B43">
        <f>VLOOKUP(A43,FX!$A:$B,2,0)</f>
        <v>0.95609999999999995</v>
      </c>
      <c r="C43">
        <f t="shared" si="4"/>
        <v>3.9099999999999913E-2</v>
      </c>
      <c r="D43">
        <f>VLOOKUP($A43,US_CPI!$A:$B,2,0)</f>
        <v>179.9</v>
      </c>
      <c r="E43">
        <f>VLOOKUP(A43,HCPI!$A:$B,2,0)</f>
        <v>79.61</v>
      </c>
      <c r="F43">
        <f t="shared" si="0"/>
        <v>2.2597663610099237</v>
      </c>
      <c r="G43" s="20">
        <f t="shared" si="5"/>
        <v>2.2573760200878845</v>
      </c>
      <c r="H43" s="20">
        <f t="shared" si="6"/>
        <v>2.390340922039158E-3</v>
      </c>
      <c r="I43">
        <f>VLOOKUP(A43,US_Bal_Trade!$A:$B,2,0)</f>
        <v>-34900</v>
      </c>
      <c r="J43">
        <f>VLOOKUP(A43,CA_EU!$A:$D,4,0)</f>
        <v>3300</v>
      </c>
      <c r="K43">
        <f t="shared" si="1"/>
        <v>-10.575757575757576</v>
      </c>
      <c r="L43">
        <f t="shared" si="7"/>
        <v>-25.697727272727274</v>
      </c>
      <c r="M43">
        <f t="shared" si="8"/>
        <v>15.121969696969698</v>
      </c>
      <c r="N43">
        <f>VLOOKUP(A43,'10_EuroBond'!$A:$D,4,0)</f>
        <v>5.1649000000000003</v>
      </c>
      <c r="O43">
        <f>VLOOKUP(A43,'10_US_Bond'!$A:$B,2,0)</f>
        <v>4.93</v>
      </c>
      <c r="P43">
        <f t="shared" si="2"/>
        <v>0.95451993262212231</v>
      </c>
      <c r="Q43">
        <f t="shared" si="9"/>
        <v>0.97301578322113491</v>
      </c>
      <c r="R43">
        <f t="shared" si="10"/>
        <v>-1.8495850599012598E-2</v>
      </c>
      <c r="S43">
        <f>VLOOKUP(A43,US_M3!$A:$B,2,0)</f>
        <v>5519900000000</v>
      </c>
      <c r="T43">
        <f>VLOOKUP(A43,EU_M3!$A:$D,4,0)</f>
        <v>5538096</v>
      </c>
      <c r="U43">
        <f t="shared" si="3"/>
        <v>996714.39426113234</v>
      </c>
      <c r="V43">
        <f t="shared" si="11"/>
        <v>995705.9772072545</v>
      </c>
      <c r="W43">
        <f t="shared" si="12"/>
        <v>1008.4170538778417</v>
      </c>
      <c r="X43">
        <f>VLOOKUP(A43,us_uk!$A:$B,2,0)</f>
        <v>1.4837</v>
      </c>
      <c r="Y43">
        <f t="shared" si="13"/>
        <v>1.4598</v>
      </c>
      <c r="Z43">
        <f t="shared" si="14"/>
        <v>2.3900000000000032E-2</v>
      </c>
    </row>
    <row r="44" spans="1:26" x14ac:dyDescent="0.25">
      <c r="A44" s="3">
        <v>37438</v>
      </c>
      <c r="B44">
        <f>VLOOKUP(A44,FX!$A:$B,2,0)</f>
        <v>0.99350000000000005</v>
      </c>
      <c r="C44">
        <f t="shared" si="4"/>
        <v>3.74000000000001E-2</v>
      </c>
      <c r="D44">
        <f>VLOOKUP($A44,US_CPI!$A:$B,2,0)</f>
        <v>180.1</v>
      </c>
      <c r="E44">
        <f>VLOOKUP(A44,HCPI!$A:$B,2,0)</f>
        <v>79.53</v>
      </c>
      <c r="F44">
        <f t="shared" si="0"/>
        <v>2.2645542562555008</v>
      </c>
      <c r="G44" s="20">
        <f t="shared" si="5"/>
        <v>2.2597663610099237</v>
      </c>
      <c r="H44" s="20">
        <f t="shared" si="6"/>
        <v>4.7878952455771007E-3</v>
      </c>
      <c r="I44">
        <f>VLOOKUP(A44,US_Bal_Trade!$A:$B,2,0)</f>
        <v>-33650</v>
      </c>
      <c r="J44">
        <f>VLOOKUP(A44,CA_EU!$A:$D,4,0)</f>
        <v>5524</v>
      </c>
      <c r="K44">
        <f t="shared" si="1"/>
        <v>-6.0916002896451849</v>
      </c>
      <c r="L44">
        <f t="shared" si="7"/>
        <v>-10.575757575757576</v>
      </c>
      <c r="M44">
        <f t="shared" si="8"/>
        <v>4.4841572861123913</v>
      </c>
      <c r="N44">
        <f>VLOOKUP(A44,'10_EuroBond'!$A:$D,4,0)</f>
        <v>5.0274000000000001</v>
      </c>
      <c r="O44">
        <f>VLOOKUP(A44,'10_US_Bond'!$A:$B,2,0)</f>
        <v>4.6500000000000004</v>
      </c>
      <c r="P44">
        <f t="shared" si="2"/>
        <v>0.92493137605919562</v>
      </c>
      <c r="Q44">
        <f t="shared" si="9"/>
        <v>0.95451993262212231</v>
      </c>
      <c r="R44">
        <f t="shared" si="10"/>
        <v>-2.9588556562926693E-2</v>
      </c>
      <c r="S44">
        <f>VLOOKUP(A44,US_M3!$A:$B,2,0)</f>
        <v>5562200000000</v>
      </c>
      <c r="T44">
        <f>VLOOKUP(A44,EU_M3!$A:$D,4,0)</f>
        <v>5569005</v>
      </c>
      <c r="U44">
        <f t="shared" si="3"/>
        <v>998778.05819890625</v>
      </c>
      <c r="V44">
        <f t="shared" si="11"/>
        <v>996714.39426113234</v>
      </c>
      <c r="W44">
        <f t="shared" si="12"/>
        <v>2063.6639377739048</v>
      </c>
      <c r="X44">
        <f>VLOOKUP(A44,us_uk!$A:$B,2,0)</f>
        <v>1.5565</v>
      </c>
      <c r="Y44">
        <f t="shared" si="13"/>
        <v>1.4837</v>
      </c>
      <c r="Z44">
        <f t="shared" si="14"/>
        <v>7.2799999999999976E-2</v>
      </c>
    </row>
    <row r="45" spans="1:26" x14ac:dyDescent="0.25">
      <c r="A45" s="3">
        <v>37469</v>
      </c>
      <c r="B45">
        <f>VLOOKUP(A45,FX!$A:$B,2,0)</f>
        <v>0.97809999999999997</v>
      </c>
      <c r="C45">
        <f t="shared" si="4"/>
        <v>-1.540000000000008E-2</v>
      </c>
      <c r="D45">
        <f>VLOOKUP($A45,US_CPI!$A:$B,2,0)</f>
        <v>180.7</v>
      </c>
      <c r="E45">
        <f>VLOOKUP(A45,HCPI!$A:$B,2,0)</f>
        <v>79.59</v>
      </c>
      <c r="F45">
        <f t="shared" si="0"/>
        <v>2.2703857268501064</v>
      </c>
      <c r="G45" s="20">
        <f t="shared" si="5"/>
        <v>2.2645542562555008</v>
      </c>
      <c r="H45" s="20">
        <f t="shared" si="6"/>
        <v>5.8314705946056478E-3</v>
      </c>
      <c r="I45">
        <f>VLOOKUP(A45,US_Bal_Trade!$A:$B,2,0)</f>
        <v>-35743</v>
      </c>
      <c r="J45">
        <f>VLOOKUP(A45,CA_EU!$A:$D,4,0)</f>
        <v>6122</v>
      </c>
      <c r="K45">
        <f t="shared" si="1"/>
        <v>-5.8384514864423389</v>
      </c>
      <c r="L45">
        <f t="shared" si="7"/>
        <v>-6.0916002896451849</v>
      </c>
      <c r="M45">
        <f t="shared" si="8"/>
        <v>0.25314880320284594</v>
      </c>
      <c r="N45">
        <f>VLOOKUP(A45,'10_EuroBond'!$A:$D,4,0)</f>
        <v>4.7310999999999996</v>
      </c>
      <c r="O45">
        <f>VLOOKUP(A45,'10_US_Bond'!$A:$B,2,0)</f>
        <v>4.26</v>
      </c>
      <c r="P45">
        <f t="shared" si="2"/>
        <v>0.90042484834393699</v>
      </c>
      <c r="Q45">
        <f t="shared" si="9"/>
        <v>0.92493137605919562</v>
      </c>
      <c r="R45">
        <f t="shared" si="10"/>
        <v>-2.450652771525863E-2</v>
      </c>
      <c r="S45">
        <f>VLOOKUP(A45,US_M3!$A:$B,2,0)</f>
        <v>5604600000000</v>
      </c>
      <c r="T45">
        <f>VLOOKUP(A45,EU_M3!$A:$D,4,0)</f>
        <v>5606774</v>
      </c>
      <c r="U45">
        <f t="shared" si="3"/>
        <v>999612.25474756071</v>
      </c>
      <c r="V45">
        <f t="shared" si="11"/>
        <v>998778.05819890625</v>
      </c>
      <c r="W45">
        <f t="shared" si="12"/>
        <v>834.196548654465</v>
      </c>
      <c r="X45">
        <f>VLOOKUP(A45,us_uk!$A:$B,2,0)</f>
        <v>1.5367999999999999</v>
      </c>
      <c r="Y45">
        <f t="shared" si="13"/>
        <v>1.5565</v>
      </c>
      <c r="Z45">
        <f t="shared" si="14"/>
        <v>-1.9700000000000051E-2</v>
      </c>
    </row>
    <row r="46" spans="1:26" x14ac:dyDescent="0.25">
      <c r="A46" s="3">
        <v>37500</v>
      </c>
      <c r="B46">
        <f>VLOOKUP(A46,FX!$A:$B,2,0)</f>
        <v>0.98060000000000003</v>
      </c>
      <c r="C46">
        <f t="shared" si="4"/>
        <v>2.5000000000000577E-3</v>
      </c>
      <c r="D46">
        <f>VLOOKUP($A46,US_CPI!$A:$B,2,0)</f>
        <v>181</v>
      </c>
      <c r="E46">
        <f>VLOOKUP(A46,HCPI!$A:$B,2,0)</f>
        <v>79.790000000000006</v>
      </c>
      <c r="F46">
        <f t="shared" si="0"/>
        <v>2.2684546935706229</v>
      </c>
      <c r="G46" s="20">
        <f t="shared" si="5"/>
        <v>2.2703857268501064</v>
      </c>
      <c r="H46" s="20">
        <f t="shared" si="6"/>
        <v>-1.9310332794835183E-3</v>
      </c>
      <c r="I46">
        <f>VLOOKUP(A46,US_Bal_Trade!$A:$B,2,0)</f>
        <v>-36519</v>
      </c>
      <c r="J46">
        <f>VLOOKUP(A46,CA_EU!$A:$D,4,0)</f>
        <v>5586</v>
      </c>
      <c r="K46">
        <f t="shared" si="1"/>
        <v>-6.5375939849624061</v>
      </c>
      <c r="L46">
        <f t="shared" si="7"/>
        <v>-5.8384514864423389</v>
      </c>
      <c r="M46">
        <f t="shared" si="8"/>
        <v>-0.69914249852006716</v>
      </c>
      <c r="N46">
        <f>VLOOKUP(A46,'10_EuroBond'!$A:$D,4,0)</f>
        <v>4.5232999999999999</v>
      </c>
      <c r="O46">
        <f>VLOOKUP(A46,'10_US_Bond'!$A:$B,2,0)</f>
        <v>3.87</v>
      </c>
      <c r="P46">
        <f t="shared" si="2"/>
        <v>0.8555700484159795</v>
      </c>
      <c r="Q46">
        <f t="shared" si="9"/>
        <v>0.90042484834393699</v>
      </c>
      <c r="R46">
        <f t="shared" si="10"/>
        <v>-4.4854799927957489E-2</v>
      </c>
      <c r="S46">
        <f>VLOOKUP(A46,US_M3!$A:$B,2,0)</f>
        <v>5629300000000</v>
      </c>
      <c r="T46">
        <f>VLOOKUP(A46,EU_M3!$A:$D,4,0)</f>
        <v>5659504</v>
      </c>
      <c r="U46">
        <f t="shared" si="3"/>
        <v>994663.13655754994</v>
      </c>
      <c r="V46">
        <f t="shared" si="11"/>
        <v>999612.25474756071</v>
      </c>
      <c r="W46">
        <f t="shared" si="12"/>
        <v>-4949.1181900107767</v>
      </c>
      <c r="X46">
        <f>VLOOKUP(A46,us_uk!$A:$B,2,0)</f>
        <v>1.5563</v>
      </c>
      <c r="Y46">
        <f t="shared" si="13"/>
        <v>1.5367999999999999</v>
      </c>
      <c r="Z46">
        <f t="shared" si="14"/>
        <v>1.9500000000000073E-2</v>
      </c>
    </row>
    <row r="47" spans="1:26" x14ac:dyDescent="0.25">
      <c r="A47" s="3">
        <v>37530</v>
      </c>
      <c r="B47">
        <f>VLOOKUP(A47,FX!$A:$B,2,0)</f>
        <v>0.98119999999999996</v>
      </c>
      <c r="C47">
        <f t="shared" si="4"/>
        <v>5.9999999999993392E-4</v>
      </c>
      <c r="D47">
        <f>VLOOKUP($A47,US_CPI!$A:$B,2,0)</f>
        <v>181.3</v>
      </c>
      <c r="E47">
        <f>VLOOKUP(A47,HCPI!$A:$B,2,0)</f>
        <v>79.98</v>
      </c>
      <c r="F47">
        <f t="shared" si="0"/>
        <v>2.2668167041760441</v>
      </c>
      <c r="G47" s="20">
        <f t="shared" si="5"/>
        <v>2.2684546935706229</v>
      </c>
      <c r="H47" s="20">
        <f t="shared" si="6"/>
        <v>-1.6379893945788204E-3</v>
      </c>
      <c r="I47">
        <f>VLOOKUP(A47,US_Bal_Trade!$A:$B,2,0)</f>
        <v>-35171</v>
      </c>
      <c r="J47">
        <f>VLOOKUP(A47,CA_EU!$A:$D,4,0)</f>
        <v>-54</v>
      </c>
      <c r="K47">
        <f t="shared" si="1"/>
        <v>651.31481481481478</v>
      </c>
      <c r="L47">
        <f t="shared" si="7"/>
        <v>-6.5375939849624061</v>
      </c>
      <c r="M47">
        <f t="shared" si="8"/>
        <v>657.85240879977721</v>
      </c>
      <c r="N47">
        <f>VLOOKUP(A47,'10_EuroBond'!$A:$D,4,0)</f>
        <v>4.6234999999999999</v>
      </c>
      <c r="O47">
        <f>VLOOKUP(A47,'10_US_Bond'!$A:$B,2,0)</f>
        <v>3.94</v>
      </c>
      <c r="P47">
        <f t="shared" si="2"/>
        <v>0.85216827079052671</v>
      </c>
      <c r="Q47">
        <f t="shared" si="9"/>
        <v>0.8555700484159795</v>
      </c>
      <c r="R47">
        <f t="shared" si="10"/>
        <v>-3.4017776254527954E-3</v>
      </c>
      <c r="S47">
        <f>VLOOKUP(A47,US_M3!$A:$B,2,0)</f>
        <v>5673400000000</v>
      </c>
      <c r="T47">
        <f>VLOOKUP(A47,EU_M3!$A:$D,4,0)</f>
        <v>5686370</v>
      </c>
      <c r="U47">
        <f t="shared" si="3"/>
        <v>997719.10726878478</v>
      </c>
      <c r="V47">
        <f t="shared" si="11"/>
        <v>994663.13655754994</v>
      </c>
      <c r="W47">
        <f t="shared" si="12"/>
        <v>3055.9707112348406</v>
      </c>
      <c r="X47">
        <f>VLOOKUP(A47,us_uk!$A:$B,2,0)</f>
        <v>1.5575000000000001</v>
      </c>
      <c r="Y47">
        <f t="shared" si="13"/>
        <v>1.5563</v>
      </c>
      <c r="Z47">
        <f t="shared" si="14"/>
        <v>1.2000000000000899E-3</v>
      </c>
    </row>
    <row r="48" spans="1:26" x14ac:dyDescent="0.25">
      <c r="A48" s="3">
        <v>37561</v>
      </c>
      <c r="B48">
        <f>VLOOKUP(A48,FX!$A:$B,2,0)</f>
        <v>1.0013000000000001</v>
      </c>
      <c r="C48">
        <f t="shared" si="4"/>
        <v>2.0100000000000118E-2</v>
      </c>
      <c r="D48">
        <f>VLOOKUP($A48,US_CPI!$A:$B,2,0)</f>
        <v>181.3</v>
      </c>
      <c r="E48">
        <f>VLOOKUP(A48,HCPI!$A:$B,2,0)</f>
        <v>79.92</v>
      </c>
      <c r="F48">
        <f t="shared" si="0"/>
        <v>2.2685185185185186</v>
      </c>
      <c r="G48" s="20">
        <f t="shared" si="5"/>
        <v>2.2668167041760441</v>
      </c>
      <c r="H48" s="20">
        <f t="shared" si="6"/>
        <v>1.7018143424745169E-3</v>
      </c>
      <c r="I48">
        <f>VLOOKUP(A48,US_Bal_Trade!$A:$B,2,0)</f>
        <v>-39624</v>
      </c>
      <c r="J48">
        <f>VLOOKUP(A48,CA_EU!$A:$D,4,0)</f>
        <v>6051</v>
      </c>
      <c r="K48">
        <f t="shared" si="1"/>
        <v>-6.5483391175012393</v>
      </c>
      <c r="L48">
        <f t="shared" si="7"/>
        <v>651.31481481481478</v>
      </c>
      <c r="M48">
        <f t="shared" si="8"/>
        <v>-657.86315393231598</v>
      </c>
      <c r="N48">
        <f>VLOOKUP(A48,'10_EuroBond'!$A:$D,4,0)</f>
        <v>4.5923999999999996</v>
      </c>
      <c r="O48">
        <f>VLOOKUP(A48,'10_US_Bond'!$A:$B,2,0)</f>
        <v>4.05</v>
      </c>
      <c r="P48">
        <f t="shared" si="2"/>
        <v>0.88189182126992427</v>
      </c>
      <c r="Q48">
        <f t="shared" si="9"/>
        <v>0.85216827079052671</v>
      </c>
      <c r="R48">
        <f t="shared" si="10"/>
        <v>2.9723550479397565E-2</v>
      </c>
      <c r="S48">
        <f>VLOOKUP(A48,US_M3!$A:$B,2,0)</f>
        <v>5723200000000</v>
      </c>
      <c r="T48">
        <f>VLOOKUP(A48,EU_M3!$A:$D,4,0)</f>
        <v>5733992</v>
      </c>
      <c r="U48">
        <f t="shared" si="3"/>
        <v>998117.89064233087</v>
      </c>
      <c r="V48">
        <f t="shared" si="11"/>
        <v>997719.10726878478</v>
      </c>
      <c r="W48">
        <f t="shared" si="12"/>
        <v>398.78337354608811</v>
      </c>
      <c r="X48">
        <f>VLOOKUP(A48,us_uk!$A:$B,2,0)</f>
        <v>1.5710999999999999</v>
      </c>
      <c r="Y48">
        <f t="shared" si="13"/>
        <v>1.5575000000000001</v>
      </c>
      <c r="Z48">
        <f t="shared" si="14"/>
        <v>1.3599999999999834E-2</v>
      </c>
    </row>
    <row r="49" spans="1:26" x14ac:dyDescent="0.25">
      <c r="A49" s="3">
        <v>37591</v>
      </c>
      <c r="B49">
        <f>VLOOKUP(A49,FX!$A:$B,2,0)</f>
        <v>1.0194000000000001</v>
      </c>
      <c r="C49">
        <f t="shared" si="4"/>
        <v>1.8100000000000005E-2</v>
      </c>
      <c r="D49">
        <f>VLOOKUP($A49,US_CPI!$A:$B,2,0)</f>
        <v>180.9</v>
      </c>
      <c r="E49">
        <f>VLOOKUP(A49,HCPI!$A:$B,2,0)</f>
        <v>80.3</v>
      </c>
      <c r="F49">
        <f t="shared" si="0"/>
        <v>2.25280199252802</v>
      </c>
      <c r="G49" s="20">
        <f t="shared" si="5"/>
        <v>2.2685185185185186</v>
      </c>
      <c r="H49" s="20">
        <f t="shared" si="6"/>
        <v>-1.5716525990498553E-2</v>
      </c>
      <c r="I49">
        <f>VLOOKUP(A49,US_Bal_Trade!$A:$B,2,0)</f>
        <v>-43294</v>
      </c>
      <c r="J49">
        <f>VLOOKUP(A49,CA_EU!$A:$D,4,0)</f>
        <v>3580</v>
      </c>
      <c r="K49">
        <f t="shared" si="1"/>
        <v>-12.093296089385476</v>
      </c>
      <c r="L49">
        <f t="shared" si="7"/>
        <v>-6.5483391175012393</v>
      </c>
      <c r="M49">
        <f t="shared" si="8"/>
        <v>-5.5449569718842362</v>
      </c>
      <c r="N49">
        <f>VLOOKUP(A49,'10_EuroBond'!$A:$D,4,0)</f>
        <v>4.4065000000000003</v>
      </c>
      <c r="O49">
        <f>VLOOKUP(A49,'10_US_Bond'!$A:$B,2,0)</f>
        <v>4.03</v>
      </c>
      <c r="P49">
        <f t="shared" si="2"/>
        <v>0.91455803926018386</v>
      </c>
      <c r="Q49">
        <f t="shared" si="9"/>
        <v>0.88189182126992427</v>
      </c>
      <c r="R49">
        <f t="shared" si="10"/>
        <v>3.2666217990259594E-2</v>
      </c>
      <c r="S49">
        <f>VLOOKUP(A49,US_M3!$A:$B,2,0)</f>
        <v>5744200000000</v>
      </c>
      <c r="T49">
        <f>VLOOKUP(A49,EU_M3!$A:$D,4,0)</f>
        <v>5766456</v>
      </c>
      <c r="U49">
        <f t="shared" si="3"/>
        <v>996140.43703793106</v>
      </c>
      <c r="V49">
        <f t="shared" si="11"/>
        <v>998117.89064233087</v>
      </c>
      <c r="W49">
        <f t="shared" si="12"/>
        <v>-1977.4536043998087</v>
      </c>
      <c r="X49">
        <f>VLOOKUP(A49,us_uk!$A:$B,2,0)</f>
        <v>1.5863</v>
      </c>
      <c r="Y49">
        <f t="shared" si="13"/>
        <v>1.5710999999999999</v>
      </c>
      <c r="Z49">
        <f t="shared" si="14"/>
        <v>1.5200000000000102E-2</v>
      </c>
    </row>
    <row r="50" spans="1:26" x14ac:dyDescent="0.25">
      <c r="A50" s="3">
        <v>37622</v>
      </c>
      <c r="B50">
        <f>VLOOKUP(A50,FX!$A:$B,2,0)</f>
        <v>1.0622</v>
      </c>
      <c r="C50">
        <f t="shared" si="4"/>
        <v>4.2799999999999949E-2</v>
      </c>
      <c r="D50">
        <f>VLOOKUP($A50,US_CPI!$A:$B,2,0)</f>
        <v>181.7</v>
      </c>
      <c r="E50">
        <f>VLOOKUP(A50,HCPI!$A:$B,2,0)</f>
        <v>80.260000000000005</v>
      </c>
      <c r="F50">
        <f t="shared" si="0"/>
        <v>2.2638923498629451</v>
      </c>
      <c r="G50" s="20">
        <f t="shared" si="5"/>
        <v>2.25280199252802</v>
      </c>
      <c r="H50" s="20">
        <f t="shared" si="6"/>
        <v>1.1090357334925027E-2</v>
      </c>
      <c r="I50">
        <f>VLOOKUP(A50,US_Bal_Trade!$A:$B,2,0)</f>
        <v>-40740</v>
      </c>
      <c r="J50">
        <f>VLOOKUP(A50,CA_EU!$A:$D,4,0)</f>
        <v>740</v>
      </c>
      <c r="K50">
        <f t="shared" si="1"/>
        <v>-55.054054054054056</v>
      </c>
      <c r="L50">
        <f t="shared" si="7"/>
        <v>-12.093296089385476</v>
      </c>
      <c r="M50">
        <f t="shared" si="8"/>
        <v>-42.960757964668581</v>
      </c>
      <c r="N50">
        <f>VLOOKUP(A50,'10_EuroBond'!$A:$D,4,0)</f>
        <v>4.2702999999999998</v>
      </c>
      <c r="O50">
        <f>VLOOKUP(A50,'10_US_Bond'!$A:$B,2,0)</f>
        <v>4.05</v>
      </c>
      <c r="P50">
        <f t="shared" si="2"/>
        <v>0.94841111865676886</v>
      </c>
      <c r="Q50">
        <f t="shared" si="9"/>
        <v>0.91455803926018386</v>
      </c>
      <c r="R50">
        <f t="shared" si="10"/>
        <v>3.3853079396584995E-2</v>
      </c>
      <c r="S50">
        <f>VLOOKUP(A50,US_M3!$A:$B,2,0)</f>
        <v>5777000000000</v>
      </c>
      <c r="T50">
        <f>VLOOKUP(A50,EU_M3!$A:$D,4,0)</f>
        <v>5808011</v>
      </c>
      <c r="U50">
        <f t="shared" si="3"/>
        <v>994660.65060827194</v>
      </c>
      <c r="V50">
        <f t="shared" si="11"/>
        <v>996140.43703793106</v>
      </c>
      <c r="W50">
        <f t="shared" si="12"/>
        <v>-1479.7864296591142</v>
      </c>
      <c r="X50">
        <f>VLOOKUP(A50,us_uk!$A:$B,2,0)</f>
        <v>1.6174999999999999</v>
      </c>
      <c r="Y50">
        <f t="shared" si="13"/>
        <v>1.5863</v>
      </c>
      <c r="Z50">
        <f t="shared" si="14"/>
        <v>3.1199999999999894E-2</v>
      </c>
    </row>
    <row r="51" spans="1:26" x14ac:dyDescent="0.25">
      <c r="A51" s="3">
        <v>37653</v>
      </c>
      <c r="B51">
        <f>VLOOKUP(A51,FX!$A:$B,2,0)</f>
        <v>1.0785</v>
      </c>
      <c r="C51">
        <f t="shared" si="4"/>
        <v>1.6299999999999981E-2</v>
      </c>
      <c r="D51">
        <f>VLOOKUP($A51,US_CPI!$A:$B,2,0)</f>
        <v>183.1</v>
      </c>
      <c r="E51">
        <f>VLOOKUP(A51,HCPI!$A:$B,2,0)</f>
        <v>80.58</v>
      </c>
      <c r="F51">
        <f t="shared" si="0"/>
        <v>2.2722759990071979</v>
      </c>
      <c r="G51" s="20">
        <f t="shared" si="5"/>
        <v>2.2638923498629451</v>
      </c>
      <c r="H51" s="20">
        <f t="shared" si="6"/>
        <v>8.3836491442528249E-3</v>
      </c>
      <c r="I51">
        <f>VLOOKUP(A51,US_Bal_Trade!$A:$B,2,0)</f>
        <v>-39363</v>
      </c>
      <c r="J51">
        <f>VLOOKUP(A51,CA_EU!$A:$D,4,0)</f>
        <v>956</v>
      </c>
      <c r="K51">
        <f t="shared" si="1"/>
        <v>-41.17468619246862</v>
      </c>
      <c r="L51">
        <f t="shared" si="7"/>
        <v>-55.054054054054056</v>
      </c>
      <c r="M51">
        <f t="shared" si="8"/>
        <v>13.879367861585436</v>
      </c>
      <c r="N51">
        <f>VLOOKUP(A51,'10_EuroBond'!$A:$D,4,0)</f>
        <v>4.0608000000000004</v>
      </c>
      <c r="O51">
        <f>VLOOKUP(A51,'10_US_Bond'!$A:$B,2,0)</f>
        <v>3.9</v>
      </c>
      <c r="P51">
        <f t="shared" si="2"/>
        <v>0.96040189125295494</v>
      </c>
      <c r="Q51">
        <f t="shared" si="9"/>
        <v>0.94841111865676886</v>
      </c>
      <c r="R51">
        <f t="shared" si="10"/>
        <v>1.1990772596186083E-2</v>
      </c>
      <c r="S51">
        <f>VLOOKUP(A51,US_M3!$A:$B,2,0)</f>
        <v>5813000000000</v>
      </c>
      <c r="T51">
        <f>VLOOKUP(A51,EU_M3!$A:$D,4,0)</f>
        <v>5857521</v>
      </c>
      <c r="U51">
        <f t="shared" si="3"/>
        <v>992399.34436427965</v>
      </c>
      <c r="V51">
        <f t="shared" si="11"/>
        <v>994660.65060827194</v>
      </c>
      <c r="W51">
        <f t="shared" si="12"/>
        <v>-2261.3062439922942</v>
      </c>
      <c r="X51">
        <f>VLOOKUP(A51,us_uk!$A:$B,2,0)</f>
        <v>1.6079000000000001</v>
      </c>
      <c r="Y51">
        <f t="shared" si="13"/>
        <v>1.6174999999999999</v>
      </c>
      <c r="Z51">
        <f t="shared" si="14"/>
        <v>-9.5999999999998309E-3</v>
      </c>
    </row>
    <row r="52" spans="1:26" x14ac:dyDescent="0.25">
      <c r="A52" s="3">
        <v>37681</v>
      </c>
      <c r="B52">
        <f>VLOOKUP(A52,FX!$A:$B,2,0)</f>
        <v>1.0797000000000001</v>
      </c>
      <c r="C52">
        <f t="shared" si="4"/>
        <v>1.2000000000000899E-3</v>
      </c>
      <c r="D52">
        <f>VLOOKUP($A52,US_CPI!$A:$B,2,0)</f>
        <v>184.2</v>
      </c>
      <c r="E52">
        <f>VLOOKUP(A52,HCPI!$A:$B,2,0)</f>
        <v>81.05</v>
      </c>
      <c r="F52">
        <f t="shared" si="0"/>
        <v>2.2726711906230723</v>
      </c>
      <c r="G52" s="20">
        <f t="shared" si="5"/>
        <v>2.2722759990071979</v>
      </c>
      <c r="H52" s="20">
        <f t="shared" si="6"/>
        <v>3.9519161587442397E-4</v>
      </c>
      <c r="I52">
        <f>VLOOKUP(A52,US_Bal_Trade!$A:$B,2,0)</f>
        <v>-43355</v>
      </c>
      <c r="J52">
        <f>VLOOKUP(A52,CA_EU!$A:$D,4,0)</f>
        <v>2422</v>
      </c>
      <c r="K52">
        <f t="shared" si="1"/>
        <v>-17.900495458298927</v>
      </c>
      <c r="L52">
        <f t="shared" si="7"/>
        <v>-41.17468619246862</v>
      </c>
      <c r="M52">
        <f t="shared" si="8"/>
        <v>23.274190734169693</v>
      </c>
      <c r="N52">
        <f>VLOOKUP(A52,'10_EuroBond'!$A:$D,4,0)</f>
        <v>4.1272000000000002</v>
      </c>
      <c r="O52">
        <f>VLOOKUP(A52,'10_US_Bond'!$A:$B,2,0)</f>
        <v>3.81</v>
      </c>
      <c r="P52">
        <f t="shared" si="2"/>
        <v>0.92314402015894548</v>
      </c>
      <c r="Q52">
        <f t="shared" si="9"/>
        <v>0.96040189125295494</v>
      </c>
      <c r="R52">
        <f t="shared" si="10"/>
        <v>-3.7257871094009465E-2</v>
      </c>
      <c r="S52">
        <f>VLOOKUP(A52,US_M3!$A:$B,2,0)</f>
        <v>5833600000000</v>
      </c>
      <c r="T52">
        <f>VLOOKUP(A52,EU_M3!$A:$D,4,0)</f>
        <v>5883217</v>
      </c>
      <c r="U52">
        <f t="shared" si="3"/>
        <v>991566.34881902195</v>
      </c>
      <c r="V52">
        <f t="shared" si="11"/>
        <v>992399.34436427965</v>
      </c>
      <c r="W52">
        <f t="shared" si="12"/>
        <v>-832.99554525769781</v>
      </c>
      <c r="X52">
        <f>VLOOKUP(A52,us_uk!$A:$B,2,0)</f>
        <v>1.5825</v>
      </c>
      <c r="Y52">
        <f t="shared" si="13"/>
        <v>1.6079000000000001</v>
      </c>
      <c r="Z52">
        <f t="shared" si="14"/>
        <v>-2.5400000000000089E-2</v>
      </c>
    </row>
    <row r="53" spans="1:26" x14ac:dyDescent="0.25">
      <c r="A53" s="3">
        <v>37712</v>
      </c>
      <c r="B53">
        <f>VLOOKUP(A53,FX!$A:$B,2,0)</f>
        <v>1.0862000000000001</v>
      </c>
      <c r="C53">
        <f t="shared" si="4"/>
        <v>6.4999999999999503E-3</v>
      </c>
      <c r="D53">
        <f>VLOOKUP($A53,US_CPI!$A:$B,2,0)</f>
        <v>183.8</v>
      </c>
      <c r="E53">
        <f>VLOOKUP(A53,HCPI!$A:$B,2,0)</f>
        <v>81.180000000000007</v>
      </c>
      <c r="F53">
        <f t="shared" si="0"/>
        <v>2.2641044592264103</v>
      </c>
      <c r="G53" s="20">
        <f t="shared" si="5"/>
        <v>2.2726711906230723</v>
      </c>
      <c r="H53" s="20">
        <f t="shared" si="6"/>
        <v>-8.5667313966619751E-3</v>
      </c>
      <c r="I53">
        <f>VLOOKUP(A53,US_Bal_Trade!$A:$B,2,0)</f>
        <v>-41987</v>
      </c>
      <c r="J53">
        <f>VLOOKUP(A53,CA_EU!$A:$D,4,0)</f>
        <v>-1857</v>
      </c>
      <c r="K53">
        <f t="shared" si="1"/>
        <v>22.610123855681206</v>
      </c>
      <c r="L53">
        <f t="shared" si="7"/>
        <v>-17.900495458298927</v>
      </c>
      <c r="M53">
        <f t="shared" si="8"/>
        <v>40.510619313980129</v>
      </c>
      <c r="N53">
        <f>VLOOKUP(A53,'10_EuroBond'!$A:$D,4,0)</f>
        <v>4.2289000000000003</v>
      </c>
      <c r="O53">
        <f>VLOOKUP(A53,'10_US_Bond'!$A:$B,2,0)</f>
        <v>3.96</v>
      </c>
      <c r="P53">
        <f t="shared" si="2"/>
        <v>0.93641372460923633</v>
      </c>
      <c r="Q53">
        <f t="shared" si="9"/>
        <v>0.92314402015894548</v>
      </c>
      <c r="R53">
        <f t="shared" si="10"/>
        <v>1.3269704450290853E-2</v>
      </c>
      <c r="S53">
        <f>VLOOKUP(A53,US_M3!$A:$B,2,0)</f>
        <v>5870800000000</v>
      </c>
      <c r="T53">
        <f>VLOOKUP(A53,EU_M3!$A:$D,4,0)</f>
        <v>5960222</v>
      </c>
      <c r="U53">
        <f t="shared" si="3"/>
        <v>984996.86756634235</v>
      </c>
      <c r="V53">
        <f t="shared" si="11"/>
        <v>991566.34881902195</v>
      </c>
      <c r="W53">
        <f t="shared" si="12"/>
        <v>-6569.4812526796013</v>
      </c>
      <c r="X53">
        <f>VLOOKUP(A53,us_uk!$A:$B,2,0)</f>
        <v>1.5739000000000001</v>
      </c>
      <c r="Y53">
        <f t="shared" si="13"/>
        <v>1.5825</v>
      </c>
      <c r="Z53">
        <f t="shared" si="14"/>
        <v>-8.599999999999941E-3</v>
      </c>
    </row>
    <row r="54" spans="1:26" x14ac:dyDescent="0.25">
      <c r="A54" s="3">
        <v>37742</v>
      </c>
      <c r="B54">
        <f>VLOOKUP(A54,FX!$A:$B,2,0)</f>
        <v>1.1556</v>
      </c>
      <c r="C54">
        <f t="shared" si="4"/>
        <v>6.9399999999999906E-2</v>
      </c>
      <c r="D54">
        <f>VLOOKUP($A54,US_CPI!$A:$B,2,0)</f>
        <v>183.5</v>
      </c>
      <c r="E54">
        <f>VLOOKUP(A54,HCPI!$A:$B,2,0)</f>
        <v>81.13</v>
      </c>
      <c r="F54">
        <f t="shared" si="0"/>
        <v>2.2618020460988539</v>
      </c>
      <c r="G54" s="20">
        <f t="shared" si="5"/>
        <v>2.2641044592264103</v>
      </c>
      <c r="H54" s="20">
        <f t="shared" si="6"/>
        <v>-2.302413127556413E-3</v>
      </c>
      <c r="I54">
        <f>VLOOKUP(A54,US_Bal_Trade!$A:$B,2,0)</f>
        <v>-40779</v>
      </c>
      <c r="J54">
        <f>VLOOKUP(A54,CA_EU!$A:$D,4,0)</f>
        <v>-191</v>
      </c>
      <c r="K54">
        <f t="shared" si="1"/>
        <v>213.50261780104711</v>
      </c>
      <c r="L54">
        <f t="shared" si="7"/>
        <v>22.610123855681206</v>
      </c>
      <c r="M54">
        <f t="shared" si="8"/>
        <v>190.89249394536591</v>
      </c>
      <c r="N54">
        <f>VLOOKUP(A54,'10_EuroBond'!$A:$D,4,0)</f>
        <v>3.9186999999999999</v>
      </c>
      <c r="O54">
        <f>VLOOKUP(A54,'10_US_Bond'!$A:$B,2,0)</f>
        <v>3.57</v>
      </c>
      <c r="P54">
        <f t="shared" si="2"/>
        <v>0.91101640850281984</v>
      </c>
      <c r="Q54">
        <f t="shared" si="9"/>
        <v>0.93641372460923633</v>
      </c>
      <c r="R54">
        <f t="shared" si="10"/>
        <v>-2.539731610641649E-2</v>
      </c>
      <c r="S54">
        <f>VLOOKUP(A54,US_M3!$A:$B,2,0)</f>
        <v>5931400000000</v>
      </c>
      <c r="T54">
        <f>VLOOKUP(A54,EU_M3!$A:$D,4,0)</f>
        <v>5976847</v>
      </c>
      <c r="U54">
        <f t="shared" si="3"/>
        <v>992396.15804118791</v>
      </c>
      <c r="V54">
        <f t="shared" si="11"/>
        <v>984996.86756634235</v>
      </c>
      <c r="W54">
        <f t="shared" si="12"/>
        <v>7399.2904748455621</v>
      </c>
      <c r="X54">
        <f>VLOOKUP(A54,us_uk!$A:$B,2,0)</f>
        <v>1.6224000000000001</v>
      </c>
      <c r="Y54">
        <f t="shared" si="13"/>
        <v>1.5739000000000001</v>
      </c>
      <c r="Z54">
        <f t="shared" si="14"/>
        <v>4.8499999999999988E-2</v>
      </c>
    </row>
    <row r="55" spans="1:26" x14ac:dyDescent="0.25">
      <c r="A55" s="3">
        <v>37773</v>
      </c>
      <c r="B55">
        <f>VLOOKUP(A55,FX!$A:$B,2,0)</f>
        <v>1.1674</v>
      </c>
      <c r="C55">
        <f t="shared" si="4"/>
        <v>1.1800000000000033E-2</v>
      </c>
      <c r="D55">
        <f>VLOOKUP($A55,US_CPI!$A:$B,2,0)</f>
        <v>183.7</v>
      </c>
      <c r="E55">
        <f>VLOOKUP(A55,HCPI!$A:$B,2,0)</f>
        <v>81.23</v>
      </c>
      <c r="F55">
        <f t="shared" si="0"/>
        <v>2.2614797488612579</v>
      </c>
      <c r="G55" s="20">
        <f t="shared" si="5"/>
        <v>2.2618020460988539</v>
      </c>
      <c r="H55" s="20">
        <f t="shared" si="6"/>
        <v>-3.2229723759602535E-4</v>
      </c>
      <c r="I55">
        <f>VLOOKUP(A55,US_Bal_Trade!$A:$B,2,0)</f>
        <v>-39621</v>
      </c>
      <c r="J55">
        <f>VLOOKUP(A55,CA_EU!$A:$D,4,0)</f>
        <v>-86</v>
      </c>
      <c r="K55">
        <f t="shared" si="1"/>
        <v>460.7093023255814</v>
      </c>
      <c r="L55">
        <f t="shared" si="7"/>
        <v>213.50261780104711</v>
      </c>
      <c r="M55">
        <f t="shared" si="8"/>
        <v>247.2066845245343</v>
      </c>
      <c r="N55">
        <f>VLOOKUP(A55,'10_EuroBond'!$A:$D,4,0)</f>
        <v>3.7233000000000001</v>
      </c>
      <c r="O55">
        <f>VLOOKUP(A55,'10_US_Bond'!$A:$B,2,0)</f>
        <v>3.33</v>
      </c>
      <c r="P55">
        <f t="shared" si="2"/>
        <v>0.8943678994440416</v>
      </c>
      <c r="Q55">
        <f t="shared" si="9"/>
        <v>0.91101640850281984</v>
      </c>
      <c r="R55">
        <f t="shared" si="10"/>
        <v>-1.6648509058778238E-2</v>
      </c>
      <c r="S55">
        <f>VLOOKUP(A55,US_M3!$A:$B,2,0)</f>
        <v>5968300000000</v>
      </c>
      <c r="T55">
        <f>VLOOKUP(A55,EU_M3!$A:$D,4,0)</f>
        <v>5990084</v>
      </c>
      <c r="U55">
        <f t="shared" si="3"/>
        <v>996363.3231186741</v>
      </c>
      <c r="V55">
        <f t="shared" si="11"/>
        <v>992396.15804118791</v>
      </c>
      <c r="W55">
        <f t="shared" si="12"/>
        <v>3967.1650774861919</v>
      </c>
      <c r="X55">
        <f>VLOOKUP(A55,us_uk!$A:$B,2,0)</f>
        <v>1.6609</v>
      </c>
      <c r="Y55">
        <f t="shared" si="13"/>
        <v>1.6224000000000001</v>
      </c>
      <c r="Z55">
        <f t="shared" si="14"/>
        <v>3.8499999999999979E-2</v>
      </c>
    </row>
    <row r="56" spans="1:26" x14ac:dyDescent="0.25">
      <c r="A56" s="3">
        <v>37803</v>
      </c>
      <c r="B56">
        <f>VLOOKUP(A56,FX!$A:$B,2,0)</f>
        <v>1.1365000000000001</v>
      </c>
      <c r="C56">
        <f t="shared" si="4"/>
        <v>-3.0899999999999928E-2</v>
      </c>
      <c r="D56">
        <f>VLOOKUP($A56,US_CPI!$A:$B,2,0)</f>
        <v>183.9</v>
      </c>
      <c r="E56">
        <f>VLOOKUP(A56,HCPI!$A:$B,2,0)</f>
        <v>81.11</v>
      </c>
      <c r="F56">
        <f t="shared" si="0"/>
        <v>2.2672913327579831</v>
      </c>
      <c r="G56" s="20">
        <f t="shared" si="5"/>
        <v>2.2614797488612579</v>
      </c>
      <c r="H56" s="20">
        <f t="shared" si="6"/>
        <v>5.8115838967252031E-3</v>
      </c>
      <c r="I56">
        <f>VLOOKUP(A56,US_Bal_Trade!$A:$B,2,0)</f>
        <v>-41363</v>
      </c>
      <c r="J56">
        <f>VLOOKUP(A56,CA_EU!$A:$D,4,0)</f>
        <v>275</v>
      </c>
      <c r="K56">
        <f t="shared" si="1"/>
        <v>-150.41090909090909</v>
      </c>
      <c r="L56">
        <f t="shared" si="7"/>
        <v>460.7093023255814</v>
      </c>
      <c r="M56">
        <f t="shared" si="8"/>
        <v>-611.12021141649052</v>
      </c>
      <c r="N56">
        <f>VLOOKUP(A56,'10_EuroBond'!$A:$D,4,0)</f>
        <v>4.0625999999999998</v>
      </c>
      <c r="O56">
        <f>VLOOKUP(A56,'10_US_Bond'!$A:$B,2,0)</f>
        <v>3.98</v>
      </c>
      <c r="P56">
        <f t="shared" si="2"/>
        <v>0.97966819278294692</v>
      </c>
      <c r="Q56">
        <f t="shared" si="9"/>
        <v>0.8943678994440416</v>
      </c>
      <c r="R56">
        <f t="shared" si="10"/>
        <v>8.530029333890532E-2</v>
      </c>
      <c r="S56">
        <f>VLOOKUP(A56,US_M3!$A:$B,2,0)</f>
        <v>6014900000000</v>
      </c>
      <c r="T56">
        <f>VLOOKUP(A56,EU_M3!$A:$D,4,0)</f>
        <v>6032275</v>
      </c>
      <c r="U56">
        <f t="shared" si="3"/>
        <v>997119.66049293173</v>
      </c>
      <c r="V56">
        <f t="shared" si="11"/>
        <v>996363.3231186741</v>
      </c>
      <c r="W56">
        <f t="shared" si="12"/>
        <v>756.33737425762229</v>
      </c>
      <c r="X56">
        <f>VLOOKUP(A56,us_uk!$A:$B,2,0)</f>
        <v>1.6221000000000001</v>
      </c>
      <c r="Y56">
        <f t="shared" si="13"/>
        <v>1.6609</v>
      </c>
      <c r="Z56">
        <f t="shared" si="14"/>
        <v>-3.8799999999999946E-2</v>
      </c>
    </row>
    <row r="57" spans="1:26" x14ac:dyDescent="0.25">
      <c r="A57" s="3">
        <v>37834</v>
      </c>
      <c r="B57">
        <f>VLOOKUP(A57,FX!$A:$B,2,0)</f>
        <v>1.1154999999999999</v>
      </c>
      <c r="C57">
        <f t="shared" si="4"/>
        <v>-2.100000000000013E-2</v>
      </c>
      <c r="D57">
        <f>VLOOKUP($A57,US_CPI!$A:$B,2,0)</f>
        <v>184.6</v>
      </c>
      <c r="E57">
        <f>VLOOKUP(A57,HCPI!$A:$B,2,0)</f>
        <v>81.23</v>
      </c>
      <c r="F57">
        <f t="shared" si="0"/>
        <v>2.272559399236735</v>
      </c>
      <c r="G57" s="20">
        <f t="shared" si="5"/>
        <v>2.2672913327579831</v>
      </c>
      <c r="H57" s="20">
        <f t="shared" si="6"/>
        <v>5.2680664787518872E-3</v>
      </c>
      <c r="I57">
        <f>VLOOKUP(A57,US_Bal_Trade!$A:$B,2,0)</f>
        <v>-39802</v>
      </c>
      <c r="J57">
        <f>VLOOKUP(A57,CA_EU!$A:$D,4,0)</f>
        <v>3013</v>
      </c>
      <c r="K57">
        <f t="shared" si="1"/>
        <v>-13.210089611682708</v>
      </c>
      <c r="L57">
        <f t="shared" si="7"/>
        <v>-150.41090909090909</v>
      </c>
      <c r="M57">
        <f t="shared" si="8"/>
        <v>137.20081947922637</v>
      </c>
      <c r="N57">
        <f>VLOOKUP(A57,'10_EuroBond'!$A:$D,4,0)</f>
        <v>4.2046999999999999</v>
      </c>
      <c r="O57">
        <f>VLOOKUP(A57,'10_US_Bond'!$A:$B,2,0)</f>
        <v>4.45</v>
      </c>
      <c r="P57">
        <f t="shared" si="2"/>
        <v>1.058339477251647</v>
      </c>
      <c r="Q57">
        <f t="shared" si="9"/>
        <v>0.97966819278294692</v>
      </c>
      <c r="R57">
        <f t="shared" si="10"/>
        <v>7.8671284468700087E-2</v>
      </c>
      <c r="S57">
        <f>VLOOKUP(A57,US_M3!$A:$B,2,0)</f>
        <v>6072800000000</v>
      </c>
      <c r="T57">
        <f>VLOOKUP(A57,EU_M3!$A:$D,4,0)</f>
        <v>6051087</v>
      </c>
      <c r="U57">
        <f t="shared" si="3"/>
        <v>1003588.2809154785</v>
      </c>
      <c r="V57">
        <f t="shared" si="11"/>
        <v>997119.66049293173</v>
      </c>
      <c r="W57">
        <f t="shared" si="12"/>
        <v>6468.6204225467518</v>
      </c>
      <c r="X57">
        <f>VLOOKUP(A57,us_uk!$A:$B,2,0)</f>
        <v>1.5939000000000001</v>
      </c>
      <c r="Y57">
        <f t="shared" si="13"/>
        <v>1.6221000000000001</v>
      </c>
      <c r="Z57">
        <f t="shared" si="14"/>
        <v>-2.8200000000000003E-2</v>
      </c>
    </row>
    <row r="58" spans="1:26" x14ac:dyDescent="0.25">
      <c r="A58" s="3">
        <v>37865</v>
      </c>
      <c r="B58">
        <f>VLOOKUP(A58,FX!$A:$B,2,0)</f>
        <v>1.1267</v>
      </c>
      <c r="C58">
        <f t="shared" si="4"/>
        <v>1.1200000000000099E-2</v>
      </c>
      <c r="D58">
        <f>VLOOKUP($A58,US_CPI!$A:$B,2,0)</f>
        <v>185.2</v>
      </c>
      <c r="E58">
        <f>VLOOKUP(A58,HCPI!$A:$B,2,0)</f>
        <v>81.52</v>
      </c>
      <c r="F58">
        <f t="shared" si="0"/>
        <v>2.2718351324828263</v>
      </c>
      <c r="G58" s="20">
        <f t="shared" si="5"/>
        <v>2.272559399236735</v>
      </c>
      <c r="H58" s="20">
        <f t="shared" si="6"/>
        <v>-7.2426675390868667E-4</v>
      </c>
      <c r="I58">
        <f>VLOOKUP(A58,US_Bal_Trade!$A:$B,2,0)</f>
        <v>-41706</v>
      </c>
      <c r="J58">
        <f>VLOOKUP(A58,CA_EU!$A:$D,4,0)</f>
        <v>2829</v>
      </c>
      <c r="K58">
        <f t="shared" si="1"/>
        <v>-14.742311770943797</v>
      </c>
      <c r="L58">
        <f t="shared" si="7"/>
        <v>-13.210089611682708</v>
      </c>
      <c r="M58">
        <f t="shared" si="8"/>
        <v>-1.5322221592610887</v>
      </c>
      <c r="N58">
        <f>VLOOKUP(A58,'10_EuroBond'!$A:$D,4,0)</f>
        <v>4.2319000000000004</v>
      </c>
      <c r="O58">
        <f>VLOOKUP(A58,'10_US_Bond'!$A:$B,2,0)</f>
        <v>4.2699999999999996</v>
      </c>
      <c r="P58">
        <f t="shared" si="2"/>
        <v>1.0090030482761878</v>
      </c>
      <c r="Q58">
        <f t="shared" si="9"/>
        <v>1.058339477251647</v>
      </c>
      <c r="R58">
        <f t="shared" si="10"/>
        <v>-4.9336428975459201E-2</v>
      </c>
      <c r="S58">
        <f>VLOOKUP(A58,US_M3!$A:$B,2,0)</f>
        <v>6044900000000</v>
      </c>
      <c r="T58">
        <f>VLOOKUP(A58,EU_M3!$A:$D,4,0)</f>
        <v>6057026</v>
      </c>
      <c r="U58">
        <f t="shared" si="3"/>
        <v>997998.02741477417</v>
      </c>
      <c r="V58">
        <f t="shared" si="11"/>
        <v>1003588.2809154785</v>
      </c>
      <c r="W58">
        <f t="shared" si="12"/>
        <v>-5590.2535007043043</v>
      </c>
      <c r="X58">
        <f>VLOOKUP(A58,us_uk!$A:$B,2,0)</f>
        <v>1.6154999999999999</v>
      </c>
      <c r="Y58">
        <f t="shared" si="13"/>
        <v>1.5939000000000001</v>
      </c>
      <c r="Z58">
        <f t="shared" si="14"/>
        <v>2.1599999999999842E-2</v>
      </c>
    </row>
    <row r="59" spans="1:26" x14ac:dyDescent="0.25">
      <c r="A59" s="3">
        <v>37895</v>
      </c>
      <c r="B59">
        <f>VLOOKUP(A59,FX!$A:$B,2,0)</f>
        <v>1.1714</v>
      </c>
      <c r="C59">
        <f t="shared" si="4"/>
        <v>4.4699999999999962E-2</v>
      </c>
      <c r="D59">
        <f>VLOOKUP($A59,US_CPI!$A:$B,2,0)</f>
        <v>185</v>
      </c>
      <c r="E59">
        <f>VLOOKUP(A59,HCPI!$A:$B,2,0)</f>
        <v>81.64</v>
      </c>
      <c r="F59">
        <f t="shared" si="0"/>
        <v>2.2660460558549729</v>
      </c>
      <c r="G59" s="20">
        <f t="shared" si="5"/>
        <v>2.2718351324828263</v>
      </c>
      <c r="H59" s="20">
        <f t="shared" si="6"/>
        <v>-5.78907662785344E-3</v>
      </c>
      <c r="I59">
        <f>VLOOKUP(A59,US_Bal_Trade!$A:$B,2,0)</f>
        <v>-41271</v>
      </c>
      <c r="J59">
        <f>VLOOKUP(A59,CA_EU!$A:$D,4,0)</f>
        <v>4652</v>
      </c>
      <c r="K59">
        <f t="shared" si="1"/>
        <v>-8.8716680997420472</v>
      </c>
      <c r="L59">
        <f t="shared" si="7"/>
        <v>-14.742311770943797</v>
      </c>
      <c r="M59">
        <f t="shared" si="8"/>
        <v>5.8706436712017496</v>
      </c>
      <c r="N59">
        <f>VLOOKUP(A59,'10_EuroBond'!$A:$D,4,0)</f>
        <v>4.3080999999999996</v>
      </c>
      <c r="O59">
        <f>VLOOKUP(A59,'10_US_Bond'!$A:$B,2,0)</f>
        <v>4.29</v>
      </c>
      <c r="P59">
        <f t="shared" si="2"/>
        <v>0.99579861191708652</v>
      </c>
      <c r="Q59">
        <f t="shared" si="9"/>
        <v>1.0090030482761878</v>
      </c>
      <c r="R59">
        <f t="shared" si="10"/>
        <v>-1.320443635910129E-2</v>
      </c>
      <c r="S59">
        <f>VLOOKUP(A59,US_M3!$A:$B,2,0)</f>
        <v>6035000000000</v>
      </c>
      <c r="T59">
        <f>VLOOKUP(A59,EU_M3!$A:$D,4,0)</f>
        <v>6108609</v>
      </c>
      <c r="U59">
        <f t="shared" si="3"/>
        <v>987949.9571833784</v>
      </c>
      <c r="V59">
        <f t="shared" si="11"/>
        <v>997998.02741477417</v>
      </c>
      <c r="W59">
        <f t="shared" si="12"/>
        <v>-10048.070231395774</v>
      </c>
      <c r="X59">
        <f>VLOOKUP(A59,us_uk!$A:$B,2,0)</f>
        <v>1.6792</v>
      </c>
      <c r="Y59">
        <f t="shared" si="13"/>
        <v>1.6154999999999999</v>
      </c>
      <c r="Z59">
        <f t="shared" si="14"/>
        <v>6.370000000000009E-2</v>
      </c>
    </row>
    <row r="60" spans="1:26" x14ac:dyDescent="0.25">
      <c r="A60" s="3">
        <v>37926</v>
      </c>
      <c r="B60">
        <f>VLOOKUP(A60,FX!$A:$B,2,0)</f>
        <v>1.171</v>
      </c>
      <c r="C60">
        <f t="shared" si="4"/>
        <v>-3.9999999999995595E-4</v>
      </c>
      <c r="D60">
        <f>VLOOKUP($A60,US_CPI!$A:$B,2,0)</f>
        <v>184.5</v>
      </c>
      <c r="E60">
        <f>VLOOKUP(A60,HCPI!$A:$B,2,0)</f>
        <v>81.67</v>
      </c>
      <c r="F60">
        <f t="shared" si="0"/>
        <v>2.2590914656544632</v>
      </c>
      <c r="G60" s="20">
        <f t="shared" si="5"/>
        <v>2.2660460558549729</v>
      </c>
      <c r="H60" s="20">
        <f t="shared" si="6"/>
        <v>-6.9545902005097027E-3</v>
      </c>
      <c r="I60">
        <f>VLOOKUP(A60,US_Bal_Trade!$A:$B,2,0)</f>
        <v>-39841</v>
      </c>
      <c r="J60">
        <f>VLOOKUP(A60,CA_EU!$A:$D,4,0)</f>
        <v>3188</v>
      </c>
      <c r="K60">
        <f t="shared" si="1"/>
        <v>-12.497176913425346</v>
      </c>
      <c r="L60">
        <f t="shared" si="7"/>
        <v>-8.8716680997420472</v>
      </c>
      <c r="M60">
        <f t="shared" si="8"/>
        <v>-3.6255088136832985</v>
      </c>
      <c r="N60">
        <f>VLOOKUP(A60,'10_EuroBond'!$A:$D,4,0)</f>
        <v>4.4378000000000002</v>
      </c>
      <c r="O60">
        <f>VLOOKUP(A60,'10_US_Bond'!$A:$B,2,0)</f>
        <v>4.3</v>
      </c>
      <c r="P60">
        <f t="shared" si="2"/>
        <v>0.96894857812429569</v>
      </c>
      <c r="Q60">
        <f t="shared" si="9"/>
        <v>0.99579861191708652</v>
      </c>
      <c r="R60">
        <f t="shared" si="10"/>
        <v>-2.6850033792790828E-2</v>
      </c>
      <c r="S60">
        <f>VLOOKUP(A60,US_M3!$A:$B,2,0)</f>
        <v>6039600000000</v>
      </c>
      <c r="T60">
        <f>VLOOKUP(A60,EU_M3!$A:$D,4,0)</f>
        <v>6131600</v>
      </c>
      <c r="U60">
        <f t="shared" si="3"/>
        <v>984995.75967121148</v>
      </c>
      <c r="V60">
        <f t="shared" si="11"/>
        <v>987949.9571833784</v>
      </c>
      <c r="W60">
        <f t="shared" si="12"/>
        <v>-2954.1975121669238</v>
      </c>
      <c r="X60">
        <f>VLOOKUP(A60,us_uk!$A:$B,2,0)</f>
        <v>1.6897</v>
      </c>
      <c r="Y60">
        <f t="shared" si="13"/>
        <v>1.6792</v>
      </c>
      <c r="Z60">
        <f t="shared" si="14"/>
        <v>1.0499999999999954E-2</v>
      </c>
    </row>
    <row r="61" spans="1:26" x14ac:dyDescent="0.25">
      <c r="A61" s="3">
        <v>37956</v>
      </c>
      <c r="B61">
        <f>VLOOKUP(A61,FX!$A:$B,2,0)</f>
        <v>1.2298</v>
      </c>
      <c r="C61">
        <f t="shared" si="4"/>
        <v>5.8799999999999963E-2</v>
      </c>
      <c r="D61">
        <f>VLOOKUP($A61,US_CPI!$A:$B,2,0)</f>
        <v>184.3</v>
      </c>
      <c r="E61">
        <f>VLOOKUP(A61,HCPI!$A:$B,2,0)</f>
        <v>81.92</v>
      </c>
      <c r="F61">
        <f t="shared" si="0"/>
        <v>2.249755859375</v>
      </c>
      <c r="G61" s="20">
        <f t="shared" si="5"/>
        <v>2.2590914656544632</v>
      </c>
      <c r="H61" s="20">
        <f t="shared" si="6"/>
        <v>-9.3356062794631711E-3</v>
      </c>
      <c r="I61">
        <f>VLOOKUP(A61,US_Bal_Trade!$A:$B,2,0)</f>
        <v>-44064</v>
      </c>
      <c r="J61">
        <f>VLOOKUP(A61,CA_EU!$A:$D,4,0)</f>
        <v>3109</v>
      </c>
      <c r="K61">
        <f t="shared" si="1"/>
        <v>-14.173045995496944</v>
      </c>
      <c r="L61">
        <f t="shared" si="7"/>
        <v>-12.497176913425346</v>
      </c>
      <c r="M61">
        <f t="shared" si="8"/>
        <v>-1.675869082071598</v>
      </c>
      <c r="N61">
        <f>VLOOKUP(A61,'10_EuroBond'!$A:$D,4,0)</f>
        <v>4.3559999999999999</v>
      </c>
      <c r="O61">
        <f>VLOOKUP(A61,'10_US_Bond'!$A:$B,2,0)</f>
        <v>4.2699999999999996</v>
      </c>
      <c r="P61">
        <f t="shared" si="2"/>
        <v>0.98025711662075288</v>
      </c>
      <c r="Q61">
        <f t="shared" si="9"/>
        <v>0.96894857812429569</v>
      </c>
      <c r="R61">
        <f t="shared" si="10"/>
        <v>1.1308538496457188E-2</v>
      </c>
      <c r="S61">
        <f>VLOOKUP(A61,US_M3!$A:$B,2,0)</f>
        <v>6037300000000</v>
      </c>
      <c r="T61">
        <f>VLOOKUP(A61,EU_M3!$A:$D,4,0)</f>
        <v>6151670</v>
      </c>
      <c r="U61">
        <f t="shared" si="3"/>
        <v>981408.30051026796</v>
      </c>
      <c r="V61">
        <f t="shared" si="11"/>
        <v>984995.75967121148</v>
      </c>
      <c r="W61">
        <f t="shared" si="12"/>
        <v>-3587.4591609435156</v>
      </c>
      <c r="X61">
        <f>VLOOKUP(A61,us_uk!$A:$B,2,0)</f>
        <v>1.7516</v>
      </c>
      <c r="Y61">
        <f t="shared" si="13"/>
        <v>1.6897</v>
      </c>
      <c r="Z61">
        <f t="shared" si="14"/>
        <v>6.1900000000000066E-2</v>
      </c>
    </row>
    <row r="62" spans="1:26" x14ac:dyDescent="0.25">
      <c r="A62" s="3">
        <v>37987</v>
      </c>
      <c r="B62">
        <f>VLOOKUP(A62,FX!$A:$B,2,0)</f>
        <v>1.2638</v>
      </c>
      <c r="C62">
        <f t="shared" si="4"/>
        <v>3.400000000000003E-2</v>
      </c>
      <c r="D62">
        <f>VLOOKUP($A62,US_CPI!$A:$B,2,0)</f>
        <v>185.2</v>
      </c>
      <c r="E62">
        <f>VLOOKUP(A62,HCPI!$A:$B,2,0)</f>
        <v>81.739999999999995</v>
      </c>
      <c r="F62">
        <f t="shared" si="0"/>
        <v>2.2657205774406655</v>
      </c>
      <c r="G62" s="20">
        <f t="shared" si="5"/>
        <v>2.249755859375</v>
      </c>
      <c r="H62" s="20">
        <f t="shared" si="6"/>
        <v>1.5964718065665462E-2</v>
      </c>
      <c r="I62">
        <f>VLOOKUP(A62,US_Bal_Trade!$A:$B,2,0)</f>
        <v>-44352</v>
      </c>
      <c r="J62">
        <f>VLOOKUP(A62,CA_EU!$A:$D,4,0)</f>
        <v>4550</v>
      </c>
      <c r="K62">
        <f t="shared" si="1"/>
        <v>-9.7476923076923079</v>
      </c>
      <c r="L62">
        <f t="shared" si="7"/>
        <v>-14.173045995496944</v>
      </c>
      <c r="M62">
        <f t="shared" si="8"/>
        <v>4.4253536878046358</v>
      </c>
      <c r="N62">
        <f>VLOOKUP(A62,'10_EuroBond'!$A:$D,4,0)</f>
        <v>4.2567000000000004</v>
      </c>
      <c r="O62">
        <f>VLOOKUP(A62,'10_US_Bond'!$A:$B,2,0)</f>
        <v>4.1500000000000004</v>
      </c>
      <c r="P62">
        <f t="shared" si="2"/>
        <v>0.97493363403575539</v>
      </c>
      <c r="Q62">
        <f t="shared" si="9"/>
        <v>0.98025711662075288</v>
      </c>
      <c r="R62">
        <f t="shared" si="10"/>
        <v>-5.3234825849974854E-3</v>
      </c>
      <c r="S62">
        <f>VLOOKUP(A62,US_M3!$A:$B,2,0)</f>
        <v>6045600000000</v>
      </c>
      <c r="T62">
        <f>VLOOKUP(A62,EU_M3!$A:$D,4,0)</f>
        <v>6161531</v>
      </c>
      <c r="U62">
        <f t="shared" si="3"/>
        <v>981184.70880045881</v>
      </c>
      <c r="V62">
        <f t="shared" si="11"/>
        <v>981408.30051026796</v>
      </c>
      <c r="W62">
        <f t="shared" si="12"/>
        <v>-223.59170980914496</v>
      </c>
      <c r="X62">
        <f>VLOOKUP(A62,us_uk!$A:$B,2,0)</f>
        <v>1.8254999999999999</v>
      </c>
      <c r="Y62">
        <f t="shared" si="13"/>
        <v>1.7516</v>
      </c>
      <c r="Z62">
        <f t="shared" si="14"/>
        <v>7.3899999999999855E-2</v>
      </c>
    </row>
    <row r="63" spans="1:26" x14ac:dyDescent="0.25">
      <c r="A63" s="3">
        <v>38018</v>
      </c>
      <c r="B63">
        <f>VLOOKUP(A63,FX!$A:$B,2,0)</f>
        <v>1.264</v>
      </c>
      <c r="C63">
        <f t="shared" si="4"/>
        <v>1.9999999999997797E-4</v>
      </c>
      <c r="D63">
        <f>VLOOKUP($A63,US_CPI!$A:$B,2,0)</f>
        <v>186.2</v>
      </c>
      <c r="E63">
        <f>VLOOKUP(A63,HCPI!$A:$B,2,0)</f>
        <v>81.93</v>
      </c>
      <c r="F63">
        <f t="shared" si="0"/>
        <v>2.2726717929940188</v>
      </c>
      <c r="G63" s="20">
        <f t="shared" si="5"/>
        <v>2.2657205774406655</v>
      </c>
      <c r="H63" s="20">
        <f t="shared" si="6"/>
        <v>6.9512155533533182E-3</v>
      </c>
      <c r="I63">
        <f>VLOOKUP(A63,US_Bal_Trade!$A:$B,2,0)</f>
        <v>-44322</v>
      </c>
      <c r="J63">
        <f>VLOOKUP(A63,CA_EU!$A:$D,4,0)</f>
        <v>6524</v>
      </c>
      <c r="K63">
        <f t="shared" si="1"/>
        <v>-6.7936848559166156</v>
      </c>
      <c r="L63">
        <f t="shared" si="7"/>
        <v>-9.7476923076923079</v>
      </c>
      <c r="M63">
        <f t="shared" si="8"/>
        <v>2.9540074517756922</v>
      </c>
      <c r="N63">
        <f>VLOOKUP(A63,'10_EuroBond'!$A:$D,4,0)</f>
        <v>4.1833</v>
      </c>
      <c r="O63">
        <f>VLOOKUP(A63,'10_US_Bond'!$A:$B,2,0)</f>
        <v>4.08</v>
      </c>
      <c r="P63">
        <f t="shared" si="2"/>
        <v>0.97530657614801708</v>
      </c>
      <c r="Q63">
        <f t="shared" si="9"/>
        <v>0.97493363403575539</v>
      </c>
      <c r="R63">
        <f t="shared" si="10"/>
        <v>3.7294211226168716E-4</v>
      </c>
      <c r="S63">
        <f>VLOOKUP(A63,US_M3!$A:$B,2,0)</f>
        <v>6084600000000</v>
      </c>
      <c r="T63">
        <f>VLOOKUP(A63,EU_M3!$A:$D,4,0)</f>
        <v>6200087</v>
      </c>
      <c r="U63">
        <f t="shared" si="3"/>
        <v>981373.32589042699</v>
      </c>
      <c r="V63">
        <f t="shared" si="11"/>
        <v>981184.70880045881</v>
      </c>
      <c r="W63">
        <f t="shared" si="12"/>
        <v>188.6170899681747</v>
      </c>
      <c r="X63">
        <f>VLOOKUP(A63,us_uk!$A:$B,2,0)</f>
        <v>1.8673</v>
      </c>
      <c r="Y63">
        <f t="shared" si="13"/>
        <v>1.8254999999999999</v>
      </c>
      <c r="Z63">
        <f t="shared" si="14"/>
        <v>4.1800000000000059E-2</v>
      </c>
    </row>
    <row r="64" spans="1:26" x14ac:dyDescent="0.25">
      <c r="A64" s="3">
        <v>38047</v>
      </c>
      <c r="B64">
        <f>VLOOKUP(A64,FX!$A:$B,2,0)</f>
        <v>1.2261</v>
      </c>
      <c r="C64">
        <f t="shared" si="4"/>
        <v>-3.7900000000000045E-2</v>
      </c>
      <c r="D64">
        <f>VLOOKUP($A64,US_CPI!$A:$B,2,0)</f>
        <v>187.4</v>
      </c>
      <c r="E64">
        <f>VLOOKUP(A64,HCPI!$A:$B,2,0)</f>
        <v>82.45</v>
      </c>
      <c r="F64">
        <f t="shared" si="0"/>
        <v>2.2728926622195269</v>
      </c>
      <c r="G64" s="20">
        <f t="shared" si="5"/>
        <v>2.2726717929940188</v>
      </c>
      <c r="H64" s="20">
        <f t="shared" si="6"/>
        <v>2.208692255081246E-4</v>
      </c>
      <c r="I64">
        <f>VLOOKUP(A64,US_Bal_Trade!$A:$B,2,0)</f>
        <v>-46484</v>
      </c>
      <c r="J64">
        <f>VLOOKUP(A64,CA_EU!$A:$D,4,0)</f>
        <v>7286</v>
      </c>
      <c r="K64">
        <f t="shared" si="1"/>
        <v>-6.3799066703266538</v>
      </c>
      <c r="L64">
        <f t="shared" si="7"/>
        <v>-6.7936848559166156</v>
      </c>
      <c r="M64">
        <f t="shared" si="8"/>
        <v>0.41377818558996182</v>
      </c>
      <c r="N64">
        <f>VLOOKUP(A64,'10_EuroBond'!$A:$D,4,0)</f>
        <v>4.0194000000000001</v>
      </c>
      <c r="O64">
        <f>VLOOKUP(A64,'10_US_Bond'!$A:$B,2,0)</f>
        <v>3.83</v>
      </c>
      <c r="P64">
        <f t="shared" si="2"/>
        <v>0.95287853908543563</v>
      </c>
      <c r="Q64">
        <f t="shared" si="9"/>
        <v>0.97530657614801708</v>
      </c>
      <c r="R64">
        <f t="shared" si="10"/>
        <v>-2.2428037062581452E-2</v>
      </c>
      <c r="S64">
        <f>VLOOKUP(A64,US_M3!$A:$B,2,0)</f>
        <v>6120600000000</v>
      </c>
      <c r="T64">
        <f>VLOOKUP(A64,EU_M3!$A:$D,4,0)</f>
        <v>6237877</v>
      </c>
      <c r="U64">
        <f t="shared" si="3"/>
        <v>981199.21248847968</v>
      </c>
      <c r="V64">
        <f t="shared" si="11"/>
        <v>981373.32589042699</v>
      </c>
      <c r="W64">
        <f t="shared" si="12"/>
        <v>-174.11340194731019</v>
      </c>
      <c r="X64">
        <f>VLOOKUP(A64,us_uk!$A:$B,2,0)</f>
        <v>1.8261000000000001</v>
      </c>
      <c r="Y64">
        <f t="shared" si="13"/>
        <v>1.8673</v>
      </c>
      <c r="Z64">
        <f t="shared" si="14"/>
        <v>-4.1199999999999903E-2</v>
      </c>
    </row>
    <row r="65" spans="1:26" x14ac:dyDescent="0.25">
      <c r="A65" s="3">
        <v>38078</v>
      </c>
      <c r="B65">
        <f>VLOOKUP(A65,FX!$A:$B,2,0)</f>
        <v>1.1989000000000001</v>
      </c>
      <c r="C65">
        <f t="shared" si="4"/>
        <v>-2.7199999999999891E-2</v>
      </c>
      <c r="D65">
        <f>VLOOKUP($A65,US_CPI!$A:$B,2,0)</f>
        <v>188</v>
      </c>
      <c r="E65">
        <f>VLOOKUP(A65,HCPI!$A:$B,2,0)</f>
        <v>82.87</v>
      </c>
      <c r="F65">
        <f t="shared" si="0"/>
        <v>2.2686134910100155</v>
      </c>
      <c r="G65" s="20">
        <f t="shared" si="5"/>
        <v>2.2728926622195269</v>
      </c>
      <c r="H65" s="20">
        <f t="shared" si="6"/>
        <v>-4.2791712095113787E-3</v>
      </c>
      <c r="I65">
        <f>VLOOKUP(A65,US_Bal_Trade!$A:$B,2,0)</f>
        <v>-47479</v>
      </c>
      <c r="J65">
        <f>VLOOKUP(A65,CA_EU!$A:$D,4,0)</f>
        <v>7376</v>
      </c>
      <c r="K65">
        <f t="shared" si="1"/>
        <v>-6.4369577006507592</v>
      </c>
      <c r="L65">
        <f t="shared" si="7"/>
        <v>-6.3799066703266538</v>
      </c>
      <c r="M65">
        <f t="shared" si="8"/>
        <v>-5.7051030324105412E-2</v>
      </c>
      <c r="N65">
        <f>VLOOKUP(A65,'10_EuroBond'!$A:$D,4,0)</f>
        <v>4.2423999999999999</v>
      </c>
      <c r="O65">
        <f>VLOOKUP(A65,'10_US_Bond'!$A:$B,2,0)</f>
        <v>4.3499999999999996</v>
      </c>
      <c r="P65">
        <f t="shared" si="2"/>
        <v>1.0253630020742974</v>
      </c>
      <c r="Q65">
        <f t="shared" si="9"/>
        <v>0.95287853908543563</v>
      </c>
      <c r="R65">
        <f t="shared" si="10"/>
        <v>7.2484462988861798E-2</v>
      </c>
      <c r="S65">
        <f>VLOOKUP(A65,US_M3!$A:$B,2,0)</f>
        <v>6160700000000</v>
      </c>
      <c r="T65">
        <f>VLOOKUP(A65,EU_M3!$A:$D,4,0)</f>
        <v>6259533</v>
      </c>
      <c r="U65">
        <f t="shared" si="3"/>
        <v>984210.80294648174</v>
      </c>
      <c r="V65">
        <f t="shared" si="11"/>
        <v>981199.21248847968</v>
      </c>
      <c r="W65">
        <f t="shared" si="12"/>
        <v>3011.5904580020579</v>
      </c>
      <c r="X65">
        <f>VLOOKUP(A65,us_uk!$A:$B,2,0)</f>
        <v>1.8030999999999999</v>
      </c>
      <c r="Y65">
        <f t="shared" si="13"/>
        <v>1.8261000000000001</v>
      </c>
      <c r="Z65">
        <f t="shared" si="14"/>
        <v>-2.3000000000000131E-2</v>
      </c>
    </row>
    <row r="66" spans="1:26" x14ac:dyDescent="0.25">
      <c r="A66" s="3">
        <v>38108</v>
      </c>
      <c r="B66">
        <f>VLOOKUP(A66,FX!$A:$B,2,0)</f>
        <v>1.2</v>
      </c>
      <c r="C66">
        <f t="shared" si="4"/>
        <v>1.0999999999998789E-3</v>
      </c>
      <c r="D66">
        <f>VLOOKUP($A66,US_CPI!$A:$B,2,0)</f>
        <v>189.1</v>
      </c>
      <c r="E66">
        <f>VLOOKUP(A66,HCPI!$A:$B,2,0)</f>
        <v>83.14</v>
      </c>
      <c r="F66">
        <f t="shared" si="0"/>
        <v>2.2744767861438535</v>
      </c>
      <c r="G66" s="20">
        <f t="shared" si="5"/>
        <v>2.2686134910100155</v>
      </c>
      <c r="H66" s="20">
        <f t="shared" si="6"/>
        <v>5.8632951338379868E-3</v>
      </c>
      <c r="I66">
        <f>VLOOKUP(A66,US_Bal_Trade!$A:$B,2,0)</f>
        <v>-48169</v>
      </c>
      <c r="J66">
        <f>VLOOKUP(A66,CA_EU!$A:$D,4,0)</f>
        <v>4437</v>
      </c>
      <c r="K66">
        <f t="shared" si="1"/>
        <v>-10.856209150326798</v>
      </c>
      <c r="L66">
        <f t="shared" si="7"/>
        <v>-6.4369577006507592</v>
      </c>
      <c r="M66">
        <f t="shared" si="8"/>
        <v>-4.4192514496760387</v>
      </c>
      <c r="N66">
        <f>VLOOKUP(A66,'10_EuroBond'!$A:$D,4,0)</f>
        <v>4.3861999999999997</v>
      </c>
      <c r="O66">
        <f>VLOOKUP(A66,'10_US_Bond'!$A:$B,2,0)</f>
        <v>4.72</v>
      </c>
      <c r="P66">
        <f t="shared" si="2"/>
        <v>1.0761023209155989</v>
      </c>
      <c r="Q66">
        <f t="shared" si="9"/>
        <v>1.0253630020742974</v>
      </c>
      <c r="R66">
        <f t="shared" si="10"/>
        <v>5.0739318841301451E-2</v>
      </c>
      <c r="S66">
        <f>VLOOKUP(A66,US_M3!$A:$B,2,0)</f>
        <v>6237300000000</v>
      </c>
      <c r="T66">
        <f>VLOOKUP(A66,EU_M3!$A:$D,4,0)</f>
        <v>6263909</v>
      </c>
      <c r="U66">
        <f t="shared" si="3"/>
        <v>995752.01363876776</v>
      </c>
      <c r="V66">
        <f t="shared" si="11"/>
        <v>984210.80294648174</v>
      </c>
      <c r="W66">
        <f t="shared" si="12"/>
        <v>11541.210692286026</v>
      </c>
      <c r="X66">
        <f>VLOOKUP(A66,us_uk!$A:$B,2,0)</f>
        <v>1.786</v>
      </c>
      <c r="Y66">
        <f t="shared" si="13"/>
        <v>1.8030999999999999</v>
      </c>
      <c r="Z66">
        <f t="shared" si="14"/>
        <v>-1.7099999999999893E-2</v>
      </c>
    </row>
    <row r="67" spans="1:26" x14ac:dyDescent="0.25">
      <c r="A67" s="3">
        <v>38139</v>
      </c>
      <c r="B67">
        <f>VLOOKUP(A67,FX!$A:$B,2,0)</f>
        <v>1.2145999999999999</v>
      </c>
      <c r="C67">
        <f t="shared" si="4"/>
        <v>1.4599999999999946E-2</v>
      </c>
      <c r="D67">
        <f>VLOOKUP($A67,US_CPI!$A:$B,2,0)</f>
        <v>189.7</v>
      </c>
      <c r="E67">
        <f>VLOOKUP(A67,HCPI!$A:$B,2,0)</f>
        <v>83.19</v>
      </c>
      <c r="F67">
        <f t="shared" ref="F67:F130" si="15">D67/E67</f>
        <v>2.2803221541050607</v>
      </c>
      <c r="G67" s="20">
        <f t="shared" si="5"/>
        <v>2.2744767861438535</v>
      </c>
      <c r="H67" s="20">
        <f t="shared" si="6"/>
        <v>5.8453679612071596E-3</v>
      </c>
      <c r="I67">
        <f>VLOOKUP(A67,US_Bal_Trade!$A:$B,2,0)</f>
        <v>-54702</v>
      </c>
      <c r="J67">
        <f>VLOOKUP(A67,CA_EU!$A:$D,4,0)</f>
        <v>1833</v>
      </c>
      <c r="K67">
        <f t="shared" ref="K67:K130" si="16">I67/J67</f>
        <v>-29.842880523731587</v>
      </c>
      <c r="L67">
        <f t="shared" si="7"/>
        <v>-10.856209150326798</v>
      </c>
      <c r="M67">
        <f t="shared" si="8"/>
        <v>-18.986671373404789</v>
      </c>
      <c r="N67">
        <f>VLOOKUP(A67,'10_EuroBond'!$A:$D,4,0)</f>
        <v>4.4425999999999997</v>
      </c>
      <c r="O67">
        <f>VLOOKUP(A67,'10_US_Bond'!$A:$B,2,0)</f>
        <v>4.7300000000000004</v>
      </c>
      <c r="P67">
        <f t="shared" ref="P67:P130" si="17">O67/N67</f>
        <v>1.0646918471165536</v>
      </c>
      <c r="Q67">
        <f t="shared" si="9"/>
        <v>1.0761023209155989</v>
      </c>
      <c r="R67">
        <f t="shared" si="10"/>
        <v>-1.1410473799045251E-2</v>
      </c>
      <c r="S67">
        <f>VLOOKUP(A67,US_M3!$A:$B,2,0)</f>
        <v>6239300000000</v>
      </c>
      <c r="T67">
        <f>VLOOKUP(A67,EU_M3!$A:$D,4,0)</f>
        <v>6316784</v>
      </c>
      <c r="U67">
        <f t="shared" ref="U67:U130" si="18">S67/T67</f>
        <v>987733.63154415286</v>
      </c>
      <c r="V67">
        <f t="shared" si="11"/>
        <v>995752.01363876776</v>
      </c>
      <c r="W67">
        <f t="shared" si="12"/>
        <v>-8018.3820946149062</v>
      </c>
      <c r="X67">
        <f>VLOOKUP(A67,us_uk!$A:$B,2,0)</f>
        <v>1.8279000000000001</v>
      </c>
      <c r="Y67">
        <f t="shared" si="13"/>
        <v>1.786</v>
      </c>
      <c r="Z67">
        <f t="shared" si="14"/>
        <v>4.1900000000000048E-2</v>
      </c>
    </row>
    <row r="68" spans="1:26" x14ac:dyDescent="0.25">
      <c r="A68" s="3">
        <v>38169</v>
      </c>
      <c r="B68">
        <f>VLOOKUP(A68,FX!$A:$B,2,0)</f>
        <v>1.2265999999999999</v>
      </c>
      <c r="C68">
        <f t="shared" ref="C68:C131" si="19">B68-B67</f>
        <v>1.2000000000000011E-2</v>
      </c>
      <c r="D68">
        <f>VLOOKUP($A68,US_CPI!$A:$B,2,0)</f>
        <v>189.4</v>
      </c>
      <c r="E68">
        <f>VLOOKUP(A68,HCPI!$A:$B,2,0)</f>
        <v>83.01</v>
      </c>
      <c r="F68">
        <f t="shared" si="15"/>
        <v>2.2816528129141065</v>
      </c>
      <c r="G68" s="20">
        <f t="shared" ref="G68:G131" si="20">F67</f>
        <v>2.2803221541050607</v>
      </c>
      <c r="H68" s="20">
        <f t="shared" ref="H68:H131" si="21">F68-F67</f>
        <v>1.3306588090458149E-3</v>
      </c>
      <c r="I68">
        <f>VLOOKUP(A68,US_Bal_Trade!$A:$B,2,0)</f>
        <v>-51293</v>
      </c>
      <c r="J68">
        <f>VLOOKUP(A68,CA_EU!$A:$D,4,0)</f>
        <v>5877</v>
      </c>
      <c r="K68">
        <f t="shared" si="16"/>
        <v>-8.7277522545516426</v>
      </c>
      <c r="L68">
        <f t="shared" ref="L68:L131" si="22">K67</f>
        <v>-29.842880523731587</v>
      </c>
      <c r="M68">
        <f t="shared" ref="M68:M131" si="23">K68-K67</f>
        <v>21.115128269179944</v>
      </c>
      <c r="N68">
        <f>VLOOKUP(A68,'10_EuroBond'!$A:$D,4,0)</f>
        <v>4.3395999999999999</v>
      </c>
      <c r="O68">
        <f>VLOOKUP(A68,'10_US_Bond'!$A:$B,2,0)</f>
        <v>4.5</v>
      </c>
      <c r="P68">
        <f t="shared" si="17"/>
        <v>1.0369619319752972</v>
      </c>
      <c r="Q68">
        <f t="shared" ref="Q68:Q131" si="24">P67</f>
        <v>1.0646918471165536</v>
      </c>
      <c r="R68">
        <f t="shared" ref="R68:R131" si="25">P68-P67</f>
        <v>-2.7729915141256445E-2</v>
      </c>
      <c r="S68">
        <f>VLOOKUP(A68,US_M3!$A:$B,2,0)</f>
        <v>6252800000000</v>
      </c>
      <c r="T68">
        <f>VLOOKUP(A68,EU_M3!$A:$D,4,0)</f>
        <v>6350207</v>
      </c>
      <c r="U68">
        <f t="shared" si="18"/>
        <v>984660.8149939049</v>
      </c>
      <c r="V68">
        <f t="shared" ref="V68:V131" si="26">U67</f>
        <v>987733.63154415286</v>
      </c>
      <c r="W68">
        <f t="shared" ref="W68:W131" si="27">U68-U67</f>
        <v>-3072.8165502479533</v>
      </c>
      <c r="X68">
        <f>VLOOKUP(A68,us_uk!$A:$B,2,0)</f>
        <v>1.8438000000000001</v>
      </c>
      <c r="Y68">
        <f t="shared" ref="Y68:Y131" si="28">X67</f>
        <v>1.8279000000000001</v>
      </c>
      <c r="Z68">
        <f t="shared" ref="Z68:Z131" si="29">X68-X67</f>
        <v>1.5900000000000025E-2</v>
      </c>
    </row>
    <row r="69" spans="1:26" x14ac:dyDescent="0.25">
      <c r="A69" s="3">
        <v>38200</v>
      </c>
      <c r="B69">
        <f>VLOOKUP(A69,FX!$A:$B,2,0)</f>
        <v>1.2191000000000001</v>
      </c>
      <c r="C69">
        <f t="shared" si="19"/>
        <v>-7.4999999999998401E-3</v>
      </c>
      <c r="D69">
        <f>VLOOKUP($A69,US_CPI!$A:$B,2,0)</f>
        <v>189.5</v>
      </c>
      <c r="E69">
        <f>VLOOKUP(A69,HCPI!$A:$B,2,0)</f>
        <v>83.17</v>
      </c>
      <c r="F69">
        <f t="shared" si="15"/>
        <v>2.2784657929541901</v>
      </c>
      <c r="G69" s="20">
        <f t="shared" si="20"/>
        <v>2.2816528129141065</v>
      </c>
      <c r="H69" s="20">
        <f t="shared" si="21"/>
        <v>-3.1870199599164373E-3</v>
      </c>
      <c r="I69">
        <f>VLOOKUP(A69,US_Bal_Trade!$A:$B,2,0)</f>
        <v>-53316</v>
      </c>
      <c r="J69">
        <f>VLOOKUP(A69,CA_EU!$A:$D,4,0)</f>
        <v>1058</v>
      </c>
      <c r="K69">
        <f t="shared" si="16"/>
        <v>-50.393194706994329</v>
      </c>
      <c r="L69">
        <f t="shared" si="22"/>
        <v>-8.7277522545516426</v>
      </c>
      <c r="M69">
        <f t="shared" si="23"/>
        <v>-41.66544245244269</v>
      </c>
      <c r="N69">
        <f>VLOOKUP(A69,'10_EuroBond'!$A:$D,4,0)</f>
        <v>4.1679000000000004</v>
      </c>
      <c r="O69">
        <f>VLOOKUP(A69,'10_US_Bond'!$A:$B,2,0)</f>
        <v>4.28</v>
      </c>
      <c r="P69">
        <f t="shared" si="17"/>
        <v>1.0268960387725232</v>
      </c>
      <c r="Q69">
        <f t="shared" si="24"/>
        <v>1.0369619319752972</v>
      </c>
      <c r="R69">
        <f t="shared" si="25"/>
        <v>-1.0065893202773957E-2</v>
      </c>
      <c r="S69">
        <f>VLOOKUP(A69,US_M3!$A:$B,2,0)</f>
        <v>6278800000000</v>
      </c>
      <c r="T69">
        <f>VLOOKUP(A69,EU_M3!$A:$D,4,0)</f>
        <v>6378550</v>
      </c>
      <c r="U69">
        <f t="shared" si="18"/>
        <v>984361.64959120809</v>
      </c>
      <c r="V69">
        <f t="shared" si="26"/>
        <v>984660.8149939049</v>
      </c>
      <c r="W69">
        <f t="shared" si="27"/>
        <v>-299.16540269681718</v>
      </c>
      <c r="X69">
        <f>VLOOKUP(A69,us_uk!$A:$B,2,0)</f>
        <v>1.8203</v>
      </c>
      <c r="Y69">
        <f t="shared" si="28"/>
        <v>1.8438000000000001</v>
      </c>
      <c r="Z69">
        <f t="shared" si="29"/>
        <v>-2.3500000000000076E-2</v>
      </c>
    </row>
    <row r="70" spans="1:26" x14ac:dyDescent="0.25">
      <c r="A70" s="3">
        <v>38231</v>
      </c>
      <c r="B70">
        <f>VLOOKUP(A70,FX!$A:$B,2,0)</f>
        <v>1.2223999999999999</v>
      </c>
      <c r="C70">
        <f t="shared" si="19"/>
        <v>3.2999999999998586E-3</v>
      </c>
      <c r="D70">
        <f>VLOOKUP($A70,US_CPI!$A:$B,2,0)</f>
        <v>189.9</v>
      </c>
      <c r="E70">
        <f>VLOOKUP(A70,HCPI!$A:$B,2,0)</f>
        <v>83.27</v>
      </c>
      <c r="F70">
        <f t="shared" si="15"/>
        <v>2.2805332052359795</v>
      </c>
      <c r="G70" s="20">
        <f t="shared" si="20"/>
        <v>2.2784657929541901</v>
      </c>
      <c r="H70" s="20">
        <f t="shared" si="21"/>
        <v>2.0674122817894158E-3</v>
      </c>
      <c r="I70">
        <f>VLOOKUP(A70,US_Bal_Trade!$A:$B,2,0)</f>
        <v>-51489</v>
      </c>
      <c r="J70">
        <f>VLOOKUP(A70,CA_EU!$A:$D,4,0)</f>
        <v>1489</v>
      </c>
      <c r="K70">
        <f t="shared" si="16"/>
        <v>-34.579583613163194</v>
      </c>
      <c r="L70">
        <f t="shared" si="22"/>
        <v>-50.393194706994329</v>
      </c>
      <c r="M70">
        <f t="shared" si="23"/>
        <v>15.813611093831135</v>
      </c>
      <c r="N70">
        <f>VLOOKUP(A70,'10_EuroBond'!$A:$D,4,0)</f>
        <v>4.1139999999999999</v>
      </c>
      <c r="O70">
        <f>VLOOKUP(A70,'10_US_Bond'!$A:$B,2,0)</f>
        <v>4.13</v>
      </c>
      <c r="P70">
        <f t="shared" si="17"/>
        <v>1.0038891589693728</v>
      </c>
      <c r="Q70">
        <f t="shared" si="24"/>
        <v>1.0268960387725232</v>
      </c>
      <c r="R70">
        <f t="shared" si="25"/>
        <v>-2.3006879803150415E-2</v>
      </c>
      <c r="S70">
        <f>VLOOKUP(A70,US_M3!$A:$B,2,0)</f>
        <v>6313700000000</v>
      </c>
      <c r="T70">
        <f>VLOOKUP(A70,EU_M3!$A:$D,4,0)</f>
        <v>6415870</v>
      </c>
      <c r="U70">
        <f t="shared" si="18"/>
        <v>984075.42546840885</v>
      </c>
      <c r="V70">
        <f t="shared" si="26"/>
        <v>984361.64959120809</v>
      </c>
      <c r="W70">
        <f t="shared" si="27"/>
        <v>-286.22412279923446</v>
      </c>
      <c r="X70">
        <f>VLOOKUP(A70,us_uk!$A:$B,2,0)</f>
        <v>1.7937000000000001</v>
      </c>
      <c r="Y70">
        <f t="shared" si="28"/>
        <v>1.8203</v>
      </c>
      <c r="Z70">
        <f t="shared" si="29"/>
        <v>-2.6599999999999957E-2</v>
      </c>
    </row>
    <row r="71" spans="1:26" x14ac:dyDescent="0.25">
      <c r="A71" s="3">
        <v>38261</v>
      </c>
      <c r="B71">
        <f>VLOOKUP(A71,FX!$A:$B,2,0)</f>
        <v>1.2506999999999999</v>
      </c>
      <c r="C71">
        <f t="shared" si="19"/>
        <v>2.8299999999999992E-2</v>
      </c>
      <c r="D71">
        <f>VLOOKUP($A71,US_CPI!$A:$B,2,0)</f>
        <v>190.9</v>
      </c>
      <c r="E71">
        <f>VLOOKUP(A71,HCPI!$A:$B,2,0)</f>
        <v>83.59</v>
      </c>
      <c r="F71">
        <f t="shared" si="15"/>
        <v>2.2837660007177893</v>
      </c>
      <c r="G71" s="20">
        <f t="shared" si="20"/>
        <v>2.2805332052359795</v>
      </c>
      <c r="H71" s="20">
        <f t="shared" si="21"/>
        <v>3.2327954818098803E-3</v>
      </c>
      <c r="I71">
        <f>VLOOKUP(A71,US_Bal_Trade!$A:$B,2,0)</f>
        <v>-54961</v>
      </c>
      <c r="J71">
        <f>VLOOKUP(A71,CA_EU!$A:$D,4,0)</f>
        <v>7744</v>
      </c>
      <c r="K71">
        <f t="shared" si="16"/>
        <v>-7.0972365702479339</v>
      </c>
      <c r="L71">
        <f t="shared" si="22"/>
        <v>-34.579583613163194</v>
      </c>
      <c r="M71">
        <f t="shared" si="23"/>
        <v>27.482347042915261</v>
      </c>
      <c r="N71">
        <f>VLOOKUP(A71,'10_EuroBond'!$A:$D,4,0)</f>
        <v>3.9794</v>
      </c>
      <c r="O71">
        <f>VLOOKUP(A71,'10_US_Bond'!$A:$B,2,0)</f>
        <v>4.0999999999999996</v>
      </c>
      <c r="P71">
        <f t="shared" si="17"/>
        <v>1.0303060762929084</v>
      </c>
      <c r="Q71">
        <f t="shared" si="24"/>
        <v>1.0038891589693728</v>
      </c>
      <c r="R71">
        <f t="shared" si="25"/>
        <v>2.6416917323535571E-2</v>
      </c>
      <c r="S71">
        <f>VLOOKUP(A71,US_M3!$A:$B,2,0)</f>
        <v>6341400000000</v>
      </c>
      <c r="T71">
        <f>VLOOKUP(A71,EU_M3!$A:$D,4,0)</f>
        <v>6457973</v>
      </c>
      <c r="U71">
        <f t="shared" si="18"/>
        <v>981948.97996631451</v>
      </c>
      <c r="V71">
        <f t="shared" si="26"/>
        <v>984075.42546840885</v>
      </c>
      <c r="W71">
        <f t="shared" si="27"/>
        <v>-2126.4455020943424</v>
      </c>
      <c r="X71">
        <f>VLOOKUP(A71,us_uk!$A:$B,2,0)</f>
        <v>1.8077000000000001</v>
      </c>
      <c r="Y71">
        <f t="shared" si="28"/>
        <v>1.7937000000000001</v>
      </c>
      <c r="Z71">
        <f t="shared" si="29"/>
        <v>1.4000000000000012E-2</v>
      </c>
    </row>
    <row r="72" spans="1:26" x14ac:dyDescent="0.25">
      <c r="A72" s="3">
        <v>38292</v>
      </c>
      <c r="B72">
        <f>VLOOKUP(A72,FX!$A:$B,2,0)</f>
        <v>1.2997000000000001</v>
      </c>
      <c r="C72">
        <f t="shared" si="19"/>
        <v>4.9000000000000155E-2</v>
      </c>
      <c r="D72">
        <f>VLOOKUP($A72,US_CPI!$A:$B,2,0)</f>
        <v>191</v>
      </c>
      <c r="E72">
        <f>VLOOKUP(A72,HCPI!$A:$B,2,0)</f>
        <v>83.53</v>
      </c>
      <c r="F72">
        <f t="shared" si="15"/>
        <v>2.2866036154674965</v>
      </c>
      <c r="G72" s="20">
        <f t="shared" si="20"/>
        <v>2.2837660007177893</v>
      </c>
      <c r="H72" s="20">
        <f t="shared" si="21"/>
        <v>2.837614749707118E-3</v>
      </c>
      <c r="I72">
        <f>VLOOKUP(A72,US_Bal_Trade!$A:$B,2,0)</f>
        <v>-58819</v>
      </c>
      <c r="J72">
        <f>VLOOKUP(A72,CA_EU!$A:$D,4,0)</f>
        <v>327</v>
      </c>
      <c r="K72">
        <f t="shared" si="16"/>
        <v>-179.87461773700306</v>
      </c>
      <c r="L72">
        <f t="shared" si="22"/>
        <v>-7.0972365702479339</v>
      </c>
      <c r="M72">
        <f t="shared" si="23"/>
        <v>-172.77738116675513</v>
      </c>
      <c r="N72">
        <f>VLOOKUP(A72,'10_EuroBond'!$A:$D,4,0)</f>
        <v>3.8687</v>
      </c>
      <c r="O72">
        <f>VLOOKUP(A72,'10_US_Bond'!$A:$B,2,0)</f>
        <v>4.1900000000000004</v>
      </c>
      <c r="P72">
        <f t="shared" si="17"/>
        <v>1.0830511541344638</v>
      </c>
      <c r="Q72">
        <f t="shared" si="24"/>
        <v>1.0303060762929084</v>
      </c>
      <c r="R72">
        <f t="shared" si="25"/>
        <v>5.2745077841555466E-2</v>
      </c>
      <c r="S72">
        <f>VLOOKUP(A72,US_M3!$A:$B,2,0)</f>
        <v>6368100000000</v>
      </c>
      <c r="T72">
        <f>VLOOKUP(A72,EU_M3!$A:$D,4,0)</f>
        <v>6489029</v>
      </c>
      <c r="U72">
        <f t="shared" si="18"/>
        <v>981364.08390222944</v>
      </c>
      <c r="V72">
        <f t="shared" si="26"/>
        <v>981948.97996631451</v>
      </c>
      <c r="W72">
        <f t="shared" si="27"/>
        <v>-584.89606408507098</v>
      </c>
      <c r="X72">
        <f>VLOOKUP(A72,us_uk!$A:$B,2,0)</f>
        <v>1.8607</v>
      </c>
      <c r="Y72">
        <f t="shared" si="28"/>
        <v>1.8077000000000001</v>
      </c>
      <c r="Z72">
        <f t="shared" si="29"/>
        <v>5.2999999999999936E-2</v>
      </c>
    </row>
    <row r="73" spans="1:26" x14ac:dyDescent="0.25">
      <c r="A73" s="3">
        <v>38322</v>
      </c>
      <c r="B73">
        <f>VLOOKUP(A73,FX!$A:$B,2,0)</f>
        <v>1.3406</v>
      </c>
      <c r="C73">
        <f t="shared" si="19"/>
        <v>4.0899999999999936E-2</v>
      </c>
      <c r="D73">
        <f>VLOOKUP($A73,US_CPI!$A:$B,2,0)</f>
        <v>190.3</v>
      </c>
      <c r="E73">
        <f>VLOOKUP(A73,HCPI!$A:$B,2,0)</f>
        <v>83.85</v>
      </c>
      <c r="F73">
        <f t="shared" si="15"/>
        <v>2.2695289206917115</v>
      </c>
      <c r="G73" s="20">
        <f t="shared" si="20"/>
        <v>2.2866036154674965</v>
      </c>
      <c r="H73" s="20">
        <f t="shared" si="21"/>
        <v>-1.7074694775784938E-2</v>
      </c>
      <c r="I73">
        <f>VLOOKUP(A73,US_Bal_Trade!$A:$B,2,0)</f>
        <v>-54500</v>
      </c>
      <c r="J73">
        <f>VLOOKUP(A73,CA_EU!$A:$D,4,0)</f>
        <v>6248</v>
      </c>
      <c r="K73">
        <f t="shared" si="16"/>
        <v>-8.7227912932138292</v>
      </c>
      <c r="L73">
        <f t="shared" si="22"/>
        <v>-179.87461773700306</v>
      </c>
      <c r="M73">
        <f t="shared" si="23"/>
        <v>171.15182644378925</v>
      </c>
      <c r="N73">
        <f>VLOOKUP(A73,'10_EuroBond'!$A:$D,4,0)</f>
        <v>3.6892999999999998</v>
      </c>
      <c r="O73">
        <f>VLOOKUP(A73,'10_US_Bond'!$A:$B,2,0)</f>
        <v>4.2300000000000004</v>
      </c>
      <c r="P73">
        <f t="shared" si="17"/>
        <v>1.146558967825875</v>
      </c>
      <c r="Q73">
        <f t="shared" si="24"/>
        <v>1.0830511541344638</v>
      </c>
      <c r="R73">
        <f t="shared" si="25"/>
        <v>6.3507813691411119E-2</v>
      </c>
      <c r="S73">
        <f>VLOOKUP(A73,US_M3!$A:$B,2,0)</f>
        <v>6386800000000</v>
      </c>
      <c r="T73">
        <f>VLOOKUP(A73,EU_M3!$A:$D,4,0)</f>
        <v>6538998</v>
      </c>
      <c r="U73">
        <f t="shared" si="18"/>
        <v>976724.56850422651</v>
      </c>
      <c r="V73">
        <f t="shared" si="26"/>
        <v>981364.08390222944</v>
      </c>
      <c r="W73">
        <f t="shared" si="27"/>
        <v>-4639.5153980029281</v>
      </c>
      <c r="X73">
        <f>VLOOKUP(A73,us_uk!$A:$B,2,0)</f>
        <v>1.9286000000000001</v>
      </c>
      <c r="Y73">
        <f t="shared" si="28"/>
        <v>1.8607</v>
      </c>
      <c r="Z73">
        <f t="shared" si="29"/>
        <v>6.7900000000000071E-2</v>
      </c>
    </row>
    <row r="74" spans="1:26" x14ac:dyDescent="0.25">
      <c r="A74" s="3">
        <v>38353</v>
      </c>
      <c r="B74">
        <f>VLOOKUP(A74,FX!$A:$B,2,0)</f>
        <v>1.3123</v>
      </c>
      <c r="C74">
        <f t="shared" si="19"/>
        <v>-2.8299999999999992E-2</v>
      </c>
      <c r="D74">
        <f>VLOOKUP($A74,US_CPI!$A:$B,2,0)</f>
        <v>190.7</v>
      </c>
      <c r="E74">
        <f>VLOOKUP(A74,HCPI!$A:$B,2,0)</f>
        <v>83.33</v>
      </c>
      <c r="F74">
        <f t="shared" si="15"/>
        <v>2.2884915396615866</v>
      </c>
      <c r="G74" s="20">
        <f t="shared" si="20"/>
        <v>2.2695289206917115</v>
      </c>
      <c r="H74" s="20">
        <f t="shared" si="21"/>
        <v>1.8962618969875056E-2</v>
      </c>
      <c r="I74">
        <f>VLOOKUP(A74,US_Bal_Trade!$A:$B,2,0)</f>
        <v>-55561</v>
      </c>
      <c r="J74">
        <f>VLOOKUP(A74,CA_EU!$A:$D,4,0)</f>
        <v>-1607</v>
      </c>
      <c r="K74">
        <f t="shared" si="16"/>
        <v>34.574362165525827</v>
      </c>
      <c r="L74">
        <f t="shared" si="22"/>
        <v>-8.7227912932138292</v>
      </c>
      <c r="M74">
        <f t="shared" si="23"/>
        <v>43.297153458739658</v>
      </c>
      <c r="N74">
        <f>VLOOKUP(A74,'10_EuroBond'!$A:$D,4,0)</f>
        <v>3.6335999999999999</v>
      </c>
      <c r="O74">
        <f>VLOOKUP(A74,'10_US_Bond'!$A:$B,2,0)</f>
        <v>4.22</v>
      </c>
      <c r="P74">
        <f t="shared" si="17"/>
        <v>1.161382650814619</v>
      </c>
      <c r="Q74">
        <f t="shared" si="24"/>
        <v>1.146558967825875</v>
      </c>
      <c r="R74">
        <f t="shared" si="25"/>
        <v>1.4823682988744036E-2</v>
      </c>
      <c r="S74">
        <f>VLOOKUP(A74,US_M3!$A:$B,2,0)</f>
        <v>6393200000000</v>
      </c>
      <c r="T74">
        <f>VLOOKUP(A74,EU_M3!$A:$D,4,0)</f>
        <v>6574796</v>
      </c>
      <c r="U74">
        <f t="shared" si="18"/>
        <v>972379.97954613343</v>
      </c>
      <c r="V74">
        <f t="shared" si="26"/>
        <v>976724.56850422651</v>
      </c>
      <c r="W74">
        <f t="shared" si="27"/>
        <v>-4344.5889580930816</v>
      </c>
      <c r="X74">
        <f>VLOOKUP(A74,us_uk!$A:$B,2,0)</f>
        <v>1.8796999999999999</v>
      </c>
      <c r="Y74">
        <f t="shared" si="28"/>
        <v>1.9286000000000001</v>
      </c>
      <c r="Z74">
        <f t="shared" si="29"/>
        <v>-4.8900000000000166E-2</v>
      </c>
    </row>
    <row r="75" spans="1:26" x14ac:dyDescent="0.25">
      <c r="A75" s="3">
        <v>38384</v>
      </c>
      <c r="B75">
        <f>VLOOKUP(A75,FX!$A:$B,2,0)</f>
        <v>1.3012999999999999</v>
      </c>
      <c r="C75">
        <f t="shared" si="19"/>
        <v>-1.1000000000000121E-2</v>
      </c>
      <c r="D75">
        <f>VLOOKUP($A75,US_CPI!$A:$B,2,0)</f>
        <v>191.8</v>
      </c>
      <c r="E75">
        <f>VLOOKUP(A75,HCPI!$A:$B,2,0)</f>
        <v>83.64</v>
      </c>
      <c r="F75">
        <f t="shared" si="15"/>
        <v>2.293161166905787</v>
      </c>
      <c r="G75" s="20">
        <f t="shared" si="20"/>
        <v>2.2884915396615866</v>
      </c>
      <c r="H75" s="20">
        <f t="shared" si="21"/>
        <v>4.6696272442003917E-3</v>
      </c>
      <c r="I75">
        <f>VLOOKUP(A75,US_Bal_Trade!$A:$B,2,0)</f>
        <v>-57454</v>
      </c>
      <c r="J75">
        <f>VLOOKUP(A75,CA_EU!$A:$D,4,0)</f>
        <v>4282</v>
      </c>
      <c r="K75">
        <f t="shared" si="16"/>
        <v>-13.417561886968706</v>
      </c>
      <c r="L75">
        <f t="shared" si="22"/>
        <v>34.574362165525827</v>
      </c>
      <c r="M75">
        <f t="shared" si="23"/>
        <v>-47.991924052494532</v>
      </c>
      <c r="N75">
        <f>VLOOKUP(A75,'10_EuroBond'!$A:$D,4,0)</f>
        <v>3.6153</v>
      </c>
      <c r="O75">
        <f>VLOOKUP(A75,'10_US_Bond'!$A:$B,2,0)</f>
        <v>4.17</v>
      </c>
      <c r="P75">
        <f t="shared" si="17"/>
        <v>1.153431250518629</v>
      </c>
      <c r="Q75">
        <f t="shared" si="24"/>
        <v>1.161382650814619</v>
      </c>
      <c r="R75">
        <f t="shared" si="25"/>
        <v>-7.9514002959899521E-3</v>
      </c>
      <c r="S75">
        <f>VLOOKUP(A75,US_M3!$A:$B,2,0)</f>
        <v>6401300000000</v>
      </c>
      <c r="T75">
        <f>VLOOKUP(A75,EU_M3!$A:$D,4,0)</f>
        <v>6610797</v>
      </c>
      <c r="U75">
        <f t="shared" si="18"/>
        <v>968309.87247074745</v>
      </c>
      <c r="V75">
        <f t="shared" si="26"/>
        <v>972379.97954613343</v>
      </c>
      <c r="W75">
        <f t="shared" si="27"/>
        <v>-4070.1070753859822</v>
      </c>
      <c r="X75">
        <f>VLOOKUP(A75,us_uk!$A:$B,2,0)</f>
        <v>1.8871</v>
      </c>
      <c r="Y75">
        <f t="shared" si="28"/>
        <v>1.8796999999999999</v>
      </c>
      <c r="Z75">
        <f t="shared" si="29"/>
        <v>7.4000000000000732E-3</v>
      </c>
    </row>
    <row r="76" spans="1:26" x14ac:dyDescent="0.25">
      <c r="A76" s="3">
        <v>38412</v>
      </c>
      <c r="B76">
        <f>VLOOKUP(A76,FX!$A:$B,2,0)</f>
        <v>1.3185</v>
      </c>
      <c r="C76">
        <f t="shared" si="19"/>
        <v>1.7200000000000104E-2</v>
      </c>
      <c r="D76">
        <f>VLOOKUP($A76,US_CPI!$A:$B,2,0)</f>
        <v>193.3</v>
      </c>
      <c r="E76">
        <f>VLOOKUP(A76,HCPI!$A:$B,2,0)</f>
        <v>84.25</v>
      </c>
      <c r="F76">
        <f t="shared" si="15"/>
        <v>2.2943620178041546</v>
      </c>
      <c r="G76" s="20">
        <f t="shared" si="20"/>
        <v>2.293161166905787</v>
      </c>
      <c r="H76" s="20">
        <f t="shared" si="21"/>
        <v>1.2008508983676336E-3</v>
      </c>
      <c r="I76">
        <f>VLOOKUP(A76,US_Bal_Trade!$A:$B,2,0)</f>
        <v>-52619</v>
      </c>
      <c r="J76">
        <f>VLOOKUP(A76,CA_EU!$A:$D,4,0)</f>
        <v>1210</v>
      </c>
      <c r="K76">
        <f t="shared" si="16"/>
        <v>-43.486776859504133</v>
      </c>
      <c r="L76">
        <f t="shared" si="22"/>
        <v>-13.417561886968706</v>
      </c>
      <c r="M76">
        <f t="shared" si="23"/>
        <v>-30.069214972535427</v>
      </c>
      <c r="N76">
        <f>VLOOKUP(A76,'10_EuroBond'!$A:$D,4,0)</f>
        <v>3.7625000000000002</v>
      </c>
      <c r="O76">
        <f>VLOOKUP(A76,'10_US_Bond'!$A:$B,2,0)</f>
        <v>4.5</v>
      </c>
      <c r="P76">
        <f t="shared" si="17"/>
        <v>1.1960132890365447</v>
      </c>
      <c r="Q76">
        <f t="shared" si="24"/>
        <v>1.153431250518629</v>
      </c>
      <c r="R76">
        <f t="shared" si="25"/>
        <v>4.2582038517915644E-2</v>
      </c>
      <c r="S76">
        <f>VLOOKUP(A76,US_M3!$A:$B,2,0)</f>
        <v>6410800000000</v>
      </c>
      <c r="T76">
        <f>VLOOKUP(A76,EU_M3!$A:$D,4,0)</f>
        <v>6634868</v>
      </c>
      <c r="U76">
        <f t="shared" si="18"/>
        <v>966228.7177378661</v>
      </c>
      <c r="V76">
        <f t="shared" si="26"/>
        <v>968309.87247074745</v>
      </c>
      <c r="W76">
        <f t="shared" si="27"/>
        <v>-2081.1547328813467</v>
      </c>
      <c r="X76">
        <f>VLOOKUP(A76,us_uk!$A:$B,2,0)</f>
        <v>1.9043000000000001</v>
      </c>
      <c r="Y76">
        <f t="shared" si="28"/>
        <v>1.8871</v>
      </c>
      <c r="Z76">
        <f t="shared" si="29"/>
        <v>1.7200000000000104E-2</v>
      </c>
    </row>
    <row r="77" spans="1:26" x14ac:dyDescent="0.25">
      <c r="A77" s="3">
        <v>38443</v>
      </c>
      <c r="B77">
        <f>VLOOKUP(A77,FX!$A:$B,2,0)</f>
        <v>1.2943</v>
      </c>
      <c r="C77">
        <f t="shared" si="19"/>
        <v>-2.4199999999999999E-2</v>
      </c>
      <c r="D77">
        <f>VLOOKUP($A77,US_CPI!$A:$B,2,0)</f>
        <v>194.6</v>
      </c>
      <c r="E77">
        <f>VLOOKUP(A77,HCPI!$A:$B,2,0)</f>
        <v>84.61</v>
      </c>
      <c r="F77">
        <f t="shared" si="15"/>
        <v>2.2999645431982034</v>
      </c>
      <c r="G77" s="20">
        <f t="shared" si="20"/>
        <v>2.2943620178041546</v>
      </c>
      <c r="H77" s="20">
        <f t="shared" si="21"/>
        <v>5.6025253940488184E-3</v>
      </c>
      <c r="I77">
        <f>VLOOKUP(A77,US_Bal_Trade!$A:$B,2,0)</f>
        <v>-57115</v>
      </c>
      <c r="J77">
        <f>VLOOKUP(A77,CA_EU!$A:$D,4,0)</f>
        <v>-1847</v>
      </c>
      <c r="K77">
        <f t="shared" si="16"/>
        <v>30.923118570655117</v>
      </c>
      <c r="L77">
        <f t="shared" si="22"/>
        <v>-43.486776859504133</v>
      </c>
      <c r="M77">
        <f t="shared" si="23"/>
        <v>74.409895430159253</v>
      </c>
      <c r="N77">
        <f>VLOOKUP(A77,'10_EuroBond'!$A:$D,4,0)</f>
        <v>3.5709</v>
      </c>
      <c r="O77">
        <f>VLOOKUP(A77,'10_US_Bond'!$A:$B,2,0)</f>
        <v>4.34</v>
      </c>
      <c r="P77">
        <f t="shared" si="17"/>
        <v>1.2153798762216808</v>
      </c>
      <c r="Q77">
        <f t="shared" si="24"/>
        <v>1.1960132890365447</v>
      </c>
      <c r="R77">
        <f t="shared" si="25"/>
        <v>1.9366587185136064E-2</v>
      </c>
      <c r="S77">
        <f>VLOOKUP(A77,US_M3!$A:$B,2,0)</f>
        <v>6423800000000</v>
      </c>
      <c r="T77">
        <f>VLOOKUP(A77,EU_M3!$A:$D,4,0)</f>
        <v>6678215</v>
      </c>
      <c r="U77">
        <f t="shared" si="18"/>
        <v>961903.74224250042</v>
      </c>
      <c r="V77">
        <f t="shared" si="26"/>
        <v>966228.7177378661</v>
      </c>
      <c r="W77">
        <f t="shared" si="27"/>
        <v>-4324.9754953656811</v>
      </c>
      <c r="X77">
        <f>VLOOKUP(A77,us_uk!$A:$B,2,0)</f>
        <v>1.8960999999999999</v>
      </c>
      <c r="Y77">
        <f t="shared" si="28"/>
        <v>1.9043000000000001</v>
      </c>
      <c r="Z77">
        <f t="shared" si="29"/>
        <v>-8.2000000000002071E-3</v>
      </c>
    </row>
    <row r="78" spans="1:26" x14ac:dyDescent="0.25">
      <c r="A78" s="3">
        <v>38473</v>
      </c>
      <c r="B78">
        <f>VLOOKUP(A78,FX!$A:$B,2,0)</f>
        <v>1.2697000000000001</v>
      </c>
      <c r="C78">
        <f t="shared" si="19"/>
        <v>-2.4599999999999955E-2</v>
      </c>
      <c r="D78">
        <f>VLOOKUP($A78,US_CPI!$A:$B,2,0)</f>
        <v>194.4</v>
      </c>
      <c r="E78">
        <f>VLOOKUP(A78,HCPI!$A:$B,2,0)</f>
        <v>84.79</v>
      </c>
      <c r="F78">
        <f t="shared" si="15"/>
        <v>2.2927231984903877</v>
      </c>
      <c r="G78" s="20">
        <f t="shared" si="20"/>
        <v>2.2999645431982034</v>
      </c>
      <c r="H78" s="20">
        <f t="shared" si="21"/>
        <v>-7.2413447078156779E-3</v>
      </c>
      <c r="I78">
        <f>VLOOKUP(A78,US_Bal_Trade!$A:$B,2,0)</f>
        <v>-56264</v>
      </c>
      <c r="J78">
        <f>VLOOKUP(A78,CA_EU!$A:$D,4,0)</f>
        <v>4127</v>
      </c>
      <c r="K78">
        <f t="shared" si="16"/>
        <v>-13.633147564817058</v>
      </c>
      <c r="L78">
        <f t="shared" si="22"/>
        <v>30.923118570655117</v>
      </c>
      <c r="M78">
        <f t="shared" si="23"/>
        <v>-44.556266135472171</v>
      </c>
      <c r="N78">
        <f>VLOOKUP(A78,'10_EuroBond'!$A:$D,4,0)</f>
        <v>3.4074</v>
      </c>
      <c r="O78">
        <f>VLOOKUP(A78,'10_US_Bond'!$A:$B,2,0)</f>
        <v>4.1399999999999997</v>
      </c>
      <c r="P78">
        <f t="shared" si="17"/>
        <v>1.2150026413100896</v>
      </c>
      <c r="Q78">
        <f t="shared" si="24"/>
        <v>1.2153798762216808</v>
      </c>
      <c r="R78">
        <f t="shared" si="25"/>
        <v>-3.7723491159113998E-4</v>
      </c>
      <c r="S78">
        <f>VLOOKUP(A78,US_M3!$A:$B,2,0)</f>
        <v>6440900000000</v>
      </c>
      <c r="T78">
        <f>VLOOKUP(A78,EU_M3!$A:$D,4,0)</f>
        <v>6731956</v>
      </c>
      <c r="U78">
        <f t="shared" si="18"/>
        <v>956765.01747783262</v>
      </c>
      <c r="V78">
        <f t="shared" si="26"/>
        <v>961903.74224250042</v>
      </c>
      <c r="W78">
        <f t="shared" si="27"/>
        <v>-5138.7247646678006</v>
      </c>
      <c r="X78">
        <f>VLOOKUP(A78,us_uk!$A:$B,2,0)</f>
        <v>1.8559000000000001</v>
      </c>
      <c r="Y78">
        <f t="shared" si="28"/>
        <v>1.8960999999999999</v>
      </c>
      <c r="Z78">
        <f t="shared" si="29"/>
        <v>-4.0199999999999791E-2</v>
      </c>
    </row>
    <row r="79" spans="1:26" x14ac:dyDescent="0.25">
      <c r="A79" s="3">
        <v>38504</v>
      </c>
      <c r="B79">
        <f>VLOOKUP(A79,FX!$A:$B,2,0)</f>
        <v>1.2155</v>
      </c>
      <c r="C79">
        <f t="shared" si="19"/>
        <v>-5.4200000000000026E-2</v>
      </c>
      <c r="D79">
        <f>VLOOKUP($A79,US_CPI!$A:$B,2,0)</f>
        <v>194.5</v>
      </c>
      <c r="E79">
        <f>VLOOKUP(A79,HCPI!$A:$B,2,0)</f>
        <v>84.89</v>
      </c>
      <c r="F79">
        <f t="shared" si="15"/>
        <v>2.2912003769584168</v>
      </c>
      <c r="G79" s="20">
        <f t="shared" si="20"/>
        <v>2.2927231984903877</v>
      </c>
      <c r="H79" s="20">
        <f t="shared" si="21"/>
        <v>-1.5228215319709193E-3</v>
      </c>
      <c r="I79">
        <f>VLOOKUP(A79,US_Bal_Trade!$A:$B,2,0)</f>
        <v>-58260</v>
      </c>
      <c r="J79">
        <f>VLOOKUP(A79,CA_EU!$A:$D,4,0)</f>
        <v>2214</v>
      </c>
      <c r="K79">
        <f t="shared" si="16"/>
        <v>-26.314363143631436</v>
      </c>
      <c r="L79">
        <f t="shared" si="22"/>
        <v>-13.633147564817058</v>
      </c>
      <c r="M79">
        <f t="shared" si="23"/>
        <v>-12.681215578814378</v>
      </c>
      <c r="N79">
        <f>VLOOKUP(A79,'10_EuroBond'!$A:$D,4,0)</f>
        <v>3.2541000000000002</v>
      </c>
      <c r="O79">
        <f>VLOOKUP(A79,'10_US_Bond'!$A:$B,2,0)</f>
        <v>4</v>
      </c>
      <c r="P79">
        <f t="shared" si="17"/>
        <v>1.2292185243231615</v>
      </c>
      <c r="Q79">
        <f t="shared" si="24"/>
        <v>1.2150026413100896</v>
      </c>
      <c r="R79">
        <f t="shared" si="25"/>
        <v>1.4215883013071862E-2</v>
      </c>
      <c r="S79">
        <f>VLOOKUP(A79,US_M3!$A:$B,2,0)</f>
        <v>6473400000000</v>
      </c>
      <c r="T79">
        <f>VLOOKUP(A79,EU_M3!$A:$D,4,0)</f>
        <v>6809197</v>
      </c>
      <c r="U79">
        <f t="shared" si="18"/>
        <v>950684.78706079442</v>
      </c>
      <c r="V79">
        <f t="shared" si="26"/>
        <v>956765.01747783262</v>
      </c>
      <c r="W79">
        <f t="shared" si="27"/>
        <v>-6080.2304170381976</v>
      </c>
      <c r="X79">
        <f>VLOOKUP(A79,us_uk!$A:$B,2,0)</f>
        <v>1.8177000000000001</v>
      </c>
      <c r="Y79">
        <f t="shared" si="28"/>
        <v>1.8559000000000001</v>
      </c>
      <c r="Z79">
        <f t="shared" si="29"/>
        <v>-3.8200000000000012E-2</v>
      </c>
    </row>
    <row r="80" spans="1:26" x14ac:dyDescent="0.25">
      <c r="A80" s="3">
        <v>38534</v>
      </c>
      <c r="B80">
        <f>VLOOKUP(A80,FX!$A:$B,2,0)</f>
        <v>1.2040999999999999</v>
      </c>
      <c r="C80">
        <f t="shared" si="19"/>
        <v>-1.1400000000000077E-2</v>
      </c>
      <c r="D80">
        <f>VLOOKUP($A80,US_CPI!$A:$B,2,0)</f>
        <v>195.4</v>
      </c>
      <c r="E80">
        <f>VLOOKUP(A80,HCPI!$A:$B,2,0)</f>
        <v>84.79</v>
      </c>
      <c r="F80">
        <f t="shared" si="15"/>
        <v>2.3045170421040218</v>
      </c>
      <c r="G80" s="20">
        <f t="shared" si="20"/>
        <v>2.2912003769584168</v>
      </c>
      <c r="H80" s="20">
        <f t="shared" si="21"/>
        <v>1.3316665145604922E-2</v>
      </c>
      <c r="I80">
        <f>VLOOKUP(A80,US_Bal_Trade!$A:$B,2,0)</f>
        <v>-58063</v>
      </c>
      <c r="J80">
        <f>VLOOKUP(A80,CA_EU!$A:$D,4,0)</f>
        <v>1587</v>
      </c>
      <c r="K80">
        <f t="shared" si="16"/>
        <v>-36.586641461877754</v>
      </c>
      <c r="L80">
        <f t="shared" si="22"/>
        <v>-26.314363143631436</v>
      </c>
      <c r="M80">
        <f t="shared" si="23"/>
        <v>-10.272278318246318</v>
      </c>
      <c r="N80">
        <f>VLOOKUP(A80,'10_EuroBond'!$A:$D,4,0)</f>
        <v>3.3159999999999998</v>
      </c>
      <c r="O80">
        <f>VLOOKUP(A80,'10_US_Bond'!$A:$B,2,0)</f>
        <v>4.18</v>
      </c>
      <c r="P80">
        <f t="shared" si="17"/>
        <v>1.2605548854041013</v>
      </c>
      <c r="Q80">
        <f t="shared" si="24"/>
        <v>1.2292185243231615</v>
      </c>
      <c r="R80">
        <f t="shared" si="25"/>
        <v>3.1336361080939845E-2</v>
      </c>
      <c r="S80">
        <f>VLOOKUP(A80,US_M3!$A:$B,2,0)</f>
        <v>6504900000000</v>
      </c>
      <c r="T80">
        <f>VLOOKUP(A80,EU_M3!$A:$D,4,0)</f>
        <v>6872526</v>
      </c>
      <c r="U80">
        <f t="shared" si="18"/>
        <v>946507.87788943981</v>
      </c>
      <c r="V80">
        <f t="shared" si="26"/>
        <v>950684.78706079442</v>
      </c>
      <c r="W80">
        <f t="shared" si="27"/>
        <v>-4176.9091713546077</v>
      </c>
      <c r="X80">
        <f>VLOOKUP(A80,us_uk!$A:$B,2,0)</f>
        <v>1.7506999999999999</v>
      </c>
      <c r="Y80">
        <f t="shared" si="28"/>
        <v>1.8177000000000001</v>
      </c>
      <c r="Z80">
        <f t="shared" si="29"/>
        <v>-6.7000000000000171E-2</v>
      </c>
    </row>
    <row r="81" spans="1:26" x14ac:dyDescent="0.25">
      <c r="A81" s="3">
        <v>38565</v>
      </c>
      <c r="B81">
        <f>VLOOKUP(A81,FX!$A:$B,2,0)</f>
        <v>1.2295</v>
      </c>
      <c r="C81">
        <f t="shared" si="19"/>
        <v>2.5400000000000089E-2</v>
      </c>
      <c r="D81">
        <f>VLOOKUP($A81,US_CPI!$A:$B,2,0)</f>
        <v>196.4</v>
      </c>
      <c r="E81">
        <f>VLOOKUP(A81,HCPI!$A:$B,2,0)</f>
        <v>84.99</v>
      </c>
      <c r="F81">
        <f t="shared" si="15"/>
        <v>2.3108601011883754</v>
      </c>
      <c r="G81" s="20">
        <f t="shared" si="20"/>
        <v>2.3045170421040218</v>
      </c>
      <c r="H81" s="20">
        <f t="shared" si="21"/>
        <v>6.3430590843536194E-3</v>
      </c>
      <c r="I81">
        <f>VLOOKUP(A81,US_Bal_Trade!$A:$B,2,0)</f>
        <v>-58388</v>
      </c>
      <c r="J81">
        <f>VLOOKUP(A81,CA_EU!$A:$D,4,0)</f>
        <v>-3916</v>
      </c>
      <c r="K81">
        <f t="shared" si="16"/>
        <v>14.910112359550562</v>
      </c>
      <c r="L81">
        <f t="shared" si="22"/>
        <v>-36.586641461877754</v>
      </c>
      <c r="M81">
        <f t="shared" si="23"/>
        <v>51.496753821428314</v>
      </c>
      <c r="N81">
        <f>VLOOKUP(A81,'10_EuroBond'!$A:$D,4,0)</f>
        <v>3.3155000000000001</v>
      </c>
      <c r="O81">
        <f>VLOOKUP(A81,'10_US_Bond'!$A:$B,2,0)</f>
        <v>4.26</v>
      </c>
      <c r="P81">
        <f t="shared" si="17"/>
        <v>1.2848740763082491</v>
      </c>
      <c r="Q81">
        <f t="shared" si="24"/>
        <v>1.2605548854041013</v>
      </c>
      <c r="R81">
        <f t="shared" si="25"/>
        <v>2.4319190904147803E-2</v>
      </c>
      <c r="S81">
        <f>VLOOKUP(A81,US_M3!$A:$B,2,0)</f>
        <v>6537800000000</v>
      </c>
      <c r="T81">
        <f>VLOOKUP(A81,EU_M3!$A:$D,4,0)</f>
        <v>6914394</v>
      </c>
      <c r="U81">
        <f t="shared" si="18"/>
        <v>945534.77860821935</v>
      </c>
      <c r="V81">
        <f t="shared" si="26"/>
        <v>946507.87788943981</v>
      </c>
      <c r="W81">
        <f t="shared" si="27"/>
        <v>-973.09928122046404</v>
      </c>
      <c r="X81">
        <f>VLOOKUP(A81,us_uk!$A:$B,2,0)</f>
        <v>1.7944</v>
      </c>
      <c r="Y81">
        <f t="shared" si="28"/>
        <v>1.7506999999999999</v>
      </c>
      <c r="Z81">
        <f t="shared" si="29"/>
        <v>4.3700000000000072E-2</v>
      </c>
    </row>
    <row r="82" spans="1:26" x14ac:dyDescent="0.25">
      <c r="A82" s="3">
        <v>38596</v>
      </c>
      <c r="B82">
        <f>VLOOKUP(A82,FX!$A:$B,2,0)</f>
        <v>1.2234</v>
      </c>
      <c r="C82">
        <f t="shared" si="19"/>
        <v>-6.0999999999999943E-3</v>
      </c>
      <c r="D82">
        <f>VLOOKUP($A82,US_CPI!$A:$B,2,0)</f>
        <v>198.8</v>
      </c>
      <c r="E82">
        <f>VLOOKUP(A82,HCPI!$A:$B,2,0)</f>
        <v>85.44</v>
      </c>
      <c r="F82">
        <f t="shared" si="15"/>
        <v>2.3267790262172285</v>
      </c>
      <c r="G82" s="20">
        <f t="shared" si="20"/>
        <v>2.3108601011883754</v>
      </c>
      <c r="H82" s="20">
        <f t="shared" si="21"/>
        <v>1.591892502885317E-2</v>
      </c>
      <c r="I82">
        <f>VLOOKUP(A82,US_Bal_Trade!$A:$B,2,0)</f>
        <v>-64923</v>
      </c>
      <c r="J82">
        <f>VLOOKUP(A82,CA_EU!$A:$D,4,0)</f>
        <v>2008</v>
      </c>
      <c r="K82">
        <f t="shared" si="16"/>
        <v>-32.332171314741039</v>
      </c>
      <c r="L82">
        <f t="shared" si="22"/>
        <v>14.910112359550562</v>
      </c>
      <c r="M82">
        <f t="shared" si="23"/>
        <v>-47.242283674291599</v>
      </c>
      <c r="N82">
        <f>VLOOKUP(A82,'10_EuroBond'!$A:$D,4,0)</f>
        <v>3.1555</v>
      </c>
      <c r="O82">
        <f>VLOOKUP(A82,'10_US_Bond'!$A:$B,2,0)</f>
        <v>4.2</v>
      </c>
      <c r="P82">
        <f t="shared" si="17"/>
        <v>1.3310093487561401</v>
      </c>
      <c r="Q82">
        <f t="shared" si="24"/>
        <v>1.2848740763082491</v>
      </c>
      <c r="R82">
        <f t="shared" si="25"/>
        <v>4.6135272447890951E-2</v>
      </c>
      <c r="S82">
        <f>VLOOKUP(A82,US_M3!$A:$B,2,0)</f>
        <v>6571500000000</v>
      </c>
      <c r="T82">
        <f>VLOOKUP(A82,EU_M3!$A:$D,4,0)</f>
        <v>6964825</v>
      </c>
      <c r="U82">
        <f t="shared" si="18"/>
        <v>943526.93714486726</v>
      </c>
      <c r="V82">
        <f t="shared" si="26"/>
        <v>945534.77860821935</v>
      </c>
      <c r="W82">
        <f t="shared" si="27"/>
        <v>-2007.8414633520879</v>
      </c>
      <c r="X82">
        <f>VLOOKUP(A82,us_uk!$A:$B,2,0)</f>
        <v>1.8064</v>
      </c>
      <c r="Y82">
        <f t="shared" si="28"/>
        <v>1.7944</v>
      </c>
      <c r="Z82">
        <f t="shared" si="29"/>
        <v>1.2000000000000011E-2</v>
      </c>
    </row>
    <row r="83" spans="1:26" x14ac:dyDescent="0.25">
      <c r="A83" s="3">
        <v>38626</v>
      </c>
      <c r="B83">
        <f>VLOOKUP(A83,FX!$A:$B,2,0)</f>
        <v>1.2021999999999999</v>
      </c>
      <c r="C83">
        <f t="shared" si="19"/>
        <v>-2.1200000000000108E-2</v>
      </c>
      <c r="D83">
        <f>VLOOKUP($A83,US_CPI!$A:$B,2,0)</f>
        <v>199.2</v>
      </c>
      <c r="E83">
        <f>VLOOKUP(A83,HCPI!$A:$B,2,0)</f>
        <v>85.66</v>
      </c>
      <c r="F83">
        <f t="shared" si="15"/>
        <v>2.3254727994396451</v>
      </c>
      <c r="G83" s="20">
        <f t="shared" si="20"/>
        <v>2.3267790262172285</v>
      </c>
      <c r="H83" s="20">
        <f t="shared" si="21"/>
        <v>-1.306226777583408E-3</v>
      </c>
      <c r="I83">
        <f>VLOOKUP(A83,US_Bal_Trade!$A:$B,2,0)</f>
        <v>-67140</v>
      </c>
      <c r="J83">
        <f>VLOOKUP(A83,CA_EU!$A:$D,4,0)</f>
        <v>1678</v>
      </c>
      <c r="K83">
        <f t="shared" si="16"/>
        <v>-40.011918951132301</v>
      </c>
      <c r="L83">
        <f t="shared" si="22"/>
        <v>-32.332171314741039</v>
      </c>
      <c r="M83">
        <f t="shared" si="23"/>
        <v>-7.6797476363912622</v>
      </c>
      <c r="N83">
        <f>VLOOKUP(A83,'10_EuroBond'!$A:$D,4,0)</f>
        <v>3.3233999999999999</v>
      </c>
      <c r="O83">
        <f>VLOOKUP(A83,'10_US_Bond'!$A:$B,2,0)</f>
        <v>4.46</v>
      </c>
      <c r="P83">
        <f t="shared" si="17"/>
        <v>1.3419991574893182</v>
      </c>
      <c r="Q83">
        <f t="shared" si="24"/>
        <v>1.3310093487561401</v>
      </c>
      <c r="R83">
        <f t="shared" si="25"/>
        <v>1.0989808733178119E-2</v>
      </c>
      <c r="S83">
        <f>VLOOKUP(A83,US_M3!$A:$B,2,0)</f>
        <v>6605600000000</v>
      </c>
      <c r="T83">
        <f>VLOOKUP(A83,EU_M3!$A:$D,4,0)</f>
        <v>6992758</v>
      </c>
      <c r="U83">
        <f t="shared" si="18"/>
        <v>944634.43465368031</v>
      </c>
      <c r="V83">
        <f t="shared" si="26"/>
        <v>943526.93714486726</v>
      </c>
      <c r="W83">
        <f t="shared" si="27"/>
        <v>1107.497508813045</v>
      </c>
      <c r="X83">
        <f>VLOOKUP(A83,us_uk!$A:$B,2,0)</f>
        <v>1.7650999999999999</v>
      </c>
      <c r="Y83">
        <f t="shared" si="28"/>
        <v>1.8064</v>
      </c>
      <c r="Z83">
        <f t="shared" si="29"/>
        <v>-4.1300000000000114E-2</v>
      </c>
    </row>
    <row r="84" spans="1:26" x14ac:dyDescent="0.25">
      <c r="A84" s="3">
        <v>38657</v>
      </c>
      <c r="B84">
        <f>VLOOKUP(A84,FX!$A:$B,2,0)</f>
        <v>1.1789000000000001</v>
      </c>
      <c r="C84">
        <f t="shared" si="19"/>
        <v>-2.3299999999999876E-2</v>
      </c>
      <c r="D84">
        <f>VLOOKUP($A84,US_CPI!$A:$B,2,0)</f>
        <v>197.6</v>
      </c>
      <c r="E84">
        <f>VLOOKUP(A84,HCPI!$A:$B,2,0)</f>
        <v>85.47</v>
      </c>
      <c r="F84">
        <f t="shared" si="15"/>
        <v>2.311922311922312</v>
      </c>
      <c r="G84" s="20">
        <f t="shared" si="20"/>
        <v>2.3254727994396451</v>
      </c>
      <c r="H84" s="20">
        <f t="shared" si="21"/>
        <v>-1.3550487517333121E-2</v>
      </c>
      <c r="I84">
        <f>VLOOKUP(A84,US_Bal_Trade!$A:$B,2,0)</f>
        <v>-64090</v>
      </c>
      <c r="J84">
        <f>VLOOKUP(A84,CA_EU!$A:$D,4,0)</f>
        <v>-1941</v>
      </c>
      <c r="K84">
        <f t="shared" si="16"/>
        <v>33.019062339000513</v>
      </c>
      <c r="L84">
        <f t="shared" si="22"/>
        <v>-40.011918951132301</v>
      </c>
      <c r="M84">
        <f t="shared" si="23"/>
        <v>73.030981290132814</v>
      </c>
      <c r="N84">
        <f>VLOOKUP(A84,'10_EuroBond'!$A:$D,4,0)</f>
        <v>3.5272999999999999</v>
      </c>
      <c r="O84">
        <f>VLOOKUP(A84,'10_US_Bond'!$A:$B,2,0)</f>
        <v>4.54</v>
      </c>
      <c r="P84">
        <f t="shared" si="17"/>
        <v>1.287103450231055</v>
      </c>
      <c r="Q84">
        <f t="shared" si="24"/>
        <v>1.3419991574893182</v>
      </c>
      <c r="R84">
        <f t="shared" si="25"/>
        <v>-5.4895707258263204E-2</v>
      </c>
      <c r="S84">
        <f>VLOOKUP(A84,US_M3!$A:$B,2,0)</f>
        <v>6622300000000</v>
      </c>
      <c r="T84">
        <f>VLOOKUP(A84,EU_M3!$A:$D,4,0)</f>
        <v>7030144</v>
      </c>
      <c r="U84">
        <f t="shared" si="18"/>
        <v>941986.39458878792</v>
      </c>
      <c r="V84">
        <f t="shared" si="26"/>
        <v>944634.43465368031</v>
      </c>
      <c r="W84">
        <f t="shared" si="27"/>
        <v>-2648.0400648923824</v>
      </c>
      <c r="X84">
        <f>VLOOKUP(A84,us_uk!$A:$B,2,0)</f>
        <v>1.7349000000000001</v>
      </c>
      <c r="Y84">
        <f t="shared" si="28"/>
        <v>1.7650999999999999</v>
      </c>
      <c r="Z84">
        <f t="shared" si="29"/>
        <v>-3.0199999999999783E-2</v>
      </c>
    </row>
    <row r="85" spans="1:26" x14ac:dyDescent="0.25">
      <c r="A85" s="3">
        <v>38687</v>
      </c>
      <c r="B85">
        <f>VLOOKUP(A85,FX!$A:$B,2,0)</f>
        <v>1.1860999999999999</v>
      </c>
      <c r="C85">
        <f t="shared" si="19"/>
        <v>7.1999999999998732E-3</v>
      </c>
      <c r="D85">
        <f>VLOOKUP($A85,US_CPI!$A:$B,2,0)</f>
        <v>196.8</v>
      </c>
      <c r="E85">
        <f>VLOOKUP(A85,HCPI!$A:$B,2,0)</f>
        <v>85.76</v>
      </c>
      <c r="F85">
        <f t="shared" si="15"/>
        <v>2.294776119402985</v>
      </c>
      <c r="G85" s="20">
        <f t="shared" si="20"/>
        <v>2.311922311922312</v>
      </c>
      <c r="H85" s="20">
        <f t="shared" si="21"/>
        <v>-1.714619251932703E-2</v>
      </c>
      <c r="I85">
        <f>VLOOKUP(A85,US_Bal_Trade!$A:$B,2,0)</f>
        <v>-64366</v>
      </c>
      <c r="J85">
        <f>VLOOKUP(A85,CA_EU!$A:$D,4,0)</f>
        <v>-2473</v>
      </c>
      <c r="K85">
        <f t="shared" si="16"/>
        <v>26.027496967246261</v>
      </c>
      <c r="L85">
        <f t="shared" si="22"/>
        <v>33.019062339000513</v>
      </c>
      <c r="M85">
        <f t="shared" si="23"/>
        <v>-6.9915653717542519</v>
      </c>
      <c r="N85">
        <f>VLOOKUP(A85,'10_EuroBond'!$A:$D,4,0)</f>
        <v>3.4089999999999998</v>
      </c>
      <c r="O85">
        <f>VLOOKUP(A85,'10_US_Bond'!$A:$B,2,0)</f>
        <v>4.47</v>
      </c>
      <c r="P85">
        <f t="shared" si="17"/>
        <v>1.3112349662657672</v>
      </c>
      <c r="Q85">
        <f t="shared" si="24"/>
        <v>1.287103450231055</v>
      </c>
      <c r="R85">
        <f t="shared" si="25"/>
        <v>2.4131516034712197E-2</v>
      </c>
      <c r="S85">
        <f>VLOOKUP(A85,US_M3!$A:$B,2,0)</f>
        <v>6649100000000</v>
      </c>
      <c r="T85">
        <f>VLOOKUP(A85,EU_M3!$A:$D,4,0)</f>
        <v>7084655</v>
      </c>
      <c r="U85">
        <f t="shared" si="18"/>
        <v>938521.35354509146</v>
      </c>
      <c r="V85">
        <f t="shared" si="26"/>
        <v>941986.39458878792</v>
      </c>
      <c r="W85">
        <f t="shared" si="27"/>
        <v>-3465.0410436964594</v>
      </c>
      <c r="X85">
        <f>VLOOKUP(A85,us_uk!$A:$B,2,0)</f>
        <v>1.7458</v>
      </c>
      <c r="Y85">
        <f t="shared" si="28"/>
        <v>1.7349000000000001</v>
      </c>
      <c r="Z85">
        <f t="shared" si="29"/>
        <v>1.089999999999991E-2</v>
      </c>
    </row>
    <row r="86" spans="1:26" x14ac:dyDescent="0.25">
      <c r="A86" s="3">
        <v>38718</v>
      </c>
      <c r="B86">
        <f>VLOOKUP(A86,FX!$A:$B,2,0)</f>
        <v>1.2125999999999999</v>
      </c>
      <c r="C86">
        <f t="shared" si="19"/>
        <v>2.6499999999999968E-2</v>
      </c>
      <c r="D86">
        <f>VLOOKUP($A86,US_CPI!$A:$B,2,0)</f>
        <v>198.3</v>
      </c>
      <c r="E86">
        <f>VLOOKUP(A86,HCPI!$A:$B,2,0)</f>
        <v>85.38</v>
      </c>
      <c r="F86">
        <f t="shared" si="15"/>
        <v>2.3225579761068169</v>
      </c>
      <c r="G86" s="20">
        <f t="shared" si="20"/>
        <v>2.294776119402985</v>
      </c>
      <c r="H86" s="20">
        <f t="shared" si="21"/>
        <v>2.7781856703831931E-2</v>
      </c>
      <c r="I86">
        <f>VLOOKUP(A86,US_Bal_Trade!$A:$B,2,0)</f>
        <v>-66680</v>
      </c>
      <c r="J86">
        <f>VLOOKUP(A86,CA_EU!$A:$D,4,0)</f>
        <v>589</v>
      </c>
      <c r="K86">
        <f t="shared" si="16"/>
        <v>-113.2088285229202</v>
      </c>
      <c r="L86">
        <f t="shared" si="22"/>
        <v>26.027496967246261</v>
      </c>
      <c r="M86">
        <f t="shared" si="23"/>
        <v>-139.23632549016645</v>
      </c>
      <c r="N86">
        <f>VLOOKUP(A86,'10_EuroBond'!$A:$D,4,0)</f>
        <v>3.3927</v>
      </c>
      <c r="O86">
        <f>VLOOKUP(A86,'10_US_Bond'!$A:$B,2,0)</f>
        <v>4.42</v>
      </c>
      <c r="P86">
        <f t="shared" si="17"/>
        <v>1.3027971821852802</v>
      </c>
      <c r="Q86">
        <f t="shared" si="24"/>
        <v>1.3112349662657672</v>
      </c>
      <c r="R86">
        <f t="shared" si="25"/>
        <v>-8.4377840804870097E-3</v>
      </c>
      <c r="S86">
        <f>VLOOKUP(A86,US_M3!$A:$B,2,0)</f>
        <v>6691700000000</v>
      </c>
      <c r="T86">
        <f>VLOOKUP(A86,EU_M3!$A:$D,4,0)</f>
        <v>7121676</v>
      </c>
      <c r="U86">
        <f t="shared" si="18"/>
        <v>939624.32438656292</v>
      </c>
      <c r="V86">
        <f t="shared" si="26"/>
        <v>938521.35354509146</v>
      </c>
      <c r="W86">
        <f t="shared" si="27"/>
        <v>1102.9708414714551</v>
      </c>
      <c r="X86">
        <f>VLOOKUP(A86,us_uk!$A:$B,2,0)</f>
        <v>1.7685999999999999</v>
      </c>
      <c r="Y86">
        <f t="shared" si="28"/>
        <v>1.7458</v>
      </c>
      <c r="Z86">
        <f t="shared" si="29"/>
        <v>2.2799999999999931E-2</v>
      </c>
    </row>
    <row r="87" spans="1:26" x14ac:dyDescent="0.25">
      <c r="A87" s="3">
        <v>38749</v>
      </c>
      <c r="B87">
        <f>VLOOKUP(A87,FX!$A:$B,2,0)</f>
        <v>1.194</v>
      </c>
      <c r="C87">
        <f t="shared" si="19"/>
        <v>-1.859999999999995E-2</v>
      </c>
      <c r="D87">
        <f>VLOOKUP($A87,US_CPI!$A:$B,2,0)</f>
        <v>198.7</v>
      </c>
      <c r="E87">
        <f>VLOOKUP(A87,HCPI!$A:$B,2,0)</f>
        <v>85.62</v>
      </c>
      <c r="F87">
        <f t="shared" si="15"/>
        <v>2.3207194580705441</v>
      </c>
      <c r="G87" s="20">
        <f t="shared" si="20"/>
        <v>2.3225579761068169</v>
      </c>
      <c r="H87" s="20">
        <f t="shared" si="21"/>
        <v>-1.8385180362727738E-3</v>
      </c>
      <c r="I87">
        <f>VLOOKUP(A87,US_Bal_Trade!$A:$B,2,0)</f>
        <v>-62851</v>
      </c>
      <c r="J87">
        <f>VLOOKUP(A87,CA_EU!$A:$D,4,0)</f>
        <v>-3986</v>
      </c>
      <c r="K87">
        <f t="shared" si="16"/>
        <v>15.767937782237832</v>
      </c>
      <c r="L87">
        <f t="shared" si="22"/>
        <v>-113.2088285229202</v>
      </c>
      <c r="M87">
        <f t="shared" si="23"/>
        <v>128.97676630515804</v>
      </c>
      <c r="N87">
        <f>VLOOKUP(A87,'10_EuroBond'!$A:$D,4,0)</f>
        <v>3.5510000000000002</v>
      </c>
      <c r="O87">
        <f>VLOOKUP(A87,'10_US_Bond'!$A:$B,2,0)</f>
        <v>4.57</v>
      </c>
      <c r="P87">
        <f t="shared" si="17"/>
        <v>1.2869614193185019</v>
      </c>
      <c r="Q87">
        <f t="shared" si="24"/>
        <v>1.3027971821852802</v>
      </c>
      <c r="R87">
        <f t="shared" si="25"/>
        <v>-1.5835762866778236E-2</v>
      </c>
      <c r="S87">
        <f>VLOOKUP(A87,US_M3!$A:$B,2,0)</f>
        <v>6716300000000</v>
      </c>
      <c r="T87">
        <f>VLOOKUP(A87,EU_M3!$A:$D,4,0)</f>
        <v>7176580</v>
      </c>
      <c r="U87">
        <f t="shared" si="18"/>
        <v>935863.6007680539</v>
      </c>
      <c r="V87">
        <f t="shared" si="26"/>
        <v>939624.32438656292</v>
      </c>
      <c r="W87">
        <f t="shared" si="27"/>
        <v>-3760.7236185090151</v>
      </c>
      <c r="X87">
        <f>VLOOKUP(A87,us_uk!$A:$B,2,0)</f>
        <v>1.748</v>
      </c>
      <c r="Y87">
        <f t="shared" si="28"/>
        <v>1.7685999999999999</v>
      </c>
      <c r="Z87">
        <f t="shared" si="29"/>
        <v>-2.0599999999999952E-2</v>
      </c>
    </row>
    <row r="88" spans="1:26" x14ac:dyDescent="0.25">
      <c r="A88" s="3">
        <v>38777</v>
      </c>
      <c r="B88">
        <f>VLOOKUP(A88,FX!$A:$B,2,0)</f>
        <v>1.2028000000000001</v>
      </c>
      <c r="C88">
        <f t="shared" si="19"/>
        <v>8.800000000000141E-3</v>
      </c>
      <c r="D88">
        <f>VLOOKUP($A88,US_CPI!$A:$B,2,0)</f>
        <v>199.8</v>
      </c>
      <c r="E88">
        <f>VLOOKUP(A88,HCPI!$A:$B,2,0)</f>
        <v>86.11</v>
      </c>
      <c r="F88">
        <f t="shared" si="15"/>
        <v>2.3202880037161773</v>
      </c>
      <c r="G88" s="20">
        <f t="shared" si="20"/>
        <v>2.3207194580705441</v>
      </c>
      <c r="H88" s="20">
        <f t="shared" si="21"/>
        <v>-4.3145435436686697E-4</v>
      </c>
      <c r="I88">
        <f>VLOOKUP(A88,US_Bal_Trade!$A:$B,2,0)</f>
        <v>-62574</v>
      </c>
      <c r="J88">
        <f>VLOOKUP(A88,CA_EU!$A:$D,4,0)</f>
        <v>-3511</v>
      </c>
      <c r="K88">
        <f t="shared" si="16"/>
        <v>17.822272856735971</v>
      </c>
      <c r="L88">
        <f t="shared" si="22"/>
        <v>15.767937782237832</v>
      </c>
      <c r="M88">
        <f t="shared" si="23"/>
        <v>2.0543350744981392</v>
      </c>
      <c r="N88">
        <f>VLOOKUP(A88,'10_EuroBond'!$A:$D,4,0)</f>
        <v>3.7311999999999999</v>
      </c>
      <c r="O88">
        <f>VLOOKUP(A88,'10_US_Bond'!$A:$B,2,0)</f>
        <v>4.72</v>
      </c>
      <c r="P88">
        <f t="shared" si="17"/>
        <v>1.2650085763293311</v>
      </c>
      <c r="Q88">
        <f t="shared" si="24"/>
        <v>1.2869614193185019</v>
      </c>
      <c r="R88">
        <f t="shared" si="25"/>
        <v>-2.1952842989170884E-2</v>
      </c>
      <c r="S88">
        <f>VLOOKUP(A88,US_M3!$A:$B,2,0)</f>
        <v>6731700000000</v>
      </c>
      <c r="T88">
        <f>VLOOKUP(A88,EU_M3!$A:$D,4,0)</f>
        <v>7224693</v>
      </c>
      <c r="U88">
        <f t="shared" si="18"/>
        <v>931762.77524871996</v>
      </c>
      <c r="V88">
        <f t="shared" si="26"/>
        <v>935863.6007680539</v>
      </c>
      <c r="W88">
        <f t="shared" si="27"/>
        <v>-4100.8255193339428</v>
      </c>
      <c r="X88">
        <f>VLOOKUP(A88,us_uk!$A:$B,2,0)</f>
        <v>1.7442</v>
      </c>
      <c r="Y88">
        <f t="shared" si="28"/>
        <v>1.748</v>
      </c>
      <c r="Z88">
        <f t="shared" si="29"/>
        <v>-3.8000000000000256E-3</v>
      </c>
    </row>
    <row r="89" spans="1:26" x14ac:dyDescent="0.25">
      <c r="A89" s="3">
        <v>38808</v>
      </c>
      <c r="B89">
        <f>VLOOKUP(A89,FX!$A:$B,2,0)</f>
        <v>1.2273000000000001</v>
      </c>
      <c r="C89">
        <f t="shared" si="19"/>
        <v>2.4499999999999966E-2</v>
      </c>
      <c r="D89">
        <f>VLOOKUP($A89,US_CPI!$A:$B,2,0)</f>
        <v>201.5</v>
      </c>
      <c r="E89">
        <f>VLOOKUP(A89,HCPI!$A:$B,2,0)</f>
        <v>86.69</v>
      </c>
      <c r="F89">
        <f t="shared" si="15"/>
        <v>2.3243742069442841</v>
      </c>
      <c r="G89" s="20">
        <f t="shared" si="20"/>
        <v>2.3202880037161773</v>
      </c>
      <c r="H89" s="20">
        <f t="shared" si="21"/>
        <v>4.0862032281068217E-3</v>
      </c>
      <c r="I89">
        <f>VLOOKUP(A89,US_Bal_Trade!$A:$B,2,0)</f>
        <v>-62844</v>
      </c>
      <c r="J89">
        <f>VLOOKUP(A89,CA_EU!$A:$D,4,0)</f>
        <v>-3289</v>
      </c>
      <c r="K89">
        <f t="shared" si="16"/>
        <v>19.107327455153541</v>
      </c>
      <c r="L89">
        <f t="shared" si="22"/>
        <v>17.822272856735971</v>
      </c>
      <c r="M89">
        <f t="shared" si="23"/>
        <v>1.2850545984175703</v>
      </c>
      <c r="N89">
        <f>VLOOKUP(A89,'10_EuroBond'!$A:$D,4,0)</f>
        <v>4.0115999999999996</v>
      </c>
      <c r="O89">
        <f>VLOOKUP(A89,'10_US_Bond'!$A:$B,2,0)</f>
        <v>4.99</v>
      </c>
      <c r="P89">
        <f t="shared" si="17"/>
        <v>1.2438927111377009</v>
      </c>
      <c r="Q89">
        <f t="shared" si="24"/>
        <v>1.2650085763293311</v>
      </c>
      <c r="R89">
        <f t="shared" si="25"/>
        <v>-2.1115865191630112E-2</v>
      </c>
      <c r="S89">
        <f>VLOOKUP(A89,US_M3!$A:$B,2,0)</f>
        <v>6767800000000</v>
      </c>
      <c r="T89">
        <f>VLOOKUP(A89,EU_M3!$A:$D,4,0)</f>
        <v>7303008</v>
      </c>
      <c r="U89">
        <f t="shared" si="18"/>
        <v>926714.03345032618</v>
      </c>
      <c r="V89">
        <f t="shared" si="26"/>
        <v>931762.77524871996</v>
      </c>
      <c r="W89">
        <f t="shared" si="27"/>
        <v>-5048.7417983937776</v>
      </c>
      <c r="X89">
        <f>VLOOKUP(A89,us_uk!$A:$B,2,0)</f>
        <v>1.768</v>
      </c>
      <c r="Y89">
        <f t="shared" si="28"/>
        <v>1.7442</v>
      </c>
      <c r="Z89">
        <f t="shared" si="29"/>
        <v>2.3800000000000043E-2</v>
      </c>
    </row>
    <row r="90" spans="1:26" x14ac:dyDescent="0.25">
      <c r="A90" s="3">
        <v>38838</v>
      </c>
      <c r="B90">
        <f>VLOOKUP(A90,FX!$A:$B,2,0)</f>
        <v>1.2766999999999999</v>
      </c>
      <c r="C90">
        <f t="shared" si="19"/>
        <v>4.9399999999999888E-2</v>
      </c>
      <c r="D90">
        <f>VLOOKUP($A90,US_CPI!$A:$B,2,0)</f>
        <v>202.5</v>
      </c>
      <c r="E90">
        <f>VLOOKUP(A90,HCPI!$A:$B,2,0)</f>
        <v>86.93</v>
      </c>
      <c r="F90">
        <f t="shared" si="15"/>
        <v>2.3294604854480614</v>
      </c>
      <c r="G90" s="20">
        <f t="shared" si="20"/>
        <v>2.3243742069442841</v>
      </c>
      <c r="H90" s="20">
        <f t="shared" si="21"/>
        <v>5.0862785037772973E-3</v>
      </c>
      <c r="I90">
        <f>VLOOKUP(A90,US_Bal_Trade!$A:$B,2,0)</f>
        <v>-64844</v>
      </c>
      <c r="J90">
        <f>VLOOKUP(A90,CA_EU!$A:$D,4,0)</f>
        <v>-1419</v>
      </c>
      <c r="K90">
        <f t="shared" si="16"/>
        <v>45.696969696969695</v>
      </c>
      <c r="L90">
        <f t="shared" si="22"/>
        <v>19.107327455153541</v>
      </c>
      <c r="M90">
        <f t="shared" si="23"/>
        <v>26.589642241816154</v>
      </c>
      <c r="N90">
        <f>VLOOKUP(A90,'10_EuroBond'!$A:$D,4,0)</f>
        <v>4.0602999999999998</v>
      </c>
      <c r="O90">
        <f>VLOOKUP(A90,'10_US_Bond'!$A:$B,2,0)</f>
        <v>5.1100000000000003</v>
      </c>
      <c r="P90">
        <f t="shared" si="17"/>
        <v>1.2585276949979067</v>
      </c>
      <c r="Q90">
        <f t="shared" si="24"/>
        <v>1.2438927111377009</v>
      </c>
      <c r="R90">
        <f t="shared" si="25"/>
        <v>1.4634983860205786E-2</v>
      </c>
      <c r="S90">
        <f>VLOOKUP(A90,US_M3!$A:$B,2,0)</f>
        <v>6774400000000</v>
      </c>
      <c r="T90">
        <f>VLOOKUP(A90,EU_M3!$A:$D,4,0)</f>
        <v>7349146</v>
      </c>
      <c r="U90">
        <f t="shared" si="18"/>
        <v>921794.17853448552</v>
      </c>
      <c r="V90">
        <f t="shared" si="26"/>
        <v>926714.03345032618</v>
      </c>
      <c r="W90">
        <f t="shared" si="27"/>
        <v>-4919.8549158406677</v>
      </c>
      <c r="X90">
        <f>VLOOKUP(A90,us_uk!$A:$B,2,0)</f>
        <v>1.8687</v>
      </c>
      <c r="Y90">
        <f t="shared" si="28"/>
        <v>1.768</v>
      </c>
      <c r="Z90">
        <f t="shared" si="29"/>
        <v>0.10070000000000001</v>
      </c>
    </row>
    <row r="91" spans="1:26" x14ac:dyDescent="0.25">
      <c r="A91" s="3">
        <v>38869</v>
      </c>
      <c r="B91">
        <f>VLOOKUP(A91,FX!$A:$B,2,0)</f>
        <v>1.2661</v>
      </c>
      <c r="C91">
        <f t="shared" si="19"/>
        <v>-1.0599999999999943E-2</v>
      </c>
      <c r="D91">
        <f>VLOOKUP($A91,US_CPI!$A:$B,2,0)</f>
        <v>202.9</v>
      </c>
      <c r="E91">
        <f>VLOOKUP(A91,HCPI!$A:$B,2,0)</f>
        <v>86.99</v>
      </c>
      <c r="F91">
        <f t="shared" si="15"/>
        <v>2.3324520059776988</v>
      </c>
      <c r="G91" s="20">
        <f t="shared" si="20"/>
        <v>2.3294604854480614</v>
      </c>
      <c r="H91" s="20">
        <f t="shared" si="21"/>
        <v>2.9915205296373593E-3</v>
      </c>
      <c r="I91">
        <f>VLOOKUP(A91,US_Bal_Trade!$A:$B,2,0)</f>
        <v>-63481</v>
      </c>
      <c r="J91">
        <f>VLOOKUP(A91,CA_EU!$A:$D,4,0)</f>
        <v>-141</v>
      </c>
      <c r="K91">
        <f t="shared" si="16"/>
        <v>450.21985815602835</v>
      </c>
      <c r="L91">
        <f t="shared" si="22"/>
        <v>45.696969696969695</v>
      </c>
      <c r="M91">
        <f t="shared" si="23"/>
        <v>404.52288845905866</v>
      </c>
      <c r="N91">
        <f>VLOOKUP(A91,'10_EuroBond'!$A:$D,4,0)</f>
        <v>4.0750999999999999</v>
      </c>
      <c r="O91">
        <f>VLOOKUP(A91,'10_US_Bond'!$A:$B,2,0)</f>
        <v>5.1100000000000003</v>
      </c>
      <c r="P91">
        <f t="shared" si="17"/>
        <v>1.2539569581114576</v>
      </c>
      <c r="Q91">
        <f t="shared" si="24"/>
        <v>1.2585276949979067</v>
      </c>
      <c r="R91">
        <f t="shared" si="25"/>
        <v>-4.570736886449156E-3</v>
      </c>
      <c r="S91">
        <f>VLOOKUP(A91,US_M3!$A:$B,2,0)</f>
        <v>6811800000000</v>
      </c>
      <c r="T91">
        <f>VLOOKUP(A91,EU_M3!$A:$D,4,0)</f>
        <v>7382500</v>
      </c>
      <c r="U91">
        <f t="shared" si="18"/>
        <v>922695.56383338978</v>
      </c>
      <c r="V91">
        <f t="shared" si="26"/>
        <v>921794.17853448552</v>
      </c>
      <c r="W91">
        <f t="shared" si="27"/>
        <v>901.38529890426435</v>
      </c>
      <c r="X91">
        <f>VLOOKUP(A91,us_uk!$A:$B,2,0)</f>
        <v>1.8434999999999999</v>
      </c>
      <c r="Y91">
        <f t="shared" si="28"/>
        <v>1.8687</v>
      </c>
      <c r="Z91">
        <f t="shared" si="29"/>
        <v>-2.5200000000000111E-2</v>
      </c>
    </row>
    <row r="92" spans="1:26" x14ac:dyDescent="0.25">
      <c r="A92" s="3">
        <v>38899</v>
      </c>
      <c r="B92">
        <f>VLOOKUP(A92,FX!$A:$B,2,0)</f>
        <v>1.2681</v>
      </c>
      <c r="C92">
        <f t="shared" si="19"/>
        <v>2.0000000000000018E-3</v>
      </c>
      <c r="D92">
        <f>VLOOKUP($A92,US_CPI!$A:$B,2,0)</f>
        <v>203.5</v>
      </c>
      <c r="E92">
        <f>VLOOKUP(A92,HCPI!$A:$B,2,0)</f>
        <v>86.89</v>
      </c>
      <c r="F92">
        <f t="shared" si="15"/>
        <v>2.3420416618713316</v>
      </c>
      <c r="G92" s="20">
        <f t="shared" si="20"/>
        <v>2.3324520059776988</v>
      </c>
      <c r="H92" s="20">
        <f t="shared" si="21"/>
        <v>9.5896558936328091E-3</v>
      </c>
      <c r="I92">
        <f>VLOOKUP(A92,US_Bal_Trade!$A:$B,2,0)</f>
        <v>-66525</v>
      </c>
      <c r="J92">
        <f>VLOOKUP(A92,CA_EU!$A:$D,4,0)</f>
        <v>-4003</v>
      </c>
      <c r="K92">
        <f t="shared" si="16"/>
        <v>16.618785910567073</v>
      </c>
      <c r="L92">
        <f t="shared" si="22"/>
        <v>450.21985815602835</v>
      </c>
      <c r="M92">
        <f t="shared" si="23"/>
        <v>-433.6010722454613</v>
      </c>
      <c r="N92">
        <f>VLOOKUP(A92,'10_EuroBond'!$A:$D,4,0)</f>
        <v>4.0963000000000003</v>
      </c>
      <c r="O92">
        <f>VLOOKUP(A92,'10_US_Bond'!$A:$B,2,0)</f>
        <v>5.09</v>
      </c>
      <c r="P92">
        <f t="shared" si="17"/>
        <v>1.2425847716231719</v>
      </c>
      <c r="Q92">
        <f t="shared" si="24"/>
        <v>1.2539569581114576</v>
      </c>
      <c r="R92">
        <f t="shared" si="25"/>
        <v>-1.137218648828564E-2</v>
      </c>
      <c r="S92">
        <f>VLOOKUP(A92,US_M3!$A:$B,2,0)</f>
        <v>6853000000000</v>
      </c>
      <c r="T92">
        <f>VLOOKUP(A92,EU_M3!$A:$D,4,0)</f>
        <v>7402290</v>
      </c>
      <c r="U92">
        <f t="shared" si="18"/>
        <v>925794.58518917789</v>
      </c>
      <c r="V92">
        <f t="shared" si="26"/>
        <v>922695.56383338978</v>
      </c>
      <c r="W92">
        <f t="shared" si="27"/>
        <v>3099.021355788107</v>
      </c>
      <c r="X92">
        <f>VLOOKUP(A92,us_uk!$A:$B,2,0)</f>
        <v>1.8443000000000001</v>
      </c>
      <c r="Y92">
        <f t="shared" si="28"/>
        <v>1.8434999999999999</v>
      </c>
      <c r="Z92">
        <f t="shared" si="29"/>
        <v>8.0000000000013394E-4</v>
      </c>
    </row>
    <row r="93" spans="1:26" x14ac:dyDescent="0.25">
      <c r="A93" s="3">
        <v>38930</v>
      </c>
      <c r="B93">
        <f>VLOOKUP(A93,FX!$A:$B,2,0)</f>
        <v>1.2809999999999999</v>
      </c>
      <c r="C93">
        <f t="shared" si="19"/>
        <v>1.2899999999999912E-2</v>
      </c>
      <c r="D93">
        <f>VLOOKUP($A93,US_CPI!$A:$B,2,0)</f>
        <v>203.9</v>
      </c>
      <c r="E93">
        <f>VLOOKUP(A93,HCPI!$A:$B,2,0)</f>
        <v>86.96</v>
      </c>
      <c r="F93">
        <f t="shared" si="15"/>
        <v>2.3447562097516101</v>
      </c>
      <c r="G93" s="20">
        <f t="shared" si="20"/>
        <v>2.3420416618713316</v>
      </c>
      <c r="H93" s="20">
        <f t="shared" si="21"/>
        <v>2.7145478802785838E-3</v>
      </c>
      <c r="I93">
        <f>VLOOKUP(A93,US_Bal_Trade!$A:$B,2,0)</f>
        <v>-67823</v>
      </c>
      <c r="J93">
        <f>VLOOKUP(A93,CA_EU!$A:$D,4,0)</f>
        <v>-1304</v>
      </c>
      <c r="K93">
        <f t="shared" si="16"/>
        <v>52.011503067484661</v>
      </c>
      <c r="L93">
        <f t="shared" si="22"/>
        <v>16.618785910567073</v>
      </c>
      <c r="M93">
        <f t="shared" si="23"/>
        <v>35.392717156917584</v>
      </c>
      <c r="N93">
        <f>VLOOKUP(A93,'10_EuroBond'!$A:$D,4,0)</f>
        <v>3.9681999999999999</v>
      </c>
      <c r="O93">
        <f>VLOOKUP(A93,'10_US_Bond'!$A:$B,2,0)</f>
        <v>4.88</v>
      </c>
      <c r="P93">
        <f t="shared" si="17"/>
        <v>1.2297767249634595</v>
      </c>
      <c r="Q93">
        <f t="shared" si="24"/>
        <v>1.2425847716231719</v>
      </c>
      <c r="R93">
        <f t="shared" si="25"/>
        <v>-1.2808046659712469E-2</v>
      </c>
      <c r="S93">
        <f>VLOOKUP(A93,US_M3!$A:$B,2,0)</f>
        <v>6883300000000</v>
      </c>
      <c r="T93">
        <f>VLOOKUP(A93,EU_M3!$A:$D,4,0)</f>
        <v>7477821</v>
      </c>
      <c r="U93">
        <f t="shared" si="18"/>
        <v>920495.42239644413</v>
      </c>
      <c r="V93">
        <f t="shared" si="26"/>
        <v>925794.58518917789</v>
      </c>
      <c r="W93">
        <f t="shared" si="27"/>
        <v>-5299.162792733754</v>
      </c>
      <c r="X93">
        <f>VLOOKUP(A93,us_uk!$A:$B,2,0)</f>
        <v>1.8940999999999999</v>
      </c>
      <c r="Y93">
        <f t="shared" si="28"/>
        <v>1.8443000000000001</v>
      </c>
      <c r="Z93">
        <f t="shared" si="29"/>
        <v>4.9799999999999844E-2</v>
      </c>
    </row>
    <row r="94" spans="1:26" x14ac:dyDescent="0.25">
      <c r="A94" s="3">
        <v>38961</v>
      </c>
      <c r="B94">
        <f>VLOOKUP(A94,FX!$A:$B,2,0)</f>
        <v>1.2722</v>
      </c>
      <c r="C94">
        <f t="shared" si="19"/>
        <v>-8.799999999999919E-3</v>
      </c>
      <c r="D94">
        <f>VLOOKUP($A94,US_CPI!$A:$B,2,0)</f>
        <v>202.9</v>
      </c>
      <c r="E94">
        <f>VLOOKUP(A94,HCPI!$A:$B,2,0)</f>
        <v>86.97</v>
      </c>
      <c r="F94">
        <f t="shared" si="15"/>
        <v>2.3329883868000461</v>
      </c>
      <c r="G94" s="20">
        <f t="shared" si="20"/>
        <v>2.3447562097516101</v>
      </c>
      <c r="H94" s="20">
        <f t="shared" si="21"/>
        <v>-1.1767822951564089E-2</v>
      </c>
      <c r="I94">
        <f>VLOOKUP(A94,US_Bal_Trade!$A:$B,2,0)</f>
        <v>-64936</v>
      </c>
      <c r="J94">
        <f>VLOOKUP(A94,CA_EU!$A:$D,4,0)</f>
        <v>1052</v>
      </c>
      <c r="K94">
        <f t="shared" si="16"/>
        <v>-61.726235741444867</v>
      </c>
      <c r="L94">
        <f t="shared" si="22"/>
        <v>52.011503067484661</v>
      </c>
      <c r="M94">
        <f t="shared" si="23"/>
        <v>-113.73773880892952</v>
      </c>
      <c r="N94">
        <f>VLOOKUP(A94,'10_EuroBond'!$A:$D,4,0)</f>
        <v>3.8397999999999999</v>
      </c>
      <c r="O94">
        <f>VLOOKUP(A94,'10_US_Bond'!$A:$B,2,0)</f>
        <v>4.72</v>
      </c>
      <c r="P94">
        <f t="shared" si="17"/>
        <v>1.2292306890983906</v>
      </c>
      <c r="Q94">
        <f t="shared" si="24"/>
        <v>1.2297767249634595</v>
      </c>
      <c r="R94">
        <f t="shared" si="25"/>
        <v>-5.4603586506885016E-4</v>
      </c>
      <c r="S94">
        <f>VLOOKUP(A94,US_M3!$A:$B,2,0)</f>
        <v>6910100000000</v>
      </c>
      <c r="T94">
        <f>VLOOKUP(A94,EU_M3!$A:$D,4,0)</f>
        <v>7564204</v>
      </c>
      <c r="U94">
        <f t="shared" si="18"/>
        <v>913526.39352402452</v>
      </c>
      <c r="V94">
        <f t="shared" si="26"/>
        <v>920495.42239644413</v>
      </c>
      <c r="W94">
        <f t="shared" si="27"/>
        <v>-6969.0288724196143</v>
      </c>
      <c r="X94">
        <f>VLOOKUP(A94,us_uk!$A:$B,2,0)</f>
        <v>1.8838999999999999</v>
      </c>
      <c r="Y94">
        <f t="shared" si="28"/>
        <v>1.8940999999999999</v>
      </c>
      <c r="Z94">
        <f t="shared" si="29"/>
        <v>-1.0199999999999987E-2</v>
      </c>
    </row>
    <row r="95" spans="1:26" x14ac:dyDescent="0.25">
      <c r="A95" s="3">
        <v>38991</v>
      </c>
      <c r="B95">
        <f>VLOOKUP(A95,FX!$A:$B,2,0)</f>
        <v>1.2617</v>
      </c>
      <c r="C95">
        <f t="shared" si="19"/>
        <v>-1.0499999999999954E-2</v>
      </c>
      <c r="D95">
        <f>VLOOKUP($A95,US_CPI!$A:$B,2,0)</f>
        <v>201.8</v>
      </c>
      <c r="E95">
        <f>VLOOKUP(A95,HCPI!$A:$B,2,0)</f>
        <v>87.04</v>
      </c>
      <c r="F95">
        <f t="shared" si="15"/>
        <v>2.3184742647058822</v>
      </c>
      <c r="G95" s="20">
        <f t="shared" si="20"/>
        <v>2.3329883868000461</v>
      </c>
      <c r="H95" s="20">
        <f t="shared" si="21"/>
        <v>-1.4514122094163806E-2</v>
      </c>
      <c r="I95">
        <f>VLOOKUP(A95,US_Bal_Trade!$A:$B,2,0)</f>
        <v>-58990</v>
      </c>
      <c r="J95">
        <f>VLOOKUP(A95,CA_EU!$A:$D,4,0)</f>
        <v>-583</v>
      </c>
      <c r="K95">
        <f t="shared" si="16"/>
        <v>101.1835334476844</v>
      </c>
      <c r="L95">
        <f t="shared" si="22"/>
        <v>-61.726235741444867</v>
      </c>
      <c r="M95">
        <f t="shared" si="23"/>
        <v>162.90976918912926</v>
      </c>
      <c r="N95">
        <f>VLOOKUP(A95,'10_EuroBond'!$A:$D,4,0)</f>
        <v>3.8813</v>
      </c>
      <c r="O95">
        <f>VLOOKUP(A95,'10_US_Bond'!$A:$B,2,0)</f>
        <v>4.7300000000000004</v>
      </c>
      <c r="P95">
        <f t="shared" si="17"/>
        <v>1.2186638497410662</v>
      </c>
      <c r="Q95">
        <f t="shared" si="24"/>
        <v>1.2292306890983906</v>
      </c>
      <c r="R95">
        <f t="shared" si="25"/>
        <v>-1.0566839357324387E-2</v>
      </c>
      <c r="S95">
        <f>VLOOKUP(A95,US_M3!$A:$B,2,0)</f>
        <v>6959000000000</v>
      </c>
      <c r="T95">
        <f>VLOOKUP(A95,EU_M3!$A:$D,4,0)</f>
        <v>7599721</v>
      </c>
      <c r="U95">
        <f t="shared" si="18"/>
        <v>915691.51025412639</v>
      </c>
      <c r="V95">
        <f t="shared" si="26"/>
        <v>913526.39352402452</v>
      </c>
      <c r="W95">
        <f t="shared" si="27"/>
        <v>2165.1167301018722</v>
      </c>
      <c r="X95">
        <f>VLOOKUP(A95,us_uk!$A:$B,2,0)</f>
        <v>1.8765000000000001</v>
      </c>
      <c r="Y95">
        <f t="shared" si="28"/>
        <v>1.8838999999999999</v>
      </c>
      <c r="Z95">
        <f t="shared" si="29"/>
        <v>-7.3999999999998511E-3</v>
      </c>
    </row>
    <row r="96" spans="1:26" x14ac:dyDescent="0.25">
      <c r="A96" s="3">
        <v>39022</v>
      </c>
      <c r="B96">
        <f>VLOOKUP(A96,FX!$A:$B,2,0)</f>
        <v>1.2887999999999999</v>
      </c>
      <c r="C96">
        <f t="shared" si="19"/>
        <v>2.7099999999999902E-2</v>
      </c>
      <c r="D96">
        <f>VLOOKUP($A96,US_CPI!$A:$B,2,0)</f>
        <v>201.5</v>
      </c>
      <c r="E96">
        <f>VLOOKUP(A96,HCPI!$A:$B,2,0)</f>
        <v>87.07</v>
      </c>
      <c r="F96">
        <f t="shared" si="15"/>
        <v>2.3142299299414266</v>
      </c>
      <c r="G96" s="20">
        <f t="shared" si="20"/>
        <v>2.3184742647058822</v>
      </c>
      <c r="H96" s="20">
        <f t="shared" si="21"/>
        <v>-4.2443347644556262E-3</v>
      </c>
      <c r="I96">
        <f>VLOOKUP(A96,US_Bal_Trade!$A:$B,2,0)</f>
        <v>-58575</v>
      </c>
      <c r="J96">
        <f>VLOOKUP(A96,CA_EU!$A:$D,4,0)</f>
        <v>2735</v>
      </c>
      <c r="K96">
        <f t="shared" si="16"/>
        <v>-21.416819012797074</v>
      </c>
      <c r="L96">
        <f t="shared" si="22"/>
        <v>101.1835334476844</v>
      </c>
      <c r="M96">
        <f t="shared" si="23"/>
        <v>-122.60035246048147</v>
      </c>
      <c r="N96">
        <f>VLOOKUP(A96,'10_EuroBond'!$A:$D,4,0)</f>
        <v>3.8041</v>
      </c>
      <c r="O96">
        <f>VLOOKUP(A96,'10_US_Bond'!$A:$B,2,0)</f>
        <v>4.5999999999999996</v>
      </c>
      <c r="P96">
        <f t="shared" si="17"/>
        <v>1.2092216292947082</v>
      </c>
      <c r="Q96">
        <f t="shared" si="24"/>
        <v>1.2186638497410662</v>
      </c>
      <c r="R96">
        <f t="shared" si="25"/>
        <v>-9.4422204463580073E-3</v>
      </c>
      <c r="S96">
        <f>VLOOKUP(A96,US_M3!$A:$B,2,0)</f>
        <v>6994200000000</v>
      </c>
      <c r="T96">
        <f>VLOOKUP(A96,EU_M3!$A:$D,4,0)</f>
        <v>7652514</v>
      </c>
      <c r="U96">
        <f t="shared" si="18"/>
        <v>913974.15280782233</v>
      </c>
      <c r="V96">
        <f t="shared" si="26"/>
        <v>915691.51025412639</v>
      </c>
      <c r="W96">
        <f t="shared" si="27"/>
        <v>-1717.3574463040568</v>
      </c>
      <c r="X96">
        <f>VLOOKUP(A96,us_uk!$A:$B,2,0)</f>
        <v>1.9125000000000001</v>
      </c>
      <c r="Y96">
        <f t="shared" si="28"/>
        <v>1.8765000000000001</v>
      </c>
      <c r="Z96">
        <f t="shared" si="29"/>
        <v>3.6000000000000032E-2</v>
      </c>
    </row>
    <row r="97" spans="1:26" x14ac:dyDescent="0.25">
      <c r="A97" s="3">
        <v>39052</v>
      </c>
      <c r="B97">
        <f>VLOOKUP(A97,FX!$A:$B,2,0)</f>
        <v>1.3205</v>
      </c>
      <c r="C97">
        <f t="shared" si="19"/>
        <v>3.1700000000000061E-2</v>
      </c>
      <c r="D97">
        <f>VLOOKUP($A97,US_CPI!$A:$B,2,0)</f>
        <v>201.8</v>
      </c>
      <c r="E97">
        <f>VLOOKUP(A97,HCPI!$A:$B,2,0)</f>
        <v>87.41</v>
      </c>
      <c r="F97">
        <f t="shared" si="15"/>
        <v>2.3086603363459561</v>
      </c>
      <c r="G97" s="20">
        <f t="shared" si="20"/>
        <v>2.3142299299414266</v>
      </c>
      <c r="H97" s="20">
        <f t="shared" si="21"/>
        <v>-5.56959359547049E-3</v>
      </c>
      <c r="I97">
        <f>VLOOKUP(A97,US_Bal_Trade!$A:$B,2,0)</f>
        <v>-61592</v>
      </c>
      <c r="J97">
        <f>VLOOKUP(A97,CA_EU!$A:$D,4,0)</f>
        <v>-805</v>
      </c>
      <c r="K97">
        <f t="shared" si="16"/>
        <v>76.511801242236018</v>
      </c>
      <c r="L97">
        <f t="shared" si="22"/>
        <v>-21.416819012797074</v>
      </c>
      <c r="M97">
        <f t="shared" si="23"/>
        <v>97.928620255033096</v>
      </c>
      <c r="N97">
        <f>VLOOKUP(A97,'10_EuroBond'!$A:$D,4,0)</f>
        <v>3.9026000000000001</v>
      </c>
      <c r="O97">
        <f>VLOOKUP(A97,'10_US_Bond'!$A:$B,2,0)</f>
        <v>4.5599999999999996</v>
      </c>
      <c r="P97">
        <f t="shared" si="17"/>
        <v>1.1684518013631937</v>
      </c>
      <c r="Q97">
        <f t="shared" si="24"/>
        <v>1.2092216292947082</v>
      </c>
      <c r="R97">
        <f t="shared" si="25"/>
        <v>-4.0769827931514513E-2</v>
      </c>
      <c r="S97">
        <f>VLOOKUP(A97,US_M3!$A:$B,2,0)</f>
        <v>7037500000000</v>
      </c>
      <c r="T97">
        <f>VLOOKUP(A97,EU_M3!$A:$D,4,0)</f>
        <v>7755283</v>
      </c>
      <c r="U97">
        <f t="shared" si="18"/>
        <v>907445.93072876905</v>
      </c>
      <c r="V97">
        <f t="shared" si="26"/>
        <v>913974.15280782233</v>
      </c>
      <c r="W97">
        <f t="shared" si="27"/>
        <v>-6528.2220790532883</v>
      </c>
      <c r="X97">
        <f>VLOOKUP(A97,us_uk!$A:$B,2,0)</f>
        <v>1.9629000000000001</v>
      </c>
      <c r="Y97">
        <f t="shared" si="28"/>
        <v>1.9125000000000001</v>
      </c>
      <c r="Z97">
        <f t="shared" si="29"/>
        <v>5.04E-2</v>
      </c>
    </row>
    <row r="98" spans="1:26" x14ac:dyDescent="0.25">
      <c r="A98" s="3">
        <v>39083</v>
      </c>
      <c r="B98">
        <f>VLOOKUP(A98,FX!$A:$B,2,0)</f>
        <v>1.2992999999999999</v>
      </c>
      <c r="C98">
        <f t="shared" si="19"/>
        <v>-2.1200000000000108E-2</v>
      </c>
      <c r="D98">
        <f>VLOOKUP($A98,US_CPI!$A:$B,2,0)</f>
        <v>202.416</v>
      </c>
      <c r="E98">
        <f>VLOOKUP(A98,HCPI!$A:$B,2,0)</f>
        <v>86.97</v>
      </c>
      <c r="F98">
        <f t="shared" si="15"/>
        <v>2.3274232493963436</v>
      </c>
      <c r="G98" s="20">
        <f t="shared" si="20"/>
        <v>2.3086603363459561</v>
      </c>
      <c r="H98" s="20">
        <f t="shared" si="21"/>
        <v>1.8762913050387464E-2</v>
      </c>
      <c r="I98">
        <f>VLOOKUP(A98,US_Bal_Trade!$A:$B,2,0)</f>
        <v>-57656</v>
      </c>
      <c r="J98">
        <f>VLOOKUP(A98,CA_EU!$A:$D,4,0)</f>
        <v>4608</v>
      </c>
      <c r="K98">
        <f t="shared" si="16"/>
        <v>-12.512152777777779</v>
      </c>
      <c r="L98">
        <f t="shared" si="22"/>
        <v>76.511801242236018</v>
      </c>
      <c r="M98">
        <f t="shared" si="23"/>
        <v>-89.023954020013804</v>
      </c>
      <c r="N98">
        <f>VLOOKUP(A98,'10_EuroBond'!$A:$D,4,0)</f>
        <v>4.1028000000000002</v>
      </c>
      <c r="O98">
        <f>VLOOKUP(A98,'10_US_Bond'!$A:$B,2,0)</f>
        <v>4.76</v>
      </c>
      <c r="P98">
        <f t="shared" si="17"/>
        <v>1.1601832894608559</v>
      </c>
      <c r="Q98">
        <f t="shared" si="24"/>
        <v>1.1684518013631937</v>
      </c>
      <c r="R98">
        <f t="shared" si="25"/>
        <v>-8.268511902337794E-3</v>
      </c>
      <c r="S98">
        <f>VLOOKUP(A98,US_M3!$A:$B,2,0)</f>
        <v>7075700000000</v>
      </c>
      <c r="T98">
        <f>VLOOKUP(A98,EU_M3!$A:$D,4,0)</f>
        <v>7840949</v>
      </c>
      <c r="U98">
        <f t="shared" si="18"/>
        <v>902403.52283888089</v>
      </c>
      <c r="V98">
        <f t="shared" si="26"/>
        <v>907445.93072876905</v>
      </c>
      <c r="W98">
        <f t="shared" si="27"/>
        <v>-5042.4078898881562</v>
      </c>
      <c r="X98">
        <f>VLOOKUP(A98,us_uk!$A:$B,2,0)</f>
        <v>1.9587000000000001</v>
      </c>
      <c r="Y98">
        <f t="shared" si="28"/>
        <v>1.9629000000000001</v>
      </c>
      <c r="Z98">
        <f t="shared" si="29"/>
        <v>-4.1999999999999815E-3</v>
      </c>
    </row>
    <row r="99" spans="1:26" x14ac:dyDescent="0.25">
      <c r="A99" s="3">
        <v>39114</v>
      </c>
      <c r="B99">
        <f>VLOOKUP(A99,FX!$A:$B,2,0)</f>
        <v>1.3080000000000001</v>
      </c>
      <c r="C99">
        <f t="shared" si="19"/>
        <v>8.7000000000001521E-3</v>
      </c>
      <c r="D99">
        <f>VLOOKUP($A99,US_CPI!$A:$B,2,0)</f>
        <v>203.499</v>
      </c>
      <c r="E99">
        <f>VLOOKUP(A99,HCPI!$A:$B,2,0)</f>
        <v>87.22</v>
      </c>
      <c r="F99">
        <f t="shared" si="15"/>
        <v>2.3331689979362533</v>
      </c>
      <c r="G99" s="20">
        <f t="shared" si="20"/>
        <v>2.3274232493963436</v>
      </c>
      <c r="H99" s="20">
        <f t="shared" si="21"/>
        <v>5.745748539909723E-3</v>
      </c>
      <c r="I99">
        <f>VLOOKUP(A99,US_Bal_Trade!$A:$B,2,0)</f>
        <v>-58478</v>
      </c>
      <c r="J99">
        <f>VLOOKUP(A99,CA_EU!$A:$D,4,0)</f>
        <v>-3200</v>
      </c>
      <c r="K99">
        <f t="shared" si="16"/>
        <v>18.274374999999999</v>
      </c>
      <c r="L99">
        <f t="shared" si="22"/>
        <v>-12.512152777777779</v>
      </c>
      <c r="M99">
        <f t="shared" si="23"/>
        <v>30.786527777777778</v>
      </c>
      <c r="N99">
        <f>VLOOKUP(A99,'10_EuroBond'!$A:$D,4,0)</f>
        <v>4.1174999999999997</v>
      </c>
      <c r="O99">
        <f>VLOOKUP(A99,'10_US_Bond'!$A:$B,2,0)</f>
        <v>4.72</v>
      </c>
      <c r="P99">
        <f t="shared" si="17"/>
        <v>1.1463266545233759</v>
      </c>
      <c r="Q99">
        <f t="shared" si="24"/>
        <v>1.1601832894608559</v>
      </c>
      <c r="R99">
        <f t="shared" si="25"/>
        <v>-1.3856634937480017E-2</v>
      </c>
      <c r="S99">
        <f>VLOOKUP(A99,US_M3!$A:$B,2,0)</f>
        <v>7091800000000</v>
      </c>
      <c r="T99">
        <f>VLOOKUP(A99,EU_M3!$A:$D,4,0)</f>
        <v>7897753</v>
      </c>
      <c r="U99">
        <f t="shared" si="18"/>
        <v>897951.60724828951</v>
      </c>
      <c r="V99">
        <f t="shared" si="26"/>
        <v>902403.52283888089</v>
      </c>
      <c r="W99">
        <f t="shared" si="27"/>
        <v>-4451.9155905913794</v>
      </c>
      <c r="X99">
        <f>VLOOKUP(A99,us_uk!$A:$B,2,0)</f>
        <v>1.9589000000000001</v>
      </c>
      <c r="Y99">
        <f t="shared" si="28"/>
        <v>1.9587000000000001</v>
      </c>
      <c r="Z99">
        <f t="shared" si="29"/>
        <v>1.9999999999997797E-4</v>
      </c>
    </row>
    <row r="100" spans="1:26" x14ac:dyDescent="0.25">
      <c r="A100" s="3">
        <v>39142</v>
      </c>
      <c r="B100">
        <f>VLOOKUP(A100,FX!$A:$B,2,0)</f>
        <v>1.3246</v>
      </c>
      <c r="C100">
        <f t="shared" si="19"/>
        <v>1.6599999999999948E-2</v>
      </c>
      <c r="D100">
        <f>VLOOKUP($A100,US_CPI!$A:$B,2,0)</f>
        <v>205.352</v>
      </c>
      <c r="E100">
        <f>VLOOKUP(A100,HCPI!$A:$B,2,0)</f>
        <v>87.8</v>
      </c>
      <c r="F100">
        <f t="shared" si="15"/>
        <v>2.3388610478359908</v>
      </c>
      <c r="G100" s="20">
        <f t="shared" si="20"/>
        <v>2.3331689979362533</v>
      </c>
      <c r="H100" s="20">
        <f t="shared" si="21"/>
        <v>5.6920498997374835E-3</v>
      </c>
      <c r="I100">
        <f>VLOOKUP(A100,US_Bal_Trade!$A:$B,2,0)</f>
        <v>-61797</v>
      </c>
      <c r="J100">
        <f>VLOOKUP(A100,CA_EU!$A:$D,4,0)</f>
        <v>7373</v>
      </c>
      <c r="K100">
        <f t="shared" si="16"/>
        <v>-8.3815271938152716</v>
      </c>
      <c r="L100">
        <f t="shared" si="22"/>
        <v>18.274374999999999</v>
      </c>
      <c r="M100">
        <f t="shared" si="23"/>
        <v>-26.655902193815272</v>
      </c>
      <c r="N100">
        <f>VLOOKUP(A100,'10_EuroBond'!$A:$D,4,0)</f>
        <v>4.0227000000000004</v>
      </c>
      <c r="O100">
        <f>VLOOKUP(A100,'10_US_Bond'!$A:$B,2,0)</f>
        <v>4.5599999999999996</v>
      </c>
      <c r="P100">
        <f t="shared" si="17"/>
        <v>1.1335670072339472</v>
      </c>
      <c r="Q100">
        <f t="shared" si="24"/>
        <v>1.1463266545233759</v>
      </c>
      <c r="R100">
        <f t="shared" si="25"/>
        <v>-1.2759647289428688E-2</v>
      </c>
      <c r="S100">
        <f>VLOOKUP(A100,US_M3!$A:$B,2,0)</f>
        <v>7126500000000</v>
      </c>
      <c r="T100">
        <f>VLOOKUP(A100,EU_M3!$A:$D,4,0)</f>
        <v>8007480</v>
      </c>
      <c r="U100">
        <f t="shared" si="18"/>
        <v>889980.36835558747</v>
      </c>
      <c r="V100">
        <f t="shared" si="26"/>
        <v>897951.60724828951</v>
      </c>
      <c r="W100">
        <f t="shared" si="27"/>
        <v>-7971.2388927020365</v>
      </c>
      <c r="X100">
        <f>VLOOKUP(A100,us_uk!$A:$B,2,0)</f>
        <v>1.9474</v>
      </c>
      <c r="Y100">
        <f t="shared" si="28"/>
        <v>1.9589000000000001</v>
      </c>
      <c r="Z100">
        <f t="shared" si="29"/>
        <v>-1.1500000000000066E-2</v>
      </c>
    </row>
    <row r="101" spans="1:26" x14ac:dyDescent="0.25">
      <c r="A101" s="3">
        <v>39173</v>
      </c>
      <c r="B101">
        <f>VLOOKUP(A101,FX!$A:$B,2,0)</f>
        <v>1.3512999999999999</v>
      </c>
      <c r="C101">
        <f t="shared" si="19"/>
        <v>2.6699999999999946E-2</v>
      </c>
      <c r="D101">
        <f>VLOOKUP($A101,US_CPI!$A:$B,2,0)</f>
        <v>206.68600000000001</v>
      </c>
      <c r="E101">
        <f>VLOOKUP(A101,HCPI!$A:$B,2,0)</f>
        <v>88.36</v>
      </c>
      <c r="F101">
        <f t="shared" si="15"/>
        <v>2.3391353553644185</v>
      </c>
      <c r="G101" s="20">
        <f t="shared" si="20"/>
        <v>2.3388610478359908</v>
      </c>
      <c r="H101" s="20">
        <f t="shared" si="21"/>
        <v>2.7430752842771966E-4</v>
      </c>
      <c r="I101">
        <f>VLOOKUP(A101,US_Bal_Trade!$A:$B,2,0)</f>
        <v>-60514</v>
      </c>
      <c r="J101">
        <f>VLOOKUP(A101,CA_EU!$A:$D,4,0)</f>
        <v>509</v>
      </c>
      <c r="K101">
        <f t="shared" si="16"/>
        <v>-118.88801571709234</v>
      </c>
      <c r="L101">
        <f t="shared" si="22"/>
        <v>-8.3815271938152716</v>
      </c>
      <c r="M101">
        <f t="shared" si="23"/>
        <v>-110.50648852327707</v>
      </c>
      <c r="N101">
        <f>VLOOKUP(A101,'10_EuroBond'!$A:$D,4,0)</f>
        <v>4.2458999999999998</v>
      </c>
      <c r="O101">
        <f>VLOOKUP(A101,'10_US_Bond'!$A:$B,2,0)</f>
        <v>4.6900000000000004</v>
      </c>
      <c r="P101">
        <f t="shared" si="17"/>
        <v>1.1045950210791589</v>
      </c>
      <c r="Q101">
        <f t="shared" si="24"/>
        <v>1.1335670072339472</v>
      </c>
      <c r="R101">
        <f t="shared" si="25"/>
        <v>-2.8971986154788354E-2</v>
      </c>
      <c r="S101">
        <f>VLOOKUP(A101,US_M3!$A:$B,2,0)</f>
        <v>7198200000000</v>
      </c>
      <c r="T101">
        <f>VLOOKUP(A101,EU_M3!$A:$D,4,0)</f>
        <v>8038044</v>
      </c>
      <c r="U101">
        <f t="shared" si="18"/>
        <v>895516.37189346063</v>
      </c>
      <c r="V101">
        <f t="shared" si="26"/>
        <v>889980.36835558747</v>
      </c>
      <c r="W101">
        <f t="shared" si="27"/>
        <v>5536.0035378731554</v>
      </c>
      <c r="X101">
        <f>VLOOKUP(A101,us_uk!$A:$B,2,0)</f>
        <v>1.9879</v>
      </c>
      <c r="Y101">
        <f t="shared" si="28"/>
        <v>1.9474</v>
      </c>
      <c r="Z101">
        <f t="shared" si="29"/>
        <v>4.049999999999998E-2</v>
      </c>
    </row>
    <row r="102" spans="1:26" x14ac:dyDescent="0.25">
      <c r="A102" s="3">
        <v>39203</v>
      </c>
      <c r="B102">
        <f>VLOOKUP(A102,FX!$A:$B,2,0)</f>
        <v>1.3517999999999999</v>
      </c>
      <c r="C102">
        <f t="shared" si="19"/>
        <v>4.9999999999994493E-4</v>
      </c>
      <c r="D102">
        <f>VLOOKUP($A102,US_CPI!$A:$B,2,0)</f>
        <v>207.94900000000001</v>
      </c>
      <c r="E102">
        <f>VLOOKUP(A102,HCPI!$A:$B,2,0)</f>
        <v>88.57</v>
      </c>
      <c r="F102">
        <f t="shared" si="15"/>
        <v>2.3478491588574011</v>
      </c>
      <c r="G102" s="20">
        <f t="shared" si="20"/>
        <v>2.3391353553644185</v>
      </c>
      <c r="H102" s="20">
        <f t="shared" si="21"/>
        <v>8.7138034929825636E-3</v>
      </c>
      <c r="I102">
        <f>VLOOKUP(A102,US_Bal_Trade!$A:$B,2,0)</f>
        <v>-59288</v>
      </c>
      <c r="J102">
        <f>VLOOKUP(A102,CA_EU!$A:$D,4,0)</f>
        <v>1081</v>
      </c>
      <c r="K102">
        <f t="shared" si="16"/>
        <v>-54.845513413506012</v>
      </c>
      <c r="L102">
        <f t="shared" si="22"/>
        <v>-118.88801571709234</v>
      </c>
      <c r="M102">
        <f t="shared" si="23"/>
        <v>64.042502303586332</v>
      </c>
      <c r="N102">
        <f>VLOOKUP(A102,'10_EuroBond'!$A:$D,4,0)</f>
        <v>4.3731</v>
      </c>
      <c r="O102">
        <f>VLOOKUP(A102,'10_US_Bond'!$A:$B,2,0)</f>
        <v>4.75</v>
      </c>
      <c r="P102">
        <f t="shared" si="17"/>
        <v>1.0861860007774804</v>
      </c>
      <c r="Q102">
        <f t="shared" si="24"/>
        <v>1.1045950210791589</v>
      </c>
      <c r="R102">
        <f t="shared" si="25"/>
        <v>-1.8409020301678458E-2</v>
      </c>
      <c r="S102">
        <f>VLOOKUP(A102,US_M3!$A:$B,2,0)</f>
        <v>7212600000000</v>
      </c>
      <c r="T102">
        <f>VLOOKUP(A102,EU_M3!$A:$D,4,0)</f>
        <v>8133243</v>
      </c>
      <c r="U102">
        <f t="shared" si="18"/>
        <v>886804.93131706503</v>
      </c>
      <c r="V102">
        <f t="shared" si="26"/>
        <v>895516.37189346063</v>
      </c>
      <c r="W102">
        <f t="shared" si="27"/>
        <v>-8711.440576395602</v>
      </c>
      <c r="X102">
        <f>VLOOKUP(A102,us_uk!$A:$B,2,0)</f>
        <v>1.9842</v>
      </c>
      <c r="Y102">
        <f t="shared" si="28"/>
        <v>1.9879</v>
      </c>
      <c r="Z102">
        <f t="shared" si="29"/>
        <v>-3.7000000000000366E-3</v>
      </c>
    </row>
    <row r="103" spans="1:26" x14ac:dyDescent="0.25">
      <c r="A103" s="3">
        <v>39234</v>
      </c>
      <c r="B103">
        <f>VLOOKUP(A103,FX!$A:$B,2,0)</f>
        <v>1.3421000000000001</v>
      </c>
      <c r="C103">
        <f t="shared" si="19"/>
        <v>-9.6999999999998199E-3</v>
      </c>
      <c r="D103">
        <f>VLOOKUP($A103,US_CPI!$A:$B,2,0)</f>
        <v>208.352</v>
      </c>
      <c r="E103">
        <f>VLOOKUP(A103,HCPI!$A:$B,2,0)</f>
        <v>88.66</v>
      </c>
      <c r="F103">
        <f t="shared" si="15"/>
        <v>2.3500112790435375</v>
      </c>
      <c r="G103" s="20">
        <f t="shared" si="20"/>
        <v>2.3478491588574011</v>
      </c>
      <c r="H103" s="20">
        <f t="shared" si="21"/>
        <v>2.1621201861363737E-3</v>
      </c>
      <c r="I103">
        <f>VLOOKUP(A103,US_Bal_Trade!$A:$B,2,0)</f>
        <v>-59520</v>
      </c>
      <c r="J103">
        <f>VLOOKUP(A103,CA_EU!$A:$D,4,0)</f>
        <v>7134</v>
      </c>
      <c r="K103">
        <f t="shared" si="16"/>
        <v>-8.3431455004205208</v>
      </c>
      <c r="L103">
        <f t="shared" si="22"/>
        <v>-54.845513413506012</v>
      </c>
      <c r="M103">
        <f t="shared" si="23"/>
        <v>46.502367913085493</v>
      </c>
      <c r="N103">
        <f>VLOOKUP(A103,'10_EuroBond'!$A:$D,4,0)</f>
        <v>4.6608000000000001</v>
      </c>
      <c r="O103">
        <f>VLOOKUP(A103,'10_US_Bond'!$A:$B,2,0)</f>
        <v>5.0999999999999996</v>
      </c>
      <c r="P103">
        <f t="shared" si="17"/>
        <v>1.0942327497425335</v>
      </c>
      <c r="Q103">
        <f t="shared" si="24"/>
        <v>1.0861860007774804</v>
      </c>
      <c r="R103">
        <f t="shared" si="25"/>
        <v>8.0467489650530855E-3</v>
      </c>
      <c r="S103">
        <f>VLOOKUP(A103,US_M3!$A:$B,2,0)</f>
        <v>7245300000000</v>
      </c>
      <c r="T103">
        <f>VLOOKUP(A103,EU_M3!$A:$D,4,0)</f>
        <v>8198358</v>
      </c>
      <c r="U103">
        <f t="shared" si="18"/>
        <v>883750.13630778261</v>
      </c>
      <c r="V103">
        <f t="shared" si="26"/>
        <v>886804.93131706503</v>
      </c>
      <c r="W103">
        <f t="shared" si="27"/>
        <v>-3054.7950092824176</v>
      </c>
      <c r="X103">
        <f>VLOOKUP(A103,us_uk!$A:$B,2,0)</f>
        <v>1.9866999999999999</v>
      </c>
      <c r="Y103">
        <f t="shared" si="28"/>
        <v>1.9842</v>
      </c>
      <c r="Z103">
        <f t="shared" si="29"/>
        <v>2.4999999999999467E-3</v>
      </c>
    </row>
    <row r="104" spans="1:26" x14ac:dyDescent="0.25">
      <c r="A104" s="3">
        <v>39264</v>
      </c>
      <c r="B104">
        <f>VLOOKUP(A104,FX!$A:$B,2,0)</f>
        <v>1.3726</v>
      </c>
      <c r="C104">
        <f t="shared" si="19"/>
        <v>3.0499999999999972E-2</v>
      </c>
      <c r="D104">
        <f>VLOOKUP($A104,US_CPI!$A:$B,2,0)</f>
        <v>208.29900000000001</v>
      </c>
      <c r="E104">
        <f>VLOOKUP(A104,HCPI!$A:$B,2,0)</f>
        <v>88.45</v>
      </c>
      <c r="F104">
        <f t="shared" si="15"/>
        <v>2.354991520633126</v>
      </c>
      <c r="G104" s="20">
        <f t="shared" si="20"/>
        <v>2.3500112790435375</v>
      </c>
      <c r="H104" s="20">
        <f t="shared" si="21"/>
        <v>4.980241589588541E-3</v>
      </c>
      <c r="I104">
        <f>VLOOKUP(A104,US_Bal_Trade!$A:$B,2,0)</f>
        <v>-59914</v>
      </c>
      <c r="J104">
        <f>VLOOKUP(A104,CA_EU!$A:$D,4,0)</f>
        <v>1405</v>
      </c>
      <c r="K104">
        <f t="shared" si="16"/>
        <v>-42.643416370106763</v>
      </c>
      <c r="L104">
        <f t="shared" si="22"/>
        <v>-8.3431455004205208</v>
      </c>
      <c r="M104">
        <f t="shared" si="23"/>
        <v>-34.300270869686244</v>
      </c>
      <c r="N104">
        <f>VLOOKUP(A104,'10_EuroBond'!$A:$D,4,0)</f>
        <v>4.6284000000000001</v>
      </c>
      <c r="O104">
        <f>VLOOKUP(A104,'10_US_Bond'!$A:$B,2,0)</f>
        <v>5</v>
      </c>
      <c r="P104">
        <f t="shared" si="17"/>
        <v>1.0802869242070694</v>
      </c>
      <c r="Q104">
        <f t="shared" si="24"/>
        <v>1.0942327497425335</v>
      </c>
      <c r="R104">
        <f t="shared" si="25"/>
        <v>-1.3945825535464085E-2</v>
      </c>
      <c r="S104">
        <f>VLOOKUP(A104,US_M3!$A:$B,2,0)</f>
        <v>7274900000000</v>
      </c>
      <c r="T104">
        <f>VLOOKUP(A104,EU_M3!$A:$D,4,0)</f>
        <v>8291830</v>
      </c>
      <c r="U104">
        <f t="shared" si="18"/>
        <v>877357.59174995148</v>
      </c>
      <c r="V104">
        <f t="shared" si="26"/>
        <v>883750.13630778261</v>
      </c>
      <c r="W104">
        <f t="shared" si="27"/>
        <v>-6392.5445578311337</v>
      </c>
      <c r="X104">
        <f>VLOOKUP(A104,us_uk!$A:$B,2,0)</f>
        <v>2.0354999999999999</v>
      </c>
      <c r="Y104">
        <f t="shared" si="28"/>
        <v>1.9866999999999999</v>
      </c>
      <c r="Z104">
        <f t="shared" si="29"/>
        <v>4.8799999999999955E-2</v>
      </c>
    </row>
    <row r="105" spans="1:26" x14ac:dyDescent="0.25">
      <c r="A105" s="3">
        <v>39295</v>
      </c>
      <c r="B105">
        <f>VLOOKUP(A105,FX!$A:$B,2,0)</f>
        <v>1.3626</v>
      </c>
      <c r="C105">
        <f t="shared" si="19"/>
        <v>-1.0000000000000009E-2</v>
      </c>
      <c r="D105">
        <f>VLOOKUP($A105,US_CPI!$A:$B,2,0)</f>
        <v>207.917</v>
      </c>
      <c r="E105">
        <f>VLOOKUP(A105,HCPI!$A:$B,2,0)</f>
        <v>88.51</v>
      </c>
      <c r="F105">
        <f t="shared" si="15"/>
        <v>2.3490792000903853</v>
      </c>
      <c r="G105" s="20">
        <f t="shared" si="20"/>
        <v>2.354991520633126</v>
      </c>
      <c r="H105" s="20">
        <f t="shared" si="21"/>
        <v>-5.9123205427407122E-3</v>
      </c>
      <c r="I105">
        <f>VLOOKUP(A105,US_Bal_Trade!$A:$B,2,0)</f>
        <v>-57005</v>
      </c>
      <c r="J105">
        <f>VLOOKUP(A105,CA_EU!$A:$D,4,0)</f>
        <v>722</v>
      </c>
      <c r="K105">
        <f t="shared" si="16"/>
        <v>-78.95429362880887</v>
      </c>
      <c r="L105">
        <f t="shared" si="22"/>
        <v>-42.643416370106763</v>
      </c>
      <c r="M105">
        <f t="shared" si="23"/>
        <v>-36.310877258702106</v>
      </c>
      <c r="N105">
        <f>VLOOKUP(A105,'10_EuroBond'!$A:$D,4,0)</f>
        <v>4.4263000000000003</v>
      </c>
      <c r="O105">
        <f>VLOOKUP(A105,'10_US_Bond'!$A:$B,2,0)</f>
        <v>4.67</v>
      </c>
      <c r="P105">
        <f t="shared" si="17"/>
        <v>1.0550572713101234</v>
      </c>
      <c r="Q105">
        <f t="shared" si="24"/>
        <v>1.0802869242070694</v>
      </c>
      <c r="R105">
        <f t="shared" si="25"/>
        <v>-2.5229652896946009E-2</v>
      </c>
      <c r="S105">
        <f>VLOOKUP(A105,US_M3!$A:$B,2,0)</f>
        <v>7350700000000</v>
      </c>
      <c r="T105">
        <f>VLOOKUP(A105,EU_M3!$A:$D,4,0)</f>
        <v>8340189</v>
      </c>
      <c r="U105">
        <f t="shared" si="18"/>
        <v>881358.92364069924</v>
      </c>
      <c r="V105">
        <f t="shared" si="26"/>
        <v>877357.59174995148</v>
      </c>
      <c r="W105">
        <f t="shared" si="27"/>
        <v>4001.331890747766</v>
      </c>
      <c r="X105">
        <f>VLOOKUP(A105,us_uk!$A:$B,2,0)</f>
        <v>2.0110000000000001</v>
      </c>
      <c r="Y105">
        <f t="shared" si="28"/>
        <v>2.0354999999999999</v>
      </c>
      <c r="Z105">
        <f t="shared" si="29"/>
        <v>-2.4499999999999744E-2</v>
      </c>
    </row>
    <row r="106" spans="1:26" x14ac:dyDescent="0.25">
      <c r="A106" s="3">
        <v>39326</v>
      </c>
      <c r="B106">
        <f>VLOOKUP(A106,FX!$A:$B,2,0)</f>
        <v>1.391</v>
      </c>
      <c r="C106">
        <f t="shared" si="19"/>
        <v>2.8399999999999981E-2</v>
      </c>
      <c r="D106">
        <f>VLOOKUP($A106,US_CPI!$A:$B,2,0)</f>
        <v>208.49</v>
      </c>
      <c r="E106">
        <f>VLOOKUP(A106,HCPI!$A:$B,2,0)</f>
        <v>88.85</v>
      </c>
      <c r="F106">
        <f t="shared" si="15"/>
        <v>2.3465391108610021</v>
      </c>
      <c r="G106" s="20">
        <f t="shared" si="20"/>
        <v>2.3490792000903853</v>
      </c>
      <c r="H106" s="20">
        <f t="shared" si="21"/>
        <v>-2.5400892293832023E-3</v>
      </c>
      <c r="I106">
        <f>VLOOKUP(A106,US_Bal_Trade!$A:$B,2,0)</f>
        <v>-57794</v>
      </c>
      <c r="J106">
        <f>VLOOKUP(A106,CA_EU!$A:$D,4,0)</f>
        <v>1535</v>
      </c>
      <c r="K106">
        <f t="shared" si="16"/>
        <v>-37.650814332247556</v>
      </c>
      <c r="L106">
        <f t="shared" si="22"/>
        <v>-78.95429362880887</v>
      </c>
      <c r="M106">
        <f t="shared" si="23"/>
        <v>41.303479296561314</v>
      </c>
      <c r="N106">
        <f>VLOOKUP(A106,'10_EuroBond'!$A:$D,4,0)</f>
        <v>4.3693999999999997</v>
      </c>
      <c r="O106">
        <f>VLOOKUP(A106,'10_US_Bond'!$A:$B,2,0)</f>
        <v>4.5199999999999996</v>
      </c>
      <c r="P106">
        <f t="shared" si="17"/>
        <v>1.0344669748706916</v>
      </c>
      <c r="Q106">
        <f t="shared" si="24"/>
        <v>1.0550572713101234</v>
      </c>
      <c r="R106">
        <f t="shared" si="25"/>
        <v>-2.0590296439431777E-2</v>
      </c>
      <c r="S106">
        <f>VLOOKUP(A106,US_M3!$A:$B,2,0)</f>
        <v>7368500000000</v>
      </c>
      <c r="T106">
        <f>VLOOKUP(A106,EU_M3!$A:$D,4,0)</f>
        <v>8407618</v>
      </c>
      <c r="U106">
        <f t="shared" si="18"/>
        <v>876407.56276034424</v>
      </c>
      <c r="V106">
        <f t="shared" si="26"/>
        <v>881358.92364069924</v>
      </c>
      <c r="W106">
        <f t="shared" si="27"/>
        <v>-4951.3608803550014</v>
      </c>
      <c r="X106">
        <f>VLOOKUP(A106,us_uk!$A:$B,2,0)</f>
        <v>2.0184000000000002</v>
      </c>
      <c r="Y106">
        <f t="shared" si="28"/>
        <v>2.0110000000000001</v>
      </c>
      <c r="Z106">
        <f t="shared" si="29"/>
        <v>7.4000000000000732E-3</v>
      </c>
    </row>
    <row r="107" spans="1:26" x14ac:dyDescent="0.25">
      <c r="A107" s="3">
        <v>39356</v>
      </c>
      <c r="B107">
        <f>VLOOKUP(A107,FX!$A:$B,2,0)</f>
        <v>1.4233</v>
      </c>
      <c r="C107">
        <f t="shared" si="19"/>
        <v>3.2299999999999995E-2</v>
      </c>
      <c r="D107">
        <f>VLOOKUP($A107,US_CPI!$A:$B,2,0)</f>
        <v>208.93600000000001</v>
      </c>
      <c r="E107">
        <f>VLOOKUP(A107,HCPI!$A:$B,2,0)</f>
        <v>89.29</v>
      </c>
      <c r="F107">
        <f t="shared" si="15"/>
        <v>2.3399708813976927</v>
      </c>
      <c r="G107" s="20">
        <f t="shared" si="20"/>
        <v>2.3465391108610021</v>
      </c>
      <c r="H107" s="20">
        <f t="shared" si="21"/>
        <v>-6.5682294633093719E-3</v>
      </c>
      <c r="I107">
        <f>VLOOKUP(A107,US_Bal_Trade!$A:$B,2,0)</f>
        <v>-56538</v>
      </c>
      <c r="J107">
        <f>VLOOKUP(A107,CA_EU!$A:$D,4,0)</f>
        <v>-269</v>
      </c>
      <c r="K107">
        <f t="shared" si="16"/>
        <v>210.17843866171003</v>
      </c>
      <c r="L107">
        <f t="shared" si="22"/>
        <v>-37.650814332247556</v>
      </c>
      <c r="M107">
        <f t="shared" si="23"/>
        <v>247.8292529939576</v>
      </c>
      <c r="N107">
        <f>VLOOKUP(A107,'10_EuroBond'!$A:$D,4,0)</f>
        <v>4.4001999999999999</v>
      </c>
      <c r="O107">
        <f>VLOOKUP(A107,'10_US_Bond'!$A:$B,2,0)</f>
        <v>4.53</v>
      </c>
      <c r="P107">
        <f t="shared" si="17"/>
        <v>1.0294986591518569</v>
      </c>
      <c r="Q107">
        <f t="shared" si="24"/>
        <v>1.0344669748706916</v>
      </c>
      <c r="R107">
        <f t="shared" si="25"/>
        <v>-4.9683157188347149E-3</v>
      </c>
      <c r="S107">
        <f>VLOOKUP(A107,US_M3!$A:$B,2,0)</f>
        <v>7381800000000</v>
      </c>
      <c r="T107">
        <f>VLOOKUP(A107,EU_M3!$A:$D,4,0)</f>
        <v>8546145</v>
      </c>
      <c r="U107">
        <f t="shared" si="18"/>
        <v>863757.8697763728</v>
      </c>
      <c r="V107">
        <f t="shared" si="26"/>
        <v>876407.56276034424</v>
      </c>
      <c r="W107">
        <f t="shared" si="27"/>
        <v>-12649.692983971443</v>
      </c>
      <c r="X107">
        <f>VLOOKUP(A107,us_uk!$A:$B,2,0)</f>
        <v>2.0449000000000002</v>
      </c>
      <c r="Y107">
        <f t="shared" si="28"/>
        <v>2.0184000000000002</v>
      </c>
      <c r="Z107">
        <f t="shared" si="29"/>
        <v>2.6499999999999968E-2</v>
      </c>
    </row>
    <row r="108" spans="1:26" x14ac:dyDescent="0.25">
      <c r="A108" s="3">
        <v>39387</v>
      </c>
      <c r="B108">
        <f>VLOOKUP(A108,FX!$A:$B,2,0)</f>
        <v>1.4682999999999999</v>
      </c>
      <c r="C108">
        <f t="shared" si="19"/>
        <v>4.4999999999999929E-2</v>
      </c>
      <c r="D108">
        <f>VLOOKUP($A108,US_CPI!$A:$B,2,0)</f>
        <v>210.17699999999999</v>
      </c>
      <c r="E108">
        <f>VLOOKUP(A108,HCPI!$A:$B,2,0)</f>
        <v>89.77</v>
      </c>
      <c r="F108">
        <f t="shared" si="15"/>
        <v>2.3412832794920351</v>
      </c>
      <c r="G108" s="20">
        <f t="shared" si="20"/>
        <v>2.3399708813976927</v>
      </c>
      <c r="H108" s="20">
        <f t="shared" si="21"/>
        <v>1.3123980943423597E-3</v>
      </c>
      <c r="I108">
        <f>VLOOKUP(A108,US_Bal_Trade!$A:$B,2,0)</f>
        <v>-59717</v>
      </c>
      <c r="J108">
        <f>VLOOKUP(A108,CA_EU!$A:$D,4,0)</f>
        <v>-4266</v>
      </c>
      <c r="K108">
        <f t="shared" si="16"/>
        <v>13.998359118612283</v>
      </c>
      <c r="L108">
        <f t="shared" si="22"/>
        <v>210.17843866171003</v>
      </c>
      <c r="M108">
        <f t="shared" si="23"/>
        <v>-196.18007954309775</v>
      </c>
      <c r="N108">
        <f>VLOOKUP(A108,'10_EuroBond'!$A:$D,4,0)</f>
        <v>4.2515000000000001</v>
      </c>
      <c r="O108">
        <f>VLOOKUP(A108,'10_US_Bond'!$A:$B,2,0)</f>
        <v>4.1500000000000004</v>
      </c>
      <c r="P108">
        <f t="shared" si="17"/>
        <v>0.97612607315065281</v>
      </c>
      <c r="Q108">
        <f t="shared" si="24"/>
        <v>1.0294986591518569</v>
      </c>
      <c r="R108">
        <f t="shared" si="25"/>
        <v>-5.3372586001204092E-2</v>
      </c>
      <c r="S108">
        <f>VLOOKUP(A108,US_M3!$A:$B,2,0)</f>
        <v>7407300000000</v>
      </c>
      <c r="T108">
        <f>VLOOKUP(A108,EU_M3!$A:$D,4,0)</f>
        <v>8622955</v>
      </c>
      <c r="U108">
        <f t="shared" si="18"/>
        <v>859021.06644415983</v>
      </c>
      <c r="V108">
        <f t="shared" si="26"/>
        <v>863757.8697763728</v>
      </c>
      <c r="W108">
        <f t="shared" si="27"/>
        <v>-4736.8033322129631</v>
      </c>
      <c r="X108">
        <f>VLOOKUP(A108,us_uk!$A:$B,2,0)</f>
        <v>2.0701000000000001</v>
      </c>
      <c r="Y108">
        <f t="shared" si="28"/>
        <v>2.0449000000000002</v>
      </c>
      <c r="Z108">
        <f t="shared" si="29"/>
        <v>2.5199999999999889E-2</v>
      </c>
    </row>
    <row r="109" spans="1:26" x14ac:dyDescent="0.25">
      <c r="A109" s="3">
        <v>39417</v>
      </c>
      <c r="B109">
        <f>VLOOKUP(A109,FX!$A:$B,2,0)</f>
        <v>1.4559</v>
      </c>
      <c r="C109">
        <f t="shared" si="19"/>
        <v>-1.2399999999999967E-2</v>
      </c>
      <c r="D109">
        <f>VLOOKUP($A109,US_CPI!$A:$B,2,0)</f>
        <v>210.036</v>
      </c>
      <c r="E109">
        <f>VLOOKUP(A109,HCPI!$A:$B,2,0)</f>
        <v>90.13</v>
      </c>
      <c r="F109">
        <f t="shared" si="15"/>
        <v>2.3303672473094421</v>
      </c>
      <c r="G109" s="20">
        <f t="shared" si="20"/>
        <v>2.3412832794920351</v>
      </c>
      <c r="H109" s="20">
        <f t="shared" si="21"/>
        <v>-1.0916032182592961E-2</v>
      </c>
      <c r="I109">
        <f>VLOOKUP(A109,US_Bal_Trade!$A:$B,2,0)</f>
        <v>-57154</v>
      </c>
      <c r="J109">
        <f>VLOOKUP(A109,CA_EU!$A:$D,4,0)</f>
        <v>-13013</v>
      </c>
      <c r="K109">
        <f t="shared" si="16"/>
        <v>4.3920694689925464</v>
      </c>
      <c r="L109">
        <f t="shared" si="22"/>
        <v>13.998359118612283</v>
      </c>
      <c r="M109">
        <f t="shared" si="23"/>
        <v>-9.6062896496197361</v>
      </c>
      <c r="N109">
        <f>VLOOKUP(A109,'10_EuroBond'!$A:$D,4,0)</f>
        <v>4.3818000000000001</v>
      </c>
      <c r="O109">
        <f>VLOOKUP(A109,'10_US_Bond'!$A:$B,2,0)</f>
        <v>4.0999999999999996</v>
      </c>
      <c r="P109">
        <f t="shared" si="17"/>
        <v>0.9356885298279245</v>
      </c>
      <c r="Q109">
        <f t="shared" si="24"/>
        <v>0.97612607315065281</v>
      </c>
      <c r="R109">
        <f t="shared" si="25"/>
        <v>-4.0437543322728309E-2</v>
      </c>
      <c r="S109">
        <f>VLOOKUP(A109,US_M3!$A:$B,2,0)</f>
        <v>7438400000000</v>
      </c>
      <c r="T109">
        <f>VLOOKUP(A109,EU_M3!$A:$D,4,0)</f>
        <v>8654982</v>
      </c>
      <c r="U109">
        <f t="shared" si="18"/>
        <v>859435.64065182337</v>
      </c>
      <c r="V109">
        <f t="shared" si="26"/>
        <v>859021.06644415983</v>
      </c>
      <c r="W109">
        <f t="shared" si="27"/>
        <v>414.57420766353607</v>
      </c>
      <c r="X109">
        <f>VLOOKUP(A109,us_uk!$A:$B,2,0)</f>
        <v>2.0160999999999998</v>
      </c>
      <c r="Y109">
        <f t="shared" si="28"/>
        <v>2.0701000000000001</v>
      </c>
      <c r="Z109">
        <f t="shared" si="29"/>
        <v>-5.400000000000027E-2</v>
      </c>
    </row>
    <row r="110" spans="1:26" x14ac:dyDescent="0.25">
      <c r="A110" s="3">
        <v>39448</v>
      </c>
      <c r="B110">
        <f>VLOOKUP(A110,FX!$A:$B,2,0)</f>
        <v>1.4728000000000001</v>
      </c>
      <c r="C110">
        <f t="shared" si="19"/>
        <v>1.6900000000000137E-2</v>
      </c>
      <c r="D110">
        <f>VLOOKUP($A110,US_CPI!$A:$B,2,0)</f>
        <v>211.08</v>
      </c>
      <c r="E110">
        <f>VLOOKUP(A110,HCPI!$A:$B,2,0)</f>
        <v>89.81</v>
      </c>
      <c r="F110">
        <f t="shared" si="15"/>
        <v>2.3502950673644363</v>
      </c>
      <c r="G110" s="20">
        <f t="shared" si="20"/>
        <v>2.3303672473094421</v>
      </c>
      <c r="H110" s="20">
        <f t="shared" si="21"/>
        <v>1.9927820054994161E-2</v>
      </c>
      <c r="I110">
        <f>VLOOKUP(A110,US_Bal_Trade!$A:$B,2,0)</f>
        <v>-61139</v>
      </c>
      <c r="J110">
        <f>VLOOKUP(A110,CA_EU!$A:$D,4,0)</f>
        <v>-16067</v>
      </c>
      <c r="K110">
        <f t="shared" si="16"/>
        <v>3.8052530030497294</v>
      </c>
      <c r="L110">
        <f t="shared" si="22"/>
        <v>4.3920694689925464</v>
      </c>
      <c r="M110">
        <f t="shared" si="23"/>
        <v>-0.586816465942817</v>
      </c>
      <c r="N110">
        <f>VLOOKUP(A110,'10_EuroBond'!$A:$D,4,0)</f>
        <v>4.2317</v>
      </c>
      <c r="O110">
        <f>VLOOKUP(A110,'10_US_Bond'!$A:$B,2,0)</f>
        <v>3.74</v>
      </c>
      <c r="P110">
        <f t="shared" si="17"/>
        <v>0.88380556277618927</v>
      </c>
      <c r="Q110">
        <f t="shared" si="24"/>
        <v>0.9356885298279245</v>
      </c>
      <c r="R110">
        <f t="shared" si="25"/>
        <v>-5.1882967051735229E-2</v>
      </c>
      <c r="S110">
        <f>VLOOKUP(A110,US_M3!$A:$B,2,0)</f>
        <v>7472500000000</v>
      </c>
      <c r="T110">
        <f>VLOOKUP(A110,EU_M3!$A:$D,4,0)</f>
        <v>8799844</v>
      </c>
      <c r="U110">
        <f t="shared" si="18"/>
        <v>849162.78061292903</v>
      </c>
      <c r="V110">
        <f t="shared" si="26"/>
        <v>859435.64065182337</v>
      </c>
      <c r="W110">
        <f t="shared" si="27"/>
        <v>-10272.860038894345</v>
      </c>
      <c r="X110">
        <f>VLOOKUP(A110,us_uk!$A:$B,2,0)</f>
        <v>1.9702</v>
      </c>
      <c r="Y110">
        <f t="shared" si="28"/>
        <v>2.0160999999999998</v>
      </c>
      <c r="Z110">
        <f t="shared" si="29"/>
        <v>-4.589999999999983E-2</v>
      </c>
    </row>
    <row r="111" spans="1:26" x14ac:dyDescent="0.25">
      <c r="A111" s="3">
        <v>39479</v>
      </c>
      <c r="B111">
        <f>VLOOKUP(A111,FX!$A:$B,2,0)</f>
        <v>1.4759</v>
      </c>
      <c r="C111">
        <f t="shared" si="19"/>
        <v>3.0999999999998806E-3</v>
      </c>
      <c r="D111">
        <f>VLOOKUP($A111,US_CPI!$A:$B,2,0)</f>
        <v>211.69300000000001</v>
      </c>
      <c r="E111">
        <f>VLOOKUP(A111,HCPI!$A:$B,2,0)</f>
        <v>90.13</v>
      </c>
      <c r="F111">
        <f t="shared" si="15"/>
        <v>2.348751802951293</v>
      </c>
      <c r="G111" s="20">
        <f t="shared" si="20"/>
        <v>2.3502950673644363</v>
      </c>
      <c r="H111" s="20">
        <f t="shared" si="21"/>
        <v>-1.5432644131432305E-3</v>
      </c>
      <c r="I111">
        <f>VLOOKUP(A111,US_Bal_Trade!$A:$B,2,0)</f>
        <v>-64348</v>
      </c>
      <c r="J111">
        <f>VLOOKUP(A111,CA_EU!$A:$D,4,0)</f>
        <v>-8094</v>
      </c>
      <c r="K111">
        <f t="shared" si="16"/>
        <v>7.9500864838151717</v>
      </c>
      <c r="L111">
        <f t="shared" si="22"/>
        <v>3.8052530030497294</v>
      </c>
      <c r="M111">
        <f t="shared" si="23"/>
        <v>4.1448334807654419</v>
      </c>
      <c r="N111">
        <f>VLOOKUP(A111,'10_EuroBond'!$A:$D,4,0)</f>
        <v>4.1394000000000002</v>
      </c>
      <c r="O111">
        <f>VLOOKUP(A111,'10_US_Bond'!$A:$B,2,0)</f>
        <v>3.74</v>
      </c>
      <c r="P111">
        <f t="shared" si="17"/>
        <v>0.90351258636517373</v>
      </c>
      <c r="Q111">
        <f t="shared" si="24"/>
        <v>0.88380556277618927</v>
      </c>
      <c r="R111">
        <f t="shared" si="25"/>
        <v>1.9707023588984462E-2</v>
      </c>
      <c r="S111">
        <f>VLOOKUP(A111,US_M3!$A:$B,2,0)</f>
        <v>7557700000000</v>
      </c>
      <c r="T111">
        <f>VLOOKUP(A111,EU_M3!$A:$D,4,0)</f>
        <v>8846311</v>
      </c>
      <c r="U111">
        <f t="shared" si="18"/>
        <v>854333.51823149784</v>
      </c>
      <c r="V111">
        <f t="shared" si="26"/>
        <v>849162.78061292903</v>
      </c>
      <c r="W111">
        <f t="shared" si="27"/>
        <v>5170.737618568819</v>
      </c>
      <c r="X111">
        <f>VLOOKUP(A111,us_uk!$A:$B,2,0)</f>
        <v>1.9645999999999999</v>
      </c>
      <c r="Y111">
        <f t="shared" si="28"/>
        <v>1.9702</v>
      </c>
      <c r="Z111">
        <f t="shared" si="29"/>
        <v>-5.6000000000000494E-3</v>
      </c>
    </row>
    <row r="112" spans="1:26" x14ac:dyDescent="0.25">
      <c r="A112" s="3">
        <v>39508</v>
      </c>
      <c r="B112">
        <f>VLOOKUP(A112,FX!$A:$B,2,0)</f>
        <v>1.552</v>
      </c>
      <c r="C112">
        <f t="shared" si="19"/>
        <v>7.6100000000000056E-2</v>
      </c>
      <c r="D112">
        <f>VLOOKUP($A112,US_CPI!$A:$B,2,0)</f>
        <v>213.52799999999999</v>
      </c>
      <c r="E112">
        <f>VLOOKUP(A112,HCPI!$A:$B,2,0)</f>
        <v>91.01</v>
      </c>
      <c r="F112">
        <f t="shared" si="15"/>
        <v>2.3462037138775957</v>
      </c>
      <c r="G112" s="20">
        <f t="shared" si="20"/>
        <v>2.348751802951293</v>
      </c>
      <c r="H112" s="20">
        <f t="shared" si="21"/>
        <v>-2.5480890736973016E-3</v>
      </c>
      <c r="I112">
        <f>VLOOKUP(A112,US_Bal_Trade!$A:$B,2,0)</f>
        <v>-60064</v>
      </c>
      <c r="J112">
        <f>VLOOKUP(A112,CA_EU!$A:$D,4,0)</f>
        <v>-12652</v>
      </c>
      <c r="K112">
        <f t="shared" si="16"/>
        <v>4.7473917167246285</v>
      </c>
      <c r="L112">
        <f t="shared" si="22"/>
        <v>7.9500864838151717</v>
      </c>
      <c r="M112">
        <f t="shared" si="23"/>
        <v>-3.2026947670905432</v>
      </c>
      <c r="N112">
        <f>VLOOKUP(A112,'10_EuroBond'!$A:$D,4,0)</f>
        <v>4.0705</v>
      </c>
      <c r="O112">
        <f>VLOOKUP(A112,'10_US_Bond'!$A:$B,2,0)</f>
        <v>3.51</v>
      </c>
      <c r="P112">
        <f t="shared" si="17"/>
        <v>0.86230192851001097</v>
      </c>
      <c r="Q112">
        <f t="shared" si="24"/>
        <v>0.90351258636517373</v>
      </c>
      <c r="R112">
        <f t="shared" si="25"/>
        <v>-4.1210657855162758E-2</v>
      </c>
      <c r="S112">
        <f>VLOOKUP(A112,US_M3!$A:$B,2,0)</f>
        <v>7625700000000</v>
      </c>
      <c r="T112">
        <f>VLOOKUP(A112,EU_M3!$A:$D,4,0)</f>
        <v>8871545</v>
      </c>
      <c r="U112">
        <f t="shared" si="18"/>
        <v>859568.4291743997</v>
      </c>
      <c r="V112">
        <f t="shared" si="26"/>
        <v>854333.51823149784</v>
      </c>
      <c r="W112">
        <f t="shared" si="27"/>
        <v>5234.9109429018572</v>
      </c>
      <c r="X112">
        <f>VLOOKUP(A112,us_uk!$A:$B,2,0)</f>
        <v>2.0015000000000001</v>
      </c>
      <c r="Y112">
        <f t="shared" si="28"/>
        <v>1.9645999999999999</v>
      </c>
      <c r="Z112">
        <f t="shared" si="29"/>
        <v>3.6900000000000155E-2</v>
      </c>
    </row>
    <row r="113" spans="1:26" x14ac:dyDescent="0.25">
      <c r="A113" s="3">
        <v>39539</v>
      </c>
      <c r="B113">
        <f>VLOOKUP(A113,FX!$A:$B,2,0)</f>
        <v>1.5753999999999999</v>
      </c>
      <c r="C113">
        <f t="shared" si="19"/>
        <v>2.3399999999999865E-2</v>
      </c>
      <c r="D113">
        <f>VLOOKUP($A113,US_CPI!$A:$B,2,0)</f>
        <v>214.82300000000001</v>
      </c>
      <c r="E113">
        <f>VLOOKUP(A113,HCPI!$A:$B,2,0)</f>
        <v>91.31</v>
      </c>
      <c r="F113">
        <f t="shared" si="15"/>
        <v>2.3526776913810097</v>
      </c>
      <c r="G113" s="20">
        <f t="shared" si="20"/>
        <v>2.3462037138775957</v>
      </c>
      <c r="H113" s="20">
        <f t="shared" si="21"/>
        <v>6.4739775034139413E-3</v>
      </c>
      <c r="I113">
        <f>VLOOKUP(A113,US_Bal_Trade!$A:$B,2,0)</f>
        <v>-63528</v>
      </c>
      <c r="J113">
        <f>VLOOKUP(A113,CA_EU!$A:$D,4,0)</f>
        <v>-11197</v>
      </c>
      <c r="K113">
        <f t="shared" si="16"/>
        <v>5.6736625881932659</v>
      </c>
      <c r="L113">
        <f t="shared" si="22"/>
        <v>4.7473917167246285</v>
      </c>
      <c r="M113">
        <f t="shared" si="23"/>
        <v>0.9262708714686374</v>
      </c>
      <c r="N113">
        <f>VLOOKUP(A113,'10_EuroBond'!$A:$D,4,0)</f>
        <v>4.2827000000000002</v>
      </c>
      <c r="O113">
        <f>VLOOKUP(A113,'10_US_Bond'!$A:$B,2,0)</f>
        <v>3.68</v>
      </c>
      <c r="P113">
        <f t="shared" si="17"/>
        <v>0.85927102061783456</v>
      </c>
      <c r="Q113">
        <f t="shared" si="24"/>
        <v>0.86230192851001097</v>
      </c>
      <c r="R113">
        <f t="shared" si="25"/>
        <v>-3.0309078921764154E-3</v>
      </c>
      <c r="S113">
        <f>VLOOKUP(A113,US_M3!$A:$B,2,0)</f>
        <v>7668900000000</v>
      </c>
      <c r="T113">
        <f>VLOOKUP(A113,EU_M3!$A:$D,4,0)</f>
        <v>8948368</v>
      </c>
      <c r="U113">
        <f t="shared" si="18"/>
        <v>857016.60906212172</v>
      </c>
      <c r="V113">
        <f t="shared" si="26"/>
        <v>859568.4291743997</v>
      </c>
      <c r="W113">
        <f t="shared" si="27"/>
        <v>-2551.8201122779865</v>
      </c>
      <c r="X113">
        <f>VLOOKUP(A113,us_uk!$A:$B,2,0)</f>
        <v>1.9816</v>
      </c>
      <c r="Y113">
        <f t="shared" si="28"/>
        <v>2.0015000000000001</v>
      </c>
      <c r="Z113">
        <f t="shared" si="29"/>
        <v>-1.9900000000000029E-2</v>
      </c>
    </row>
    <row r="114" spans="1:26" x14ac:dyDescent="0.25">
      <c r="A114" s="3">
        <v>39569</v>
      </c>
      <c r="B114">
        <f>VLOOKUP(A114,FX!$A:$B,2,0)</f>
        <v>1.5553999999999999</v>
      </c>
      <c r="C114">
        <f t="shared" si="19"/>
        <v>-2.0000000000000018E-2</v>
      </c>
      <c r="D114">
        <f>VLOOKUP($A114,US_CPI!$A:$B,2,0)</f>
        <v>216.63200000000001</v>
      </c>
      <c r="E114">
        <f>VLOOKUP(A114,HCPI!$A:$B,2,0)</f>
        <v>91.88</v>
      </c>
      <c r="F114">
        <f t="shared" si="15"/>
        <v>2.357771005659556</v>
      </c>
      <c r="G114" s="20">
        <f t="shared" si="20"/>
        <v>2.3526776913810097</v>
      </c>
      <c r="H114" s="20">
        <f t="shared" si="21"/>
        <v>5.0933142785463126E-3</v>
      </c>
      <c r="I114">
        <f>VLOOKUP(A114,US_Bal_Trade!$A:$B,2,0)</f>
        <v>-62151</v>
      </c>
      <c r="J114">
        <f>VLOOKUP(A114,CA_EU!$A:$D,4,0)</f>
        <v>-8179</v>
      </c>
      <c r="K114">
        <f t="shared" si="16"/>
        <v>7.5988507152463622</v>
      </c>
      <c r="L114">
        <f t="shared" si="22"/>
        <v>5.6736625881932659</v>
      </c>
      <c r="M114">
        <f t="shared" si="23"/>
        <v>1.9251881270530964</v>
      </c>
      <c r="N114">
        <f>VLOOKUP(A114,'10_EuroBond'!$A:$D,4,0)</f>
        <v>4.4233000000000002</v>
      </c>
      <c r="O114">
        <f>VLOOKUP(A114,'10_US_Bond'!$A:$B,2,0)</f>
        <v>3.88</v>
      </c>
      <c r="P114">
        <f t="shared" si="17"/>
        <v>0.87717315126715345</v>
      </c>
      <c r="Q114">
        <f t="shared" si="24"/>
        <v>0.85927102061783456</v>
      </c>
      <c r="R114">
        <f t="shared" si="25"/>
        <v>1.7902130649318893E-2</v>
      </c>
      <c r="S114">
        <f>VLOOKUP(A114,US_M3!$A:$B,2,0)</f>
        <v>7680400000000</v>
      </c>
      <c r="T114">
        <f>VLOOKUP(A114,EU_M3!$A:$D,4,0)</f>
        <v>9009270</v>
      </c>
      <c r="U114">
        <f t="shared" si="18"/>
        <v>852499.70308360166</v>
      </c>
      <c r="V114">
        <f t="shared" si="26"/>
        <v>857016.60906212172</v>
      </c>
      <c r="W114">
        <f t="shared" si="27"/>
        <v>-4516.9059785200516</v>
      </c>
      <c r="X114">
        <f>VLOOKUP(A114,us_uk!$A:$B,2,0)</f>
        <v>1.9650000000000001</v>
      </c>
      <c r="Y114">
        <f t="shared" si="28"/>
        <v>1.9816</v>
      </c>
      <c r="Z114">
        <f t="shared" si="29"/>
        <v>-1.6599999999999948E-2</v>
      </c>
    </row>
    <row r="115" spans="1:26" x14ac:dyDescent="0.25">
      <c r="A115" s="3">
        <v>39600</v>
      </c>
      <c r="B115">
        <f>VLOOKUP(A115,FX!$A:$B,2,0)</f>
        <v>1.5562</v>
      </c>
      <c r="C115">
        <f t="shared" si="19"/>
        <v>8.0000000000013394E-4</v>
      </c>
      <c r="D115">
        <f>VLOOKUP($A115,US_CPI!$A:$B,2,0)</f>
        <v>218.815</v>
      </c>
      <c r="E115">
        <f>VLOOKUP(A115,HCPI!$A:$B,2,0)</f>
        <v>92.23</v>
      </c>
      <c r="F115">
        <f t="shared" si="15"/>
        <v>2.3724926813401277</v>
      </c>
      <c r="G115" s="20">
        <f t="shared" si="20"/>
        <v>2.357771005659556</v>
      </c>
      <c r="H115" s="20">
        <f t="shared" si="21"/>
        <v>1.47216756805717E-2</v>
      </c>
      <c r="I115">
        <f>VLOOKUP(A115,US_Bal_Trade!$A:$B,2,0)</f>
        <v>-60670</v>
      </c>
      <c r="J115">
        <f>VLOOKUP(A115,CA_EU!$A:$D,4,0)</f>
        <v>-7179</v>
      </c>
      <c r="K115">
        <f t="shared" si="16"/>
        <v>8.4510377489901103</v>
      </c>
      <c r="L115">
        <f t="shared" si="22"/>
        <v>7.5988507152463622</v>
      </c>
      <c r="M115">
        <f t="shared" si="23"/>
        <v>0.85218703374374805</v>
      </c>
      <c r="N115">
        <f>VLOOKUP(A115,'10_EuroBond'!$A:$D,4,0)</f>
        <v>4.8093000000000004</v>
      </c>
      <c r="O115">
        <f>VLOOKUP(A115,'10_US_Bond'!$A:$B,2,0)</f>
        <v>4.0999999999999996</v>
      </c>
      <c r="P115">
        <f t="shared" si="17"/>
        <v>0.85251491901108256</v>
      </c>
      <c r="Q115">
        <f t="shared" si="24"/>
        <v>0.87717315126715345</v>
      </c>
      <c r="R115">
        <f t="shared" si="25"/>
        <v>-2.4658232256070889E-2</v>
      </c>
      <c r="S115">
        <f>VLOOKUP(A115,US_M3!$A:$B,2,0)</f>
        <v>7696700000000</v>
      </c>
      <c r="T115">
        <f>VLOOKUP(A115,EU_M3!$A:$D,4,0)</f>
        <v>9039959</v>
      </c>
      <c r="U115">
        <f t="shared" si="18"/>
        <v>851408.72873427859</v>
      </c>
      <c r="V115">
        <f t="shared" si="26"/>
        <v>852499.70308360166</v>
      </c>
      <c r="W115">
        <f t="shared" si="27"/>
        <v>-1090.9743493230781</v>
      </c>
      <c r="X115">
        <f>VLOOKUP(A115,us_uk!$A:$B,2,0)</f>
        <v>1.9663999999999999</v>
      </c>
      <c r="Y115">
        <f t="shared" si="28"/>
        <v>1.9650000000000001</v>
      </c>
      <c r="Z115">
        <f t="shared" si="29"/>
        <v>1.3999999999998458E-3</v>
      </c>
    </row>
    <row r="116" spans="1:26" x14ac:dyDescent="0.25">
      <c r="A116" s="3">
        <v>39630</v>
      </c>
      <c r="B116">
        <f>VLOOKUP(A116,FX!$A:$B,2,0)</f>
        <v>1.5759000000000001</v>
      </c>
      <c r="C116">
        <f t="shared" si="19"/>
        <v>1.9700000000000051E-2</v>
      </c>
      <c r="D116">
        <f>VLOOKUP($A116,US_CPI!$A:$B,2,0)</f>
        <v>219.964</v>
      </c>
      <c r="E116">
        <f>VLOOKUP(A116,HCPI!$A:$B,2,0)</f>
        <v>92.1</v>
      </c>
      <c r="F116">
        <f t="shared" si="15"/>
        <v>2.3883170466883823</v>
      </c>
      <c r="G116" s="20">
        <f t="shared" si="20"/>
        <v>2.3724926813401277</v>
      </c>
      <c r="H116" s="20">
        <f t="shared" si="21"/>
        <v>1.5824365348254599E-2</v>
      </c>
      <c r="I116">
        <f>VLOOKUP(A116,US_Bal_Trade!$A:$B,2,0)</f>
        <v>-66842</v>
      </c>
      <c r="J116">
        <f>VLOOKUP(A116,CA_EU!$A:$D,4,0)</f>
        <v>-12466</v>
      </c>
      <c r="K116">
        <f t="shared" si="16"/>
        <v>5.3619444890101073</v>
      </c>
      <c r="L116">
        <f t="shared" si="22"/>
        <v>8.4510377489901103</v>
      </c>
      <c r="M116">
        <f t="shared" si="23"/>
        <v>-3.0890932599800029</v>
      </c>
      <c r="N116">
        <f>VLOOKUP(A116,'10_EuroBond'!$A:$D,4,0)</f>
        <v>4.8144999999999998</v>
      </c>
      <c r="O116">
        <f>VLOOKUP(A116,'10_US_Bond'!$A:$B,2,0)</f>
        <v>4.01</v>
      </c>
      <c r="P116">
        <f t="shared" si="17"/>
        <v>0.83290061273237093</v>
      </c>
      <c r="Q116">
        <f t="shared" si="24"/>
        <v>0.85251491901108256</v>
      </c>
      <c r="R116">
        <f t="shared" si="25"/>
        <v>-1.9614306278711635E-2</v>
      </c>
      <c r="S116">
        <f>VLOOKUP(A116,US_M3!$A:$B,2,0)</f>
        <v>7741100000000</v>
      </c>
      <c r="T116">
        <f>VLOOKUP(A116,EU_M3!$A:$D,4,0)</f>
        <v>9110357</v>
      </c>
      <c r="U116">
        <f t="shared" si="18"/>
        <v>849703.25531699799</v>
      </c>
      <c r="V116">
        <f t="shared" si="26"/>
        <v>851408.72873427859</v>
      </c>
      <c r="W116">
        <f t="shared" si="27"/>
        <v>-1705.4734172805911</v>
      </c>
      <c r="X116">
        <f>VLOOKUP(A116,us_uk!$A:$B,2,0)</f>
        <v>1.9887999999999999</v>
      </c>
      <c r="Y116">
        <f t="shared" si="28"/>
        <v>1.9663999999999999</v>
      </c>
      <c r="Z116">
        <f t="shared" si="29"/>
        <v>2.2399999999999975E-2</v>
      </c>
    </row>
    <row r="117" spans="1:26" x14ac:dyDescent="0.25">
      <c r="A117" s="3">
        <v>39661</v>
      </c>
      <c r="B117">
        <f>VLOOKUP(A117,FX!$A:$B,2,0)</f>
        <v>1.4955000000000001</v>
      </c>
      <c r="C117">
        <f t="shared" si="19"/>
        <v>-8.0400000000000027E-2</v>
      </c>
      <c r="D117">
        <f>VLOOKUP($A117,US_CPI!$A:$B,2,0)</f>
        <v>219.08600000000001</v>
      </c>
      <c r="E117">
        <f>VLOOKUP(A117,HCPI!$A:$B,2,0)</f>
        <v>91.97</v>
      </c>
      <c r="F117">
        <f t="shared" si="15"/>
        <v>2.3821463520713277</v>
      </c>
      <c r="G117" s="20">
        <f t="shared" si="20"/>
        <v>2.3883170466883823</v>
      </c>
      <c r="H117" s="20">
        <f t="shared" si="21"/>
        <v>-6.1706946170545507E-3</v>
      </c>
      <c r="I117">
        <f>VLOOKUP(A117,US_Bal_Trade!$A:$B,2,0)</f>
        <v>-62108</v>
      </c>
      <c r="J117">
        <f>VLOOKUP(A117,CA_EU!$A:$D,4,0)</f>
        <v>-14005</v>
      </c>
      <c r="K117">
        <f t="shared" si="16"/>
        <v>4.4347018921813639</v>
      </c>
      <c r="L117">
        <f t="shared" si="22"/>
        <v>5.3619444890101073</v>
      </c>
      <c r="M117">
        <f t="shared" si="23"/>
        <v>-0.92724259682874344</v>
      </c>
      <c r="N117">
        <f>VLOOKUP(A117,'10_EuroBond'!$A:$D,4,0)</f>
        <v>4.4960000000000004</v>
      </c>
      <c r="O117">
        <f>VLOOKUP(A117,'10_US_Bond'!$A:$B,2,0)</f>
        <v>3.89</v>
      </c>
      <c r="P117">
        <f t="shared" si="17"/>
        <v>0.86521352313167255</v>
      </c>
      <c r="Q117">
        <f t="shared" si="24"/>
        <v>0.83290061273237093</v>
      </c>
      <c r="R117">
        <f t="shared" si="25"/>
        <v>3.231291039930162E-2</v>
      </c>
      <c r="S117">
        <f>VLOOKUP(A117,US_M3!$A:$B,2,0)</f>
        <v>7754600000000</v>
      </c>
      <c r="T117">
        <f>VLOOKUP(A117,EU_M3!$A:$D,4,0)</f>
        <v>9140692</v>
      </c>
      <c r="U117">
        <f t="shared" si="18"/>
        <v>848360.27731817239</v>
      </c>
      <c r="V117">
        <f t="shared" si="26"/>
        <v>849703.25531699799</v>
      </c>
      <c r="W117">
        <f t="shared" si="27"/>
        <v>-1342.977998825605</v>
      </c>
      <c r="X117">
        <f>VLOOKUP(A117,us_uk!$A:$B,2,0)</f>
        <v>1.8865000000000001</v>
      </c>
      <c r="Y117">
        <f t="shared" si="28"/>
        <v>1.9887999999999999</v>
      </c>
      <c r="Z117">
        <f t="shared" si="29"/>
        <v>-0.10229999999999984</v>
      </c>
    </row>
    <row r="118" spans="1:26" x14ac:dyDescent="0.25">
      <c r="A118" s="3">
        <v>39692</v>
      </c>
      <c r="B118">
        <f>VLOOKUP(A118,FX!$A:$B,2,0)</f>
        <v>1.4341999999999999</v>
      </c>
      <c r="C118">
        <f t="shared" si="19"/>
        <v>-6.1300000000000132E-2</v>
      </c>
      <c r="D118">
        <f>VLOOKUP($A118,US_CPI!$A:$B,2,0)</f>
        <v>218.78299999999999</v>
      </c>
      <c r="E118">
        <f>VLOOKUP(A118,HCPI!$A:$B,2,0)</f>
        <v>92.15</v>
      </c>
      <c r="F118">
        <f t="shared" si="15"/>
        <v>2.374205100379815</v>
      </c>
      <c r="G118" s="20">
        <f t="shared" si="20"/>
        <v>2.3821463520713277</v>
      </c>
      <c r="H118" s="20">
        <f t="shared" si="21"/>
        <v>-7.9412516915127185E-3</v>
      </c>
      <c r="I118">
        <f>VLOOKUP(A118,US_Bal_Trade!$A:$B,2,0)</f>
        <v>-60499</v>
      </c>
      <c r="J118">
        <f>VLOOKUP(A118,CA_EU!$A:$D,4,0)</f>
        <v>-9222</v>
      </c>
      <c r="K118">
        <f t="shared" si="16"/>
        <v>6.5602906094122746</v>
      </c>
      <c r="L118">
        <f t="shared" si="22"/>
        <v>4.4347018921813639</v>
      </c>
      <c r="M118">
        <f t="shared" si="23"/>
        <v>2.1255887172309107</v>
      </c>
      <c r="N118">
        <f>VLOOKUP(A118,'10_EuroBond'!$A:$D,4,0)</f>
        <v>4.5042999999999997</v>
      </c>
      <c r="O118">
        <f>VLOOKUP(A118,'10_US_Bond'!$A:$B,2,0)</f>
        <v>3.69</v>
      </c>
      <c r="P118">
        <f t="shared" si="17"/>
        <v>0.8192171924605377</v>
      </c>
      <c r="Q118">
        <f t="shared" si="24"/>
        <v>0.86521352313167255</v>
      </c>
      <c r="R118">
        <f t="shared" si="25"/>
        <v>-4.5996330671134844E-2</v>
      </c>
      <c r="S118">
        <f>VLOOKUP(A118,US_M3!$A:$B,2,0)</f>
        <v>7822900000000</v>
      </c>
      <c r="T118">
        <f>VLOOKUP(A118,EU_M3!$A:$D,4,0)</f>
        <v>9219889</v>
      </c>
      <c r="U118">
        <f t="shared" si="18"/>
        <v>848480.93073571706</v>
      </c>
      <c r="V118">
        <f t="shared" si="26"/>
        <v>848360.27731817239</v>
      </c>
      <c r="W118">
        <f t="shared" si="27"/>
        <v>120.65341754467227</v>
      </c>
      <c r="X118">
        <f>VLOOKUP(A118,us_uk!$A:$B,2,0)</f>
        <v>1.7972999999999999</v>
      </c>
      <c r="Y118">
        <f t="shared" si="28"/>
        <v>1.8865000000000001</v>
      </c>
      <c r="Z118">
        <f t="shared" si="29"/>
        <v>-8.9200000000000168E-2</v>
      </c>
    </row>
    <row r="119" spans="1:26" x14ac:dyDescent="0.25">
      <c r="A119" s="3">
        <v>39722</v>
      </c>
      <c r="B119">
        <f>VLOOKUP(A119,FX!$A:$B,2,0)</f>
        <v>1.3266</v>
      </c>
      <c r="C119">
        <f t="shared" si="19"/>
        <v>-0.10759999999999992</v>
      </c>
      <c r="D119">
        <f>VLOOKUP($A119,US_CPI!$A:$B,2,0)</f>
        <v>216.57300000000001</v>
      </c>
      <c r="E119">
        <f>VLOOKUP(A119,HCPI!$A:$B,2,0)</f>
        <v>92.17</v>
      </c>
      <c r="F119">
        <f t="shared" si="15"/>
        <v>2.3497124877942932</v>
      </c>
      <c r="G119" s="20">
        <f t="shared" si="20"/>
        <v>2.374205100379815</v>
      </c>
      <c r="H119" s="20">
        <f t="shared" si="21"/>
        <v>-2.4492612585521822E-2</v>
      </c>
      <c r="I119">
        <f>VLOOKUP(A119,US_Bal_Trade!$A:$B,2,0)</f>
        <v>-60191</v>
      </c>
      <c r="J119">
        <f>VLOOKUP(A119,CA_EU!$A:$D,4,0)</f>
        <v>-13221</v>
      </c>
      <c r="K119">
        <f t="shared" si="16"/>
        <v>4.5526813402919597</v>
      </c>
      <c r="L119">
        <f t="shared" si="22"/>
        <v>6.5602906094122746</v>
      </c>
      <c r="M119">
        <f t="shared" si="23"/>
        <v>-2.0076092691203149</v>
      </c>
      <c r="N119">
        <f>VLOOKUP(A119,'10_EuroBond'!$A:$D,4,0)</f>
        <v>4.4157999999999999</v>
      </c>
      <c r="O119">
        <f>VLOOKUP(A119,'10_US_Bond'!$A:$B,2,0)</f>
        <v>3.81</v>
      </c>
      <c r="P119">
        <f t="shared" si="17"/>
        <v>0.86281081570723317</v>
      </c>
      <c r="Q119">
        <f t="shared" si="24"/>
        <v>0.8192171924605377</v>
      </c>
      <c r="R119">
        <f t="shared" si="25"/>
        <v>4.3593623246695468E-2</v>
      </c>
      <c r="S119">
        <f>VLOOKUP(A119,US_M3!$A:$B,2,0)</f>
        <v>7930700000000</v>
      </c>
      <c r="T119">
        <f>VLOOKUP(A119,EU_M3!$A:$D,4,0)</f>
        <v>9369706</v>
      </c>
      <c r="U119">
        <f t="shared" si="18"/>
        <v>846419.3006696261</v>
      </c>
      <c r="V119">
        <f t="shared" si="26"/>
        <v>848480.93073571706</v>
      </c>
      <c r="W119">
        <f t="shared" si="27"/>
        <v>-2061.6300660909619</v>
      </c>
      <c r="X119">
        <f>VLOOKUP(A119,us_uk!$A:$B,2,0)</f>
        <v>1.6861999999999999</v>
      </c>
      <c r="Y119">
        <f t="shared" si="28"/>
        <v>1.7972999999999999</v>
      </c>
      <c r="Z119">
        <f t="shared" si="29"/>
        <v>-0.11109999999999998</v>
      </c>
    </row>
    <row r="120" spans="1:26" x14ac:dyDescent="0.25">
      <c r="A120" s="3">
        <v>39753</v>
      </c>
      <c r="B120">
        <f>VLOOKUP(A120,FX!$A:$B,2,0)</f>
        <v>1.2744</v>
      </c>
      <c r="C120">
        <f t="shared" si="19"/>
        <v>-5.2200000000000024E-2</v>
      </c>
      <c r="D120">
        <f>VLOOKUP($A120,US_CPI!$A:$B,2,0)</f>
        <v>212.42500000000001</v>
      </c>
      <c r="E120">
        <f>VLOOKUP(A120,HCPI!$A:$B,2,0)</f>
        <v>91.73</v>
      </c>
      <c r="F120">
        <f t="shared" si="15"/>
        <v>2.3157636542025508</v>
      </c>
      <c r="G120" s="20">
        <f t="shared" si="20"/>
        <v>2.3497124877942932</v>
      </c>
      <c r="H120" s="20">
        <f t="shared" si="21"/>
        <v>-3.3948833591742389E-2</v>
      </c>
      <c r="I120">
        <f>VLOOKUP(A120,US_Bal_Trade!$A:$B,2,0)</f>
        <v>-44724</v>
      </c>
      <c r="J120">
        <f>VLOOKUP(A120,CA_EU!$A:$D,4,0)</f>
        <v>-20559</v>
      </c>
      <c r="K120">
        <f t="shared" si="16"/>
        <v>2.1753976360717933</v>
      </c>
      <c r="L120">
        <f t="shared" si="22"/>
        <v>4.5526813402919597</v>
      </c>
      <c r="M120">
        <f t="shared" si="23"/>
        <v>-2.3772837042201664</v>
      </c>
      <c r="N120">
        <f>VLOOKUP(A120,'10_EuroBond'!$A:$D,4,0)</f>
        <v>4.1963999999999997</v>
      </c>
      <c r="O120">
        <f>VLOOKUP(A120,'10_US_Bond'!$A:$B,2,0)</f>
        <v>3.53</v>
      </c>
      <c r="P120">
        <f t="shared" si="17"/>
        <v>0.84119721666190073</v>
      </c>
      <c r="Q120">
        <f t="shared" si="24"/>
        <v>0.86281081570723317</v>
      </c>
      <c r="R120">
        <f t="shared" si="25"/>
        <v>-2.1613599045332443E-2</v>
      </c>
      <c r="S120">
        <f>VLOOKUP(A120,US_M3!$A:$B,2,0)</f>
        <v>7982100000000</v>
      </c>
      <c r="T120">
        <f>VLOOKUP(A120,EU_M3!$A:$D,4,0)</f>
        <v>9378827</v>
      </c>
      <c r="U120">
        <f t="shared" si="18"/>
        <v>851076.57919268578</v>
      </c>
      <c r="V120">
        <f t="shared" si="26"/>
        <v>846419.3006696261</v>
      </c>
      <c r="W120">
        <f t="shared" si="27"/>
        <v>4657.2785230596783</v>
      </c>
      <c r="X120">
        <f>VLOOKUP(A120,us_uk!$A:$B,2,0)</f>
        <v>1.5327</v>
      </c>
      <c r="Y120">
        <f t="shared" si="28"/>
        <v>1.6861999999999999</v>
      </c>
      <c r="Z120">
        <f t="shared" si="29"/>
        <v>-0.15349999999999997</v>
      </c>
    </row>
    <row r="121" spans="1:26" x14ac:dyDescent="0.25">
      <c r="A121" s="3">
        <v>39783</v>
      </c>
      <c r="B121">
        <f>VLOOKUP(A121,FX!$A:$B,2,0)</f>
        <v>1.3511</v>
      </c>
      <c r="C121">
        <f t="shared" si="19"/>
        <v>7.669999999999999E-2</v>
      </c>
      <c r="D121">
        <f>VLOOKUP($A121,US_CPI!$A:$B,2,0)</f>
        <v>210.22800000000001</v>
      </c>
      <c r="E121">
        <f>VLOOKUP(A121,HCPI!$A:$B,2,0)</f>
        <v>91.61</v>
      </c>
      <c r="F121">
        <f t="shared" si="15"/>
        <v>2.2948149765309465</v>
      </c>
      <c r="G121" s="20">
        <f t="shared" si="20"/>
        <v>2.3157636542025508</v>
      </c>
      <c r="H121" s="20">
        <f t="shared" si="21"/>
        <v>-2.0948677671604354E-2</v>
      </c>
      <c r="I121">
        <f>VLOOKUP(A121,US_Bal_Trade!$A:$B,2,0)</f>
        <v>-42463</v>
      </c>
      <c r="J121">
        <f>VLOOKUP(A121,CA_EU!$A:$D,4,0)</f>
        <v>-8219</v>
      </c>
      <c r="K121">
        <f t="shared" si="16"/>
        <v>5.1664436062781363</v>
      </c>
      <c r="L121">
        <f t="shared" si="22"/>
        <v>2.1753976360717933</v>
      </c>
      <c r="M121">
        <f t="shared" si="23"/>
        <v>2.991045970206343</v>
      </c>
      <c r="N121">
        <f>VLOOKUP(A121,'10_EuroBond'!$A:$D,4,0)</f>
        <v>3.8881000000000001</v>
      </c>
      <c r="O121">
        <f>VLOOKUP(A121,'10_US_Bond'!$A:$B,2,0)</f>
        <v>2.42</v>
      </c>
      <c r="P121">
        <f t="shared" si="17"/>
        <v>0.62241197500064294</v>
      </c>
      <c r="Q121">
        <f t="shared" si="24"/>
        <v>0.84119721666190073</v>
      </c>
      <c r="R121">
        <f t="shared" si="25"/>
        <v>-0.21878524166125779</v>
      </c>
      <c r="S121">
        <f>VLOOKUP(A121,US_M3!$A:$B,2,0)</f>
        <v>8159800000000</v>
      </c>
      <c r="T121">
        <f>VLOOKUP(A121,EU_M3!$A:$D,4,0)</f>
        <v>9410176</v>
      </c>
      <c r="U121">
        <f t="shared" si="18"/>
        <v>867125.12072037766</v>
      </c>
      <c r="V121">
        <f t="shared" si="26"/>
        <v>851076.57919268578</v>
      </c>
      <c r="W121">
        <f t="shared" si="27"/>
        <v>16048.541527691879</v>
      </c>
      <c r="X121">
        <f>VLOOKUP(A121,us_uk!$A:$B,2,0)</f>
        <v>1.4854000000000001</v>
      </c>
      <c r="Y121">
        <f t="shared" si="28"/>
        <v>1.5327</v>
      </c>
      <c r="Z121">
        <f t="shared" si="29"/>
        <v>-4.7299999999999898E-2</v>
      </c>
    </row>
    <row r="122" spans="1:26" x14ac:dyDescent="0.25">
      <c r="A122" s="3">
        <v>39814</v>
      </c>
      <c r="B122">
        <f>VLOOKUP(A122,FX!$A:$B,2,0)</f>
        <v>1.3244</v>
      </c>
      <c r="C122">
        <f t="shared" si="19"/>
        <v>-2.6699999999999946E-2</v>
      </c>
      <c r="D122">
        <f>VLOOKUP($A122,US_CPI!$A:$B,2,0)</f>
        <v>211.143</v>
      </c>
      <c r="E122">
        <f>VLOOKUP(A122,HCPI!$A:$B,2,0)</f>
        <v>90.87</v>
      </c>
      <c r="F122">
        <f t="shared" si="15"/>
        <v>2.323572136018488</v>
      </c>
      <c r="G122" s="20">
        <f t="shared" si="20"/>
        <v>2.2948149765309465</v>
      </c>
      <c r="H122" s="20">
        <f t="shared" si="21"/>
        <v>2.8757159487541539E-2</v>
      </c>
      <c r="I122">
        <f>VLOOKUP(A122,US_Bal_Trade!$A:$B,2,0)</f>
        <v>-37842</v>
      </c>
      <c r="J122">
        <f>VLOOKUP(A122,CA_EU!$A:$D,4,0)</f>
        <v>-7792</v>
      </c>
      <c r="K122">
        <f t="shared" si="16"/>
        <v>4.8565195071868583</v>
      </c>
      <c r="L122">
        <f t="shared" si="22"/>
        <v>5.1664436062781363</v>
      </c>
      <c r="M122">
        <f t="shared" si="23"/>
        <v>-0.30992409909127794</v>
      </c>
      <c r="N122">
        <f>VLOOKUP(A122,'10_EuroBond'!$A:$D,4,0)</f>
        <v>4.0994999999999999</v>
      </c>
      <c r="O122">
        <f>VLOOKUP(A122,'10_US_Bond'!$A:$B,2,0)</f>
        <v>2.52</v>
      </c>
      <c r="P122">
        <f t="shared" si="17"/>
        <v>0.61470911086717894</v>
      </c>
      <c r="Q122">
        <f t="shared" si="24"/>
        <v>0.62241197500064294</v>
      </c>
      <c r="R122">
        <f t="shared" si="25"/>
        <v>-7.7028641334639936E-3</v>
      </c>
      <c r="S122">
        <f>VLOOKUP(A122,US_M3!$A:$B,2,0)</f>
        <v>8241900000000</v>
      </c>
      <c r="T122">
        <f>VLOOKUP(A122,EU_M3!$A:$D,4,0)</f>
        <v>9401593</v>
      </c>
      <c r="U122">
        <f t="shared" si="18"/>
        <v>876649.30826084479</v>
      </c>
      <c r="V122">
        <f t="shared" si="26"/>
        <v>867125.12072037766</v>
      </c>
      <c r="W122">
        <f t="shared" si="27"/>
        <v>9524.18754046713</v>
      </c>
      <c r="X122">
        <f>VLOOKUP(A122,us_uk!$A:$B,2,0)</f>
        <v>1.4461999999999999</v>
      </c>
      <c r="Y122">
        <f t="shared" si="28"/>
        <v>1.4854000000000001</v>
      </c>
      <c r="Z122">
        <f t="shared" si="29"/>
        <v>-3.9200000000000124E-2</v>
      </c>
    </row>
    <row r="123" spans="1:26" x14ac:dyDescent="0.25">
      <c r="A123" s="3">
        <v>39845</v>
      </c>
      <c r="B123">
        <f>VLOOKUP(A123,FX!$A:$B,2,0)</f>
        <v>1.2797000000000001</v>
      </c>
      <c r="C123">
        <f t="shared" si="19"/>
        <v>-4.4699999999999962E-2</v>
      </c>
      <c r="D123">
        <f>VLOOKUP($A123,US_CPI!$A:$B,2,0)</f>
        <v>212.19300000000001</v>
      </c>
      <c r="E123">
        <f>VLOOKUP(A123,HCPI!$A:$B,2,0)</f>
        <v>91.24</v>
      </c>
      <c r="F123">
        <f t="shared" si="15"/>
        <v>2.3256576063130208</v>
      </c>
      <c r="G123" s="20">
        <f t="shared" si="20"/>
        <v>2.323572136018488</v>
      </c>
      <c r="H123" s="20">
        <f t="shared" si="21"/>
        <v>2.0854702945327652E-3</v>
      </c>
      <c r="I123">
        <f>VLOOKUP(A123,US_Bal_Trade!$A:$B,2,0)</f>
        <v>-27767</v>
      </c>
      <c r="J123">
        <f>VLOOKUP(A123,CA_EU!$A:$D,4,0)</f>
        <v>-5485</v>
      </c>
      <c r="K123">
        <f t="shared" si="16"/>
        <v>5.0623518687329083</v>
      </c>
      <c r="L123">
        <f t="shared" si="22"/>
        <v>4.8565195071868583</v>
      </c>
      <c r="M123">
        <f t="shared" si="23"/>
        <v>0.20583236154605</v>
      </c>
      <c r="N123">
        <f>VLOOKUP(A123,'10_EuroBond'!$A:$D,4,0)</f>
        <v>4.1962000000000002</v>
      </c>
      <c r="O123">
        <f>VLOOKUP(A123,'10_US_Bond'!$A:$B,2,0)</f>
        <v>2.87</v>
      </c>
      <c r="P123">
        <f t="shared" si="17"/>
        <v>0.68395214718078257</v>
      </c>
      <c r="Q123">
        <f t="shared" si="24"/>
        <v>0.61470911086717894</v>
      </c>
      <c r="R123">
        <f t="shared" si="25"/>
        <v>6.9243036313603623E-2</v>
      </c>
      <c r="S123">
        <f>VLOOKUP(A123,US_M3!$A:$B,2,0)</f>
        <v>8272600000000</v>
      </c>
      <c r="T123">
        <f>VLOOKUP(A123,EU_M3!$A:$D,4,0)</f>
        <v>9438431</v>
      </c>
      <c r="U123">
        <f t="shared" si="18"/>
        <v>876480.42349411675</v>
      </c>
      <c r="V123">
        <f t="shared" si="26"/>
        <v>876649.30826084479</v>
      </c>
      <c r="W123">
        <f t="shared" si="27"/>
        <v>-168.88476672803517</v>
      </c>
      <c r="X123">
        <f>VLOOKUP(A123,us_uk!$A:$B,2,0)</f>
        <v>1.4421999999999999</v>
      </c>
      <c r="Y123">
        <f t="shared" si="28"/>
        <v>1.4461999999999999</v>
      </c>
      <c r="Z123">
        <f t="shared" si="29"/>
        <v>-4.0000000000000036E-3</v>
      </c>
    </row>
    <row r="124" spans="1:26" x14ac:dyDescent="0.25">
      <c r="A124" s="3">
        <v>39873</v>
      </c>
      <c r="B124">
        <f>VLOOKUP(A124,FX!$A:$B,2,0)</f>
        <v>1.3049999999999999</v>
      </c>
      <c r="C124">
        <f t="shared" si="19"/>
        <v>2.5299999999999878E-2</v>
      </c>
      <c r="D124">
        <f>VLOOKUP($A124,US_CPI!$A:$B,2,0)</f>
        <v>212.709</v>
      </c>
      <c r="E124">
        <f>VLOOKUP(A124,HCPI!$A:$B,2,0)</f>
        <v>91.58</v>
      </c>
      <c r="F124">
        <f t="shared" si="15"/>
        <v>2.3226577855426949</v>
      </c>
      <c r="G124" s="20">
        <f t="shared" si="20"/>
        <v>2.3256576063130208</v>
      </c>
      <c r="H124" s="20">
        <f t="shared" si="21"/>
        <v>-2.9998207703259006E-3</v>
      </c>
      <c r="I124">
        <f>VLOOKUP(A124,US_Bal_Trade!$A:$B,2,0)</f>
        <v>-29162</v>
      </c>
      <c r="J124">
        <f>VLOOKUP(A124,CA_EU!$A:$D,4,0)</f>
        <v>-2922</v>
      </c>
      <c r="K124">
        <f t="shared" si="16"/>
        <v>9.9801505817932927</v>
      </c>
      <c r="L124">
        <f t="shared" si="22"/>
        <v>5.0623518687329083</v>
      </c>
      <c r="M124">
        <f t="shared" si="23"/>
        <v>4.9177987130603844</v>
      </c>
      <c r="N124">
        <f>VLOOKUP(A124,'10_EuroBond'!$A:$D,4,0)</f>
        <v>4.1420000000000003</v>
      </c>
      <c r="O124">
        <f>VLOOKUP(A124,'10_US_Bond'!$A:$B,2,0)</f>
        <v>2.82</v>
      </c>
      <c r="P124">
        <f t="shared" si="17"/>
        <v>0.68083051665861893</v>
      </c>
      <c r="Q124">
        <f t="shared" si="24"/>
        <v>0.68395214718078257</v>
      </c>
      <c r="R124">
        <f t="shared" si="25"/>
        <v>-3.121630522163632E-3</v>
      </c>
      <c r="S124">
        <f>VLOOKUP(A124,US_M3!$A:$B,2,0)</f>
        <v>8340700000000.001</v>
      </c>
      <c r="T124">
        <f>VLOOKUP(A124,EU_M3!$A:$D,4,0)</f>
        <v>9408628</v>
      </c>
      <c r="U124">
        <f t="shared" si="18"/>
        <v>886494.82156165608</v>
      </c>
      <c r="V124">
        <f t="shared" si="26"/>
        <v>876480.42349411675</v>
      </c>
      <c r="W124">
        <f t="shared" si="27"/>
        <v>10014.398067539325</v>
      </c>
      <c r="X124">
        <f>VLOOKUP(A124,us_uk!$A:$B,2,0)</f>
        <v>1.417</v>
      </c>
      <c r="Y124">
        <f t="shared" si="28"/>
        <v>1.4421999999999999</v>
      </c>
      <c r="Z124">
        <f t="shared" si="29"/>
        <v>-2.5199999999999889E-2</v>
      </c>
    </row>
    <row r="125" spans="1:26" x14ac:dyDescent="0.25">
      <c r="A125" s="3">
        <v>39904</v>
      </c>
      <c r="B125">
        <f>VLOOKUP(A125,FX!$A:$B,2,0)</f>
        <v>1.3199000000000001</v>
      </c>
      <c r="C125">
        <f t="shared" si="19"/>
        <v>1.4900000000000135E-2</v>
      </c>
      <c r="D125">
        <f>VLOOKUP($A125,US_CPI!$A:$B,2,0)</f>
        <v>213.24</v>
      </c>
      <c r="E125">
        <f>VLOOKUP(A125,HCPI!$A:$B,2,0)</f>
        <v>91.91</v>
      </c>
      <c r="F125">
        <f t="shared" si="15"/>
        <v>2.3200957458383202</v>
      </c>
      <c r="G125" s="20">
        <f t="shared" si="20"/>
        <v>2.3226577855426949</v>
      </c>
      <c r="H125" s="20">
        <f t="shared" si="21"/>
        <v>-2.5620397043746301E-3</v>
      </c>
      <c r="I125">
        <f>VLOOKUP(A125,US_Bal_Trade!$A:$B,2,0)</f>
        <v>-29705</v>
      </c>
      <c r="J125">
        <f>VLOOKUP(A125,CA_EU!$A:$D,4,0)</f>
        <v>-6016</v>
      </c>
      <c r="K125">
        <f t="shared" si="16"/>
        <v>4.9376662234042552</v>
      </c>
      <c r="L125">
        <f t="shared" si="22"/>
        <v>9.9801505817932927</v>
      </c>
      <c r="M125">
        <f t="shared" si="23"/>
        <v>-5.0424843583890375</v>
      </c>
      <c r="N125">
        <f>VLOOKUP(A125,'10_EuroBond'!$A:$D,4,0)</f>
        <v>4.0896999999999997</v>
      </c>
      <c r="O125">
        <f>VLOOKUP(A125,'10_US_Bond'!$A:$B,2,0)</f>
        <v>2.93</v>
      </c>
      <c r="P125">
        <f t="shared" si="17"/>
        <v>0.71643396826173078</v>
      </c>
      <c r="Q125">
        <f t="shared" si="24"/>
        <v>0.68083051665861893</v>
      </c>
      <c r="R125">
        <f t="shared" si="25"/>
        <v>3.5603451603111846E-2</v>
      </c>
      <c r="S125">
        <f>VLOOKUP(A125,US_M3!$A:$B,2,0)</f>
        <v>8344700000000.001</v>
      </c>
      <c r="T125">
        <f>VLOOKUP(A125,EU_M3!$A:$D,4,0)</f>
        <v>9455210</v>
      </c>
      <c r="U125">
        <f t="shared" si="18"/>
        <v>882550.46688545262</v>
      </c>
      <c r="V125">
        <f t="shared" si="26"/>
        <v>886494.82156165608</v>
      </c>
      <c r="W125">
        <f t="shared" si="27"/>
        <v>-3944.354676203453</v>
      </c>
      <c r="X125">
        <f>VLOOKUP(A125,us_uk!$A:$B,2,0)</f>
        <v>1.4712000000000001</v>
      </c>
      <c r="Y125">
        <f t="shared" si="28"/>
        <v>1.417</v>
      </c>
      <c r="Z125">
        <f t="shared" si="29"/>
        <v>5.4200000000000026E-2</v>
      </c>
    </row>
    <row r="126" spans="1:26" x14ac:dyDescent="0.25">
      <c r="A126" s="3">
        <v>39934</v>
      </c>
      <c r="B126">
        <f>VLOOKUP(A126,FX!$A:$B,2,0)</f>
        <v>1.3646</v>
      </c>
      <c r="C126">
        <f t="shared" si="19"/>
        <v>4.4699999999999962E-2</v>
      </c>
      <c r="D126">
        <f>VLOOKUP($A126,US_CPI!$A:$B,2,0)</f>
        <v>213.85599999999999</v>
      </c>
      <c r="E126">
        <f>VLOOKUP(A126,HCPI!$A:$B,2,0)</f>
        <v>91.95</v>
      </c>
      <c r="F126">
        <f t="shared" si="15"/>
        <v>2.325785753126699</v>
      </c>
      <c r="G126" s="20">
        <f t="shared" si="20"/>
        <v>2.3200957458383202</v>
      </c>
      <c r="H126" s="20">
        <f t="shared" si="21"/>
        <v>5.6900072883787622E-3</v>
      </c>
      <c r="I126">
        <f>VLOOKUP(A126,US_Bal_Trade!$A:$B,2,0)</f>
        <v>-25372</v>
      </c>
      <c r="J126">
        <f>VLOOKUP(A126,CA_EU!$A:$D,4,0)</f>
        <v>2040</v>
      </c>
      <c r="K126">
        <f t="shared" si="16"/>
        <v>-12.437254901960785</v>
      </c>
      <c r="L126">
        <f t="shared" si="22"/>
        <v>4.9376662234042552</v>
      </c>
      <c r="M126">
        <f t="shared" si="23"/>
        <v>-17.374921125365042</v>
      </c>
      <c r="N126">
        <f>VLOOKUP(A126,'10_EuroBond'!$A:$D,4,0)</f>
        <v>4.1322999999999999</v>
      </c>
      <c r="O126">
        <f>VLOOKUP(A126,'10_US_Bond'!$A:$B,2,0)</f>
        <v>3.29</v>
      </c>
      <c r="P126">
        <f t="shared" si="17"/>
        <v>0.79616678363139171</v>
      </c>
      <c r="Q126">
        <f t="shared" si="24"/>
        <v>0.71643396826173078</v>
      </c>
      <c r="R126">
        <f t="shared" si="25"/>
        <v>7.9732815369660925E-2</v>
      </c>
      <c r="S126">
        <f>VLOOKUP(A126,US_M3!$A:$B,2,0)</f>
        <v>8401100000000</v>
      </c>
      <c r="T126">
        <f>VLOOKUP(A126,EU_M3!$A:$D,4,0)</f>
        <v>9413695</v>
      </c>
      <c r="U126">
        <f t="shared" si="18"/>
        <v>892433.84239663591</v>
      </c>
      <c r="V126">
        <f t="shared" si="26"/>
        <v>882550.46688545262</v>
      </c>
      <c r="W126">
        <f t="shared" si="27"/>
        <v>9883.375511183287</v>
      </c>
      <c r="X126">
        <f>VLOOKUP(A126,us_uk!$A:$B,2,0)</f>
        <v>1.5418000000000001</v>
      </c>
      <c r="Y126">
        <f t="shared" si="28"/>
        <v>1.4712000000000001</v>
      </c>
      <c r="Z126">
        <f t="shared" si="29"/>
        <v>7.0599999999999996E-2</v>
      </c>
    </row>
    <row r="127" spans="1:26" x14ac:dyDescent="0.25">
      <c r="A127" s="3">
        <v>39965</v>
      </c>
      <c r="B127">
        <f>VLOOKUP(A127,FX!$A:$B,2,0)</f>
        <v>1.4014</v>
      </c>
      <c r="C127">
        <f t="shared" si="19"/>
        <v>3.6799999999999944E-2</v>
      </c>
      <c r="D127">
        <f>VLOOKUP($A127,US_CPI!$A:$B,2,0)</f>
        <v>215.69300000000001</v>
      </c>
      <c r="E127">
        <f>VLOOKUP(A127,HCPI!$A:$B,2,0)</f>
        <v>92.13</v>
      </c>
      <c r="F127">
        <f t="shared" si="15"/>
        <v>2.341180939976121</v>
      </c>
      <c r="G127" s="20">
        <f t="shared" si="20"/>
        <v>2.325785753126699</v>
      </c>
      <c r="H127" s="20">
        <f t="shared" si="21"/>
        <v>1.5395186849421982E-2</v>
      </c>
      <c r="I127">
        <f>VLOOKUP(A127,US_Bal_Trade!$A:$B,2,0)</f>
        <v>-26367</v>
      </c>
      <c r="J127">
        <f>VLOOKUP(A127,CA_EU!$A:$D,4,0)</f>
        <v>530</v>
      </c>
      <c r="K127">
        <f t="shared" si="16"/>
        <v>-49.749056603773582</v>
      </c>
      <c r="L127">
        <f t="shared" si="22"/>
        <v>-12.437254901960785</v>
      </c>
      <c r="M127">
        <f t="shared" si="23"/>
        <v>-37.311801701812797</v>
      </c>
      <c r="N127">
        <f>VLOOKUP(A127,'10_EuroBond'!$A:$D,4,0)</f>
        <v>4.3254999999999999</v>
      </c>
      <c r="O127">
        <f>VLOOKUP(A127,'10_US_Bond'!$A:$B,2,0)</f>
        <v>3.72</v>
      </c>
      <c r="P127">
        <f t="shared" si="17"/>
        <v>0.86001618310021966</v>
      </c>
      <c r="Q127">
        <f t="shared" si="24"/>
        <v>0.79616678363139171</v>
      </c>
      <c r="R127">
        <f t="shared" si="25"/>
        <v>6.384939946882795E-2</v>
      </c>
      <c r="S127">
        <f>VLOOKUP(A127,US_M3!$A:$B,2,0)</f>
        <v>8408299999999.999</v>
      </c>
      <c r="T127">
        <f>VLOOKUP(A127,EU_M3!$A:$D,4,0)</f>
        <v>9425954</v>
      </c>
      <c r="U127">
        <f t="shared" si="18"/>
        <v>892037.0288248806</v>
      </c>
      <c r="V127">
        <f t="shared" si="26"/>
        <v>892433.84239663591</v>
      </c>
      <c r="W127">
        <f t="shared" si="27"/>
        <v>-396.81357175530866</v>
      </c>
      <c r="X127">
        <f>VLOOKUP(A127,us_uk!$A:$B,2,0)</f>
        <v>1.6369</v>
      </c>
      <c r="Y127">
        <f t="shared" si="28"/>
        <v>1.5418000000000001</v>
      </c>
      <c r="Z127">
        <f t="shared" si="29"/>
        <v>9.5099999999999962E-2</v>
      </c>
    </row>
    <row r="128" spans="1:26" x14ac:dyDescent="0.25">
      <c r="A128" s="3">
        <v>39995</v>
      </c>
      <c r="B128">
        <f>VLOOKUP(A128,FX!$A:$B,2,0)</f>
        <v>1.4092</v>
      </c>
      <c r="C128">
        <f t="shared" si="19"/>
        <v>7.8000000000000291E-3</v>
      </c>
      <c r="D128">
        <f>VLOOKUP($A128,US_CPI!$A:$B,2,0)</f>
        <v>215.351</v>
      </c>
      <c r="E128">
        <f>VLOOKUP(A128,HCPI!$A:$B,2,0)</f>
        <v>91.53</v>
      </c>
      <c r="F128">
        <f t="shared" si="15"/>
        <v>2.3527914345023491</v>
      </c>
      <c r="G128" s="20">
        <f t="shared" si="20"/>
        <v>2.341180939976121</v>
      </c>
      <c r="H128" s="20">
        <f t="shared" si="21"/>
        <v>1.1610494526228088E-2</v>
      </c>
      <c r="I128">
        <f>VLOOKUP(A128,US_Bal_Trade!$A:$B,2,0)</f>
        <v>-32790</v>
      </c>
      <c r="J128">
        <f>VLOOKUP(A128,CA_EU!$A:$D,4,0)</f>
        <v>8254</v>
      </c>
      <c r="K128">
        <f t="shared" si="16"/>
        <v>-3.9726193360794766</v>
      </c>
      <c r="L128">
        <f t="shared" si="22"/>
        <v>-49.749056603773582</v>
      </c>
      <c r="M128">
        <f t="shared" si="23"/>
        <v>45.776437267694106</v>
      </c>
      <c r="N128">
        <f>VLOOKUP(A128,'10_EuroBond'!$A:$D,4,0)</f>
        <v>4.0896999999999997</v>
      </c>
      <c r="O128">
        <f>VLOOKUP(A128,'10_US_Bond'!$A:$B,2,0)</f>
        <v>3.56</v>
      </c>
      <c r="P128">
        <f t="shared" si="17"/>
        <v>0.87047949727363871</v>
      </c>
      <c r="Q128">
        <f t="shared" si="24"/>
        <v>0.86001618310021966</v>
      </c>
      <c r="R128">
        <f t="shared" si="25"/>
        <v>1.0463314173419058E-2</v>
      </c>
      <c r="S128">
        <f>VLOOKUP(A128,US_M3!$A:$B,2,0)</f>
        <v>8409799999999.999</v>
      </c>
      <c r="T128">
        <f>VLOOKUP(A128,EU_M3!$A:$D,4,0)</f>
        <v>9425881</v>
      </c>
      <c r="U128">
        <f t="shared" si="18"/>
        <v>892203.07364372618</v>
      </c>
      <c r="V128">
        <f t="shared" si="26"/>
        <v>892037.0288248806</v>
      </c>
      <c r="W128">
        <f t="shared" si="27"/>
        <v>166.04481884557754</v>
      </c>
      <c r="X128">
        <f>VLOOKUP(A128,us_uk!$A:$B,2,0)</f>
        <v>1.6377999999999999</v>
      </c>
      <c r="Y128">
        <f t="shared" si="28"/>
        <v>1.6369</v>
      </c>
      <c r="Z128">
        <f t="shared" si="29"/>
        <v>8.9999999999990088E-4</v>
      </c>
    </row>
    <row r="129" spans="1:26" x14ac:dyDescent="0.25">
      <c r="A129" s="3">
        <v>40026</v>
      </c>
      <c r="B129">
        <f>VLOOKUP(A129,FX!$A:$B,2,0)</f>
        <v>1.4266000000000001</v>
      </c>
      <c r="C129">
        <f t="shared" si="19"/>
        <v>1.7400000000000082E-2</v>
      </c>
      <c r="D129">
        <f>VLOOKUP($A129,US_CPI!$A:$B,2,0)</f>
        <v>215.834</v>
      </c>
      <c r="E129">
        <f>VLOOKUP(A129,HCPI!$A:$B,2,0)</f>
        <v>91.83</v>
      </c>
      <c r="F129">
        <f t="shared" si="15"/>
        <v>2.35036480453011</v>
      </c>
      <c r="G129" s="20">
        <f t="shared" si="20"/>
        <v>2.3527914345023491</v>
      </c>
      <c r="H129" s="20">
        <f t="shared" si="21"/>
        <v>-2.4266299722390805E-3</v>
      </c>
      <c r="I129">
        <f>VLOOKUP(A129,US_Bal_Trade!$A:$B,2,0)</f>
        <v>-31267</v>
      </c>
      <c r="J129">
        <f>VLOOKUP(A129,CA_EU!$A:$D,4,0)</f>
        <v>2092</v>
      </c>
      <c r="K129">
        <f t="shared" si="16"/>
        <v>-14.945984703632886</v>
      </c>
      <c r="L129">
        <f t="shared" si="22"/>
        <v>-3.9726193360794766</v>
      </c>
      <c r="M129">
        <f t="shared" si="23"/>
        <v>-10.973365367553409</v>
      </c>
      <c r="N129">
        <f>VLOOKUP(A129,'10_EuroBond'!$A:$D,4,0)</f>
        <v>3.8915000000000002</v>
      </c>
      <c r="O129">
        <f>VLOOKUP(A129,'10_US_Bond'!$A:$B,2,0)</f>
        <v>3.59</v>
      </c>
      <c r="P129">
        <f t="shared" si="17"/>
        <v>0.92252344854169332</v>
      </c>
      <c r="Q129">
        <f t="shared" si="24"/>
        <v>0.87047949727363871</v>
      </c>
      <c r="R129">
        <f t="shared" si="25"/>
        <v>5.2043951268054611E-2</v>
      </c>
      <c r="S129">
        <f>VLOOKUP(A129,US_M3!$A:$B,2,0)</f>
        <v>8407200000000.001</v>
      </c>
      <c r="T129">
        <f>VLOOKUP(A129,EU_M3!$A:$D,4,0)</f>
        <v>9391420</v>
      </c>
      <c r="U129">
        <f t="shared" si="18"/>
        <v>895200.08688781899</v>
      </c>
      <c r="V129">
        <f t="shared" si="26"/>
        <v>892203.07364372618</v>
      </c>
      <c r="W129">
        <f t="shared" si="27"/>
        <v>2997.0132440928137</v>
      </c>
      <c r="X129">
        <f>VLOOKUP(A129,us_uk!$A:$B,2,0)</f>
        <v>1.6532</v>
      </c>
      <c r="Y129">
        <f t="shared" si="28"/>
        <v>1.6377999999999999</v>
      </c>
      <c r="Z129">
        <f t="shared" si="29"/>
        <v>1.540000000000008E-2</v>
      </c>
    </row>
    <row r="130" spans="1:26" x14ac:dyDescent="0.25">
      <c r="A130" s="3">
        <v>40057</v>
      </c>
      <c r="B130">
        <f>VLOOKUP(A130,FX!$A:$B,2,0)</f>
        <v>1.4575</v>
      </c>
      <c r="C130">
        <f t="shared" si="19"/>
        <v>3.0899999999999928E-2</v>
      </c>
      <c r="D130">
        <f>VLOOKUP($A130,US_CPI!$A:$B,2,0)</f>
        <v>215.96899999999999</v>
      </c>
      <c r="E130">
        <f>VLOOKUP(A130,HCPI!$A:$B,2,0)</f>
        <v>91.86</v>
      </c>
      <c r="F130">
        <f t="shared" si="15"/>
        <v>2.3510668408447639</v>
      </c>
      <c r="G130" s="20">
        <f t="shared" si="20"/>
        <v>2.35036480453011</v>
      </c>
      <c r="H130" s="20">
        <f t="shared" si="21"/>
        <v>7.0203631465393102E-4</v>
      </c>
      <c r="I130">
        <f>VLOOKUP(A130,US_Bal_Trade!$A:$B,2,0)</f>
        <v>-34491</v>
      </c>
      <c r="J130">
        <f>VLOOKUP(A130,CA_EU!$A:$D,4,0)</f>
        <v>-1500</v>
      </c>
      <c r="K130">
        <f t="shared" si="16"/>
        <v>22.994</v>
      </c>
      <c r="L130">
        <f t="shared" si="22"/>
        <v>-14.945984703632886</v>
      </c>
      <c r="M130">
        <f t="shared" si="23"/>
        <v>37.939984703632888</v>
      </c>
      <c r="N130">
        <f>VLOOKUP(A130,'10_EuroBond'!$A:$D,4,0)</f>
        <v>3.8672</v>
      </c>
      <c r="O130">
        <f>VLOOKUP(A130,'10_US_Bond'!$A:$B,2,0)</f>
        <v>3.4</v>
      </c>
      <c r="P130">
        <f t="shared" si="17"/>
        <v>0.87918907736863883</v>
      </c>
      <c r="Q130">
        <f t="shared" si="24"/>
        <v>0.92252344854169332</v>
      </c>
      <c r="R130">
        <f t="shared" si="25"/>
        <v>-4.3334371173054498E-2</v>
      </c>
      <c r="S130">
        <f>VLOOKUP(A130,US_M3!$A:$B,2,0)</f>
        <v>8402700000000.001</v>
      </c>
      <c r="T130">
        <f>VLOOKUP(A130,EU_M3!$A:$D,4,0)</f>
        <v>9408689</v>
      </c>
      <c r="U130">
        <f t="shared" si="18"/>
        <v>893078.72754642018</v>
      </c>
      <c r="V130">
        <f t="shared" si="26"/>
        <v>895200.08688781899</v>
      </c>
      <c r="W130">
        <f t="shared" si="27"/>
        <v>-2121.3593413988128</v>
      </c>
      <c r="X130">
        <f>VLOOKUP(A130,us_uk!$A:$B,2,0)</f>
        <v>1.6323000000000001</v>
      </c>
      <c r="Y130">
        <f t="shared" si="28"/>
        <v>1.6532</v>
      </c>
      <c r="Z130">
        <f t="shared" si="29"/>
        <v>-2.0899999999999919E-2</v>
      </c>
    </row>
    <row r="131" spans="1:26" x14ac:dyDescent="0.25">
      <c r="A131" s="3">
        <v>40087</v>
      </c>
      <c r="B131">
        <f>VLOOKUP(A131,FX!$A:$B,2,0)</f>
        <v>1.4821</v>
      </c>
      <c r="C131">
        <f t="shared" si="19"/>
        <v>2.4599999999999955E-2</v>
      </c>
      <c r="D131">
        <f>VLOOKUP($A131,US_CPI!$A:$B,2,0)</f>
        <v>216.17699999999999</v>
      </c>
      <c r="E131">
        <f>VLOOKUP(A131,HCPI!$A:$B,2,0)</f>
        <v>92.06</v>
      </c>
      <c r="F131">
        <f t="shared" ref="F131:F194" si="30">D131/E131</f>
        <v>2.3482185531175319</v>
      </c>
      <c r="G131" s="20">
        <f t="shared" si="20"/>
        <v>2.3510668408447639</v>
      </c>
      <c r="H131" s="20">
        <f t="shared" si="21"/>
        <v>-2.8482877272320017E-3</v>
      </c>
      <c r="I131">
        <f>VLOOKUP(A131,US_Bal_Trade!$A:$B,2,0)</f>
        <v>-33826</v>
      </c>
      <c r="J131">
        <f>VLOOKUP(A131,CA_EU!$A:$D,4,0)</f>
        <v>-851</v>
      </c>
      <c r="K131">
        <f t="shared" ref="K131:K194" si="31">I131/J131</f>
        <v>39.748531139835485</v>
      </c>
      <c r="L131">
        <f t="shared" si="22"/>
        <v>22.994</v>
      </c>
      <c r="M131">
        <f t="shared" si="23"/>
        <v>16.754531139835485</v>
      </c>
      <c r="N131">
        <f>VLOOKUP(A131,'10_EuroBond'!$A:$D,4,0)</f>
        <v>3.8035999999999999</v>
      </c>
      <c r="O131">
        <f>VLOOKUP(A131,'10_US_Bond'!$A:$B,2,0)</f>
        <v>3.39</v>
      </c>
      <c r="P131">
        <f t="shared" ref="P131:P194" si="32">O131/N131</f>
        <v>0.89126091071616365</v>
      </c>
      <c r="Q131">
        <f t="shared" si="24"/>
        <v>0.87918907736863883</v>
      </c>
      <c r="R131">
        <f t="shared" si="25"/>
        <v>1.2071833347524819E-2</v>
      </c>
      <c r="S131">
        <f>VLOOKUP(A131,US_M3!$A:$B,2,0)</f>
        <v>8432200000000.001</v>
      </c>
      <c r="T131">
        <f>VLOOKUP(A131,EU_M3!$A:$D,4,0)</f>
        <v>9383522</v>
      </c>
      <c r="U131">
        <f t="shared" ref="U131:U194" si="33">S131/T131</f>
        <v>898617.81109481072</v>
      </c>
      <c r="V131">
        <f t="shared" si="26"/>
        <v>893078.72754642018</v>
      </c>
      <c r="W131">
        <f t="shared" si="27"/>
        <v>5539.0835483905394</v>
      </c>
      <c r="X131">
        <f>VLOOKUP(A131,us_uk!$A:$B,2,0)</f>
        <v>1.6212</v>
      </c>
      <c r="Y131">
        <f t="shared" si="28"/>
        <v>1.6323000000000001</v>
      </c>
      <c r="Z131">
        <f t="shared" si="29"/>
        <v>-1.110000000000011E-2</v>
      </c>
    </row>
    <row r="132" spans="1:26" x14ac:dyDescent="0.25">
      <c r="A132" s="3">
        <v>40118</v>
      </c>
      <c r="B132">
        <f>VLOOKUP(A132,FX!$A:$B,2,0)</f>
        <v>1.4907999999999999</v>
      </c>
      <c r="C132">
        <f t="shared" ref="C132:C195" si="34">B132-B131</f>
        <v>8.69999999999993E-3</v>
      </c>
      <c r="D132">
        <f>VLOOKUP($A132,US_CPI!$A:$B,2,0)</f>
        <v>216.33</v>
      </c>
      <c r="E132">
        <f>VLOOKUP(A132,HCPI!$A:$B,2,0)</f>
        <v>92.17</v>
      </c>
      <c r="F132">
        <f t="shared" si="30"/>
        <v>2.3470760551155476</v>
      </c>
      <c r="G132" s="20">
        <f t="shared" ref="G132:G195" si="35">F131</f>
        <v>2.3482185531175319</v>
      </c>
      <c r="H132" s="20">
        <f t="shared" ref="H132:H195" si="36">F132-F131</f>
        <v>-1.1424980019842934E-3</v>
      </c>
      <c r="I132">
        <f>VLOOKUP(A132,US_Bal_Trade!$A:$B,2,0)</f>
        <v>-37203</v>
      </c>
      <c r="J132">
        <f>VLOOKUP(A132,CA_EU!$A:$D,4,0)</f>
        <v>-247</v>
      </c>
      <c r="K132">
        <f t="shared" si="31"/>
        <v>150.61943319838056</v>
      </c>
      <c r="L132">
        <f t="shared" ref="L132:L195" si="37">K131</f>
        <v>39.748531139835485</v>
      </c>
      <c r="M132">
        <f t="shared" ref="M132:M195" si="38">K132-K131</f>
        <v>110.87090205854508</v>
      </c>
      <c r="N132">
        <f>VLOOKUP(A132,'10_EuroBond'!$A:$D,4,0)</f>
        <v>3.8363999999999998</v>
      </c>
      <c r="O132">
        <f>VLOOKUP(A132,'10_US_Bond'!$A:$B,2,0)</f>
        <v>3.4</v>
      </c>
      <c r="P132">
        <f t="shared" si="32"/>
        <v>0.88624752372015436</v>
      </c>
      <c r="Q132">
        <f t="shared" ref="Q132:Q195" si="39">P131</f>
        <v>0.89126091071616365</v>
      </c>
      <c r="R132">
        <f t="shared" ref="R132:R195" si="40">P132-P131</f>
        <v>-5.0133869960092836E-3</v>
      </c>
      <c r="S132">
        <f>VLOOKUP(A132,US_M3!$A:$B,2,0)</f>
        <v>8465299999999.999</v>
      </c>
      <c r="T132">
        <f>VLOOKUP(A132,EU_M3!$A:$D,4,0)</f>
        <v>9356069</v>
      </c>
      <c r="U132">
        <f t="shared" si="33"/>
        <v>904792.38663160766</v>
      </c>
      <c r="V132">
        <f t="shared" ref="V132:V195" si="41">U131</f>
        <v>898617.81109481072</v>
      </c>
      <c r="W132">
        <f t="shared" ref="W132:W195" si="42">U132-U131</f>
        <v>6174.5755367969396</v>
      </c>
      <c r="X132">
        <f>VLOOKUP(A132,us_uk!$A:$B,2,0)</f>
        <v>1.6598999999999999</v>
      </c>
      <c r="Y132">
        <f t="shared" ref="Y132:Y195" si="43">X131</f>
        <v>1.6212</v>
      </c>
      <c r="Z132">
        <f t="shared" ref="Z132:Z195" si="44">X132-X131</f>
        <v>3.8699999999999957E-2</v>
      </c>
    </row>
    <row r="133" spans="1:26" x14ac:dyDescent="0.25">
      <c r="A133" s="3">
        <v>40148</v>
      </c>
      <c r="B133">
        <f>VLOOKUP(A133,FX!$A:$B,2,0)</f>
        <v>1.4579</v>
      </c>
      <c r="C133">
        <f t="shared" si="34"/>
        <v>-3.2899999999999929E-2</v>
      </c>
      <c r="D133">
        <f>VLOOKUP($A133,US_CPI!$A:$B,2,0)</f>
        <v>215.94900000000001</v>
      </c>
      <c r="E133">
        <f>VLOOKUP(A133,HCPI!$A:$B,2,0)</f>
        <v>92.45</v>
      </c>
      <c r="F133">
        <f t="shared" si="30"/>
        <v>2.3358464034613307</v>
      </c>
      <c r="G133" s="20">
        <f t="shared" si="35"/>
        <v>2.3470760551155476</v>
      </c>
      <c r="H133" s="20">
        <f t="shared" si="36"/>
        <v>-1.1229651654216966E-2</v>
      </c>
      <c r="I133">
        <f>VLOOKUP(A133,US_Bal_Trade!$A:$B,2,0)</f>
        <v>-37983</v>
      </c>
      <c r="J133">
        <f>VLOOKUP(A133,CA_EU!$A:$D,4,0)</f>
        <v>3400</v>
      </c>
      <c r="K133">
        <f t="shared" si="31"/>
        <v>-11.171470588235294</v>
      </c>
      <c r="L133">
        <f t="shared" si="37"/>
        <v>150.61943319838056</v>
      </c>
      <c r="M133">
        <f t="shared" si="38"/>
        <v>-161.79090378661584</v>
      </c>
      <c r="N133">
        <f>VLOOKUP(A133,'10_EuroBond'!$A:$D,4,0)</f>
        <v>3.8727</v>
      </c>
      <c r="O133">
        <f>VLOOKUP(A133,'10_US_Bond'!$A:$B,2,0)</f>
        <v>3.59</v>
      </c>
      <c r="P133">
        <f t="shared" si="32"/>
        <v>0.9270018333462442</v>
      </c>
      <c r="Q133">
        <f t="shared" si="39"/>
        <v>0.88624752372015436</v>
      </c>
      <c r="R133">
        <f t="shared" si="40"/>
        <v>4.0754309626089835E-2</v>
      </c>
      <c r="S133">
        <f>VLOOKUP(A133,US_M3!$A:$B,2,0)</f>
        <v>8463299999999.999</v>
      </c>
      <c r="T133">
        <f>VLOOKUP(A133,EU_M3!$A:$D,4,0)</f>
        <v>9353505</v>
      </c>
      <c r="U133">
        <f t="shared" si="33"/>
        <v>904826.58639729163</v>
      </c>
      <c r="V133">
        <f t="shared" si="41"/>
        <v>904792.38663160766</v>
      </c>
      <c r="W133">
        <f t="shared" si="42"/>
        <v>34.199765683966689</v>
      </c>
      <c r="X133">
        <f>VLOOKUP(A133,us_uk!$A:$B,2,0)</f>
        <v>1.6226</v>
      </c>
      <c r="Y133">
        <f t="shared" si="43"/>
        <v>1.6598999999999999</v>
      </c>
      <c r="Z133">
        <f t="shared" si="44"/>
        <v>-3.7299999999999889E-2</v>
      </c>
    </row>
    <row r="134" spans="1:26" x14ac:dyDescent="0.25">
      <c r="A134" s="3">
        <v>40179</v>
      </c>
      <c r="B134">
        <f>VLOOKUP(A134,FX!$A:$B,2,0)</f>
        <v>1.4266000000000001</v>
      </c>
      <c r="C134">
        <f t="shared" si="34"/>
        <v>-3.1299999999999883E-2</v>
      </c>
      <c r="D134">
        <f>VLOOKUP($A134,US_CPI!$A:$B,2,0)</f>
        <v>216.68700000000001</v>
      </c>
      <c r="E134">
        <f>VLOOKUP(A134,HCPI!$A:$B,2,0)</f>
        <v>91.71</v>
      </c>
      <c r="F134">
        <f t="shared" si="30"/>
        <v>2.3627412495911027</v>
      </c>
      <c r="G134" s="20">
        <f t="shared" si="35"/>
        <v>2.3358464034613307</v>
      </c>
      <c r="H134" s="20">
        <f t="shared" si="36"/>
        <v>2.6894846129771999E-2</v>
      </c>
      <c r="I134">
        <f>VLOOKUP(A134,US_Bal_Trade!$A:$B,2,0)</f>
        <v>-37154</v>
      </c>
      <c r="J134">
        <f>VLOOKUP(A134,CA_EU!$A:$D,4,0)</f>
        <v>-2278</v>
      </c>
      <c r="K134">
        <f t="shared" si="31"/>
        <v>16.309920983318701</v>
      </c>
      <c r="L134">
        <f t="shared" si="37"/>
        <v>-11.171470588235294</v>
      </c>
      <c r="M134">
        <f t="shared" si="38"/>
        <v>27.481391571553996</v>
      </c>
      <c r="N134">
        <f>VLOOKUP(A134,'10_EuroBond'!$A:$D,4,0)</f>
        <v>4.1020000000000003</v>
      </c>
      <c r="O134">
        <f>VLOOKUP(A134,'10_US_Bond'!$A:$B,2,0)</f>
        <v>3.73</v>
      </c>
      <c r="P134">
        <f t="shared" si="32"/>
        <v>0.90931253047293992</v>
      </c>
      <c r="Q134">
        <f t="shared" si="39"/>
        <v>0.9270018333462442</v>
      </c>
      <c r="R134">
        <f t="shared" si="40"/>
        <v>-1.768930287330428E-2</v>
      </c>
      <c r="S134">
        <f>VLOOKUP(A134,US_M3!$A:$B,2,0)</f>
        <v>8427299999999.999</v>
      </c>
      <c r="T134">
        <f>VLOOKUP(A134,EU_M3!$A:$D,4,0)</f>
        <v>9329499</v>
      </c>
      <c r="U134">
        <f t="shared" si="33"/>
        <v>903296.09339150996</v>
      </c>
      <c r="V134">
        <f t="shared" si="41"/>
        <v>904826.58639729163</v>
      </c>
      <c r="W134">
        <f t="shared" si="42"/>
        <v>-1530.4930057816673</v>
      </c>
      <c r="X134">
        <f>VLOOKUP(A134,us_uk!$A:$B,2,0)</f>
        <v>1.6157999999999999</v>
      </c>
      <c r="Y134">
        <f t="shared" si="43"/>
        <v>1.6226</v>
      </c>
      <c r="Z134">
        <f t="shared" si="44"/>
        <v>-6.8000000000001393E-3</v>
      </c>
    </row>
    <row r="135" spans="1:26" x14ac:dyDescent="0.25">
      <c r="A135" s="3">
        <v>40210</v>
      </c>
      <c r="B135">
        <f>VLOOKUP(A135,FX!$A:$B,2,0)</f>
        <v>1.3680000000000001</v>
      </c>
      <c r="C135">
        <f t="shared" si="34"/>
        <v>-5.8599999999999985E-2</v>
      </c>
      <c r="D135">
        <f>VLOOKUP($A135,US_CPI!$A:$B,2,0)</f>
        <v>216.74100000000001</v>
      </c>
      <c r="E135">
        <f>VLOOKUP(A135,HCPI!$A:$B,2,0)</f>
        <v>92</v>
      </c>
      <c r="F135">
        <f t="shared" si="30"/>
        <v>2.355880434782609</v>
      </c>
      <c r="G135" s="20">
        <f t="shared" si="35"/>
        <v>2.3627412495911027</v>
      </c>
      <c r="H135" s="20">
        <f t="shared" si="36"/>
        <v>-6.8608148084936538E-3</v>
      </c>
      <c r="I135">
        <f>VLOOKUP(A135,US_Bal_Trade!$A:$B,2,0)</f>
        <v>-41034</v>
      </c>
      <c r="J135">
        <f>VLOOKUP(A135,CA_EU!$A:$D,4,0)</f>
        <v>1044</v>
      </c>
      <c r="K135">
        <f t="shared" si="31"/>
        <v>-39.304597701149426</v>
      </c>
      <c r="L135">
        <f t="shared" si="37"/>
        <v>16.309920983318701</v>
      </c>
      <c r="M135">
        <f t="shared" si="38"/>
        <v>-55.614518684468123</v>
      </c>
      <c r="N135">
        <f>VLOOKUP(A135,'10_EuroBond'!$A:$D,4,0)</f>
        <v>4.1074000000000002</v>
      </c>
      <c r="O135">
        <f>VLOOKUP(A135,'10_US_Bond'!$A:$B,2,0)</f>
        <v>3.69</v>
      </c>
      <c r="P135">
        <f t="shared" si="32"/>
        <v>0.89837853630033593</v>
      </c>
      <c r="Q135">
        <f t="shared" si="39"/>
        <v>0.90931253047293992</v>
      </c>
      <c r="R135">
        <f t="shared" si="40"/>
        <v>-1.0933994172603989E-2</v>
      </c>
      <c r="S135">
        <f>VLOOKUP(A135,US_M3!$A:$B,2,0)</f>
        <v>8478799999999.999</v>
      </c>
      <c r="T135">
        <f>VLOOKUP(A135,EU_M3!$A:$D,4,0)</f>
        <v>9328622</v>
      </c>
      <c r="U135">
        <f t="shared" si="33"/>
        <v>908901.65771536238</v>
      </c>
      <c r="V135">
        <f t="shared" si="41"/>
        <v>903296.09339150996</v>
      </c>
      <c r="W135">
        <f t="shared" si="42"/>
        <v>5605.5643238524208</v>
      </c>
      <c r="X135">
        <f>VLOOKUP(A135,us_uk!$A:$B,2,0)</f>
        <v>1.5618000000000001</v>
      </c>
      <c r="Y135">
        <f t="shared" si="43"/>
        <v>1.6157999999999999</v>
      </c>
      <c r="Z135">
        <f t="shared" si="44"/>
        <v>-5.3999999999999826E-2</v>
      </c>
    </row>
    <row r="136" spans="1:26" x14ac:dyDescent="0.25">
      <c r="A136" s="3">
        <v>40238</v>
      </c>
      <c r="B136">
        <f>VLOOKUP(A136,FX!$A:$B,2,0)</f>
        <v>1.357</v>
      </c>
      <c r="C136">
        <f t="shared" si="34"/>
        <v>-1.1000000000000121E-2</v>
      </c>
      <c r="D136">
        <f>VLOOKUP($A136,US_CPI!$A:$B,2,0)</f>
        <v>217.631</v>
      </c>
      <c r="E136">
        <f>VLOOKUP(A136,HCPI!$A:$B,2,0)</f>
        <v>93.01</v>
      </c>
      <c r="F136">
        <f t="shared" si="30"/>
        <v>2.3398666810020425</v>
      </c>
      <c r="G136" s="20">
        <f t="shared" si="35"/>
        <v>2.355880434782609</v>
      </c>
      <c r="H136" s="20">
        <f t="shared" si="36"/>
        <v>-1.6013753780566464E-2</v>
      </c>
      <c r="I136">
        <f>VLOOKUP(A136,US_Bal_Trade!$A:$B,2,0)</f>
        <v>-39766</v>
      </c>
      <c r="J136">
        <f>VLOOKUP(A136,CA_EU!$A:$D,4,0)</f>
        <v>-2463</v>
      </c>
      <c r="K136">
        <f t="shared" si="31"/>
        <v>16.145351197726349</v>
      </c>
      <c r="L136">
        <f t="shared" si="37"/>
        <v>-39.304597701149426</v>
      </c>
      <c r="M136">
        <f t="shared" si="38"/>
        <v>55.449948898875775</v>
      </c>
      <c r="N136">
        <f>VLOOKUP(A136,'10_EuroBond'!$A:$D,4,0)</f>
        <v>3.9860000000000002</v>
      </c>
      <c r="O136">
        <f>VLOOKUP(A136,'10_US_Bond'!$A:$B,2,0)</f>
        <v>3.73</v>
      </c>
      <c r="P136">
        <f t="shared" si="32"/>
        <v>0.93577521324636226</v>
      </c>
      <c r="Q136">
        <f t="shared" si="39"/>
        <v>0.89837853630033593</v>
      </c>
      <c r="R136">
        <f t="shared" si="40"/>
        <v>3.739667694602633E-2</v>
      </c>
      <c r="S136">
        <f>VLOOKUP(A136,US_M3!$A:$B,2,0)</f>
        <v>8478700000000.001</v>
      </c>
      <c r="T136">
        <f>VLOOKUP(A136,EU_M3!$A:$D,4,0)</f>
        <v>9333280</v>
      </c>
      <c r="U136">
        <f t="shared" si="33"/>
        <v>908437.33392762253</v>
      </c>
      <c r="V136">
        <f t="shared" si="41"/>
        <v>908901.65771536238</v>
      </c>
      <c r="W136">
        <f t="shared" si="42"/>
        <v>-464.32378773984965</v>
      </c>
      <c r="X136">
        <f>VLOOKUP(A136,us_uk!$A:$B,2,0)</f>
        <v>1.5058</v>
      </c>
      <c r="Y136">
        <f t="shared" si="43"/>
        <v>1.5618000000000001</v>
      </c>
      <c r="Z136">
        <f t="shared" si="44"/>
        <v>-5.600000000000005E-2</v>
      </c>
    </row>
    <row r="137" spans="1:26" x14ac:dyDescent="0.25">
      <c r="A137" s="3">
        <v>40269</v>
      </c>
      <c r="B137">
        <f>VLOOKUP(A137,FX!$A:$B,2,0)</f>
        <v>1.3416999999999999</v>
      </c>
      <c r="C137">
        <f t="shared" si="34"/>
        <v>-1.5300000000000091E-2</v>
      </c>
      <c r="D137">
        <f>VLOOKUP($A137,US_CPI!$A:$B,2,0)</f>
        <v>218.00899999999999</v>
      </c>
      <c r="E137">
        <f>VLOOKUP(A137,HCPI!$A:$B,2,0)</f>
        <v>93.39</v>
      </c>
      <c r="F137">
        <f t="shared" si="30"/>
        <v>2.3343934040047114</v>
      </c>
      <c r="G137" s="20">
        <f t="shared" si="35"/>
        <v>2.3398666810020425</v>
      </c>
      <c r="H137" s="20">
        <f t="shared" si="36"/>
        <v>-5.4732769973311335E-3</v>
      </c>
      <c r="I137">
        <f>VLOOKUP(A137,US_Bal_Trade!$A:$B,2,0)</f>
        <v>-40864</v>
      </c>
      <c r="J137">
        <f>VLOOKUP(A137,CA_EU!$A:$D,4,0)</f>
        <v>2188</v>
      </c>
      <c r="K137">
        <f t="shared" si="31"/>
        <v>-18.676416819012797</v>
      </c>
      <c r="L137">
        <f t="shared" si="37"/>
        <v>16.145351197726349</v>
      </c>
      <c r="M137">
        <f t="shared" si="38"/>
        <v>-34.821768016739142</v>
      </c>
      <c r="N137">
        <f>VLOOKUP(A137,'10_EuroBond'!$A:$D,4,0)</f>
        <v>4.1562999999999999</v>
      </c>
      <c r="O137">
        <f>VLOOKUP(A137,'10_US_Bond'!$A:$B,2,0)</f>
        <v>3.85</v>
      </c>
      <c r="P137">
        <f t="shared" si="32"/>
        <v>0.92630464595914641</v>
      </c>
      <c r="Q137">
        <f t="shared" si="39"/>
        <v>0.93577521324636226</v>
      </c>
      <c r="R137">
        <f t="shared" si="40"/>
        <v>-9.4705672872158475E-3</v>
      </c>
      <c r="S137">
        <f>VLOOKUP(A137,US_M3!$A:$B,2,0)</f>
        <v>8510799999999.999</v>
      </c>
      <c r="T137">
        <f>VLOOKUP(A137,EU_M3!$A:$D,4,0)</f>
        <v>9370957</v>
      </c>
      <c r="U137">
        <f t="shared" si="33"/>
        <v>908210.33540117613</v>
      </c>
      <c r="V137">
        <f t="shared" si="41"/>
        <v>908437.33392762253</v>
      </c>
      <c r="W137">
        <f t="shared" si="42"/>
        <v>-226.99852644640487</v>
      </c>
      <c r="X137">
        <f>VLOOKUP(A137,us_uk!$A:$B,2,0)</f>
        <v>1.5331999999999999</v>
      </c>
      <c r="Y137">
        <f t="shared" si="43"/>
        <v>1.5058</v>
      </c>
      <c r="Z137">
        <f t="shared" si="44"/>
        <v>2.7399999999999869E-2</v>
      </c>
    </row>
    <row r="138" spans="1:26" x14ac:dyDescent="0.25">
      <c r="A138" s="3">
        <v>40299</v>
      </c>
      <c r="B138">
        <f>VLOOKUP(A138,FX!$A:$B,2,0)</f>
        <v>1.2563</v>
      </c>
      <c r="C138">
        <f t="shared" si="34"/>
        <v>-8.539999999999992E-2</v>
      </c>
      <c r="D138">
        <f>VLOOKUP($A138,US_CPI!$A:$B,2,0)</f>
        <v>218.178</v>
      </c>
      <c r="E138">
        <f>VLOOKUP(A138,HCPI!$A:$B,2,0)</f>
        <v>93.5</v>
      </c>
      <c r="F138">
        <f t="shared" si="30"/>
        <v>2.3334545454545452</v>
      </c>
      <c r="G138" s="20">
        <f t="shared" si="35"/>
        <v>2.3343934040047114</v>
      </c>
      <c r="H138" s="20">
        <f t="shared" si="36"/>
        <v>-9.3885855016617725E-4</v>
      </c>
      <c r="I138">
        <f>VLOOKUP(A138,US_Bal_Trade!$A:$B,2,0)</f>
        <v>-41333</v>
      </c>
      <c r="J138">
        <f>VLOOKUP(A138,CA_EU!$A:$D,4,0)</f>
        <v>-2043</v>
      </c>
      <c r="K138">
        <f t="shared" si="31"/>
        <v>20.231522271169847</v>
      </c>
      <c r="L138">
        <f t="shared" si="37"/>
        <v>-18.676416819012797</v>
      </c>
      <c r="M138">
        <f t="shared" si="38"/>
        <v>38.907939090182644</v>
      </c>
      <c r="N138">
        <f>VLOOKUP(A138,'10_EuroBond'!$A:$D,4,0)</f>
        <v>3.6783999999999999</v>
      </c>
      <c r="O138">
        <f>VLOOKUP(A138,'10_US_Bond'!$A:$B,2,0)</f>
        <v>3.42</v>
      </c>
      <c r="P138">
        <f t="shared" si="32"/>
        <v>0.92975206611570249</v>
      </c>
      <c r="Q138">
        <f t="shared" si="39"/>
        <v>0.92630464595914641</v>
      </c>
      <c r="R138">
        <f t="shared" si="40"/>
        <v>3.4474201565560803E-3</v>
      </c>
      <c r="S138">
        <f>VLOOKUP(A138,US_M3!$A:$B,2,0)</f>
        <v>8563299999999.999</v>
      </c>
      <c r="T138">
        <f>VLOOKUP(A138,EU_M3!$A:$D,4,0)</f>
        <v>9387274</v>
      </c>
      <c r="U138">
        <f t="shared" si="33"/>
        <v>912224.35821091395</v>
      </c>
      <c r="V138">
        <f t="shared" si="41"/>
        <v>908210.33540117613</v>
      </c>
      <c r="W138">
        <f t="shared" si="42"/>
        <v>4014.0228097378276</v>
      </c>
      <c r="X138">
        <f>VLOOKUP(A138,us_uk!$A:$B,2,0)</f>
        <v>1.4669000000000001</v>
      </c>
      <c r="Y138">
        <f t="shared" si="43"/>
        <v>1.5331999999999999</v>
      </c>
      <c r="Z138">
        <f t="shared" si="44"/>
        <v>-6.6299999999999804E-2</v>
      </c>
    </row>
    <row r="139" spans="1:26" x14ac:dyDescent="0.25">
      <c r="A139" s="3">
        <v>40330</v>
      </c>
      <c r="B139">
        <f>VLOOKUP(A139,FX!$A:$B,2,0)</f>
        <v>1.2222999999999999</v>
      </c>
      <c r="C139">
        <f t="shared" si="34"/>
        <v>-3.400000000000003E-2</v>
      </c>
      <c r="D139">
        <f>VLOOKUP($A139,US_CPI!$A:$B,2,0)</f>
        <v>217.965</v>
      </c>
      <c r="E139">
        <f>VLOOKUP(A139,HCPI!$A:$B,2,0)</f>
        <v>93.5</v>
      </c>
      <c r="F139">
        <f t="shared" si="30"/>
        <v>2.3311764705882352</v>
      </c>
      <c r="G139" s="20">
        <f t="shared" si="35"/>
        <v>2.3334545454545452</v>
      </c>
      <c r="H139" s="20">
        <f t="shared" si="36"/>
        <v>-2.2780748663100425E-3</v>
      </c>
      <c r="I139">
        <f>VLOOKUP(A139,US_Bal_Trade!$A:$B,2,0)</f>
        <v>-46557</v>
      </c>
      <c r="J139">
        <f>VLOOKUP(A139,CA_EU!$A:$D,4,0)</f>
        <v>-675</v>
      </c>
      <c r="K139">
        <f t="shared" si="31"/>
        <v>68.973333333333329</v>
      </c>
      <c r="L139">
        <f t="shared" si="37"/>
        <v>20.231522271169847</v>
      </c>
      <c r="M139">
        <f t="shared" si="38"/>
        <v>48.741811062163478</v>
      </c>
      <c r="N139">
        <f>VLOOKUP(A139,'10_EuroBond'!$A:$D,4,0)</f>
        <v>3.6867999999999999</v>
      </c>
      <c r="O139">
        <f>VLOOKUP(A139,'10_US_Bond'!$A:$B,2,0)</f>
        <v>3.2</v>
      </c>
      <c r="P139">
        <f t="shared" si="32"/>
        <v>0.86796137571878063</v>
      </c>
      <c r="Q139">
        <f t="shared" si="39"/>
        <v>0.92975206611570249</v>
      </c>
      <c r="R139">
        <f t="shared" si="40"/>
        <v>-6.1790690396921866E-2</v>
      </c>
      <c r="S139">
        <f>VLOOKUP(A139,US_M3!$A:$B,2,0)</f>
        <v>8577799999999.999</v>
      </c>
      <c r="T139">
        <f>VLOOKUP(A139,EU_M3!$A:$D,4,0)</f>
        <v>9239252</v>
      </c>
      <c r="U139">
        <f t="shared" si="33"/>
        <v>928408.49021111219</v>
      </c>
      <c r="V139">
        <f t="shared" si="41"/>
        <v>912224.35821091395</v>
      </c>
      <c r="W139">
        <f t="shared" si="42"/>
        <v>16184.132000198239</v>
      </c>
      <c r="X139">
        <f>VLOOKUP(A139,us_uk!$A:$B,2,0)</f>
        <v>1.4767999999999999</v>
      </c>
      <c r="Y139">
        <f t="shared" si="43"/>
        <v>1.4669000000000001</v>
      </c>
      <c r="Z139">
        <f t="shared" si="44"/>
        <v>9.8999999999997979E-3</v>
      </c>
    </row>
    <row r="140" spans="1:26" x14ac:dyDescent="0.25">
      <c r="A140" s="3">
        <v>40360</v>
      </c>
      <c r="B140">
        <f>VLOOKUP(A140,FX!$A:$B,2,0)</f>
        <v>1.2810999999999999</v>
      </c>
      <c r="C140">
        <f t="shared" si="34"/>
        <v>5.8799999999999963E-2</v>
      </c>
      <c r="D140">
        <f>VLOOKUP($A140,US_CPI!$A:$B,2,0)</f>
        <v>218.011</v>
      </c>
      <c r="E140">
        <f>VLOOKUP(A140,HCPI!$A:$B,2,0)</f>
        <v>93.1</v>
      </c>
      <c r="F140">
        <f t="shared" si="30"/>
        <v>2.341686358754028</v>
      </c>
      <c r="G140" s="20">
        <f t="shared" si="35"/>
        <v>2.3311764705882352</v>
      </c>
      <c r="H140" s="20">
        <f t="shared" si="36"/>
        <v>1.0509888165792791E-2</v>
      </c>
      <c r="I140">
        <f>VLOOKUP(A140,US_Bal_Trade!$A:$B,2,0)</f>
        <v>-40413</v>
      </c>
      <c r="J140">
        <f>VLOOKUP(A140,CA_EU!$A:$D,4,0)</f>
        <v>1900</v>
      </c>
      <c r="K140">
        <f t="shared" si="31"/>
        <v>-21.27</v>
      </c>
      <c r="L140">
        <f t="shared" si="37"/>
        <v>68.973333333333329</v>
      </c>
      <c r="M140">
        <f t="shared" si="38"/>
        <v>-90.243333333333325</v>
      </c>
      <c r="N140">
        <f>VLOOKUP(A140,'10_EuroBond'!$A:$D,4,0)</f>
        <v>3.6097000000000001</v>
      </c>
      <c r="O140">
        <f>VLOOKUP(A140,'10_US_Bond'!$A:$B,2,0)</f>
        <v>3.01</v>
      </c>
      <c r="P140">
        <f t="shared" si="32"/>
        <v>0.83386431005346695</v>
      </c>
      <c r="Q140">
        <f t="shared" si="39"/>
        <v>0.86796137571878063</v>
      </c>
      <c r="R140">
        <f t="shared" si="40"/>
        <v>-3.4097065665313675E-2</v>
      </c>
      <c r="S140">
        <f>VLOOKUP(A140,US_M3!$A:$B,2,0)</f>
        <v>8582700000000.001</v>
      </c>
      <c r="T140">
        <f>VLOOKUP(A140,EU_M3!$A:$D,4,0)</f>
        <v>9224429</v>
      </c>
      <c r="U140">
        <f t="shared" si="33"/>
        <v>930431.57468066597</v>
      </c>
      <c r="V140">
        <f t="shared" si="41"/>
        <v>928408.49021111219</v>
      </c>
      <c r="W140">
        <f t="shared" si="42"/>
        <v>2023.0844695537817</v>
      </c>
      <c r="X140">
        <f>VLOOKUP(A140,us_uk!$A:$B,2,0)</f>
        <v>1.5304</v>
      </c>
      <c r="Y140">
        <f t="shared" si="43"/>
        <v>1.4767999999999999</v>
      </c>
      <c r="Z140">
        <f t="shared" si="44"/>
        <v>5.3600000000000092E-2</v>
      </c>
    </row>
    <row r="141" spans="1:26" x14ac:dyDescent="0.25">
      <c r="A141" s="3">
        <v>40391</v>
      </c>
      <c r="B141">
        <f>VLOOKUP(A141,FX!$A:$B,2,0)</f>
        <v>1.2903</v>
      </c>
      <c r="C141">
        <f t="shared" si="34"/>
        <v>9.200000000000097E-3</v>
      </c>
      <c r="D141">
        <f>VLOOKUP($A141,US_CPI!$A:$B,2,0)</f>
        <v>218.31200000000001</v>
      </c>
      <c r="E141">
        <f>VLOOKUP(A141,HCPI!$A:$B,2,0)</f>
        <v>93.28</v>
      </c>
      <c r="F141">
        <f t="shared" si="30"/>
        <v>2.3403945111492281</v>
      </c>
      <c r="G141" s="20">
        <f t="shared" si="35"/>
        <v>2.341686358754028</v>
      </c>
      <c r="H141" s="20">
        <f t="shared" si="36"/>
        <v>-1.291847604799834E-3</v>
      </c>
      <c r="I141">
        <f>VLOOKUP(A141,US_Bal_Trade!$A:$B,2,0)</f>
        <v>-44921</v>
      </c>
      <c r="J141">
        <f>VLOOKUP(A141,CA_EU!$A:$D,4,0)</f>
        <v>1205</v>
      </c>
      <c r="K141">
        <f t="shared" si="31"/>
        <v>-37.278838174273858</v>
      </c>
      <c r="L141">
        <f t="shared" si="37"/>
        <v>-21.27</v>
      </c>
      <c r="M141">
        <f t="shared" si="38"/>
        <v>-16.008838174273858</v>
      </c>
      <c r="N141">
        <f>VLOOKUP(A141,'10_EuroBond'!$A:$D,4,0)</f>
        <v>3.4363999999999999</v>
      </c>
      <c r="O141">
        <f>VLOOKUP(A141,'10_US_Bond'!$A:$B,2,0)</f>
        <v>2.7</v>
      </c>
      <c r="P141">
        <f t="shared" si="32"/>
        <v>0.78570597136538245</v>
      </c>
      <c r="Q141">
        <f t="shared" si="39"/>
        <v>0.83386431005346695</v>
      </c>
      <c r="R141">
        <f t="shared" si="40"/>
        <v>-4.8158338688084501E-2</v>
      </c>
      <c r="S141">
        <f>VLOOKUP(A141,US_M3!$A:$B,2,0)</f>
        <v>8629500000000</v>
      </c>
      <c r="T141">
        <f>VLOOKUP(A141,EU_M3!$A:$D,4,0)</f>
        <v>9270418</v>
      </c>
      <c r="U141">
        <f t="shared" si="33"/>
        <v>930864.17462513561</v>
      </c>
      <c r="V141">
        <f t="shared" si="41"/>
        <v>930431.57468066597</v>
      </c>
      <c r="W141">
        <f t="shared" si="42"/>
        <v>432.59994446963537</v>
      </c>
      <c r="X141">
        <f>VLOOKUP(A141,us_uk!$A:$B,2,0)</f>
        <v>1.5661</v>
      </c>
      <c r="Y141">
        <f t="shared" si="43"/>
        <v>1.5304</v>
      </c>
      <c r="Z141">
        <f t="shared" si="44"/>
        <v>3.5700000000000065E-2</v>
      </c>
    </row>
    <row r="142" spans="1:26" x14ac:dyDescent="0.25">
      <c r="A142" s="3">
        <v>40422</v>
      </c>
      <c r="B142">
        <f>VLOOKUP(A142,FX!$A:$B,2,0)</f>
        <v>1.3103</v>
      </c>
      <c r="C142">
        <f t="shared" si="34"/>
        <v>2.0000000000000018E-2</v>
      </c>
      <c r="D142">
        <f>VLOOKUP($A142,US_CPI!$A:$B,2,0)</f>
        <v>218.43899999999999</v>
      </c>
      <c r="E142">
        <f>VLOOKUP(A142,HCPI!$A:$B,2,0)</f>
        <v>93.57</v>
      </c>
      <c r="F142">
        <f t="shared" si="30"/>
        <v>2.3344982366142997</v>
      </c>
      <c r="G142" s="20">
        <f t="shared" si="35"/>
        <v>2.3403945111492281</v>
      </c>
      <c r="H142" s="20">
        <f t="shared" si="36"/>
        <v>-5.8962745349284695E-3</v>
      </c>
      <c r="I142">
        <f>VLOOKUP(A142,US_Bal_Trade!$A:$B,2,0)</f>
        <v>-44042</v>
      </c>
      <c r="J142">
        <f>VLOOKUP(A142,CA_EU!$A:$D,4,0)</f>
        <v>222</v>
      </c>
      <c r="K142">
        <f t="shared" si="31"/>
        <v>-198.38738738738738</v>
      </c>
      <c r="L142">
        <f t="shared" si="37"/>
        <v>-37.278838174273858</v>
      </c>
      <c r="M142">
        <f t="shared" si="38"/>
        <v>-161.10854921311352</v>
      </c>
      <c r="N142">
        <f>VLOOKUP(A142,'10_EuroBond'!$A:$D,4,0)</f>
        <v>3.4921000000000002</v>
      </c>
      <c r="O142">
        <f>VLOOKUP(A142,'10_US_Bond'!$A:$B,2,0)</f>
        <v>2.65</v>
      </c>
      <c r="P142">
        <f t="shared" si="32"/>
        <v>0.75885570287219717</v>
      </c>
      <c r="Q142">
        <f t="shared" si="39"/>
        <v>0.78570597136538245</v>
      </c>
      <c r="R142">
        <f t="shared" si="40"/>
        <v>-2.6850268493185281E-2</v>
      </c>
      <c r="S142">
        <f>VLOOKUP(A142,US_M3!$A:$B,2,0)</f>
        <v>8654500000000</v>
      </c>
      <c r="T142">
        <f>VLOOKUP(A142,EU_M3!$A:$D,4,0)</f>
        <v>9269404</v>
      </c>
      <c r="U142">
        <f t="shared" si="33"/>
        <v>933663.04888642242</v>
      </c>
      <c r="V142">
        <f t="shared" si="41"/>
        <v>930864.17462513561</v>
      </c>
      <c r="W142">
        <f t="shared" si="42"/>
        <v>2798.8742612868082</v>
      </c>
      <c r="X142">
        <f>VLOOKUP(A142,us_uk!$A:$B,2,0)</f>
        <v>1.5590999999999999</v>
      </c>
      <c r="Y142">
        <f t="shared" si="43"/>
        <v>1.5661</v>
      </c>
      <c r="Z142">
        <f t="shared" si="44"/>
        <v>-7.0000000000001172E-3</v>
      </c>
    </row>
    <row r="143" spans="1:26" x14ac:dyDescent="0.25">
      <c r="A143" s="3">
        <v>40452</v>
      </c>
      <c r="B143">
        <f>VLOOKUP(A143,FX!$A:$B,2,0)</f>
        <v>1.3900999999999999</v>
      </c>
      <c r="C143">
        <f t="shared" si="34"/>
        <v>7.9799999999999871E-2</v>
      </c>
      <c r="D143">
        <f>VLOOKUP($A143,US_CPI!$A:$B,2,0)</f>
        <v>218.71100000000001</v>
      </c>
      <c r="E143">
        <f>VLOOKUP(A143,HCPI!$A:$B,2,0)</f>
        <v>93.85</v>
      </c>
      <c r="F143">
        <f t="shared" si="30"/>
        <v>2.3304315396909967</v>
      </c>
      <c r="G143" s="20">
        <f t="shared" si="35"/>
        <v>2.3344982366142997</v>
      </c>
      <c r="H143" s="20">
        <f t="shared" si="36"/>
        <v>-4.0666969233029704E-3</v>
      </c>
      <c r="I143">
        <f>VLOOKUP(A143,US_Bal_Trade!$A:$B,2,0)</f>
        <v>-39998</v>
      </c>
      <c r="J143">
        <f>VLOOKUP(A143,CA_EU!$A:$D,4,0)</f>
        <v>2648</v>
      </c>
      <c r="K143">
        <f t="shared" si="31"/>
        <v>-15.104984894259818</v>
      </c>
      <c r="L143">
        <f t="shared" si="37"/>
        <v>-198.38738738738738</v>
      </c>
      <c r="M143">
        <f t="shared" si="38"/>
        <v>183.28240249312756</v>
      </c>
      <c r="N143">
        <f>VLOOKUP(A143,'10_EuroBond'!$A:$D,4,0)</f>
        <v>3.3281999999999998</v>
      </c>
      <c r="O143">
        <f>VLOOKUP(A143,'10_US_Bond'!$A:$B,2,0)</f>
        <v>2.54</v>
      </c>
      <c r="P143">
        <f t="shared" si="32"/>
        <v>0.76317528994651773</v>
      </c>
      <c r="Q143">
        <f t="shared" si="39"/>
        <v>0.75885570287219717</v>
      </c>
      <c r="R143">
        <f t="shared" si="40"/>
        <v>4.3195870743205633E-3</v>
      </c>
      <c r="S143">
        <f>VLOOKUP(A143,US_M3!$A:$B,2,0)</f>
        <v>8706200000000.001</v>
      </c>
      <c r="T143">
        <f>VLOOKUP(A143,EU_M3!$A:$D,4,0)</f>
        <v>9272577</v>
      </c>
      <c r="U143">
        <f t="shared" si="33"/>
        <v>938919.13758171012</v>
      </c>
      <c r="V143">
        <f t="shared" si="41"/>
        <v>933663.04888642242</v>
      </c>
      <c r="W143">
        <f t="shared" si="42"/>
        <v>5256.0886952877045</v>
      </c>
      <c r="X143">
        <f>VLOOKUP(A143,us_uk!$A:$B,2,0)</f>
        <v>1.5867</v>
      </c>
      <c r="Y143">
        <f t="shared" si="43"/>
        <v>1.5590999999999999</v>
      </c>
      <c r="Z143">
        <f t="shared" si="44"/>
        <v>2.7600000000000069E-2</v>
      </c>
    </row>
    <row r="144" spans="1:26" x14ac:dyDescent="0.25">
      <c r="A144" s="3">
        <v>40483</v>
      </c>
      <c r="B144">
        <f>VLOOKUP(A144,FX!$A:$B,2,0)</f>
        <v>1.3653999999999999</v>
      </c>
      <c r="C144">
        <f t="shared" si="34"/>
        <v>-2.4699999999999944E-2</v>
      </c>
      <c r="D144">
        <f>VLOOKUP($A144,US_CPI!$A:$B,2,0)</f>
        <v>218.803</v>
      </c>
      <c r="E144">
        <f>VLOOKUP(A144,HCPI!$A:$B,2,0)</f>
        <v>93.94</v>
      </c>
      <c r="F144">
        <f t="shared" si="30"/>
        <v>2.3291781988503302</v>
      </c>
      <c r="G144" s="20">
        <f t="shared" si="35"/>
        <v>2.3304315396909967</v>
      </c>
      <c r="H144" s="20">
        <f t="shared" si="36"/>
        <v>-1.2533408406665281E-3</v>
      </c>
      <c r="I144">
        <f>VLOOKUP(A144,US_Bal_Trade!$A:$B,2,0)</f>
        <v>-37762</v>
      </c>
      <c r="J144">
        <f>VLOOKUP(A144,CA_EU!$A:$D,4,0)</f>
        <v>100</v>
      </c>
      <c r="K144">
        <f t="shared" si="31"/>
        <v>-377.62</v>
      </c>
      <c r="L144">
        <f t="shared" si="37"/>
        <v>-15.104984894259818</v>
      </c>
      <c r="M144">
        <f t="shared" si="38"/>
        <v>-362.51501510574019</v>
      </c>
      <c r="N144">
        <f>VLOOKUP(A144,'10_EuroBond'!$A:$D,4,0)</f>
        <v>3.7164999999999999</v>
      </c>
      <c r="O144">
        <f>VLOOKUP(A144,'10_US_Bond'!$A:$B,2,0)</f>
        <v>2.76</v>
      </c>
      <c r="P144">
        <f t="shared" si="32"/>
        <v>0.74263419884299742</v>
      </c>
      <c r="Q144">
        <f t="shared" si="39"/>
        <v>0.76317528994651773</v>
      </c>
      <c r="R144">
        <f t="shared" si="40"/>
        <v>-2.0541091103520315E-2</v>
      </c>
      <c r="S144">
        <f>VLOOKUP(A144,US_M3!$A:$B,2,0)</f>
        <v>8733500000000</v>
      </c>
      <c r="T144">
        <f>VLOOKUP(A144,EU_M3!$A:$D,4,0)</f>
        <v>9294507</v>
      </c>
      <c r="U144">
        <f t="shared" si="33"/>
        <v>939641.01592478226</v>
      </c>
      <c r="V144">
        <f t="shared" si="41"/>
        <v>938919.13758171012</v>
      </c>
      <c r="W144">
        <f t="shared" si="42"/>
        <v>721.8783430721378</v>
      </c>
      <c r="X144">
        <f>VLOOKUP(A144,us_uk!$A:$B,2,0)</f>
        <v>1.5961000000000001</v>
      </c>
      <c r="Y144">
        <f t="shared" si="43"/>
        <v>1.5867</v>
      </c>
      <c r="Z144">
        <f t="shared" si="44"/>
        <v>9.400000000000075E-3</v>
      </c>
    </row>
    <row r="145" spans="1:26" x14ac:dyDescent="0.25">
      <c r="A145" s="3">
        <v>40513</v>
      </c>
      <c r="B145">
        <f>VLOOKUP(A145,FX!$A:$B,2,0)</f>
        <v>1.3221000000000001</v>
      </c>
      <c r="C145">
        <f t="shared" si="34"/>
        <v>-4.3299999999999894E-2</v>
      </c>
      <c r="D145">
        <f>VLOOKUP($A145,US_CPI!$A:$B,2,0)</f>
        <v>219.179</v>
      </c>
      <c r="E145">
        <f>VLOOKUP(A145,HCPI!$A:$B,2,0)</f>
        <v>94.51</v>
      </c>
      <c r="F145">
        <f t="shared" si="30"/>
        <v>2.3191090889852926</v>
      </c>
      <c r="G145" s="20">
        <f t="shared" si="35"/>
        <v>2.3291781988503302</v>
      </c>
      <c r="H145" s="20">
        <f t="shared" si="36"/>
        <v>-1.0069109865037618E-2</v>
      </c>
      <c r="I145">
        <f>VLOOKUP(A145,US_Bal_Trade!$A:$B,2,0)</f>
        <v>-40815</v>
      </c>
      <c r="J145">
        <f>VLOOKUP(A145,CA_EU!$A:$D,4,0)</f>
        <v>-4694</v>
      </c>
      <c r="K145">
        <f t="shared" si="31"/>
        <v>8.6951427354069022</v>
      </c>
      <c r="L145">
        <f t="shared" si="37"/>
        <v>-377.62</v>
      </c>
      <c r="M145">
        <f t="shared" si="38"/>
        <v>386.31514273540688</v>
      </c>
      <c r="N145">
        <f>VLOOKUP(A145,'10_EuroBond'!$A:$D,4,0)</f>
        <v>4.0713999999999997</v>
      </c>
      <c r="O145">
        <f>VLOOKUP(A145,'10_US_Bond'!$A:$B,2,0)</f>
        <v>3.29</v>
      </c>
      <c r="P145">
        <f t="shared" si="32"/>
        <v>0.8080758461462888</v>
      </c>
      <c r="Q145">
        <f t="shared" si="39"/>
        <v>0.74263419884299742</v>
      </c>
      <c r="R145">
        <f t="shared" si="40"/>
        <v>6.5441647303291384E-2</v>
      </c>
      <c r="S145">
        <f>VLOOKUP(A145,US_M3!$A:$B,2,0)</f>
        <v>8769200000000.001</v>
      </c>
      <c r="T145">
        <f>VLOOKUP(A145,EU_M3!$A:$D,4,0)</f>
        <v>9293497</v>
      </c>
      <c r="U145">
        <f t="shared" si="33"/>
        <v>943584.53012897098</v>
      </c>
      <c r="V145">
        <f t="shared" si="41"/>
        <v>939641.01592478226</v>
      </c>
      <c r="W145">
        <f t="shared" si="42"/>
        <v>3943.5142041887157</v>
      </c>
      <c r="X145">
        <f>VLOOKUP(A145,us_uk!$A:$B,2,0)</f>
        <v>1.5595000000000001</v>
      </c>
      <c r="Y145">
        <f t="shared" si="43"/>
        <v>1.5961000000000001</v>
      </c>
      <c r="Z145">
        <f t="shared" si="44"/>
        <v>-3.6599999999999966E-2</v>
      </c>
    </row>
    <row r="146" spans="1:26" x14ac:dyDescent="0.25">
      <c r="A146" s="3">
        <v>40544</v>
      </c>
      <c r="B146">
        <f>VLOOKUP(A146,FX!$A:$B,2,0)</f>
        <v>1.3371</v>
      </c>
      <c r="C146">
        <f t="shared" si="34"/>
        <v>1.4999999999999902E-2</v>
      </c>
      <c r="D146">
        <f>VLOOKUP($A146,US_CPI!$A:$B,2,0)</f>
        <v>220.22300000000001</v>
      </c>
      <c r="E146">
        <f>VLOOKUP(A146,HCPI!$A:$B,2,0)</f>
        <v>93.84</v>
      </c>
      <c r="F146">
        <f t="shared" si="30"/>
        <v>2.346792412617221</v>
      </c>
      <c r="G146" s="20">
        <f t="shared" si="35"/>
        <v>2.3191090889852926</v>
      </c>
      <c r="H146" s="20">
        <f t="shared" si="36"/>
        <v>2.7683323631928491E-2</v>
      </c>
      <c r="I146">
        <f>VLOOKUP(A146,US_Bal_Trade!$A:$B,2,0)</f>
        <v>-47123</v>
      </c>
      <c r="J146">
        <f>VLOOKUP(A146,CA_EU!$A:$D,4,0)</f>
        <v>-4085</v>
      </c>
      <c r="K146">
        <f t="shared" si="31"/>
        <v>11.53561811505508</v>
      </c>
      <c r="L146">
        <f t="shared" si="37"/>
        <v>8.6951427354069022</v>
      </c>
      <c r="M146">
        <f t="shared" si="38"/>
        <v>2.8404753796481774</v>
      </c>
      <c r="N146">
        <f>VLOOKUP(A146,'10_EuroBond'!$A:$D,4,0)</f>
        <v>3.9390000000000001</v>
      </c>
      <c r="O146">
        <f>VLOOKUP(A146,'10_US_Bond'!$A:$B,2,0)</f>
        <v>3.39</v>
      </c>
      <c r="P146">
        <f t="shared" si="32"/>
        <v>0.86062452399086065</v>
      </c>
      <c r="Q146">
        <f t="shared" si="39"/>
        <v>0.8080758461462888</v>
      </c>
      <c r="R146">
        <f t="shared" si="40"/>
        <v>5.2548677844571845E-2</v>
      </c>
      <c r="S146">
        <f>VLOOKUP(A146,US_M3!$A:$B,2,0)</f>
        <v>8808700000000</v>
      </c>
      <c r="T146">
        <f>VLOOKUP(A146,EU_M3!$A:$D,4,0)</f>
        <v>9325889</v>
      </c>
      <c r="U146">
        <f t="shared" si="33"/>
        <v>944542.65968638484</v>
      </c>
      <c r="V146">
        <f t="shared" si="41"/>
        <v>943584.53012897098</v>
      </c>
      <c r="W146">
        <f t="shared" si="42"/>
        <v>958.12955741386395</v>
      </c>
      <c r="X146">
        <f>VLOOKUP(A146,us_uk!$A:$B,2,0)</f>
        <v>1.5782</v>
      </c>
      <c r="Y146">
        <f t="shared" si="43"/>
        <v>1.5595000000000001</v>
      </c>
      <c r="Z146">
        <f t="shared" si="44"/>
        <v>1.8699999999999939E-2</v>
      </c>
    </row>
    <row r="147" spans="1:26" x14ac:dyDescent="0.25">
      <c r="A147" s="3">
        <v>40575</v>
      </c>
      <c r="B147">
        <f>VLOOKUP(A147,FX!$A:$B,2,0)</f>
        <v>1.3655999999999999</v>
      </c>
      <c r="C147">
        <f t="shared" si="34"/>
        <v>2.849999999999997E-2</v>
      </c>
      <c r="D147">
        <f>VLOOKUP($A147,US_CPI!$A:$B,2,0)</f>
        <v>221.309</v>
      </c>
      <c r="E147">
        <f>VLOOKUP(A147,HCPI!$A:$B,2,0)</f>
        <v>94.23</v>
      </c>
      <c r="F147">
        <f t="shared" si="30"/>
        <v>2.3486044784039053</v>
      </c>
      <c r="G147" s="20">
        <f t="shared" si="35"/>
        <v>2.346792412617221</v>
      </c>
      <c r="H147" s="20">
        <f t="shared" si="36"/>
        <v>1.8120657866842471E-3</v>
      </c>
      <c r="I147">
        <f>VLOOKUP(A147,US_Bal_Trade!$A:$B,2,0)</f>
        <v>-43718</v>
      </c>
      <c r="J147">
        <f>VLOOKUP(A147,CA_EU!$A:$D,4,0)</f>
        <v>-4915</v>
      </c>
      <c r="K147">
        <f t="shared" si="31"/>
        <v>8.8948118006103769</v>
      </c>
      <c r="L147">
        <f t="shared" si="37"/>
        <v>11.53561811505508</v>
      </c>
      <c r="M147">
        <f t="shared" si="38"/>
        <v>-2.6408063144447027</v>
      </c>
      <c r="N147">
        <f>VLOOKUP(A147,'10_EuroBond'!$A:$D,4,0)</f>
        <v>4.4733000000000001</v>
      </c>
      <c r="O147">
        <f>VLOOKUP(A147,'10_US_Bond'!$A:$B,2,0)</f>
        <v>3.58</v>
      </c>
      <c r="P147">
        <f t="shared" si="32"/>
        <v>0.80030402611047768</v>
      </c>
      <c r="Q147">
        <f t="shared" si="39"/>
        <v>0.86062452399086065</v>
      </c>
      <c r="R147">
        <f t="shared" si="40"/>
        <v>-6.0320497880382962E-2</v>
      </c>
      <c r="S147">
        <f>VLOOKUP(A147,US_M3!$A:$B,2,0)</f>
        <v>8857300000000</v>
      </c>
      <c r="T147">
        <f>VLOOKUP(A147,EU_M3!$A:$D,4,0)</f>
        <v>9334359</v>
      </c>
      <c r="U147">
        <f t="shared" si="33"/>
        <v>948892.1521017137</v>
      </c>
      <c r="V147">
        <f t="shared" si="41"/>
        <v>944542.65968638484</v>
      </c>
      <c r="W147">
        <f t="shared" si="42"/>
        <v>4349.4924153288594</v>
      </c>
      <c r="X147">
        <f>VLOOKUP(A147,us_uk!$A:$B,2,0)</f>
        <v>1.6124000000000001</v>
      </c>
      <c r="Y147">
        <f t="shared" si="43"/>
        <v>1.5782</v>
      </c>
      <c r="Z147">
        <f t="shared" si="44"/>
        <v>3.4200000000000008E-2</v>
      </c>
    </row>
    <row r="148" spans="1:26" x14ac:dyDescent="0.25">
      <c r="A148" s="3">
        <v>40603</v>
      </c>
      <c r="B148">
        <f>VLOOKUP(A148,FX!$A:$B,2,0)</f>
        <v>1.4019999999999999</v>
      </c>
      <c r="C148">
        <f t="shared" si="34"/>
        <v>3.6399999999999988E-2</v>
      </c>
      <c r="D148">
        <f>VLOOKUP($A148,US_CPI!$A:$B,2,0)</f>
        <v>223.46700000000001</v>
      </c>
      <c r="E148">
        <f>VLOOKUP(A148,HCPI!$A:$B,2,0)</f>
        <v>95.51</v>
      </c>
      <c r="F148">
        <f t="shared" si="30"/>
        <v>2.3397235891529684</v>
      </c>
      <c r="G148" s="20">
        <f t="shared" si="35"/>
        <v>2.3486044784039053</v>
      </c>
      <c r="H148" s="20">
        <f t="shared" si="36"/>
        <v>-8.8808892509368853E-3</v>
      </c>
      <c r="I148">
        <f>VLOOKUP(A148,US_Bal_Trade!$A:$B,2,0)</f>
        <v>-43478</v>
      </c>
      <c r="J148">
        <f>VLOOKUP(A148,CA_EU!$A:$D,4,0)</f>
        <v>-2705</v>
      </c>
      <c r="K148">
        <f t="shared" si="31"/>
        <v>16.073197781885398</v>
      </c>
      <c r="L148">
        <f t="shared" si="37"/>
        <v>8.8948118006103769</v>
      </c>
      <c r="M148">
        <f t="shared" si="38"/>
        <v>7.1783859812750208</v>
      </c>
      <c r="N148">
        <f>VLOOKUP(A148,'10_EuroBond'!$A:$D,4,0)</f>
        <v>4.4874999999999998</v>
      </c>
      <c r="O148">
        <f>VLOOKUP(A148,'10_US_Bond'!$A:$B,2,0)</f>
        <v>3.41</v>
      </c>
      <c r="P148">
        <f t="shared" si="32"/>
        <v>0.75988857938718668</v>
      </c>
      <c r="Q148">
        <f t="shared" si="39"/>
        <v>0.80030402611047768</v>
      </c>
      <c r="R148">
        <f t="shared" si="40"/>
        <v>-4.0415446723291004E-2</v>
      </c>
      <c r="S148">
        <f>VLOOKUP(A148,US_M3!$A:$B,2,0)</f>
        <v>8905100000000</v>
      </c>
      <c r="T148">
        <f>VLOOKUP(A148,EU_M3!$A:$D,4,0)</f>
        <v>9340717</v>
      </c>
      <c r="U148">
        <f t="shared" si="33"/>
        <v>953363.64435406832</v>
      </c>
      <c r="V148">
        <f t="shared" si="41"/>
        <v>948892.1521017137</v>
      </c>
      <c r="W148">
        <f t="shared" si="42"/>
        <v>4471.4922523546265</v>
      </c>
      <c r="X148">
        <f>VLOOKUP(A148,us_uk!$A:$B,2,0)</f>
        <v>1.6158999999999999</v>
      </c>
      <c r="Y148">
        <f t="shared" si="43"/>
        <v>1.6124000000000001</v>
      </c>
      <c r="Z148">
        <f t="shared" si="44"/>
        <v>3.4999999999998366E-3</v>
      </c>
    </row>
    <row r="149" spans="1:26" x14ac:dyDescent="0.25">
      <c r="A149" s="3">
        <v>40634</v>
      </c>
      <c r="B149">
        <f>VLOOKUP(A149,FX!$A:$B,2,0)</f>
        <v>1.446</v>
      </c>
      <c r="C149">
        <f t="shared" si="34"/>
        <v>4.4000000000000039E-2</v>
      </c>
      <c r="D149">
        <f>VLOOKUP($A149,US_CPI!$A:$B,2,0)</f>
        <v>224.90600000000001</v>
      </c>
      <c r="E149">
        <f>VLOOKUP(A149,HCPI!$A:$B,2,0)</f>
        <v>96.04</v>
      </c>
      <c r="F149">
        <f t="shared" si="30"/>
        <v>2.3417950853810909</v>
      </c>
      <c r="G149" s="20">
        <f t="shared" si="35"/>
        <v>2.3397235891529684</v>
      </c>
      <c r="H149" s="20">
        <f t="shared" si="36"/>
        <v>2.0714962281225269E-3</v>
      </c>
      <c r="I149">
        <f>VLOOKUP(A149,US_Bal_Trade!$A:$B,2,0)</f>
        <v>-42227</v>
      </c>
      <c r="J149">
        <f>VLOOKUP(A149,CA_EU!$A:$D,4,0)</f>
        <v>-1020</v>
      </c>
      <c r="K149">
        <f t="shared" si="31"/>
        <v>41.399019607843137</v>
      </c>
      <c r="L149">
        <f t="shared" si="37"/>
        <v>16.073197781885398</v>
      </c>
      <c r="M149">
        <f t="shared" si="38"/>
        <v>25.325821825957739</v>
      </c>
      <c r="N149">
        <f>VLOOKUP(A149,'10_EuroBond'!$A:$D,4,0)</f>
        <v>4.6574</v>
      </c>
      <c r="O149">
        <f>VLOOKUP(A149,'10_US_Bond'!$A:$B,2,0)</f>
        <v>3.46</v>
      </c>
      <c r="P149">
        <f t="shared" si="32"/>
        <v>0.7429037660497273</v>
      </c>
      <c r="Q149">
        <f t="shared" si="39"/>
        <v>0.75988857938718668</v>
      </c>
      <c r="R149">
        <f t="shared" si="40"/>
        <v>-1.6984813337459381E-2</v>
      </c>
      <c r="S149">
        <f>VLOOKUP(A149,US_M3!$A:$B,2,0)</f>
        <v>8970000000000</v>
      </c>
      <c r="T149">
        <f>VLOOKUP(A149,EU_M3!$A:$D,4,0)</f>
        <v>9350710</v>
      </c>
      <c r="U149">
        <f t="shared" si="33"/>
        <v>959285.44463468553</v>
      </c>
      <c r="V149">
        <f t="shared" si="41"/>
        <v>953363.64435406832</v>
      </c>
      <c r="W149">
        <f t="shared" si="42"/>
        <v>5921.8002806172008</v>
      </c>
      <c r="X149">
        <f>VLOOKUP(A149,us_uk!$A:$B,2,0)</f>
        <v>1.6378999999999999</v>
      </c>
      <c r="Y149">
        <f t="shared" si="43"/>
        <v>1.6158999999999999</v>
      </c>
      <c r="Z149">
        <f t="shared" si="44"/>
        <v>2.200000000000002E-2</v>
      </c>
    </row>
    <row r="150" spans="1:26" x14ac:dyDescent="0.25">
      <c r="A150" s="3">
        <v>40664</v>
      </c>
      <c r="B150">
        <f>VLOOKUP(A150,FX!$A:$B,2,0)</f>
        <v>1.4335</v>
      </c>
      <c r="C150">
        <f t="shared" si="34"/>
        <v>-1.2499999999999956E-2</v>
      </c>
      <c r="D150">
        <f>VLOOKUP($A150,US_CPI!$A:$B,2,0)</f>
        <v>225.964</v>
      </c>
      <c r="E150">
        <f>VLOOKUP(A150,HCPI!$A:$B,2,0)</f>
        <v>96.05</v>
      </c>
      <c r="F150">
        <f t="shared" si="30"/>
        <v>2.3525663716814158</v>
      </c>
      <c r="G150" s="20">
        <f t="shared" si="35"/>
        <v>2.3417950853810909</v>
      </c>
      <c r="H150" s="20">
        <f t="shared" si="36"/>
        <v>1.0771286300324867E-2</v>
      </c>
      <c r="I150">
        <f>VLOOKUP(A150,US_Bal_Trade!$A:$B,2,0)</f>
        <v>-47220</v>
      </c>
      <c r="J150">
        <f>VLOOKUP(A150,CA_EU!$A:$D,4,0)</f>
        <v>-520</v>
      </c>
      <c r="K150">
        <f t="shared" si="31"/>
        <v>90.807692307692307</v>
      </c>
      <c r="L150">
        <f t="shared" si="37"/>
        <v>41.399019607843137</v>
      </c>
      <c r="M150">
        <f t="shared" si="38"/>
        <v>49.40867269984917</v>
      </c>
      <c r="N150">
        <f>VLOOKUP(A150,'10_EuroBond'!$A:$D,4,0)</f>
        <v>4.3655999999999997</v>
      </c>
      <c r="O150">
        <f>VLOOKUP(A150,'10_US_Bond'!$A:$B,2,0)</f>
        <v>3.17</v>
      </c>
      <c r="P150">
        <f t="shared" si="32"/>
        <v>0.72613157412497709</v>
      </c>
      <c r="Q150">
        <f t="shared" si="39"/>
        <v>0.7429037660497273</v>
      </c>
      <c r="R150">
        <f t="shared" si="40"/>
        <v>-1.6772191924750213E-2</v>
      </c>
      <c r="S150">
        <f>VLOOKUP(A150,US_M3!$A:$B,2,0)</f>
        <v>9019100000000</v>
      </c>
      <c r="T150">
        <f>VLOOKUP(A150,EU_M3!$A:$D,4,0)</f>
        <v>9361107</v>
      </c>
      <c r="U150">
        <f t="shared" si="33"/>
        <v>963465.1115514437</v>
      </c>
      <c r="V150">
        <f t="shared" si="41"/>
        <v>959285.44463468553</v>
      </c>
      <c r="W150">
        <f t="shared" si="42"/>
        <v>4179.6669167581713</v>
      </c>
      <c r="X150">
        <f>VLOOKUP(A150,us_uk!$A:$B,2,0)</f>
        <v>1.6332</v>
      </c>
      <c r="Y150">
        <f t="shared" si="43"/>
        <v>1.6378999999999999</v>
      </c>
      <c r="Z150">
        <f t="shared" si="44"/>
        <v>-4.6999999999999265E-3</v>
      </c>
    </row>
    <row r="151" spans="1:26" x14ac:dyDescent="0.25">
      <c r="A151" s="3">
        <v>40695</v>
      </c>
      <c r="B151">
        <f>VLOOKUP(A151,FX!$A:$B,2,0)</f>
        <v>1.4402999999999999</v>
      </c>
      <c r="C151">
        <f t="shared" si="34"/>
        <v>6.7999999999999172E-3</v>
      </c>
      <c r="D151">
        <f>VLOOKUP($A151,US_CPI!$A:$B,2,0)</f>
        <v>225.72200000000001</v>
      </c>
      <c r="E151">
        <f>VLOOKUP(A151,HCPI!$A:$B,2,0)</f>
        <v>96.04</v>
      </c>
      <c r="F151">
        <f t="shared" si="30"/>
        <v>2.3502915451895041</v>
      </c>
      <c r="G151" s="20">
        <f t="shared" si="35"/>
        <v>2.3525663716814158</v>
      </c>
      <c r="H151" s="20">
        <f t="shared" si="36"/>
        <v>-2.2748264919116856E-3</v>
      </c>
      <c r="I151">
        <f>VLOOKUP(A151,US_Bal_Trade!$A:$B,2,0)</f>
        <v>-49433</v>
      </c>
      <c r="J151">
        <f>VLOOKUP(A151,CA_EU!$A:$D,4,0)</f>
        <v>1835</v>
      </c>
      <c r="K151">
        <f t="shared" si="31"/>
        <v>-26.938964577656677</v>
      </c>
      <c r="L151">
        <f t="shared" si="37"/>
        <v>90.807692307692307</v>
      </c>
      <c r="M151">
        <f t="shared" si="38"/>
        <v>-117.74665688534898</v>
      </c>
      <c r="N151">
        <f>VLOOKUP(A151,'10_EuroBond'!$A:$D,4,0)</f>
        <v>4.3747999999999996</v>
      </c>
      <c r="O151">
        <f>VLOOKUP(A151,'10_US_Bond'!$A:$B,2,0)</f>
        <v>3</v>
      </c>
      <c r="P151">
        <f t="shared" si="32"/>
        <v>0.68574563408612976</v>
      </c>
      <c r="Q151">
        <f t="shared" si="39"/>
        <v>0.72613157412497709</v>
      </c>
      <c r="R151">
        <f t="shared" si="40"/>
        <v>-4.0385940038847323E-2</v>
      </c>
      <c r="S151">
        <f>VLOOKUP(A151,US_M3!$A:$B,2,0)</f>
        <v>9098000000000</v>
      </c>
      <c r="T151">
        <f>VLOOKUP(A151,EU_M3!$A:$D,4,0)</f>
        <v>9382879</v>
      </c>
      <c r="U151">
        <f t="shared" si="33"/>
        <v>969638.42334532924</v>
      </c>
      <c r="V151">
        <f t="shared" si="41"/>
        <v>963465.1115514437</v>
      </c>
      <c r="W151">
        <f t="shared" si="42"/>
        <v>6173.311793885543</v>
      </c>
      <c r="X151">
        <f>VLOOKUP(A151,us_uk!$A:$B,2,0)</f>
        <v>1.6218999999999999</v>
      </c>
      <c r="Y151">
        <f t="shared" si="43"/>
        <v>1.6332</v>
      </c>
      <c r="Z151">
        <f t="shared" si="44"/>
        <v>-1.1300000000000088E-2</v>
      </c>
    </row>
    <row r="152" spans="1:26" x14ac:dyDescent="0.25">
      <c r="A152" s="3">
        <v>40725</v>
      </c>
      <c r="B152">
        <f>VLOOKUP(A152,FX!$A:$B,2,0)</f>
        <v>1.4275</v>
      </c>
      <c r="C152">
        <f t="shared" si="34"/>
        <v>-1.2799999999999923E-2</v>
      </c>
      <c r="D152">
        <f>VLOOKUP($A152,US_CPI!$A:$B,2,0)</f>
        <v>225.922</v>
      </c>
      <c r="E152">
        <f>VLOOKUP(A152,HCPI!$A:$B,2,0)</f>
        <v>95.49</v>
      </c>
      <c r="F152">
        <f t="shared" si="30"/>
        <v>2.3659231333123887</v>
      </c>
      <c r="G152" s="20">
        <f t="shared" si="35"/>
        <v>2.3502915451895041</v>
      </c>
      <c r="H152" s="20">
        <f t="shared" si="36"/>
        <v>1.5631588122884565E-2</v>
      </c>
      <c r="I152">
        <f>VLOOKUP(A152,US_Bal_Trade!$A:$B,2,0)</f>
        <v>-45689</v>
      </c>
      <c r="J152">
        <f>VLOOKUP(A152,CA_EU!$A:$D,4,0)</f>
        <v>-4088</v>
      </c>
      <c r="K152">
        <f t="shared" si="31"/>
        <v>11.176369863013699</v>
      </c>
      <c r="L152">
        <f t="shared" si="37"/>
        <v>-26.938964577656677</v>
      </c>
      <c r="M152">
        <f t="shared" si="38"/>
        <v>38.115334440670374</v>
      </c>
      <c r="N152">
        <f>VLOOKUP(A152,'10_EuroBond'!$A:$D,4,0)</f>
        <v>4.5978000000000003</v>
      </c>
      <c r="O152">
        <f>VLOOKUP(A152,'10_US_Bond'!$A:$B,2,0)</f>
        <v>3</v>
      </c>
      <c r="P152">
        <f t="shared" si="32"/>
        <v>0.65248597155161159</v>
      </c>
      <c r="Q152">
        <f t="shared" si="39"/>
        <v>0.68574563408612976</v>
      </c>
      <c r="R152">
        <f t="shared" si="40"/>
        <v>-3.3259662534518175E-2</v>
      </c>
      <c r="S152">
        <f>VLOOKUP(A152,US_M3!$A:$B,2,0)</f>
        <v>9279900000000</v>
      </c>
      <c r="T152">
        <f>VLOOKUP(A152,EU_M3!$A:$D,4,0)</f>
        <v>9393544</v>
      </c>
      <c r="U152">
        <f t="shared" si="33"/>
        <v>987901.90369044954</v>
      </c>
      <c r="V152">
        <f t="shared" si="41"/>
        <v>969638.42334532924</v>
      </c>
      <c r="W152">
        <f t="shared" si="42"/>
        <v>18263.480345120304</v>
      </c>
      <c r="X152">
        <f>VLOOKUP(A152,us_uk!$A:$B,2,0)</f>
        <v>1.6157999999999999</v>
      </c>
      <c r="Y152">
        <f t="shared" si="43"/>
        <v>1.6218999999999999</v>
      </c>
      <c r="Z152">
        <f t="shared" si="44"/>
        <v>-6.0999999999999943E-3</v>
      </c>
    </row>
    <row r="153" spans="1:26" x14ac:dyDescent="0.25">
      <c r="A153" s="3">
        <v>40756</v>
      </c>
      <c r="B153">
        <f>VLOOKUP(A153,FX!$A:$B,2,0)</f>
        <v>1.4333</v>
      </c>
      <c r="C153">
        <f t="shared" si="34"/>
        <v>5.8000000000000274E-3</v>
      </c>
      <c r="D153">
        <f>VLOOKUP($A153,US_CPI!$A:$B,2,0)</f>
        <v>226.54499999999999</v>
      </c>
      <c r="E153">
        <f>VLOOKUP(A153,HCPI!$A:$B,2,0)</f>
        <v>95.67</v>
      </c>
      <c r="F153">
        <f t="shared" si="30"/>
        <v>2.3679836939479459</v>
      </c>
      <c r="G153" s="20">
        <f t="shared" si="35"/>
        <v>2.3659231333123887</v>
      </c>
      <c r="H153" s="20">
        <f t="shared" si="36"/>
        <v>2.0605606355572625E-3</v>
      </c>
      <c r="I153">
        <f>VLOOKUP(A153,US_Bal_Trade!$A:$B,2,0)</f>
        <v>-44968</v>
      </c>
      <c r="J153">
        <f>VLOOKUP(A153,CA_EU!$A:$D,4,0)</f>
        <v>1764</v>
      </c>
      <c r="K153">
        <f t="shared" si="31"/>
        <v>-25.49206349206349</v>
      </c>
      <c r="L153">
        <f t="shared" si="37"/>
        <v>11.176369863013699</v>
      </c>
      <c r="M153">
        <f t="shared" si="38"/>
        <v>-36.668433355077191</v>
      </c>
      <c r="N153">
        <f>VLOOKUP(A153,'10_EuroBond'!$A:$D,4,0)</f>
        <v>4.2027000000000001</v>
      </c>
      <c r="O153">
        <f>VLOOKUP(A153,'10_US_Bond'!$A:$B,2,0)</f>
        <v>2.2999999999999998</v>
      </c>
      <c r="P153">
        <f t="shared" si="32"/>
        <v>0.54726723296928159</v>
      </c>
      <c r="Q153">
        <f t="shared" si="39"/>
        <v>0.65248597155161159</v>
      </c>
      <c r="R153">
        <f t="shared" si="40"/>
        <v>-0.10521873858233</v>
      </c>
      <c r="S153">
        <f>VLOOKUP(A153,US_M3!$A:$B,2,0)</f>
        <v>9487800000000</v>
      </c>
      <c r="T153">
        <f>VLOOKUP(A153,EU_M3!$A:$D,4,0)</f>
        <v>9461742</v>
      </c>
      <c r="U153">
        <f t="shared" si="33"/>
        <v>1002754.038315566</v>
      </c>
      <c r="V153">
        <f t="shared" si="41"/>
        <v>987901.90369044954</v>
      </c>
      <c r="W153">
        <f t="shared" si="42"/>
        <v>14852.13462511648</v>
      </c>
      <c r="X153">
        <f>VLOOKUP(A153,us_uk!$A:$B,2,0)</f>
        <v>1.6355999999999999</v>
      </c>
      <c r="Y153">
        <f t="shared" si="43"/>
        <v>1.6157999999999999</v>
      </c>
      <c r="Z153">
        <f t="shared" si="44"/>
        <v>1.980000000000004E-2</v>
      </c>
    </row>
    <row r="154" spans="1:26" x14ac:dyDescent="0.25">
      <c r="A154" s="3">
        <v>40787</v>
      </c>
      <c r="B154">
        <f>VLOOKUP(A154,FX!$A:$B,2,0)</f>
        <v>1.3747</v>
      </c>
      <c r="C154">
        <f t="shared" si="34"/>
        <v>-5.8599999999999985E-2</v>
      </c>
      <c r="D154">
        <f>VLOOKUP($A154,US_CPI!$A:$B,2,0)</f>
        <v>226.88900000000001</v>
      </c>
      <c r="E154">
        <f>VLOOKUP(A154,HCPI!$A:$B,2,0)</f>
        <v>96.37</v>
      </c>
      <c r="F154">
        <f t="shared" si="30"/>
        <v>2.3543530144235758</v>
      </c>
      <c r="G154" s="20">
        <f t="shared" si="35"/>
        <v>2.3679836939479459</v>
      </c>
      <c r="H154" s="20">
        <f t="shared" si="36"/>
        <v>-1.3630679524370137E-2</v>
      </c>
      <c r="I154">
        <f>VLOOKUP(A154,US_Bal_Trade!$A:$B,2,0)</f>
        <v>-43305</v>
      </c>
      <c r="J154">
        <f>VLOOKUP(A154,CA_EU!$A:$D,4,0)</f>
        <v>1641</v>
      </c>
      <c r="K154">
        <f t="shared" si="31"/>
        <v>-26.389396709323584</v>
      </c>
      <c r="L154">
        <f t="shared" si="37"/>
        <v>-25.49206349206349</v>
      </c>
      <c r="M154">
        <f t="shared" si="38"/>
        <v>-0.89733321726009407</v>
      </c>
      <c r="N154">
        <f>VLOOKUP(A154,'10_EuroBond'!$A:$D,4,0)</f>
        <v>4.0350999999999999</v>
      </c>
      <c r="O154">
        <f>VLOOKUP(A154,'10_US_Bond'!$A:$B,2,0)</f>
        <v>1.98</v>
      </c>
      <c r="P154">
        <f t="shared" si="32"/>
        <v>0.49069415875690814</v>
      </c>
      <c r="Q154">
        <f t="shared" si="39"/>
        <v>0.54726723296928159</v>
      </c>
      <c r="R154">
        <f t="shared" si="40"/>
        <v>-5.6573074212373453E-2</v>
      </c>
      <c r="S154">
        <f>VLOOKUP(A154,US_M3!$A:$B,2,0)</f>
        <v>9505400000000</v>
      </c>
      <c r="T154">
        <f>VLOOKUP(A154,EU_M3!$A:$D,4,0)</f>
        <v>9483153</v>
      </c>
      <c r="U154">
        <f t="shared" si="33"/>
        <v>1002345.9497068117</v>
      </c>
      <c r="V154">
        <f t="shared" si="41"/>
        <v>1002754.038315566</v>
      </c>
      <c r="W154">
        <f t="shared" si="42"/>
        <v>-408.08860875433311</v>
      </c>
      <c r="X154">
        <f>VLOOKUP(A154,us_uk!$A:$B,2,0)</f>
        <v>1.5770999999999999</v>
      </c>
      <c r="Y154">
        <f t="shared" si="43"/>
        <v>1.6355999999999999</v>
      </c>
      <c r="Z154">
        <f t="shared" si="44"/>
        <v>-5.8499999999999996E-2</v>
      </c>
    </row>
    <row r="155" spans="1:26" x14ac:dyDescent="0.25">
      <c r="A155" s="3">
        <v>40817</v>
      </c>
      <c r="B155">
        <f>VLOOKUP(A155,FX!$A:$B,2,0)</f>
        <v>1.3732</v>
      </c>
      <c r="C155">
        <f t="shared" si="34"/>
        <v>-1.5000000000000568E-3</v>
      </c>
      <c r="D155">
        <f>VLOOKUP($A155,US_CPI!$A:$B,2,0)</f>
        <v>226.42099999999999</v>
      </c>
      <c r="E155">
        <f>VLOOKUP(A155,HCPI!$A:$B,2,0)</f>
        <v>96.71</v>
      </c>
      <c r="F155">
        <f t="shared" si="30"/>
        <v>2.3412366870023784</v>
      </c>
      <c r="G155" s="20">
        <f t="shared" si="35"/>
        <v>2.3543530144235758</v>
      </c>
      <c r="H155" s="20">
        <f t="shared" si="36"/>
        <v>-1.3116327421197393E-2</v>
      </c>
      <c r="I155">
        <f>VLOOKUP(A155,US_Bal_Trade!$A:$B,2,0)</f>
        <v>-44962</v>
      </c>
      <c r="J155">
        <f>VLOOKUP(A155,CA_EU!$A:$D,4,0)</f>
        <v>462</v>
      </c>
      <c r="K155">
        <f t="shared" si="31"/>
        <v>-97.320346320346317</v>
      </c>
      <c r="L155">
        <f t="shared" si="37"/>
        <v>-26.389396709323584</v>
      </c>
      <c r="M155">
        <f t="shared" si="38"/>
        <v>-70.930949611022726</v>
      </c>
      <c r="N155">
        <f>VLOOKUP(A155,'10_EuroBond'!$A:$D,4,0)</f>
        <v>4.0761000000000003</v>
      </c>
      <c r="O155">
        <f>VLOOKUP(A155,'10_US_Bond'!$A:$B,2,0)</f>
        <v>2.15</v>
      </c>
      <c r="P155">
        <f t="shared" si="32"/>
        <v>0.52746497877873455</v>
      </c>
      <c r="Q155">
        <f t="shared" si="39"/>
        <v>0.49069415875690814</v>
      </c>
      <c r="R155">
        <f t="shared" si="40"/>
        <v>3.6770820021826411E-2</v>
      </c>
      <c r="S155">
        <f>VLOOKUP(A155,US_M3!$A:$B,2,0)</f>
        <v>9538400000000</v>
      </c>
      <c r="T155">
        <f>VLOOKUP(A155,EU_M3!$A:$D,4,0)</f>
        <v>9462008</v>
      </c>
      <c r="U155">
        <f t="shared" si="33"/>
        <v>1008073.5505613608</v>
      </c>
      <c r="V155">
        <f t="shared" si="41"/>
        <v>1002345.9497068117</v>
      </c>
      <c r="W155">
        <f t="shared" si="42"/>
        <v>5727.6008545490913</v>
      </c>
      <c r="X155">
        <f>VLOOKUP(A155,us_uk!$A:$B,2,0)</f>
        <v>1.5768</v>
      </c>
      <c r="Y155">
        <f t="shared" si="43"/>
        <v>1.5770999999999999</v>
      </c>
      <c r="Z155">
        <f t="shared" si="44"/>
        <v>-2.9999999999996696E-4</v>
      </c>
    </row>
    <row r="156" spans="1:26" x14ac:dyDescent="0.25">
      <c r="A156" s="3">
        <v>40848</v>
      </c>
      <c r="B156">
        <f>VLOOKUP(A156,FX!$A:$B,2,0)</f>
        <v>1.3557999999999999</v>
      </c>
      <c r="C156">
        <f t="shared" si="34"/>
        <v>-1.7400000000000082E-2</v>
      </c>
      <c r="D156">
        <f>VLOOKUP($A156,US_CPI!$A:$B,2,0)</f>
        <v>226.23</v>
      </c>
      <c r="E156">
        <f>VLOOKUP(A156,HCPI!$A:$B,2,0)</f>
        <v>96.79</v>
      </c>
      <c r="F156">
        <f t="shared" si="30"/>
        <v>2.3373282363880565</v>
      </c>
      <c r="G156" s="20">
        <f t="shared" si="35"/>
        <v>2.3412366870023784</v>
      </c>
      <c r="H156" s="20">
        <f t="shared" si="36"/>
        <v>-3.9084506143218789E-3</v>
      </c>
      <c r="I156">
        <f>VLOOKUP(A156,US_Bal_Trade!$A:$B,2,0)</f>
        <v>-47044</v>
      </c>
      <c r="J156">
        <f>VLOOKUP(A156,CA_EU!$A:$D,4,0)</f>
        <v>3853</v>
      </c>
      <c r="K156">
        <f t="shared" si="31"/>
        <v>-12.209706722034777</v>
      </c>
      <c r="L156">
        <f t="shared" si="37"/>
        <v>-97.320346320346317</v>
      </c>
      <c r="M156">
        <f t="shared" si="38"/>
        <v>85.110639598311536</v>
      </c>
      <c r="N156">
        <f>VLOOKUP(A156,'10_EuroBond'!$A:$D,4,0)</f>
        <v>4.3918999999999997</v>
      </c>
      <c r="O156">
        <f>VLOOKUP(A156,'10_US_Bond'!$A:$B,2,0)</f>
        <v>2.0099999999999998</v>
      </c>
      <c r="P156">
        <f t="shared" si="32"/>
        <v>0.4576606935494888</v>
      </c>
      <c r="Q156">
        <f t="shared" si="39"/>
        <v>0.52746497877873455</v>
      </c>
      <c r="R156">
        <f t="shared" si="40"/>
        <v>-6.9804285229245755E-2</v>
      </c>
      <c r="S156">
        <f>VLOOKUP(A156,US_M3!$A:$B,2,0)</f>
        <v>9589000000000</v>
      </c>
      <c r="T156">
        <f>VLOOKUP(A156,EU_M3!$A:$D,4,0)</f>
        <v>9476679</v>
      </c>
      <c r="U156">
        <f t="shared" si="33"/>
        <v>1011852.3588273909</v>
      </c>
      <c r="V156">
        <f t="shared" si="41"/>
        <v>1008073.5505613608</v>
      </c>
      <c r="W156">
        <f t="shared" si="42"/>
        <v>3778.8082660301588</v>
      </c>
      <c r="X156">
        <f>VLOOKUP(A156,us_uk!$A:$B,2,0)</f>
        <v>1.5806</v>
      </c>
      <c r="Y156">
        <f t="shared" si="43"/>
        <v>1.5768</v>
      </c>
      <c r="Z156">
        <f t="shared" si="44"/>
        <v>3.8000000000000256E-3</v>
      </c>
    </row>
    <row r="157" spans="1:26" x14ac:dyDescent="0.25">
      <c r="A157" s="3">
        <v>40878</v>
      </c>
      <c r="B157">
        <f>VLOOKUP(A157,FX!$A:$B,2,0)</f>
        <v>1.3154999999999999</v>
      </c>
      <c r="C157">
        <f t="shared" si="34"/>
        <v>-4.0300000000000002E-2</v>
      </c>
      <c r="D157">
        <f>VLOOKUP($A157,US_CPI!$A:$B,2,0)</f>
        <v>225.672</v>
      </c>
      <c r="E157">
        <f>VLOOKUP(A157,HCPI!$A:$B,2,0)</f>
        <v>97.11</v>
      </c>
      <c r="F157">
        <f t="shared" si="30"/>
        <v>2.3238801359283285</v>
      </c>
      <c r="G157" s="20">
        <f t="shared" si="35"/>
        <v>2.3373282363880565</v>
      </c>
      <c r="H157" s="20">
        <f t="shared" si="36"/>
        <v>-1.3448100459727996E-2</v>
      </c>
      <c r="I157">
        <f>VLOOKUP(A157,US_Bal_Trade!$A:$B,2,0)</f>
        <v>-49460</v>
      </c>
      <c r="J157">
        <f>VLOOKUP(A157,CA_EU!$A:$D,4,0)</f>
        <v>5910</v>
      </c>
      <c r="K157">
        <f t="shared" si="31"/>
        <v>-8.3688663282571909</v>
      </c>
      <c r="L157">
        <f t="shared" si="37"/>
        <v>-12.209706722034777</v>
      </c>
      <c r="M157">
        <f t="shared" si="38"/>
        <v>3.8408403937775866</v>
      </c>
      <c r="N157">
        <f>VLOOKUP(A157,'10_EuroBond'!$A:$D,4,0)</f>
        <v>4.0907999999999998</v>
      </c>
      <c r="O157">
        <f>VLOOKUP(A157,'10_US_Bond'!$A:$B,2,0)</f>
        <v>1.98</v>
      </c>
      <c r="P157">
        <f t="shared" si="32"/>
        <v>0.48401290701085364</v>
      </c>
      <c r="Q157">
        <f t="shared" si="39"/>
        <v>0.4576606935494888</v>
      </c>
      <c r="R157">
        <f t="shared" si="40"/>
        <v>2.6352213461364848E-2</v>
      </c>
      <c r="S157">
        <f>VLOOKUP(A157,US_M3!$A:$B,2,0)</f>
        <v>9632300000000</v>
      </c>
      <c r="T157">
        <f>VLOOKUP(A157,EU_M3!$A:$D,4,0)</f>
        <v>9502518</v>
      </c>
      <c r="U157">
        <f t="shared" si="33"/>
        <v>1013657.6431636331</v>
      </c>
      <c r="V157">
        <f t="shared" si="41"/>
        <v>1011852.3588273909</v>
      </c>
      <c r="W157">
        <f t="shared" si="42"/>
        <v>1805.2843362421263</v>
      </c>
      <c r="X157">
        <f>VLOOKUP(A157,us_uk!$A:$B,2,0)</f>
        <v>1.5587</v>
      </c>
      <c r="Y157">
        <f t="shared" si="43"/>
        <v>1.5806</v>
      </c>
      <c r="Z157">
        <f t="shared" si="44"/>
        <v>-2.1900000000000031E-2</v>
      </c>
    </row>
    <row r="158" spans="1:26" x14ac:dyDescent="0.25">
      <c r="A158" s="3">
        <v>40909</v>
      </c>
      <c r="B158">
        <f>VLOOKUP(A158,FX!$A:$B,2,0)</f>
        <v>1.2909999999999999</v>
      </c>
      <c r="C158">
        <f t="shared" si="34"/>
        <v>-2.4499999999999966E-2</v>
      </c>
      <c r="D158">
        <f>VLOOKUP($A158,US_CPI!$A:$B,2,0)</f>
        <v>226.66499999999999</v>
      </c>
      <c r="E158">
        <f>VLOOKUP(A158,HCPI!$A:$B,2,0)</f>
        <v>96.33</v>
      </c>
      <c r="F158">
        <f t="shared" si="30"/>
        <v>2.3530052943008406</v>
      </c>
      <c r="G158" s="20">
        <f t="shared" si="35"/>
        <v>2.3238801359283285</v>
      </c>
      <c r="H158" s="20">
        <f t="shared" si="36"/>
        <v>2.9125158372512061E-2</v>
      </c>
      <c r="I158">
        <f>VLOOKUP(A158,US_Bal_Trade!$A:$B,2,0)</f>
        <v>-50983</v>
      </c>
      <c r="J158">
        <f>VLOOKUP(A158,CA_EU!$A:$D,4,0)</f>
        <v>5536</v>
      </c>
      <c r="K158">
        <f t="shared" si="31"/>
        <v>-9.2093569364161851</v>
      </c>
      <c r="L158">
        <f t="shared" si="37"/>
        <v>-8.3688663282571909</v>
      </c>
      <c r="M158">
        <f t="shared" si="38"/>
        <v>-0.84049060815899423</v>
      </c>
      <c r="N158">
        <f>VLOOKUP(A158,'10_EuroBond'!$A:$D,4,0)</f>
        <v>3.9047000000000001</v>
      </c>
      <c r="O158">
        <f>VLOOKUP(A158,'10_US_Bond'!$A:$B,2,0)</f>
        <v>1.97</v>
      </c>
      <c r="P158">
        <f t="shared" si="32"/>
        <v>0.50452019361282552</v>
      </c>
      <c r="Q158">
        <f t="shared" si="39"/>
        <v>0.48401290701085364</v>
      </c>
      <c r="R158">
        <f t="shared" si="40"/>
        <v>2.0507286601971875E-2</v>
      </c>
      <c r="S158">
        <f>VLOOKUP(A158,US_M3!$A:$B,2,0)</f>
        <v>9714700000000</v>
      </c>
      <c r="T158">
        <f>VLOOKUP(A158,EU_M3!$A:$D,4,0)</f>
        <v>9508944</v>
      </c>
      <c r="U158">
        <f t="shared" si="33"/>
        <v>1021638.1545626938</v>
      </c>
      <c r="V158">
        <f t="shared" si="41"/>
        <v>1013657.6431636331</v>
      </c>
      <c r="W158">
        <f t="shared" si="42"/>
        <v>7980.5113990607206</v>
      </c>
      <c r="X158">
        <f>VLOOKUP(A158,us_uk!$A:$B,2,0)</f>
        <v>1.5524</v>
      </c>
      <c r="Y158">
        <f t="shared" si="43"/>
        <v>1.5587</v>
      </c>
      <c r="Z158">
        <f t="shared" si="44"/>
        <v>-6.2999999999999723E-3</v>
      </c>
    </row>
    <row r="159" spans="1:26" x14ac:dyDescent="0.25">
      <c r="A159" s="3">
        <v>40940</v>
      </c>
      <c r="B159">
        <f>VLOOKUP(A159,FX!$A:$B,2,0)</f>
        <v>1.3238000000000001</v>
      </c>
      <c r="C159">
        <f t="shared" si="34"/>
        <v>3.2800000000000162E-2</v>
      </c>
      <c r="D159">
        <f>VLOOKUP($A159,US_CPI!$A:$B,2,0)</f>
        <v>227.66300000000001</v>
      </c>
      <c r="E159">
        <f>VLOOKUP(A159,HCPI!$A:$B,2,0)</f>
        <v>96.81</v>
      </c>
      <c r="F159">
        <f t="shared" si="30"/>
        <v>2.3516475570705504</v>
      </c>
      <c r="G159" s="20">
        <f t="shared" si="35"/>
        <v>2.3530052943008406</v>
      </c>
      <c r="H159" s="20">
        <f t="shared" si="36"/>
        <v>-1.3577372302902013E-3</v>
      </c>
      <c r="I159">
        <f>VLOOKUP(A159,US_Bal_Trade!$A:$B,2,0)</f>
        <v>-43570</v>
      </c>
      <c r="J159">
        <f>VLOOKUP(A159,CA_EU!$A:$D,4,0)</f>
        <v>2285</v>
      </c>
      <c r="K159">
        <f t="shared" si="31"/>
        <v>-19.067833698030636</v>
      </c>
      <c r="L159">
        <f t="shared" si="37"/>
        <v>-9.2093569364161851</v>
      </c>
      <c r="M159">
        <f t="shared" si="38"/>
        <v>-9.8584767616144511</v>
      </c>
      <c r="N159">
        <f>VLOOKUP(A159,'10_EuroBond'!$A:$D,4,0)</f>
        <v>3.7446999999999999</v>
      </c>
      <c r="O159">
        <f>VLOOKUP(A159,'10_US_Bond'!$A:$B,2,0)</f>
        <v>1.97</v>
      </c>
      <c r="P159">
        <f t="shared" si="32"/>
        <v>0.52607685528880821</v>
      </c>
      <c r="Q159">
        <f t="shared" si="39"/>
        <v>0.50452019361282552</v>
      </c>
      <c r="R159">
        <f t="shared" si="40"/>
        <v>2.1556661675982691E-2</v>
      </c>
      <c r="S159">
        <f>VLOOKUP(A159,US_M3!$A:$B,2,0)</f>
        <v>9760700000000</v>
      </c>
      <c r="T159">
        <f>VLOOKUP(A159,EU_M3!$A:$D,4,0)</f>
        <v>9541040</v>
      </c>
      <c r="U159">
        <f t="shared" si="33"/>
        <v>1023022.6474262764</v>
      </c>
      <c r="V159">
        <f t="shared" si="41"/>
        <v>1021638.1545626938</v>
      </c>
      <c r="W159">
        <f t="shared" si="42"/>
        <v>1384.4928635825636</v>
      </c>
      <c r="X159">
        <f>VLOOKUP(A159,us_uk!$A:$B,2,0)</f>
        <v>1.5804</v>
      </c>
      <c r="Y159">
        <f t="shared" si="43"/>
        <v>1.5524</v>
      </c>
      <c r="Z159">
        <f t="shared" si="44"/>
        <v>2.8000000000000025E-2</v>
      </c>
    </row>
    <row r="160" spans="1:26" x14ac:dyDescent="0.25">
      <c r="A160" s="3">
        <v>40969</v>
      </c>
      <c r="B160">
        <f>VLOOKUP(A160,FX!$A:$B,2,0)</f>
        <v>1.3208</v>
      </c>
      <c r="C160">
        <f t="shared" si="34"/>
        <v>-3.0000000000001137E-3</v>
      </c>
      <c r="D160">
        <f>VLOOKUP($A160,US_CPI!$A:$B,2,0)</f>
        <v>229.392</v>
      </c>
      <c r="E160">
        <f>VLOOKUP(A160,HCPI!$A:$B,2,0)</f>
        <v>98.06</v>
      </c>
      <c r="F160">
        <f t="shared" si="30"/>
        <v>2.3393024678768102</v>
      </c>
      <c r="G160" s="20">
        <f t="shared" si="35"/>
        <v>2.3516475570705504</v>
      </c>
      <c r="H160" s="20">
        <f t="shared" si="36"/>
        <v>-1.2345089193740222E-2</v>
      </c>
      <c r="I160">
        <f>VLOOKUP(A160,US_Bal_Trade!$A:$B,2,0)</f>
        <v>-50218</v>
      </c>
      <c r="J160">
        <f>VLOOKUP(A160,CA_EU!$A:$D,4,0)</f>
        <v>5031</v>
      </c>
      <c r="K160">
        <f t="shared" si="31"/>
        <v>-9.9817133770622135</v>
      </c>
      <c r="L160">
        <f t="shared" si="37"/>
        <v>-19.067833698030636</v>
      </c>
      <c r="M160">
        <f t="shared" si="38"/>
        <v>9.0861203209684227</v>
      </c>
      <c r="N160">
        <f>VLOOKUP(A160,'10_EuroBond'!$A:$D,4,0)</f>
        <v>3.2820999999999998</v>
      </c>
      <c r="O160">
        <f>VLOOKUP(A160,'10_US_Bond'!$A:$B,2,0)</f>
        <v>2.17</v>
      </c>
      <c r="P160">
        <f t="shared" si="32"/>
        <v>0.66116206087565887</v>
      </c>
      <c r="Q160">
        <f t="shared" si="39"/>
        <v>0.52607685528880821</v>
      </c>
      <c r="R160">
        <f t="shared" si="40"/>
        <v>0.13508520558685067</v>
      </c>
      <c r="S160">
        <f>VLOOKUP(A160,US_M3!$A:$B,2,0)</f>
        <v>9808400000000</v>
      </c>
      <c r="T160">
        <f>VLOOKUP(A160,EU_M3!$A:$D,4,0)</f>
        <v>9608579</v>
      </c>
      <c r="U160">
        <f t="shared" si="33"/>
        <v>1020796.1031490712</v>
      </c>
      <c r="V160">
        <f t="shared" si="41"/>
        <v>1023022.6474262764</v>
      </c>
      <c r="W160">
        <f t="shared" si="42"/>
        <v>-2226.5442772051319</v>
      </c>
      <c r="X160">
        <f>VLOOKUP(A160,us_uk!$A:$B,2,0)</f>
        <v>1.5824</v>
      </c>
      <c r="Y160">
        <f t="shared" si="43"/>
        <v>1.5804</v>
      </c>
      <c r="Z160">
        <f t="shared" si="44"/>
        <v>2.0000000000000018E-3</v>
      </c>
    </row>
    <row r="161" spans="1:26" x14ac:dyDescent="0.25">
      <c r="A161" s="3">
        <v>41000</v>
      </c>
      <c r="B161">
        <f>VLOOKUP(A161,FX!$A:$B,2,0)</f>
        <v>1.3160000000000001</v>
      </c>
      <c r="C161">
        <f t="shared" si="34"/>
        <v>-4.7999999999999154E-3</v>
      </c>
      <c r="D161">
        <f>VLOOKUP($A161,US_CPI!$A:$B,2,0)</f>
        <v>230.08500000000001</v>
      </c>
      <c r="E161">
        <f>VLOOKUP(A161,HCPI!$A:$B,2,0)</f>
        <v>98.52</v>
      </c>
      <c r="F161">
        <f t="shared" si="30"/>
        <v>2.3354141291108408</v>
      </c>
      <c r="G161" s="20">
        <f t="shared" si="35"/>
        <v>2.3393024678768102</v>
      </c>
      <c r="H161" s="20">
        <f t="shared" si="36"/>
        <v>-3.8883387659693902E-3</v>
      </c>
      <c r="I161">
        <f>VLOOKUP(A161,US_Bal_Trade!$A:$B,2,0)</f>
        <v>-47254</v>
      </c>
      <c r="J161">
        <f>VLOOKUP(A161,CA_EU!$A:$D,4,0)</f>
        <v>6846</v>
      </c>
      <c r="K161">
        <f t="shared" si="31"/>
        <v>-6.9024247735904174</v>
      </c>
      <c r="L161">
        <f t="shared" si="37"/>
        <v>-9.9817133770622135</v>
      </c>
      <c r="M161">
        <f t="shared" si="38"/>
        <v>3.0792886034717961</v>
      </c>
      <c r="N161">
        <f>VLOOKUP(A161,'10_EuroBond'!$A:$D,4,0)</f>
        <v>3.3816999999999999</v>
      </c>
      <c r="O161">
        <f>VLOOKUP(A161,'10_US_Bond'!$A:$B,2,0)</f>
        <v>2.0499999999999998</v>
      </c>
      <c r="P161">
        <f t="shared" si="32"/>
        <v>0.60620398024662148</v>
      </c>
      <c r="Q161">
        <f t="shared" si="39"/>
        <v>0.66116206087565887</v>
      </c>
      <c r="R161">
        <f t="shared" si="40"/>
        <v>-5.4958080629037398E-2</v>
      </c>
      <c r="S161">
        <f>VLOOKUP(A161,US_M3!$A:$B,2,0)</f>
        <v>9865600000000</v>
      </c>
      <c r="T161">
        <f>VLOOKUP(A161,EU_M3!$A:$D,4,0)</f>
        <v>9573596</v>
      </c>
      <c r="U161">
        <f t="shared" si="33"/>
        <v>1030500.9737198019</v>
      </c>
      <c r="V161">
        <f t="shared" si="41"/>
        <v>1020796.1031490712</v>
      </c>
      <c r="W161">
        <f t="shared" si="42"/>
        <v>9704.8705707306508</v>
      </c>
      <c r="X161">
        <f>VLOOKUP(A161,us_uk!$A:$B,2,0)</f>
        <v>1.6</v>
      </c>
      <c r="Y161">
        <f t="shared" si="43"/>
        <v>1.5824</v>
      </c>
      <c r="Z161">
        <f t="shared" si="44"/>
        <v>1.760000000000006E-2</v>
      </c>
    </row>
    <row r="162" spans="1:26" x14ac:dyDescent="0.25">
      <c r="A162" s="3">
        <v>41030</v>
      </c>
      <c r="B162">
        <f>VLOOKUP(A162,FX!$A:$B,2,0)</f>
        <v>1.2806</v>
      </c>
      <c r="C162">
        <f t="shared" si="34"/>
        <v>-3.5400000000000098E-2</v>
      </c>
      <c r="D162">
        <f>VLOOKUP($A162,US_CPI!$A:$B,2,0)</f>
        <v>229.815</v>
      </c>
      <c r="E162">
        <f>VLOOKUP(A162,HCPI!$A:$B,2,0)</f>
        <v>98.39</v>
      </c>
      <c r="F162">
        <f t="shared" si="30"/>
        <v>2.3357556662262424</v>
      </c>
      <c r="G162" s="20">
        <f t="shared" si="35"/>
        <v>2.3354141291108408</v>
      </c>
      <c r="H162" s="20">
        <f t="shared" si="36"/>
        <v>3.4153711540163556E-4</v>
      </c>
      <c r="I162">
        <f>VLOOKUP(A162,US_Bal_Trade!$A:$B,2,0)</f>
        <v>-45970</v>
      </c>
      <c r="J162">
        <f>VLOOKUP(A162,CA_EU!$A:$D,4,0)</f>
        <v>10075</v>
      </c>
      <c r="K162">
        <f t="shared" si="31"/>
        <v>-4.5627791563275437</v>
      </c>
      <c r="L162">
        <f t="shared" si="37"/>
        <v>-6.9024247735904174</v>
      </c>
      <c r="M162">
        <f t="shared" si="38"/>
        <v>2.3396456172628737</v>
      </c>
      <c r="N162">
        <f>VLOOKUP(A162,'10_EuroBond'!$A:$D,4,0)</f>
        <v>3.5251999999999999</v>
      </c>
      <c r="O162">
        <f>VLOOKUP(A162,'10_US_Bond'!$A:$B,2,0)</f>
        <v>1.8</v>
      </c>
      <c r="P162">
        <f t="shared" si="32"/>
        <v>0.51060932713037566</v>
      </c>
      <c r="Q162">
        <f t="shared" si="39"/>
        <v>0.60620398024662148</v>
      </c>
      <c r="R162">
        <f t="shared" si="40"/>
        <v>-9.559465311624582E-2</v>
      </c>
      <c r="S162">
        <f>VLOOKUP(A162,US_M3!$A:$B,2,0)</f>
        <v>9893700000000</v>
      </c>
      <c r="T162">
        <f>VLOOKUP(A162,EU_M3!$A:$D,4,0)</f>
        <v>9621978</v>
      </c>
      <c r="U162">
        <f t="shared" si="33"/>
        <v>1028239.7236825941</v>
      </c>
      <c r="V162">
        <f t="shared" si="41"/>
        <v>1030500.9737198019</v>
      </c>
      <c r="W162">
        <f t="shared" si="42"/>
        <v>-2261.2500372077338</v>
      </c>
      <c r="X162">
        <f>VLOOKUP(A162,us_uk!$A:$B,2,0)</f>
        <v>1.5924</v>
      </c>
      <c r="Y162">
        <f t="shared" si="43"/>
        <v>1.6</v>
      </c>
      <c r="Z162">
        <f t="shared" si="44"/>
        <v>-7.6000000000000512E-3</v>
      </c>
    </row>
    <row r="163" spans="1:26" x14ac:dyDescent="0.25">
      <c r="A163" s="3">
        <v>41061</v>
      </c>
      <c r="B163">
        <f>VLOOKUP(A163,FX!$A:$B,2,0)</f>
        <v>1.2541</v>
      </c>
      <c r="C163">
        <f t="shared" si="34"/>
        <v>-2.6499999999999968E-2</v>
      </c>
      <c r="D163">
        <f>VLOOKUP($A163,US_CPI!$A:$B,2,0)</f>
        <v>229.47800000000001</v>
      </c>
      <c r="E163">
        <f>VLOOKUP(A163,HCPI!$A:$B,2,0)</f>
        <v>98.31</v>
      </c>
      <c r="F163">
        <f t="shared" si="30"/>
        <v>2.3342284609907438</v>
      </c>
      <c r="G163" s="20">
        <f t="shared" si="35"/>
        <v>2.3357556662262424</v>
      </c>
      <c r="H163" s="20">
        <f t="shared" si="36"/>
        <v>-1.5272052354986521E-3</v>
      </c>
      <c r="I163">
        <f>VLOOKUP(A163,US_Bal_Trade!$A:$B,2,0)</f>
        <v>-43460</v>
      </c>
      <c r="J163">
        <f>VLOOKUP(A163,CA_EU!$A:$D,4,0)</f>
        <v>19477</v>
      </c>
      <c r="K163">
        <f t="shared" si="31"/>
        <v>-2.2313497971966934</v>
      </c>
      <c r="L163">
        <f t="shared" si="37"/>
        <v>-4.5627791563275437</v>
      </c>
      <c r="M163">
        <f t="shared" si="38"/>
        <v>2.3314293591308504</v>
      </c>
      <c r="N163">
        <f>VLOOKUP(A163,'10_EuroBond'!$A:$D,4,0)</f>
        <v>3.4055</v>
      </c>
      <c r="O163">
        <f>VLOOKUP(A163,'10_US_Bond'!$A:$B,2,0)</f>
        <v>1.62</v>
      </c>
      <c r="P163">
        <f t="shared" si="32"/>
        <v>0.47570107179562476</v>
      </c>
      <c r="Q163">
        <f t="shared" si="39"/>
        <v>0.51060932713037566</v>
      </c>
      <c r="R163">
        <f t="shared" si="40"/>
        <v>-3.4908255334750893E-2</v>
      </c>
      <c r="S163">
        <f>VLOOKUP(A163,US_M3!$A:$B,2,0)</f>
        <v>9957800000000</v>
      </c>
      <c r="T163">
        <f>VLOOKUP(A163,EU_M3!$A:$D,4,0)</f>
        <v>9657702</v>
      </c>
      <c r="U163">
        <f t="shared" si="33"/>
        <v>1031073.4375527429</v>
      </c>
      <c r="V163">
        <f t="shared" si="41"/>
        <v>1028239.7236825941</v>
      </c>
      <c r="W163">
        <f t="shared" si="42"/>
        <v>2833.7138701487565</v>
      </c>
      <c r="X163">
        <f>VLOOKUP(A163,us_uk!$A:$B,2,0)</f>
        <v>1.5556000000000001</v>
      </c>
      <c r="Y163">
        <f t="shared" si="43"/>
        <v>1.5924</v>
      </c>
      <c r="Z163">
        <f t="shared" si="44"/>
        <v>-3.6799999999999944E-2</v>
      </c>
    </row>
    <row r="164" spans="1:26" x14ac:dyDescent="0.25">
      <c r="A164" s="3">
        <v>41091</v>
      </c>
      <c r="B164">
        <f>VLOOKUP(A164,FX!$A:$B,2,0)</f>
        <v>1.2278</v>
      </c>
      <c r="C164">
        <f t="shared" si="34"/>
        <v>-2.629999999999999E-2</v>
      </c>
      <c r="D164">
        <f>VLOOKUP($A164,US_CPI!$A:$B,2,0)</f>
        <v>229.10400000000001</v>
      </c>
      <c r="E164">
        <f>VLOOKUP(A164,HCPI!$A:$B,2,0)</f>
        <v>97.8</v>
      </c>
      <c r="F164">
        <f t="shared" si="30"/>
        <v>2.3425766871165647</v>
      </c>
      <c r="G164" s="20">
        <f t="shared" si="35"/>
        <v>2.3342284609907438</v>
      </c>
      <c r="H164" s="20">
        <f t="shared" si="36"/>
        <v>8.3482261258209789E-3</v>
      </c>
      <c r="I164">
        <f>VLOOKUP(A164,US_Bal_Trade!$A:$B,2,0)</f>
        <v>-43370</v>
      </c>
      <c r="J164">
        <f>VLOOKUP(A164,CA_EU!$A:$D,4,0)</f>
        <v>14771</v>
      </c>
      <c r="K164">
        <f t="shared" si="31"/>
        <v>-2.9361586893236749</v>
      </c>
      <c r="L164">
        <f t="shared" si="37"/>
        <v>-2.2313497971966934</v>
      </c>
      <c r="M164">
        <f t="shared" si="38"/>
        <v>-0.7048088921269815</v>
      </c>
      <c r="N164">
        <f>VLOOKUP(A164,'10_EuroBond'!$A:$D,4,0)</f>
        <v>3.2488000000000001</v>
      </c>
      <c r="O164">
        <f>VLOOKUP(A164,'10_US_Bond'!$A:$B,2,0)</f>
        <v>1.53</v>
      </c>
      <c r="P164">
        <f t="shared" si="32"/>
        <v>0.470943117458754</v>
      </c>
      <c r="Q164">
        <f t="shared" si="39"/>
        <v>0.47570107179562476</v>
      </c>
      <c r="R164">
        <f t="shared" si="40"/>
        <v>-4.7579543368707622E-3</v>
      </c>
      <c r="S164">
        <f>VLOOKUP(A164,US_M3!$A:$B,2,0)</f>
        <v>10024800000000</v>
      </c>
      <c r="T164">
        <f>VLOOKUP(A164,EU_M3!$A:$D,4,0)</f>
        <v>9699213</v>
      </c>
      <c r="U164">
        <f t="shared" si="33"/>
        <v>1033568.3936418346</v>
      </c>
      <c r="V164">
        <f t="shared" si="41"/>
        <v>1031073.4375527429</v>
      </c>
      <c r="W164">
        <f t="shared" si="42"/>
        <v>2494.9560890917201</v>
      </c>
      <c r="X164">
        <f>VLOOKUP(A164,us_uk!$A:$B,2,0)</f>
        <v>1.5592999999999999</v>
      </c>
      <c r="Y164">
        <f t="shared" si="43"/>
        <v>1.5556000000000001</v>
      </c>
      <c r="Z164">
        <f t="shared" si="44"/>
        <v>3.6999999999998145E-3</v>
      </c>
    </row>
    <row r="165" spans="1:26" x14ac:dyDescent="0.25">
      <c r="A165" s="3">
        <v>41122</v>
      </c>
      <c r="B165">
        <f>VLOOKUP(A165,FX!$A:$B,2,0)</f>
        <v>1.2405999999999999</v>
      </c>
      <c r="C165">
        <f t="shared" si="34"/>
        <v>1.2799999999999923E-2</v>
      </c>
      <c r="D165">
        <f>VLOOKUP($A165,US_CPI!$A:$B,2,0)</f>
        <v>230.37899999999999</v>
      </c>
      <c r="E165">
        <f>VLOOKUP(A165,HCPI!$A:$B,2,0)</f>
        <v>98.17</v>
      </c>
      <c r="F165">
        <f t="shared" si="30"/>
        <v>2.3467352551696035</v>
      </c>
      <c r="G165" s="20">
        <f t="shared" si="35"/>
        <v>2.3425766871165647</v>
      </c>
      <c r="H165" s="20">
        <f t="shared" si="36"/>
        <v>4.1585680530387137E-3</v>
      </c>
      <c r="I165">
        <f>VLOOKUP(A165,US_Bal_Trade!$A:$B,2,0)</f>
        <v>-44107</v>
      </c>
      <c r="J165">
        <f>VLOOKUP(A165,CA_EU!$A:$D,4,0)</f>
        <v>13755</v>
      </c>
      <c r="K165">
        <f t="shared" si="31"/>
        <v>-3.2066157760814251</v>
      </c>
      <c r="L165">
        <f t="shared" si="37"/>
        <v>-2.9361586893236749</v>
      </c>
      <c r="M165">
        <f t="shared" si="38"/>
        <v>-0.27045708675775026</v>
      </c>
      <c r="N165">
        <f>VLOOKUP(A165,'10_EuroBond'!$A:$D,4,0)</f>
        <v>3.008</v>
      </c>
      <c r="O165">
        <f>VLOOKUP(A165,'10_US_Bond'!$A:$B,2,0)</f>
        <v>1.68</v>
      </c>
      <c r="P165">
        <f t="shared" si="32"/>
        <v>0.55851063829787229</v>
      </c>
      <c r="Q165">
        <f t="shared" si="39"/>
        <v>0.470943117458754</v>
      </c>
      <c r="R165">
        <f t="shared" si="40"/>
        <v>8.7567520839118285E-2</v>
      </c>
      <c r="S165">
        <f>VLOOKUP(A165,US_M3!$A:$B,2,0)</f>
        <v>10091400000000</v>
      </c>
      <c r="T165">
        <f>VLOOKUP(A165,EU_M3!$A:$D,4,0)</f>
        <v>9691632</v>
      </c>
      <c r="U165">
        <f t="shared" si="33"/>
        <v>1041248.7803911663</v>
      </c>
      <c r="V165">
        <f t="shared" si="41"/>
        <v>1033568.3936418346</v>
      </c>
      <c r="W165">
        <f t="shared" si="42"/>
        <v>7680.386749331723</v>
      </c>
      <c r="X165">
        <f>VLOOKUP(A165,us_uk!$A:$B,2,0)</f>
        <v>1.5722</v>
      </c>
      <c r="Y165">
        <f t="shared" si="43"/>
        <v>1.5592999999999999</v>
      </c>
      <c r="Z165">
        <f t="shared" si="44"/>
        <v>1.2900000000000134E-2</v>
      </c>
    </row>
    <row r="166" spans="1:26" x14ac:dyDescent="0.25">
      <c r="A166" s="3">
        <v>41153</v>
      </c>
      <c r="B166">
        <f>VLOOKUP(A166,FX!$A:$B,2,0)</f>
        <v>1.2885</v>
      </c>
      <c r="C166">
        <f t="shared" si="34"/>
        <v>4.7900000000000054E-2</v>
      </c>
      <c r="D166">
        <f>VLOOKUP($A166,US_CPI!$A:$B,2,0)</f>
        <v>231.40700000000001</v>
      </c>
      <c r="E166">
        <f>VLOOKUP(A166,HCPI!$A:$B,2,0)</f>
        <v>98.88</v>
      </c>
      <c r="F166">
        <f t="shared" si="30"/>
        <v>2.3402811488673141</v>
      </c>
      <c r="G166" s="20">
        <f t="shared" si="35"/>
        <v>2.3467352551696035</v>
      </c>
      <c r="H166" s="20">
        <f t="shared" si="36"/>
        <v>-6.4541063022893752E-3</v>
      </c>
      <c r="I166">
        <f>VLOOKUP(A166,US_Bal_Trade!$A:$B,2,0)</f>
        <v>-40064</v>
      </c>
      <c r="J166">
        <f>VLOOKUP(A166,CA_EU!$A:$D,4,0)</f>
        <v>13780</v>
      </c>
      <c r="K166">
        <f t="shared" si="31"/>
        <v>-2.9074020319303338</v>
      </c>
      <c r="L166">
        <f t="shared" si="37"/>
        <v>-3.2066157760814251</v>
      </c>
      <c r="M166">
        <f t="shared" si="38"/>
        <v>0.29921374415109137</v>
      </c>
      <c r="N166">
        <f>VLOOKUP(A166,'10_EuroBond'!$A:$D,4,0)</f>
        <v>2.4182000000000001</v>
      </c>
      <c r="O166">
        <f>VLOOKUP(A166,'10_US_Bond'!$A:$B,2,0)</f>
        <v>1.72</v>
      </c>
      <c r="P166">
        <f t="shared" si="32"/>
        <v>0.71127284757257458</v>
      </c>
      <c r="Q166">
        <f t="shared" si="39"/>
        <v>0.55851063829787229</v>
      </c>
      <c r="R166">
        <f t="shared" si="40"/>
        <v>0.1527622092747023</v>
      </c>
      <c r="S166">
        <f>VLOOKUP(A166,US_M3!$A:$B,2,0)</f>
        <v>10166300000000</v>
      </c>
      <c r="T166">
        <f>VLOOKUP(A166,EU_M3!$A:$D,4,0)</f>
        <v>9715473</v>
      </c>
      <c r="U166">
        <f t="shared" si="33"/>
        <v>1046402.9903639277</v>
      </c>
      <c r="V166">
        <f t="shared" si="41"/>
        <v>1041248.7803911663</v>
      </c>
      <c r="W166">
        <f t="shared" si="42"/>
        <v>5154.2099727613386</v>
      </c>
      <c r="X166">
        <f>VLOOKUP(A166,us_uk!$A:$B,2,0)</f>
        <v>1.6126</v>
      </c>
      <c r="Y166">
        <f t="shared" si="43"/>
        <v>1.5722</v>
      </c>
      <c r="Z166">
        <f t="shared" si="44"/>
        <v>4.0399999999999991E-2</v>
      </c>
    </row>
    <row r="167" spans="1:26" x14ac:dyDescent="0.25">
      <c r="A167" s="3">
        <v>41183</v>
      </c>
      <c r="B167">
        <f>VLOOKUP(A167,FX!$A:$B,2,0)</f>
        <v>1.2974000000000001</v>
      </c>
      <c r="C167">
        <f t="shared" si="34"/>
        <v>8.90000000000013E-3</v>
      </c>
      <c r="D167">
        <f>VLOOKUP($A167,US_CPI!$A:$B,2,0)</f>
        <v>231.31700000000001</v>
      </c>
      <c r="E167">
        <f>VLOOKUP(A167,HCPI!$A:$B,2,0)</f>
        <v>99.12</v>
      </c>
      <c r="F167">
        <f t="shared" si="30"/>
        <v>2.3337066182405164</v>
      </c>
      <c r="G167" s="20">
        <f t="shared" si="35"/>
        <v>2.3402811488673141</v>
      </c>
      <c r="H167" s="20">
        <f t="shared" si="36"/>
        <v>-6.5745306267976922E-3</v>
      </c>
      <c r="I167">
        <f>VLOOKUP(A167,US_Bal_Trade!$A:$B,2,0)</f>
        <v>-43041</v>
      </c>
      <c r="J167">
        <f>VLOOKUP(A167,CA_EU!$A:$D,4,0)</f>
        <v>10559</v>
      </c>
      <c r="K167">
        <f t="shared" si="31"/>
        <v>-4.0762382801401644</v>
      </c>
      <c r="L167">
        <f t="shared" si="37"/>
        <v>-2.9074020319303338</v>
      </c>
      <c r="M167">
        <f t="shared" si="38"/>
        <v>-1.1688362482098307</v>
      </c>
      <c r="N167">
        <f>VLOOKUP(A167,'10_EuroBond'!$A:$D,4,0)</f>
        <v>2.3052999999999999</v>
      </c>
      <c r="O167">
        <f>VLOOKUP(A167,'10_US_Bond'!$A:$B,2,0)</f>
        <v>1.75</v>
      </c>
      <c r="P167">
        <f t="shared" si="32"/>
        <v>0.75912028803192644</v>
      </c>
      <c r="Q167">
        <f t="shared" si="39"/>
        <v>0.71127284757257458</v>
      </c>
      <c r="R167">
        <f t="shared" si="40"/>
        <v>4.7847440459351853E-2</v>
      </c>
      <c r="S167">
        <f>VLOOKUP(A167,US_M3!$A:$B,2,0)</f>
        <v>10224300000000</v>
      </c>
      <c r="T167">
        <f>VLOOKUP(A167,EU_M3!$A:$D,4,0)</f>
        <v>9781363</v>
      </c>
      <c r="U167">
        <f t="shared" si="33"/>
        <v>1045283.7707791849</v>
      </c>
      <c r="V167">
        <f t="shared" si="41"/>
        <v>1046402.9903639277</v>
      </c>
      <c r="W167">
        <f t="shared" si="42"/>
        <v>-1119.2195847427938</v>
      </c>
      <c r="X167">
        <f>VLOOKUP(A167,us_uk!$A:$B,2,0)</f>
        <v>1.6080000000000001</v>
      </c>
      <c r="Y167">
        <f t="shared" si="43"/>
        <v>1.6126</v>
      </c>
      <c r="Z167">
        <f t="shared" si="44"/>
        <v>-4.5999999999999375E-3</v>
      </c>
    </row>
    <row r="168" spans="1:26" x14ac:dyDescent="0.25">
      <c r="A168" s="3">
        <v>41214</v>
      </c>
      <c r="B168">
        <f>VLOOKUP(A168,FX!$A:$B,2,0)</f>
        <v>1.2837000000000001</v>
      </c>
      <c r="C168">
        <f t="shared" si="34"/>
        <v>-1.3700000000000045E-2</v>
      </c>
      <c r="D168">
        <f>VLOOKUP($A168,US_CPI!$A:$B,2,0)</f>
        <v>230.221</v>
      </c>
      <c r="E168">
        <f>VLOOKUP(A168,HCPI!$A:$B,2,0)</f>
        <v>98.92</v>
      </c>
      <c r="F168">
        <f t="shared" si="30"/>
        <v>2.3273453295592397</v>
      </c>
      <c r="G168" s="20">
        <f t="shared" si="35"/>
        <v>2.3337066182405164</v>
      </c>
      <c r="H168" s="20">
        <f t="shared" si="36"/>
        <v>-6.3612886812767222E-3</v>
      </c>
      <c r="I168">
        <f>VLOOKUP(A168,US_Bal_Trade!$A:$B,2,0)</f>
        <v>-46667</v>
      </c>
      <c r="J168">
        <f>VLOOKUP(A168,CA_EU!$A:$D,4,0)</f>
        <v>15573</v>
      </c>
      <c r="K168">
        <f t="shared" si="31"/>
        <v>-2.9966608874333782</v>
      </c>
      <c r="L168">
        <f t="shared" si="37"/>
        <v>-4.0762382801401644</v>
      </c>
      <c r="M168">
        <f t="shared" si="38"/>
        <v>1.0795773927067862</v>
      </c>
      <c r="N168">
        <f>VLOOKUP(A168,'10_EuroBond'!$A:$D,4,0)</f>
        <v>2.2467000000000001</v>
      </c>
      <c r="O168">
        <f>VLOOKUP(A168,'10_US_Bond'!$A:$B,2,0)</f>
        <v>1.65</v>
      </c>
      <c r="P168">
        <f t="shared" si="32"/>
        <v>0.73441046868740811</v>
      </c>
      <c r="Q168">
        <f t="shared" si="39"/>
        <v>0.75912028803192644</v>
      </c>
      <c r="R168">
        <f t="shared" si="40"/>
        <v>-2.4709819344518325E-2</v>
      </c>
      <c r="S168">
        <f>VLOOKUP(A168,US_M3!$A:$B,2,0)</f>
        <v>10298100000000</v>
      </c>
      <c r="T168">
        <f>VLOOKUP(A168,EU_M3!$A:$D,4,0)</f>
        <v>9778718</v>
      </c>
      <c r="U168">
        <f t="shared" si="33"/>
        <v>1053113.5062898837</v>
      </c>
      <c r="V168">
        <f t="shared" si="41"/>
        <v>1045283.7707791849</v>
      </c>
      <c r="W168">
        <f t="shared" si="42"/>
        <v>7829.7355106988689</v>
      </c>
      <c r="X168">
        <f>VLOOKUP(A168,us_uk!$A:$B,2,0)</f>
        <v>1.5968</v>
      </c>
      <c r="Y168">
        <f t="shared" si="43"/>
        <v>1.6080000000000001</v>
      </c>
      <c r="Z168">
        <f t="shared" si="44"/>
        <v>-1.1200000000000099E-2</v>
      </c>
    </row>
    <row r="169" spans="1:26" x14ac:dyDescent="0.25">
      <c r="A169" s="3">
        <v>41244</v>
      </c>
      <c r="B169">
        <f>VLOOKUP(A169,FX!$A:$B,2,0)</f>
        <v>1.3119000000000001</v>
      </c>
      <c r="C169">
        <f t="shared" si="34"/>
        <v>2.8200000000000003E-2</v>
      </c>
      <c r="D169">
        <f>VLOOKUP($A169,US_CPI!$A:$B,2,0)</f>
        <v>229.601</v>
      </c>
      <c r="E169">
        <f>VLOOKUP(A169,HCPI!$A:$B,2,0)</f>
        <v>99.27</v>
      </c>
      <c r="F169">
        <f t="shared" si="30"/>
        <v>2.3128941271280348</v>
      </c>
      <c r="G169" s="20">
        <f t="shared" si="35"/>
        <v>2.3273453295592397</v>
      </c>
      <c r="H169" s="20">
        <f t="shared" si="36"/>
        <v>-1.4451202431204901E-2</v>
      </c>
      <c r="I169">
        <f>VLOOKUP(A169,US_Bal_Trade!$A:$B,2,0)</f>
        <v>-38070</v>
      </c>
      <c r="J169">
        <f>VLOOKUP(A169,CA_EU!$A:$D,4,0)</f>
        <v>18408</v>
      </c>
      <c r="K169">
        <f t="shared" si="31"/>
        <v>-2.068122555410691</v>
      </c>
      <c r="L169">
        <f t="shared" si="37"/>
        <v>-2.9966608874333782</v>
      </c>
      <c r="M169">
        <f t="shared" si="38"/>
        <v>0.92853833202268721</v>
      </c>
      <c r="N169">
        <f>VLOOKUP(A169,'10_EuroBond'!$A:$D,4,0)</f>
        <v>2.0989</v>
      </c>
      <c r="O169">
        <f>VLOOKUP(A169,'10_US_Bond'!$A:$B,2,0)</f>
        <v>1.72</v>
      </c>
      <c r="P169">
        <f t="shared" si="32"/>
        <v>0.81947686883605697</v>
      </c>
      <c r="Q169">
        <f t="shared" si="39"/>
        <v>0.73441046868740811</v>
      </c>
      <c r="R169">
        <f t="shared" si="40"/>
        <v>8.5066400148648857E-2</v>
      </c>
      <c r="S169">
        <f>VLOOKUP(A169,US_M3!$A:$B,2,0)</f>
        <v>10428100000000</v>
      </c>
      <c r="T169">
        <f>VLOOKUP(A169,EU_M3!$A:$D,4,0)</f>
        <v>9788448</v>
      </c>
      <c r="U169">
        <f t="shared" si="33"/>
        <v>1065347.6424454623</v>
      </c>
      <c r="V169">
        <f t="shared" si="41"/>
        <v>1053113.5062898837</v>
      </c>
      <c r="W169">
        <f t="shared" si="42"/>
        <v>12234.136155578541</v>
      </c>
      <c r="X169">
        <f>VLOOKUP(A169,us_uk!$A:$B,2,0)</f>
        <v>1.6145</v>
      </c>
      <c r="Y169">
        <f t="shared" si="43"/>
        <v>1.5968</v>
      </c>
      <c r="Z169">
        <f t="shared" si="44"/>
        <v>1.7700000000000049E-2</v>
      </c>
    </row>
    <row r="170" spans="1:26" x14ac:dyDescent="0.25">
      <c r="A170" s="3">
        <v>41275</v>
      </c>
      <c r="B170">
        <f>VLOOKUP(A170,FX!$A:$B,2,0)</f>
        <v>1.3304</v>
      </c>
      <c r="C170">
        <f t="shared" si="34"/>
        <v>1.8499999999999961E-2</v>
      </c>
      <c r="D170">
        <f>VLOOKUP($A170,US_CPI!$A:$B,2,0)</f>
        <v>230.28</v>
      </c>
      <c r="E170">
        <f>VLOOKUP(A170,HCPI!$A:$B,2,0)</f>
        <v>98.24</v>
      </c>
      <c r="F170">
        <f t="shared" si="30"/>
        <v>2.3440553745928341</v>
      </c>
      <c r="G170" s="20">
        <f t="shared" si="35"/>
        <v>2.3128941271280348</v>
      </c>
      <c r="H170" s="20">
        <f t="shared" si="36"/>
        <v>3.1161247464799313E-2</v>
      </c>
      <c r="I170">
        <f>VLOOKUP(A170,US_Bal_Trade!$A:$B,2,0)</f>
        <v>-41043</v>
      </c>
      <c r="J170">
        <f>VLOOKUP(A170,CA_EU!$A:$D,4,0)</f>
        <v>12194</v>
      </c>
      <c r="K170">
        <f t="shared" si="31"/>
        <v>-3.3658356568804328</v>
      </c>
      <c r="L170">
        <f t="shared" si="37"/>
        <v>-2.068122555410691</v>
      </c>
      <c r="M170">
        <f t="shared" si="38"/>
        <v>-1.2977131014697418</v>
      </c>
      <c r="N170">
        <f>VLOOKUP(A170,'10_EuroBond'!$A:$D,4,0)</f>
        <v>2.3925999999999998</v>
      </c>
      <c r="O170">
        <f>VLOOKUP(A170,'10_US_Bond'!$A:$B,2,0)</f>
        <v>1.91</v>
      </c>
      <c r="P170">
        <f t="shared" si="32"/>
        <v>0.79829474212154139</v>
      </c>
      <c r="Q170">
        <f t="shared" si="39"/>
        <v>0.81947686883605697</v>
      </c>
      <c r="R170">
        <f t="shared" si="40"/>
        <v>-2.1182126714515581E-2</v>
      </c>
      <c r="S170">
        <f>VLOOKUP(A170,US_M3!$A:$B,2,0)</f>
        <v>10456300000000</v>
      </c>
      <c r="T170">
        <f>VLOOKUP(A170,EU_M3!$A:$D,4,0)</f>
        <v>9770096</v>
      </c>
      <c r="U170">
        <f t="shared" si="33"/>
        <v>1070235.1338205889</v>
      </c>
      <c r="V170">
        <f t="shared" si="41"/>
        <v>1065347.6424454623</v>
      </c>
      <c r="W170">
        <f t="shared" si="42"/>
        <v>4887.4913751266431</v>
      </c>
      <c r="X170">
        <f>VLOOKUP(A170,us_uk!$A:$B,2,0)</f>
        <v>1.5965</v>
      </c>
      <c r="Y170">
        <f t="shared" si="43"/>
        <v>1.6145</v>
      </c>
      <c r="Z170">
        <f t="shared" si="44"/>
        <v>-1.8000000000000016E-2</v>
      </c>
    </row>
    <row r="171" spans="1:26" x14ac:dyDescent="0.25">
      <c r="A171" s="3">
        <v>41306</v>
      </c>
      <c r="B171">
        <f>VLOOKUP(A171,FX!$A:$B,2,0)</f>
        <v>1.3347</v>
      </c>
      <c r="C171">
        <f t="shared" si="34"/>
        <v>4.2999999999999705E-3</v>
      </c>
      <c r="D171">
        <f>VLOOKUP($A171,US_CPI!$A:$B,2,0)</f>
        <v>232.166</v>
      </c>
      <c r="E171">
        <f>VLOOKUP(A171,HCPI!$A:$B,2,0)</f>
        <v>98.6</v>
      </c>
      <c r="F171">
        <f t="shared" si="30"/>
        <v>2.3546247464503045</v>
      </c>
      <c r="G171" s="20">
        <f t="shared" si="35"/>
        <v>2.3440553745928341</v>
      </c>
      <c r="H171" s="20">
        <f t="shared" si="36"/>
        <v>1.0569371857470422E-2</v>
      </c>
      <c r="I171">
        <f>VLOOKUP(A171,US_Bal_Trade!$A:$B,2,0)</f>
        <v>-42618</v>
      </c>
      <c r="J171">
        <f>VLOOKUP(A171,CA_EU!$A:$D,4,0)</f>
        <v>15888</v>
      </c>
      <c r="K171">
        <f t="shared" si="31"/>
        <v>-2.6824018126888216</v>
      </c>
      <c r="L171">
        <f t="shared" si="37"/>
        <v>-3.3658356568804328</v>
      </c>
      <c r="M171">
        <f t="shared" si="38"/>
        <v>0.68343384419161124</v>
      </c>
      <c r="N171">
        <f>VLOOKUP(A171,'10_EuroBond'!$A:$D,4,0)</f>
        <v>2.8576000000000001</v>
      </c>
      <c r="O171">
        <f>VLOOKUP(A171,'10_US_Bond'!$A:$B,2,0)</f>
        <v>1.98</v>
      </c>
      <c r="P171">
        <f t="shared" si="32"/>
        <v>0.6928891377379619</v>
      </c>
      <c r="Q171">
        <f t="shared" si="39"/>
        <v>0.79829474212154139</v>
      </c>
      <c r="R171">
        <f t="shared" si="40"/>
        <v>-0.10540560438357949</v>
      </c>
      <c r="S171">
        <f>VLOOKUP(A171,US_M3!$A:$B,2,0)</f>
        <v>10456000000000</v>
      </c>
      <c r="T171">
        <f>VLOOKUP(A171,EU_M3!$A:$D,4,0)</f>
        <v>9786554</v>
      </c>
      <c r="U171">
        <f t="shared" si="33"/>
        <v>1068404.6703262455</v>
      </c>
      <c r="V171">
        <f t="shared" si="41"/>
        <v>1070235.1338205889</v>
      </c>
      <c r="W171">
        <f t="shared" si="42"/>
        <v>-1830.4634943434503</v>
      </c>
      <c r="X171">
        <f>VLOOKUP(A171,us_uk!$A:$B,2,0)</f>
        <v>1.5474000000000001</v>
      </c>
      <c r="Y171">
        <f t="shared" si="43"/>
        <v>1.5965</v>
      </c>
      <c r="Z171">
        <f t="shared" si="44"/>
        <v>-4.9099999999999921E-2</v>
      </c>
    </row>
    <row r="172" spans="1:26" x14ac:dyDescent="0.25">
      <c r="A172" s="3">
        <v>41334</v>
      </c>
      <c r="B172">
        <f>VLOOKUP(A172,FX!$A:$B,2,0)</f>
        <v>1.2952999999999999</v>
      </c>
      <c r="C172">
        <f t="shared" si="34"/>
        <v>-3.9400000000000102E-2</v>
      </c>
      <c r="D172">
        <f>VLOOKUP($A172,US_CPI!$A:$B,2,0)</f>
        <v>232.773</v>
      </c>
      <c r="E172">
        <f>VLOOKUP(A172,HCPI!$A:$B,2,0)</f>
        <v>99.76</v>
      </c>
      <c r="F172">
        <f t="shared" si="30"/>
        <v>2.3333299919807535</v>
      </c>
      <c r="G172" s="20">
        <f t="shared" si="35"/>
        <v>2.3546247464503045</v>
      </c>
      <c r="H172" s="20">
        <f t="shared" si="36"/>
        <v>-2.1294754469550981E-2</v>
      </c>
      <c r="I172">
        <f>VLOOKUP(A172,US_Bal_Trade!$A:$B,2,0)</f>
        <v>-35949</v>
      </c>
      <c r="J172">
        <f>VLOOKUP(A172,CA_EU!$A:$D,4,0)</f>
        <v>23972</v>
      </c>
      <c r="K172">
        <f t="shared" si="31"/>
        <v>-1.4996245619889872</v>
      </c>
      <c r="L172">
        <f t="shared" si="37"/>
        <v>-2.6824018126888216</v>
      </c>
      <c r="M172">
        <f t="shared" si="38"/>
        <v>1.1827772506998344</v>
      </c>
      <c r="N172">
        <f>VLOOKUP(A172,'10_EuroBond'!$A:$D,4,0)</f>
        <v>3.0266000000000002</v>
      </c>
      <c r="O172">
        <f>VLOOKUP(A172,'10_US_Bond'!$A:$B,2,0)</f>
        <v>1.96</v>
      </c>
      <c r="P172">
        <f t="shared" si="32"/>
        <v>0.64759135663781131</v>
      </c>
      <c r="Q172">
        <f t="shared" si="39"/>
        <v>0.6928891377379619</v>
      </c>
      <c r="R172">
        <f t="shared" si="40"/>
        <v>-4.5297781100150591E-2</v>
      </c>
      <c r="S172">
        <f>VLOOKUP(A172,US_M3!$A:$B,2,0)</f>
        <v>10529700000000</v>
      </c>
      <c r="T172">
        <f>VLOOKUP(A172,EU_M3!$A:$D,4,0)</f>
        <v>9806408</v>
      </c>
      <c r="U172">
        <f t="shared" si="33"/>
        <v>1073757.0780248996</v>
      </c>
      <c r="V172">
        <f t="shared" si="41"/>
        <v>1068404.6703262455</v>
      </c>
      <c r="W172">
        <f t="shared" si="42"/>
        <v>5352.407698654104</v>
      </c>
      <c r="X172">
        <f>VLOOKUP(A172,us_uk!$A:$B,2,0)</f>
        <v>1.508</v>
      </c>
      <c r="Y172">
        <f t="shared" si="43"/>
        <v>1.5474000000000001</v>
      </c>
      <c r="Z172">
        <f t="shared" si="44"/>
        <v>-3.9400000000000102E-2</v>
      </c>
    </row>
    <row r="173" spans="1:26" x14ac:dyDescent="0.25">
      <c r="A173" s="3">
        <v>41365</v>
      </c>
      <c r="B173">
        <f>VLOOKUP(A173,FX!$A:$B,2,0)</f>
        <v>1.3025</v>
      </c>
      <c r="C173">
        <f t="shared" si="34"/>
        <v>7.2000000000000952E-3</v>
      </c>
      <c r="D173">
        <f>VLOOKUP($A173,US_CPI!$A:$B,2,0)</f>
        <v>232.53100000000001</v>
      </c>
      <c r="E173">
        <f>VLOOKUP(A173,HCPI!$A:$B,2,0)</f>
        <v>99.68</v>
      </c>
      <c r="F173">
        <f t="shared" si="30"/>
        <v>2.3327748796147674</v>
      </c>
      <c r="G173" s="20">
        <f t="shared" si="35"/>
        <v>2.3333299919807535</v>
      </c>
      <c r="H173" s="20">
        <f t="shared" si="36"/>
        <v>-5.5511236598615454E-4</v>
      </c>
      <c r="I173">
        <f>VLOOKUP(A173,US_Bal_Trade!$A:$B,2,0)</f>
        <v>-38927</v>
      </c>
      <c r="J173">
        <f>VLOOKUP(A173,CA_EU!$A:$D,4,0)</f>
        <v>15834</v>
      </c>
      <c r="K173">
        <f t="shared" si="31"/>
        <v>-2.4584438549955792</v>
      </c>
      <c r="L173">
        <f t="shared" si="37"/>
        <v>-1.4996245619889872</v>
      </c>
      <c r="M173">
        <f t="shared" si="38"/>
        <v>-0.95881929300659197</v>
      </c>
      <c r="N173">
        <f>VLOOKUP(A173,'10_EuroBond'!$A:$D,4,0)</f>
        <v>2.8553999999999999</v>
      </c>
      <c r="O173">
        <f>VLOOKUP(A173,'10_US_Bond'!$A:$B,2,0)</f>
        <v>1.76</v>
      </c>
      <c r="P173">
        <f t="shared" si="32"/>
        <v>0.61637598935350568</v>
      </c>
      <c r="Q173">
        <f t="shared" si="39"/>
        <v>0.64759135663781131</v>
      </c>
      <c r="R173">
        <f t="shared" si="40"/>
        <v>-3.1215367284305628E-2</v>
      </c>
      <c r="S173">
        <f>VLOOKUP(A173,US_M3!$A:$B,2,0)</f>
        <v>10566800000000</v>
      </c>
      <c r="T173">
        <f>VLOOKUP(A173,EU_M3!$A:$D,4,0)</f>
        <v>9816836</v>
      </c>
      <c r="U173">
        <f t="shared" si="33"/>
        <v>1076395.694091253</v>
      </c>
      <c r="V173">
        <f t="shared" si="41"/>
        <v>1073757.0780248996</v>
      </c>
      <c r="W173">
        <f t="shared" si="42"/>
        <v>2638.6160663533956</v>
      </c>
      <c r="X173">
        <f>VLOOKUP(A173,us_uk!$A:$B,2,0)</f>
        <v>1.5310999999999999</v>
      </c>
      <c r="Y173">
        <f t="shared" si="43"/>
        <v>1.508</v>
      </c>
      <c r="Z173">
        <f t="shared" si="44"/>
        <v>2.3099999999999898E-2</v>
      </c>
    </row>
    <row r="174" spans="1:26" x14ac:dyDescent="0.25">
      <c r="A174" s="3">
        <v>41395</v>
      </c>
      <c r="B174">
        <f>VLOOKUP(A174,FX!$A:$B,2,0)</f>
        <v>1.2983</v>
      </c>
      <c r="C174">
        <f t="shared" si="34"/>
        <v>-4.1999999999999815E-3</v>
      </c>
      <c r="D174">
        <f>VLOOKUP($A174,US_CPI!$A:$B,2,0)</f>
        <v>232.94499999999999</v>
      </c>
      <c r="E174">
        <f>VLOOKUP(A174,HCPI!$A:$B,2,0)</f>
        <v>99.78</v>
      </c>
      <c r="F174">
        <f t="shared" si="30"/>
        <v>2.3345860893966726</v>
      </c>
      <c r="G174" s="20">
        <f t="shared" si="35"/>
        <v>2.3327748796147674</v>
      </c>
      <c r="H174" s="20">
        <f t="shared" si="36"/>
        <v>1.8112097819051876E-3</v>
      </c>
      <c r="I174">
        <f>VLOOKUP(A174,US_Bal_Trade!$A:$B,2,0)</f>
        <v>-42839</v>
      </c>
      <c r="J174">
        <f>VLOOKUP(A174,CA_EU!$A:$D,4,0)</f>
        <v>19606</v>
      </c>
      <c r="K174">
        <f t="shared" si="31"/>
        <v>-2.1849943894726103</v>
      </c>
      <c r="L174">
        <f t="shared" si="37"/>
        <v>-2.4584438549955792</v>
      </c>
      <c r="M174">
        <f t="shared" si="38"/>
        <v>0.27344946552296889</v>
      </c>
      <c r="N174">
        <f>VLOOKUP(A174,'10_EuroBond'!$A:$D,4,0)</f>
        <v>2.6848999999999998</v>
      </c>
      <c r="O174">
        <f>VLOOKUP(A174,'10_US_Bond'!$A:$B,2,0)</f>
        <v>1.93</v>
      </c>
      <c r="P174">
        <f t="shared" si="32"/>
        <v>0.71883496592051843</v>
      </c>
      <c r="Q174">
        <f t="shared" si="39"/>
        <v>0.61637598935350568</v>
      </c>
      <c r="R174">
        <f t="shared" si="40"/>
        <v>0.10245897656701275</v>
      </c>
      <c r="S174">
        <f>VLOOKUP(A174,US_M3!$A:$B,2,0)</f>
        <v>10600500000000</v>
      </c>
      <c r="T174">
        <f>VLOOKUP(A174,EU_M3!$A:$D,4,0)</f>
        <v>9826377</v>
      </c>
      <c r="U174">
        <f t="shared" si="33"/>
        <v>1078780.1037961398</v>
      </c>
      <c r="V174">
        <f t="shared" si="41"/>
        <v>1076395.694091253</v>
      </c>
      <c r="W174">
        <f t="shared" si="42"/>
        <v>2384.4097048868425</v>
      </c>
      <c r="X174">
        <f>VLOOKUP(A174,us_uk!$A:$B,2,0)</f>
        <v>1.5297000000000001</v>
      </c>
      <c r="Y174">
        <f t="shared" si="43"/>
        <v>1.5310999999999999</v>
      </c>
      <c r="Z174">
        <f t="shared" si="44"/>
        <v>-1.3999999999998458E-3</v>
      </c>
    </row>
    <row r="175" spans="1:26" x14ac:dyDescent="0.25">
      <c r="A175" s="3">
        <v>41426</v>
      </c>
      <c r="B175">
        <f>VLOOKUP(A175,FX!$A:$B,2,0)</f>
        <v>1.3197000000000001</v>
      </c>
      <c r="C175">
        <f t="shared" si="34"/>
        <v>2.1400000000000086E-2</v>
      </c>
      <c r="D175">
        <f>VLOOKUP($A175,US_CPI!$A:$B,2,0)</f>
        <v>233.50399999999999</v>
      </c>
      <c r="E175">
        <f>VLOOKUP(A175,HCPI!$A:$B,2,0)</f>
        <v>99.89</v>
      </c>
      <c r="F175">
        <f t="shared" si="30"/>
        <v>2.3376113725097607</v>
      </c>
      <c r="G175" s="20">
        <f t="shared" si="35"/>
        <v>2.3345860893966726</v>
      </c>
      <c r="H175" s="20">
        <f t="shared" si="36"/>
        <v>3.0252831130881397E-3</v>
      </c>
      <c r="I175">
        <f>VLOOKUP(A175,US_Bal_Trade!$A:$B,2,0)</f>
        <v>-35965</v>
      </c>
      <c r="J175">
        <f>VLOOKUP(A175,CA_EU!$A:$D,4,0)</f>
        <v>20905</v>
      </c>
      <c r="K175">
        <f t="shared" si="31"/>
        <v>-1.7204018177469504</v>
      </c>
      <c r="L175">
        <f t="shared" si="37"/>
        <v>-2.1849943894726103</v>
      </c>
      <c r="M175">
        <f t="shared" si="38"/>
        <v>0.46459257172565982</v>
      </c>
      <c r="N175">
        <f>VLOOKUP(A175,'10_EuroBond'!$A:$D,4,0)</f>
        <v>3.0703999999999998</v>
      </c>
      <c r="O175">
        <f>VLOOKUP(A175,'10_US_Bond'!$A:$B,2,0)</f>
        <v>2.2999999999999998</v>
      </c>
      <c r="P175">
        <f t="shared" si="32"/>
        <v>0.74908806670140693</v>
      </c>
      <c r="Q175">
        <f t="shared" si="39"/>
        <v>0.71883496592051843</v>
      </c>
      <c r="R175">
        <f t="shared" si="40"/>
        <v>3.0253100780888498E-2</v>
      </c>
      <c r="S175">
        <f>VLOOKUP(A175,US_M3!$A:$B,2,0)</f>
        <v>10650800000000</v>
      </c>
      <c r="T175">
        <f>VLOOKUP(A175,EU_M3!$A:$D,4,0)</f>
        <v>9823241</v>
      </c>
      <c r="U175">
        <f t="shared" si="33"/>
        <v>1084245.0063069817</v>
      </c>
      <c r="V175">
        <f t="shared" si="41"/>
        <v>1078780.1037961398</v>
      </c>
      <c r="W175">
        <f t="shared" si="42"/>
        <v>5464.9025108418427</v>
      </c>
      <c r="X175">
        <f>VLOOKUP(A175,us_uk!$A:$B,2,0)</f>
        <v>1.5492999999999999</v>
      </c>
      <c r="Y175">
        <f t="shared" si="43"/>
        <v>1.5297000000000001</v>
      </c>
      <c r="Z175">
        <f t="shared" si="44"/>
        <v>1.959999999999984E-2</v>
      </c>
    </row>
    <row r="176" spans="1:26" x14ac:dyDescent="0.25">
      <c r="A176" s="3">
        <v>41456</v>
      </c>
      <c r="B176">
        <f>VLOOKUP(A176,FX!$A:$B,2,0)</f>
        <v>1.3088</v>
      </c>
      <c r="C176">
        <f t="shared" si="34"/>
        <v>-1.0900000000000132E-2</v>
      </c>
      <c r="D176">
        <f>VLOOKUP($A176,US_CPI!$A:$B,2,0)</f>
        <v>233.596</v>
      </c>
      <c r="E176">
        <f>VLOOKUP(A176,HCPI!$A:$B,2,0)</f>
        <v>99.36</v>
      </c>
      <c r="F176">
        <f t="shared" si="30"/>
        <v>2.3510064412238325</v>
      </c>
      <c r="G176" s="20">
        <f t="shared" si="35"/>
        <v>2.3376113725097607</v>
      </c>
      <c r="H176" s="20">
        <f t="shared" si="36"/>
        <v>1.3395068714071812E-2</v>
      </c>
      <c r="I176">
        <f>VLOOKUP(A176,US_Bal_Trade!$A:$B,2,0)</f>
        <v>-37670</v>
      </c>
      <c r="J176">
        <f>VLOOKUP(A176,CA_EU!$A:$D,4,0)</f>
        <v>15919</v>
      </c>
      <c r="K176">
        <f t="shared" si="31"/>
        <v>-2.3663546705195051</v>
      </c>
      <c r="L176">
        <f t="shared" si="37"/>
        <v>-1.7204018177469504</v>
      </c>
      <c r="M176">
        <f t="shared" si="38"/>
        <v>-0.64595285277255465</v>
      </c>
      <c r="N176">
        <f>VLOOKUP(A176,'10_EuroBond'!$A:$D,4,0)</f>
        <v>3.1012</v>
      </c>
      <c r="O176">
        <f>VLOOKUP(A176,'10_US_Bond'!$A:$B,2,0)</f>
        <v>2.58</v>
      </c>
      <c r="P176">
        <f t="shared" si="32"/>
        <v>0.83193602476460726</v>
      </c>
      <c r="Q176">
        <f t="shared" si="39"/>
        <v>0.74908806670140693</v>
      </c>
      <c r="R176">
        <f t="shared" si="40"/>
        <v>8.2847958063200333E-2</v>
      </c>
      <c r="S176">
        <f>VLOOKUP(A176,US_M3!$A:$B,2,0)</f>
        <v>10702100000000</v>
      </c>
      <c r="T176">
        <f>VLOOKUP(A176,EU_M3!$A:$D,4,0)</f>
        <v>9831084</v>
      </c>
      <c r="U176">
        <f t="shared" si="33"/>
        <v>1088598.1647598576</v>
      </c>
      <c r="V176">
        <f t="shared" si="41"/>
        <v>1084245.0063069817</v>
      </c>
      <c r="W176">
        <f t="shared" si="42"/>
        <v>4353.1584528759122</v>
      </c>
      <c r="X176">
        <f>VLOOKUP(A176,us_uk!$A:$B,2,0)</f>
        <v>1.5179</v>
      </c>
      <c r="Y176">
        <f t="shared" si="43"/>
        <v>1.5492999999999999</v>
      </c>
      <c r="Z176">
        <f t="shared" si="44"/>
        <v>-3.1399999999999872E-2</v>
      </c>
    </row>
    <row r="177" spans="1:26" x14ac:dyDescent="0.25">
      <c r="A177" s="3">
        <v>41487</v>
      </c>
      <c r="B177">
        <f>VLOOKUP(A177,FX!$A:$B,2,0)</f>
        <v>1.3313999999999999</v>
      </c>
      <c r="C177">
        <f t="shared" si="34"/>
        <v>2.2599999999999953E-2</v>
      </c>
      <c r="D177">
        <f>VLOOKUP($A177,US_CPI!$A:$B,2,0)</f>
        <v>233.87700000000001</v>
      </c>
      <c r="E177">
        <f>VLOOKUP(A177,HCPI!$A:$B,2,0)</f>
        <v>99.48</v>
      </c>
      <c r="F177">
        <f t="shared" si="30"/>
        <v>2.3509951749095297</v>
      </c>
      <c r="G177" s="20">
        <f t="shared" si="35"/>
        <v>2.3510064412238325</v>
      </c>
      <c r="H177" s="20">
        <f t="shared" si="36"/>
        <v>-1.1266314302815772E-5</v>
      </c>
      <c r="I177">
        <f>VLOOKUP(A177,US_Bal_Trade!$A:$B,2,0)</f>
        <v>-38083</v>
      </c>
      <c r="J177">
        <f>VLOOKUP(A177,CA_EU!$A:$D,4,0)</f>
        <v>16401</v>
      </c>
      <c r="K177">
        <f t="shared" si="31"/>
        <v>-2.3219925614291812</v>
      </c>
      <c r="L177">
        <f t="shared" si="37"/>
        <v>-2.3663546705195051</v>
      </c>
      <c r="M177">
        <f t="shared" si="38"/>
        <v>4.4362109090323898E-2</v>
      </c>
      <c r="N177">
        <f>VLOOKUP(A177,'10_EuroBond'!$A:$D,4,0)</f>
        <v>3.0964999999999998</v>
      </c>
      <c r="O177">
        <f>VLOOKUP(A177,'10_US_Bond'!$A:$B,2,0)</f>
        <v>2.74</v>
      </c>
      <c r="P177">
        <f t="shared" si="32"/>
        <v>0.88487001453253689</v>
      </c>
      <c r="Q177">
        <f t="shared" si="39"/>
        <v>0.83193602476460726</v>
      </c>
      <c r="R177">
        <f t="shared" si="40"/>
        <v>5.2933989767929623E-2</v>
      </c>
      <c r="S177">
        <f>VLOOKUP(A177,US_M3!$A:$B,2,0)</f>
        <v>10756500000000</v>
      </c>
      <c r="T177">
        <f>VLOOKUP(A177,EU_M3!$A:$D,4,0)</f>
        <v>9877130</v>
      </c>
      <c r="U177">
        <f t="shared" si="33"/>
        <v>1089030.9229502901</v>
      </c>
      <c r="V177">
        <f t="shared" si="41"/>
        <v>1088598.1647598576</v>
      </c>
      <c r="W177">
        <f t="shared" si="42"/>
        <v>432.75819043256342</v>
      </c>
      <c r="X177">
        <f>VLOOKUP(A177,us_uk!$A:$B,2,0)</f>
        <v>1.5505</v>
      </c>
      <c r="Y177">
        <f t="shared" si="43"/>
        <v>1.5179</v>
      </c>
      <c r="Z177">
        <f t="shared" si="44"/>
        <v>3.2599999999999962E-2</v>
      </c>
    </row>
    <row r="178" spans="1:26" x14ac:dyDescent="0.25">
      <c r="A178" s="3">
        <v>41518</v>
      </c>
      <c r="B178">
        <f>VLOOKUP(A178,FX!$A:$B,2,0)</f>
        <v>1.3364</v>
      </c>
      <c r="C178">
        <f t="shared" si="34"/>
        <v>5.0000000000001155E-3</v>
      </c>
      <c r="D178">
        <f>VLOOKUP($A178,US_CPI!$A:$B,2,0)</f>
        <v>234.149</v>
      </c>
      <c r="E178">
        <f>VLOOKUP(A178,HCPI!$A:$B,2,0)</f>
        <v>99.96</v>
      </c>
      <c r="F178">
        <f t="shared" si="30"/>
        <v>2.3424269707883156</v>
      </c>
      <c r="G178" s="20">
        <f t="shared" si="35"/>
        <v>2.3509951749095297</v>
      </c>
      <c r="H178" s="20">
        <f t="shared" si="36"/>
        <v>-8.5682041212140625E-3</v>
      </c>
      <c r="I178">
        <f>VLOOKUP(A178,US_Bal_Trade!$A:$B,2,0)</f>
        <v>-41317</v>
      </c>
      <c r="J178">
        <f>VLOOKUP(A178,CA_EU!$A:$D,4,0)</f>
        <v>16349</v>
      </c>
      <c r="K178">
        <f t="shared" si="31"/>
        <v>-2.5271882072298002</v>
      </c>
      <c r="L178">
        <f t="shared" si="37"/>
        <v>-2.3219925614291812</v>
      </c>
      <c r="M178">
        <f t="shared" si="38"/>
        <v>-0.205195645800619</v>
      </c>
      <c r="N178">
        <f>VLOOKUP(A178,'10_EuroBond'!$A:$D,4,0)</f>
        <v>3.4064999999999999</v>
      </c>
      <c r="O178">
        <f>VLOOKUP(A178,'10_US_Bond'!$A:$B,2,0)</f>
        <v>2.81</v>
      </c>
      <c r="P178">
        <f t="shared" si="32"/>
        <v>0.82489358579186856</v>
      </c>
      <c r="Q178">
        <f t="shared" si="39"/>
        <v>0.88487001453253689</v>
      </c>
      <c r="R178">
        <f t="shared" si="40"/>
        <v>-5.9976428740668331E-2</v>
      </c>
      <c r="S178">
        <f>VLOOKUP(A178,US_M3!$A:$B,2,0)</f>
        <v>10803400000000</v>
      </c>
      <c r="T178">
        <f>VLOOKUP(A178,EU_M3!$A:$D,4,0)</f>
        <v>9871434</v>
      </c>
      <c r="U178">
        <f t="shared" si="33"/>
        <v>1094410.396706294</v>
      </c>
      <c r="V178">
        <f t="shared" si="41"/>
        <v>1089030.9229502901</v>
      </c>
      <c r="W178">
        <f t="shared" si="42"/>
        <v>5379.473756003892</v>
      </c>
      <c r="X178">
        <f>VLOOKUP(A178,us_uk!$A:$B,2,0)</f>
        <v>1.5885</v>
      </c>
      <c r="Y178">
        <f t="shared" si="43"/>
        <v>1.5505</v>
      </c>
      <c r="Z178">
        <f t="shared" si="44"/>
        <v>3.8000000000000034E-2</v>
      </c>
    </row>
    <row r="179" spans="1:26" x14ac:dyDescent="0.25">
      <c r="A179" s="3">
        <v>41548</v>
      </c>
      <c r="B179">
        <f>VLOOKUP(A179,FX!$A:$B,2,0)</f>
        <v>1.3646</v>
      </c>
      <c r="C179">
        <f t="shared" si="34"/>
        <v>2.8200000000000003E-2</v>
      </c>
      <c r="D179">
        <f>VLOOKUP($A179,US_CPI!$A:$B,2,0)</f>
        <v>233.54599999999999</v>
      </c>
      <c r="E179">
        <f>VLOOKUP(A179,HCPI!$A:$B,2,0)</f>
        <v>99.84</v>
      </c>
      <c r="F179">
        <f t="shared" si="30"/>
        <v>2.3392027243589744</v>
      </c>
      <c r="G179" s="20">
        <f t="shared" si="35"/>
        <v>2.3424269707883156</v>
      </c>
      <c r="H179" s="20">
        <f t="shared" si="36"/>
        <v>-3.2242464293412709E-3</v>
      </c>
      <c r="I179">
        <f>VLOOKUP(A179,US_Bal_Trade!$A:$B,2,0)</f>
        <v>-37801</v>
      </c>
      <c r="J179">
        <f>VLOOKUP(A179,CA_EU!$A:$D,4,0)</f>
        <v>18909</v>
      </c>
      <c r="K179">
        <f t="shared" si="31"/>
        <v>-1.9991009572161405</v>
      </c>
      <c r="L179">
        <f t="shared" si="37"/>
        <v>-2.5271882072298002</v>
      </c>
      <c r="M179">
        <f t="shared" si="38"/>
        <v>0.52808725001365975</v>
      </c>
      <c r="N179">
        <f>VLOOKUP(A179,'10_EuroBond'!$A:$D,4,0)</f>
        <v>3.1629999999999998</v>
      </c>
      <c r="O179">
        <f>VLOOKUP(A179,'10_US_Bond'!$A:$B,2,0)</f>
        <v>2.62</v>
      </c>
      <c r="P179">
        <f t="shared" si="32"/>
        <v>0.828327537148277</v>
      </c>
      <c r="Q179">
        <f t="shared" si="39"/>
        <v>0.82489358579186856</v>
      </c>
      <c r="R179">
        <f t="shared" si="40"/>
        <v>3.433951356408449E-3</v>
      </c>
      <c r="S179">
        <f>VLOOKUP(A179,US_M3!$A:$B,2,0)</f>
        <v>10906800000000</v>
      </c>
      <c r="T179">
        <f>VLOOKUP(A179,EU_M3!$A:$D,4,0)</f>
        <v>9881102</v>
      </c>
      <c r="U179">
        <f t="shared" si="33"/>
        <v>1103804.0089050797</v>
      </c>
      <c r="V179">
        <f t="shared" si="41"/>
        <v>1094410.396706294</v>
      </c>
      <c r="W179">
        <f t="shared" si="42"/>
        <v>9393.6121987856459</v>
      </c>
      <c r="X179">
        <f>VLOOKUP(A179,us_uk!$A:$B,2,0)</f>
        <v>1.6097999999999999</v>
      </c>
      <c r="Y179">
        <f t="shared" si="43"/>
        <v>1.5885</v>
      </c>
      <c r="Z179">
        <f t="shared" si="44"/>
        <v>2.1299999999999875E-2</v>
      </c>
    </row>
    <row r="180" spans="1:26" x14ac:dyDescent="0.25">
      <c r="A180" s="3">
        <v>41579</v>
      </c>
      <c r="B180">
        <f>VLOOKUP(A180,FX!$A:$B,2,0)</f>
        <v>1.3491</v>
      </c>
      <c r="C180">
        <f t="shared" si="34"/>
        <v>-1.5500000000000069E-2</v>
      </c>
      <c r="D180">
        <f>VLOOKUP($A180,US_CPI!$A:$B,2,0)</f>
        <v>233.06899999999999</v>
      </c>
      <c r="E180">
        <f>VLOOKUP(A180,HCPI!$A:$B,2,0)</f>
        <v>99.76</v>
      </c>
      <c r="F180">
        <f t="shared" si="30"/>
        <v>2.336297113071371</v>
      </c>
      <c r="G180" s="20">
        <f t="shared" si="35"/>
        <v>2.3392027243589744</v>
      </c>
      <c r="H180" s="20">
        <f t="shared" si="36"/>
        <v>-2.9056112876033602E-3</v>
      </c>
      <c r="I180">
        <f>VLOOKUP(A180,US_Bal_Trade!$A:$B,2,0)</f>
        <v>-34851</v>
      </c>
      <c r="J180">
        <f>VLOOKUP(A180,CA_EU!$A:$D,4,0)</f>
        <v>22786</v>
      </c>
      <c r="K180">
        <f t="shared" si="31"/>
        <v>-1.5294917932063548</v>
      </c>
      <c r="L180">
        <f t="shared" si="37"/>
        <v>-1.9991009572161405</v>
      </c>
      <c r="M180">
        <f t="shared" si="38"/>
        <v>0.4696091640097857</v>
      </c>
      <c r="N180">
        <f>VLOOKUP(A180,'10_EuroBond'!$A:$D,4,0)</f>
        <v>3.1711999999999998</v>
      </c>
      <c r="O180">
        <f>VLOOKUP(A180,'10_US_Bond'!$A:$B,2,0)</f>
        <v>2.72</v>
      </c>
      <c r="P180">
        <f t="shared" si="32"/>
        <v>0.85771947527749759</v>
      </c>
      <c r="Q180">
        <f t="shared" si="39"/>
        <v>0.828327537148277</v>
      </c>
      <c r="R180">
        <f t="shared" si="40"/>
        <v>2.9391938129220585E-2</v>
      </c>
      <c r="S180">
        <f>VLOOKUP(A180,US_M3!$A:$B,2,0)</f>
        <v>10930300000000</v>
      </c>
      <c r="T180">
        <f>VLOOKUP(A180,EU_M3!$A:$D,4,0)</f>
        <v>9891279</v>
      </c>
      <c r="U180">
        <f t="shared" si="33"/>
        <v>1105044.150508746</v>
      </c>
      <c r="V180">
        <f t="shared" si="41"/>
        <v>1103804.0089050797</v>
      </c>
      <c r="W180">
        <f t="shared" si="42"/>
        <v>1240.1416036663577</v>
      </c>
      <c r="X180">
        <f>VLOOKUP(A180,us_uk!$A:$B,2,0)</f>
        <v>1.61</v>
      </c>
      <c r="Y180">
        <f t="shared" si="43"/>
        <v>1.6097999999999999</v>
      </c>
      <c r="Z180">
        <f t="shared" si="44"/>
        <v>2.0000000000020002E-4</v>
      </c>
    </row>
    <row r="181" spans="1:26" x14ac:dyDescent="0.25">
      <c r="A181" s="3">
        <v>41609</v>
      </c>
      <c r="B181">
        <f>VLOOKUP(A181,FX!$A:$B,2,0)</f>
        <v>1.3708</v>
      </c>
      <c r="C181">
        <f t="shared" si="34"/>
        <v>2.1700000000000053E-2</v>
      </c>
      <c r="D181">
        <f>VLOOKUP($A181,US_CPI!$A:$B,2,0)</f>
        <v>233.04900000000001</v>
      </c>
      <c r="E181">
        <f>VLOOKUP(A181,HCPI!$A:$B,2,0)</f>
        <v>100.11</v>
      </c>
      <c r="F181">
        <f t="shared" si="30"/>
        <v>2.3279292777944263</v>
      </c>
      <c r="G181" s="20">
        <f t="shared" si="35"/>
        <v>2.336297113071371</v>
      </c>
      <c r="H181" s="20">
        <f t="shared" si="36"/>
        <v>-8.3678352769447351E-3</v>
      </c>
      <c r="I181">
        <f>VLOOKUP(A181,US_Bal_Trade!$A:$B,2,0)</f>
        <v>-34813</v>
      </c>
      <c r="J181">
        <f>VLOOKUP(A181,CA_EU!$A:$D,4,0)</f>
        <v>19616</v>
      </c>
      <c r="K181">
        <f t="shared" si="31"/>
        <v>-1.7747247145187601</v>
      </c>
      <c r="L181">
        <f t="shared" si="37"/>
        <v>-1.5294917932063548</v>
      </c>
      <c r="M181">
        <f t="shared" si="38"/>
        <v>-0.24523292131240537</v>
      </c>
      <c r="N181">
        <f>VLOOKUP(A181,'10_EuroBond'!$A:$D,4,0)</f>
        <v>3.3128000000000002</v>
      </c>
      <c r="O181">
        <f>VLOOKUP(A181,'10_US_Bond'!$A:$B,2,0)</f>
        <v>2.9</v>
      </c>
      <c r="P181">
        <f t="shared" si="32"/>
        <v>0.87539241729050943</v>
      </c>
      <c r="Q181">
        <f t="shared" si="39"/>
        <v>0.85771947527749759</v>
      </c>
      <c r="R181">
        <f t="shared" si="40"/>
        <v>1.7672942013011839E-2</v>
      </c>
      <c r="S181">
        <f>VLOOKUP(A181,US_M3!$A:$B,2,0)</f>
        <v>10995700000000</v>
      </c>
      <c r="T181">
        <f>VLOOKUP(A181,EU_M3!$A:$D,4,0)</f>
        <v>9830378</v>
      </c>
      <c r="U181">
        <f t="shared" si="33"/>
        <v>1118542.9492131432</v>
      </c>
      <c r="V181">
        <f t="shared" si="41"/>
        <v>1105044.150508746</v>
      </c>
      <c r="W181">
        <f t="shared" si="42"/>
        <v>13498.798704397166</v>
      </c>
      <c r="X181">
        <f>VLOOKUP(A181,us_uk!$A:$B,2,0)</f>
        <v>1.6383000000000001</v>
      </c>
      <c r="Y181">
        <f t="shared" si="43"/>
        <v>1.61</v>
      </c>
      <c r="Z181">
        <f t="shared" si="44"/>
        <v>2.8299999999999992E-2</v>
      </c>
    </row>
    <row r="182" spans="1:26" x14ac:dyDescent="0.25">
      <c r="A182" s="3">
        <v>41640</v>
      </c>
      <c r="B182">
        <f>VLOOKUP(A182,FX!$A:$B,2,0)</f>
        <v>1.3617999999999999</v>
      </c>
      <c r="C182">
        <f t="shared" si="34"/>
        <v>-9.000000000000119E-3</v>
      </c>
      <c r="D182">
        <f>VLOOKUP($A182,US_CPI!$A:$B,2,0)</f>
        <v>233.916</v>
      </c>
      <c r="E182">
        <f>VLOOKUP(A182,HCPI!$A:$B,2,0)</f>
        <v>99</v>
      </c>
      <c r="F182">
        <f t="shared" si="30"/>
        <v>2.3627878787878789</v>
      </c>
      <c r="G182" s="20">
        <f t="shared" si="35"/>
        <v>2.3279292777944263</v>
      </c>
      <c r="H182" s="20">
        <f t="shared" si="36"/>
        <v>3.4858600993452615E-2</v>
      </c>
      <c r="I182">
        <f>VLOOKUP(A182,US_Bal_Trade!$A:$B,2,0)</f>
        <v>-38834</v>
      </c>
      <c r="J182">
        <f>VLOOKUP(A182,CA_EU!$A:$D,4,0)</f>
        <v>19989</v>
      </c>
      <c r="K182">
        <f t="shared" si="31"/>
        <v>-1.942768522687478</v>
      </c>
      <c r="L182">
        <f t="shared" si="37"/>
        <v>-1.7747247145187601</v>
      </c>
      <c r="M182">
        <f t="shared" si="38"/>
        <v>-0.16804380816871789</v>
      </c>
      <c r="N182">
        <f>VLOOKUP(A182,'10_EuroBond'!$A:$D,4,0)</f>
        <v>3.2117</v>
      </c>
      <c r="O182">
        <f>VLOOKUP(A182,'10_US_Bond'!$A:$B,2,0)</f>
        <v>2.86</v>
      </c>
      <c r="P182">
        <f t="shared" si="32"/>
        <v>0.89049413083413764</v>
      </c>
      <c r="Q182">
        <f t="shared" si="39"/>
        <v>0.87539241729050943</v>
      </c>
      <c r="R182">
        <f t="shared" si="40"/>
        <v>1.5101713543628215E-2</v>
      </c>
      <c r="S182">
        <f>VLOOKUP(A182,US_M3!$A:$B,2,0)</f>
        <v>11048600000000</v>
      </c>
      <c r="T182">
        <f>VLOOKUP(A182,EU_M3!$A:$D,4,0)</f>
        <v>9869952</v>
      </c>
      <c r="U182">
        <f t="shared" si="33"/>
        <v>1119417.804666122</v>
      </c>
      <c r="V182">
        <f t="shared" si="41"/>
        <v>1118542.9492131432</v>
      </c>
      <c r="W182">
        <f t="shared" si="42"/>
        <v>874.85545297875069</v>
      </c>
      <c r="X182">
        <f>VLOOKUP(A182,us_uk!$A:$B,2,0)</f>
        <v>1.647</v>
      </c>
      <c r="Y182">
        <f t="shared" si="43"/>
        <v>1.6383000000000001</v>
      </c>
      <c r="Z182">
        <f t="shared" si="44"/>
        <v>8.69999999999993E-3</v>
      </c>
    </row>
    <row r="183" spans="1:26" x14ac:dyDescent="0.25">
      <c r="A183" s="3">
        <v>41671</v>
      </c>
      <c r="B183">
        <f>VLOOKUP(A183,FX!$A:$B,2,0)</f>
        <v>1.3665</v>
      </c>
      <c r="C183">
        <f t="shared" si="34"/>
        <v>4.7000000000001485E-3</v>
      </c>
      <c r="D183">
        <f>VLOOKUP($A183,US_CPI!$A:$B,2,0)</f>
        <v>234.78100000000001</v>
      </c>
      <c r="E183">
        <f>VLOOKUP(A183,HCPI!$A:$B,2,0)</f>
        <v>99.3</v>
      </c>
      <c r="F183">
        <f t="shared" si="30"/>
        <v>2.3643605236656597</v>
      </c>
      <c r="G183" s="20">
        <f t="shared" si="35"/>
        <v>2.3627878787878789</v>
      </c>
      <c r="H183" s="20">
        <f t="shared" si="36"/>
        <v>1.5726448777808599E-3</v>
      </c>
      <c r="I183">
        <f>VLOOKUP(A183,US_Bal_Trade!$A:$B,2,0)</f>
        <v>-40825</v>
      </c>
      <c r="J183">
        <f>VLOOKUP(A183,CA_EU!$A:$D,4,0)</f>
        <v>21410</v>
      </c>
      <c r="K183">
        <f t="shared" si="31"/>
        <v>-1.9068192433442317</v>
      </c>
      <c r="L183">
        <f t="shared" si="37"/>
        <v>-1.942768522687478</v>
      </c>
      <c r="M183">
        <f t="shared" si="38"/>
        <v>3.5949279343246321E-2</v>
      </c>
      <c r="N183">
        <f>VLOOKUP(A183,'10_EuroBond'!$A:$D,4,0)</f>
        <v>3.089</v>
      </c>
      <c r="O183">
        <f>VLOOKUP(A183,'10_US_Bond'!$A:$B,2,0)</f>
        <v>2.71</v>
      </c>
      <c r="P183">
        <f t="shared" si="32"/>
        <v>0.87730657170605375</v>
      </c>
      <c r="Q183">
        <f t="shared" si="39"/>
        <v>0.89049413083413764</v>
      </c>
      <c r="R183">
        <f t="shared" si="40"/>
        <v>-1.3187559128083892E-2</v>
      </c>
      <c r="S183">
        <f>VLOOKUP(A183,US_M3!$A:$B,2,0)</f>
        <v>11131600000000</v>
      </c>
      <c r="T183">
        <f>VLOOKUP(A183,EU_M3!$A:$D,4,0)</f>
        <v>9888966</v>
      </c>
      <c r="U183">
        <f t="shared" si="33"/>
        <v>1125658.6381225297</v>
      </c>
      <c r="V183">
        <f t="shared" si="41"/>
        <v>1119417.804666122</v>
      </c>
      <c r="W183">
        <f t="shared" si="42"/>
        <v>6240.8334564077668</v>
      </c>
      <c r="X183">
        <f>VLOOKUP(A183,us_uk!$A:$B,2,0)</f>
        <v>1.6557999999999999</v>
      </c>
      <c r="Y183">
        <f t="shared" si="43"/>
        <v>1.647</v>
      </c>
      <c r="Z183">
        <f t="shared" si="44"/>
        <v>8.799999999999919E-3</v>
      </c>
    </row>
    <row r="184" spans="1:26" x14ac:dyDescent="0.25">
      <c r="A184" s="3">
        <v>41699</v>
      </c>
      <c r="B184">
        <f>VLOOKUP(A184,FX!$A:$B,2,0)</f>
        <v>1.3828</v>
      </c>
      <c r="C184">
        <f t="shared" si="34"/>
        <v>1.6299999999999981E-2</v>
      </c>
      <c r="D184">
        <f>VLOOKUP($A184,US_CPI!$A:$B,2,0)</f>
        <v>236.29300000000001</v>
      </c>
      <c r="E184">
        <f>VLOOKUP(A184,HCPI!$A:$B,2,0)</f>
        <v>100.23</v>
      </c>
      <c r="F184">
        <f t="shared" si="30"/>
        <v>2.3575077322159035</v>
      </c>
      <c r="G184" s="20">
        <f t="shared" si="35"/>
        <v>2.3643605236656597</v>
      </c>
      <c r="H184" s="20">
        <f t="shared" si="36"/>
        <v>-6.852791449756257E-3</v>
      </c>
      <c r="I184">
        <f>VLOOKUP(A184,US_Bal_Trade!$A:$B,2,0)</f>
        <v>-40855</v>
      </c>
      <c r="J184">
        <f>VLOOKUP(A184,CA_EU!$A:$D,4,0)</f>
        <v>19228</v>
      </c>
      <c r="K184">
        <f t="shared" si="31"/>
        <v>-2.1247659662991469</v>
      </c>
      <c r="L184">
        <f t="shared" si="37"/>
        <v>-1.9068192433442317</v>
      </c>
      <c r="M184">
        <f t="shared" si="38"/>
        <v>-0.21794672295491524</v>
      </c>
      <c r="N184">
        <f>VLOOKUP(A184,'10_EuroBond'!$A:$D,4,0)</f>
        <v>2.8860999999999999</v>
      </c>
      <c r="O184">
        <f>VLOOKUP(A184,'10_US_Bond'!$A:$B,2,0)</f>
        <v>2.72</v>
      </c>
      <c r="P184">
        <f t="shared" si="32"/>
        <v>0.94244828661515545</v>
      </c>
      <c r="Q184">
        <f t="shared" si="39"/>
        <v>0.87730657170605375</v>
      </c>
      <c r="R184">
        <f t="shared" si="40"/>
        <v>6.51417149091017E-2</v>
      </c>
      <c r="S184">
        <f>VLOOKUP(A184,US_M3!$A:$B,2,0)</f>
        <v>11175600000000</v>
      </c>
      <c r="T184">
        <f>VLOOKUP(A184,EU_M3!$A:$D,4,0)</f>
        <v>9892410</v>
      </c>
      <c r="U184">
        <f t="shared" si="33"/>
        <v>1129714.5993746722</v>
      </c>
      <c r="V184">
        <f t="shared" si="41"/>
        <v>1125658.6381225297</v>
      </c>
      <c r="W184">
        <f t="shared" si="42"/>
        <v>4055.9612521424424</v>
      </c>
      <c r="X184">
        <f>VLOOKUP(A184,us_uk!$A:$B,2,0)</f>
        <v>1.6624000000000001</v>
      </c>
      <c r="Y184">
        <f t="shared" si="43"/>
        <v>1.6557999999999999</v>
      </c>
      <c r="Z184">
        <f t="shared" si="44"/>
        <v>6.6000000000001613E-3</v>
      </c>
    </row>
    <row r="185" spans="1:26" x14ac:dyDescent="0.25">
      <c r="A185" s="3">
        <v>41730</v>
      </c>
      <c r="B185">
        <f>VLOOKUP(A185,FX!$A:$B,2,0)</f>
        <v>1.381</v>
      </c>
      <c r="C185">
        <f t="shared" si="34"/>
        <v>-1.8000000000000238E-3</v>
      </c>
      <c r="D185">
        <f>VLOOKUP($A185,US_CPI!$A:$B,2,0)</f>
        <v>237.072</v>
      </c>
      <c r="E185">
        <f>VLOOKUP(A185,HCPI!$A:$B,2,0)</f>
        <v>100.38</v>
      </c>
      <c r="F185">
        <f t="shared" si="30"/>
        <v>2.3617453676031084</v>
      </c>
      <c r="G185" s="20">
        <f t="shared" si="35"/>
        <v>2.3575077322159035</v>
      </c>
      <c r="H185" s="20">
        <f t="shared" si="36"/>
        <v>4.2376353872048966E-3</v>
      </c>
      <c r="I185">
        <f>VLOOKUP(A185,US_Bal_Trade!$A:$B,2,0)</f>
        <v>-44019</v>
      </c>
      <c r="J185">
        <f>VLOOKUP(A185,CA_EU!$A:$D,4,0)</f>
        <v>18004</v>
      </c>
      <c r="K185">
        <f t="shared" si="31"/>
        <v>-2.444956676294157</v>
      </c>
      <c r="L185">
        <f t="shared" si="37"/>
        <v>-2.1247659662991469</v>
      </c>
      <c r="M185">
        <f t="shared" si="38"/>
        <v>-0.32019070999501009</v>
      </c>
      <c r="N185">
        <f>VLOOKUP(A185,'10_EuroBond'!$A:$D,4,0)</f>
        <v>2.6103999999999998</v>
      </c>
      <c r="O185">
        <f>VLOOKUP(A185,'10_US_Bond'!$A:$B,2,0)</f>
        <v>2.71</v>
      </c>
      <c r="P185">
        <f t="shared" si="32"/>
        <v>1.038155072019614</v>
      </c>
      <c r="Q185">
        <f t="shared" si="39"/>
        <v>0.94244828661515545</v>
      </c>
      <c r="R185">
        <f t="shared" si="40"/>
        <v>9.5706785404458539E-2</v>
      </c>
      <c r="S185">
        <f>VLOOKUP(A185,US_M3!$A:$B,2,0)</f>
        <v>11232200000000</v>
      </c>
      <c r="T185">
        <f>VLOOKUP(A185,EU_M3!$A:$D,4,0)</f>
        <v>9877896</v>
      </c>
      <c r="U185">
        <f t="shared" si="33"/>
        <v>1137104.500796526</v>
      </c>
      <c r="V185">
        <f t="shared" si="41"/>
        <v>1129714.5993746722</v>
      </c>
      <c r="W185">
        <f t="shared" si="42"/>
        <v>7389.9014218538068</v>
      </c>
      <c r="X185">
        <f>VLOOKUP(A185,us_uk!$A:$B,2,0)</f>
        <v>1.6748000000000001</v>
      </c>
      <c r="Y185">
        <f t="shared" si="43"/>
        <v>1.6624000000000001</v>
      </c>
      <c r="Z185">
        <f t="shared" si="44"/>
        <v>1.2399999999999967E-2</v>
      </c>
    </row>
    <row r="186" spans="1:26" x14ac:dyDescent="0.25">
      <c r="A186" s="3">
        <v>41760</v>
      </c>
      <c r="B186">
        <f>VLOOKUP(A186,FX!$A:$B,2,0)</f>
        <v>1.3738999999999999</v>
      </c>
      <c r="C186">
        <f t="shared" si="34"/>
        <v>-7.1000000000001062E-3</v>
      </c>
      <c r="D186">
        <f>VLOOKUP($A186,US_CPI!$A:$B,2,0)</f>
        <v>237.9</v>
      </c>
      <c r="E186">
        <f>VLOOKUP(A186,HCPI!$A:$B,2,0)</f>
        <v>100.27</v>
      </c>
      <c r="F186">
        <f t="shared" si="30"/>
        <v>2.3725939962102327</v>
      </c>
      <c r="G186" s="20">
        <f t="shared" si="35"/>
        <v>2.3617453676031084</v>
      </c>
      <c r="H186" s="20">
        <f t="shared" si="36"/>
        <v>1.0848628607124322E-2</v>
      </c>
      <c r="I186">
        <f>VLOOKUP(A186,US_Bal_Trade!$A:$B,2,0)</f>
        <v>-41075</v>
      </c>
      <c r="J186">
        <f>VLOOKUP(A186,CA_EU!$A:$D,4,0)</f>
        <v>18382</v>
      </c>
      <c r="K186">
        <f t="shared" si="31"/>
        <v>-2.2345229028397346</v>
      </c>
      <c r="L186">
        <f t="shared" si="37"/>
        <v>-2.444956676294157</v>
      </c>
      <c r="M186">
        <f t="shared" si="38"/>
        <v>0.21043377345442238</v>
      </c>
      <c r="N186">
        <f>VLOOKUP(A186,'10_EuroBond'!$A:$D,4,0)</f>
        <v>2.5548999999999999</v>
      </c>
      <c r="O186">
        <f>VLOOKUP(A186,'10_US_Bond'!$A:$B,2,0)</f>
        <v>2.56</v>
      </c>
      <c r="P186">
        <f t="shared" si="32"/>
        <v>1.0019961642334339</v>
      </c>
      <c r="Q186">
        <f t="shared" si="39"/>
        <v>1.038155072019614</v>
      </c>
      <c r="R186">
        <f t="shared" si="40"/>
        <v>-3.6158907786180139E-2</v>
      </c>
      <c r="S186">
        <f>VLOOKUP(A186,US_M3!$A:$B,2,0)</f>
        <v>11299500000000</v>
      </c>
      <c r="T186">
        <f>VLOOKUP(A186,EU_M3!$A:$D,4,0)</f>
        <v>9936522</v>
      </c>
      <c r="U186">
        <f t="shared" si="33"/>
        <v>1137168.5183205954</v>
      </c>
      <c r="V186">
        <f t="shared" si="41"/>
        <v>1137104.500796526</v>
      </c>
      <c r="W186">
        <f t="shared" si="42"/>
        <v>64.017524069407955</v>
      </c>
      <c r="X186">
        <f>VLOOKUP(A186,us_uk!$A:$B,2,0)</f>
        <v>1.6841999999999999</v>
      </c>
      <c r="Y186">
        <f t="shared" si="43"/>
        <v>1.6748000000000001</v>
      </c>
      <c r="Z186">
        <f t="shared" si="44"/>
        <v>9.3999999999998529E-3</v>
      </c>
    </row>
    <row r="187" spans="1:26" x14ac:dyDescent="0.25">
      <c r="A187" s="3">
        <v>41791</v>
      </c>
      <c r="B187">
        <f>VLOOKUP(A187,FX!$A:$B,2,0)</f>
        <v>1.3594999999999999</v>
      </c>
      <c r="C187">
        <f t="shared" si="34"/>
        <v>-1.4399999999999968E-2</v>
      </c>
      <c r="D187">
        <f>VLOOKUP($A187,US_CPI!$A:$B,2,0)</f>
        <v>238.34299999999999</v>
      </c>
      <c r="E187">
        <f>VLOOKUP(A187,HCPI!$A:$B,2,0)</f>
        <v>100.38</v>
      </c>
      <c r="F187">
        <f t="shared" si="30"/>
        <v>2.3744072524407254</v>
      </c>
      <c r="G187" s="20">
        <f t="shared" si="35"/>
        <v>2.3725939962102327</v>
      </c>
      <c r="H187" s="20">
        <f t="shared" si="36"/>
        <v>1.8132562304926658E-3</v>
      </c>
      <c r="I187">
        <f>VLOOKUP(A187,US_Bal_Trade!$A:$B,2,0)</f>
        <v>-40740</v>
      </c>
      <c r="J187">
        <f>VLOOKUP(A187,CA_EU!$A:$D,4,0)</f>
        <v>10660</v>
      </c>
      <c r="K187">
        <f t="shared" si="31"/>
        <v>-3.8217636022514072</v>
      </c>
      <c r="L187">
        <f t="shared" si="37"/>
        <v>-2.2345229028397346</v>
      </c>
      <c r="M187">
        <f t="shared" si="38"/>
        <v>-1.5872406994116726</v>
      </c>
      <c r="N187">
        <f>VLOOKUP(A187,'10_EuroBond'!$A:$D,4,0)</f>
        <v>2.2768999999999999</v>
      </c>
      <c r="O187">
        <f>VLOOKUP(A187,'10_US_Bond'!$A:$B,2,0)</f>
        <v>2.6</v>
      </c>
      <c r="P187">
        <f t="shared" si="32"/>
        <v>1.1419034652378235</v>
      </c>
      <c r="Q187">
        <f t="shared" si="39"/>
        <v>1.0019961642334339</v>
      </c>
      <c r="R187">
        <f t="shared" si="40"/>
        <v>0.13990730100438964</v>
      </c>
      <c r="S187">
        <f>VLOOKUP(A187,US_M3!$A:$B,2,0)</f>
        <v>11348800000000</v>
      </c>
      <c r="T187">
        <f>VLOOKUP(A187,EU_M3!$A:$D,4,0)</f>
        <v>9973711</v>
      </c>
      <c r="U187">
        <f t="shared" si="33"/>
        <v>1137871.349991994</v>
      </c>
      <c r="V187">
        <f t="shared" si="41"/>
        <v>1137168.5183205954</v>
      </c>
      <c r="W187">
        <f t="shared" si="42"/>
        <v>702.8316713985987</v>
      </c>
      <c r="X187">
        <f>VLOOKUP(A187,us_uk!$A:$B,2,0)</f>
        <v>1.6908000000000001</v>
      </c>
      <c r="Y187">
        <f t="shared" si="43"/>
        <v>1.6841999999999999</v>
      </c>
      <c r="Z187">
        <f t="shared" si="44"/>
        <v>6.6000000000001613E-3</v>
      </c>
    </row>
    <row r="188" spans="1:26" x14ac:dyDescent="0.25">
      <c r="A188" s="3">
        <v>41821</v>
      </c>
      <c r="B188">
        <f>VLOOKUP(A188,FX!$A:$B,2,0)</f>
        <v>1.3532999999999999</v>
      </c>
      <c r="C188">
        <f t="shared" si="34"/>
        <v>-6.1999999999999833E-3</v>
      </c>
      <c r="D188">
        <f>VLOOKUP($A188,US_CPI!$A:$B,2,0)</f>
        <v>238.25</v>
      </c>
      <c r="E188">
        <f>VLOOKUP(A188,HCPI!$A:$B,2,0)</f>
        <v>99.73</v>
      </c>
      <c r="F188">
        <f t="shared" si="30"/>
        <v>2.388950165446706</v>
      </c>
      <c r="G188" s="20">
        <f t="shared" si="35"/>
        <v>2.3744072524407254</v>
      </c>
      <c r="H188" s="20">
        <f t="shared" si="36"/>
        <v>1.4542913005980651E-2</v>
      </c>
      <c r="I188">
        <f>VLOOKUP(A188,US_Bal_Trade!$A:$B,2,0)</f>
        <v>-39287</v>
      </c>
      <c r="J188">
        <f>VLOOKUP(A188,CA_EU!$A:$D,4,0)</f>
        <v>21087</v>
      </c>
      <c r="K188">
        <f t="shared" si="31"/>
        <v>-1.8630910039360744</v>
      </c>
      <c r="L188">
        <f t="shared" si="37"/>
        <v>-3.8217636022514072</v>
      </c>
      <c r="M188">
        <f t="shared" si="38"/>
        <v>1.9586725983153328</v>
      </c>
      <c r="N188">
        <f>VLOOKUP(A188,'10_EuroBond'!$A:$D,4,0)</f>
        <v>2.1606999999999998</v>
      </c>
      <c r="O188">
        <f>VLOOKUP(A188,'10_US_Bond'!$A:$B,2,0)</f>
        <v>2.54</v>
      </c>
      <c r="P188">
        <f t="shared" si="32"/>
        <v>1.1755449622807423</v>
      </c>
      <c r="Q188">
        <f t="shared" si="39"/>
        <v>1.1419034652378235</v>
      </c>
      <c r="R188">
        <f t="shared" si="40"/>
        <v>3.3641497042918855E-2</v>
      </c>
      <c r="S188">
        <f>VLOOKUP(A188,US_M3!$A:$B,2,0)</f>
        <v>11408800000000</v>
      </c>
      <c r="T188">
        <f>VLOOKUP(A188,EU_M3!$A:$D,4,0)</f>
        <v>10005654</v>
      </c>
      <c r="U188">
        <f t="shared" si="33"/>
        <v>1140235.3109551859</v>
      </c>
      <c r="V188">
        <f t="shared" si="41"/>
        <v>1137871.349991994</v>
      </c>
      <c r="W188">
        <f t="shared" si="42"/>
        <v>2363.9609631919302</v>
      </c>
      <c r="X188">
        <f>VLOOKUP(A188,us_uk!$A:$B,2,0)</f>
        <v>1.7065999999999999</v>
      </c>
      <c r="Y188">
        <f t="shared" si="43"/>
        <v>1.6908000000000001</v>
      </c>
      <c r="Z188">
        <f t="shared" si="44"/>
        <v>1.5799999999999814E-2</v>
      </c>
    </row>
    <row r="189" spans="1:26" x14ac:dyDescent="0.25">
      <c r="A189" s="3">
        <v>41852</v>
      </c>
      <c r="B189">
        <f>VLOOKUP(A189,FX!$A:$B,2,0)</f>
        <v>1.3314999999999999</v>
      </c>
      <c r="C189">
        <f t="shared" si="34"/>
        <v>-2.1800000000000042E-2</v>
      </c>
      <c r="D189">
        <f>VLOOKUP($A189,US_CPI!$A:$B,2,0)</f>
        <v>237.852</v>
      </c>
      <c r="E189">
        <f>VLOOKUP(A189,HCPI!$A:$B,2,0)</f>
        <v>99.84</v>
      </c>
      <c r="F189">
        <f t="shared" si="30"/>
        <v>2.3823317307692307</v>
      </c>
      <c r="G189" s="20">
        <f t="shared" si="35"/>
        <v>2.388950165446706</v>
      </c>
      <c r="H189" s="20">
        <f t="shared" si="36"/>
        <v>-6.61843467747536E-3</v>
      </c>
      <c r="I189">
        <f>VLOOKUP(A189,US_Bal_Trade!$A:$B,2,0)</f>
        <v>-38441</v>
      </c>
      <c r="J189">
        <f>VLOOKUP(A189,CA_EU!$A:$D,4,0)</f>
        <v>18171</v>
      </c>
      <c r="K189">
        <f t="shared" si="31"/>
        <v>-2.1155137306697487</v>
      </c>
      <c r="L189">
        <f t="shared" si="37"/>
        <v>-1.8630910039360744</v>
      </c>
      <c r="M189">
        <f t="shared" si="38"/>
        <v>-0.25242272673367427</v>
      </c>
      <c r="N189">
        <f>VLOOKUP(A189,'10_EuroBond'!$A:$D,4,0)</f>
        <v>1.9906999999999999</v>
      </c>
      <c r="O189">
        <f>VLOOKUP(A189,'10_US_Bond'!$A:$B,2,0)</f>
        <v>2.42</v>
      </c>
      <c r="P189">
        <f t="shared" si="32"/>
        <v>1.2156527854523536</v>
      </c>
      <c r="Q189">
        <f t="shared" si="39"/>
        <v>1.1755449622807423</v>
      </c>
      <c r="R189">
        <f t="shared" si="40"/>
        <v>4.0107823171611212E-2</v>
      </c>
      <c r="S189">
        <f>VLOOKUP(A189,US_M3!$A:$B,2,0)</f>
        <v>11436500000000</v>
      </c>
      <c r="T189">
        <f>VLOOKUP(A189,EU_M3!$A:$D,4,0)</f>
        <v>10059235</v>
      </c>
      <c r="U189">
        <f t="shared" si="33"/>
        <v>1136915.4811474232</v>
      </c>
      <c r="V189">
        <f t="shared" si="41"/>
        <v>1140235.3109551859</v>
      </c>
      <c r="W189">
        <f t="shared" si="42"/>
        <v>-3319.8298077627551</v>
      </c>
      <c r="X189">
        <f>VLOOKUP(A189,us_uk!$A:$B,2,0)</f>
        <v>1.67</v>
      </c>
      <c r="Y189">
        <f t="shared" si="43"/>
        <v>1.7065999999999999</v>
      </c>
      <c r="Z189">
        <f t="shared" si="44"/>
        <v>-3.6599999999999966E-2</v>
      </c>
    </row>
    <row r="190" spans="1:26" x14ac:dyDescent="0.25">
      <c r="A190" s="3">
        <v>41883</v>
      </c>
      <c r="B190">
        <f>VLOOKUP(A190,FX!$A:$B,2,0)</f>
        <v>1.2888999999999999</v>
      </c>
      <c r="C190">
        <f t="shared" si="34"/>
        <v>-4.2599999999999971E-2</v>
      </c>
      <c r="D190">
        <f>VLOOKUP($A190,US_CPI!$A:$B,2,0)</f>
        <v>238.03100000000001</v>
      </c>
      <c r="E190">
        <f>VLOOKUP(A190,HCPI!$A:$B,2,0)</f>
        <v>100.28</v>
      </c>
      <c r="F190">
        <f t="shared" si="30"/>
        <v>2.3736637415237336</v>
      </c>
      <c r="G190" s="20">
        <f t="shared" si="35"/>
        <v>2.3823317307692307</v>
      </c>
      <c r="H190" s="20">
        <f t="shared" si="36"/>
        <v>-8.6679892454970542E-3</v>
      </c>
      <c r="I190">
        <f>VLOOKUP(A190,US_Bal_Trade!$A:$B,2,0)</f>
        <v>-41687</v>
      </c>
      <c r="J190">
        <f>VLOOKUP(A190,CA_EU!$A:$D,4,0)</f>
        <v>28893</v>
      </c>
      <c r="K190">
        <f t="shared" si="31"/>
        <v>-1.4428062160384869</v>
      </c>
      <c r="L190">
        <f t="shared" si="37"/>
        <v>-2.1155137306697487</v>
      </c>
      <c r="M190">
        <f t="shared" si="38"/>
        <v>0.67270751463126177</v>
      </c>
      <c r="N190">
        <f>VLOOKUP(A190,'10_EuroBond'!$A:$D,4,0)</f>
        <v>1.849</v>
      </c>
      <c r="O190">
        <f>VLOOKUP(A190,'10_US_Bond'!$A:$B,2,0)</f>
        <v>2.5299999999999998</v>
      </c>
      <c r="P190">
        <f t="shared" si="32"/>
        <v>1.3683071930773389</v>
      </c>
      <c r="Q190">
        <f t="shared" si="39"/>
        <v>1.2156527854523536</v>
      </c>
      <c r="R190">
        <f t="shared" si="40"/>
        <v>0.15265440762498539</v>
      </c>
      <c r="S190">
        <f>VLOOKUP(A190,US_M3!$A:$B,2,0)</f>
        <v>11467900000000</v>
      </c>
      <c r="T190">
        <f>VLOOKUP(A190,EU_M3!$A:$D,4,0)</f>
        <v>10103007</v>
      </c>
      <c r="U190">
        <f t="shared" si="33"/>
        <v>1135097.6991305659</v>
      </c>
      <c r="V190">
        <f t="shared" si="41"/>
        <v>1136915.4811474232</v>
      </c>
      <c r="W190">
        <f t="shared" si="42"/>
        <v>-1817.7820168572944</v>
      </c>
      <c r="X190">
        <f>VLOOKUP(A190,us_uk!$A:$B,2,0)</f>
        <v>1.629</v>
      </c>
      <c r="Y190">
        <f t="shared" si="43"/>
        <v>1.67</v>
      </c>
      <c r="Z190">
        <f t="shared" si="44"/>
        <v>-4.0999999999999925E-2</v>
      </c>
    </row>
    <row r="191" spans="1:26" x14ac:dyDescent="0.25">
      <c r="A191" s="3">
        <v>41913</v>
      </c>
      <c r="B191">
        <f>VLOOKUP(A191,FX!$A:$B,2,0)</f>
        <v>1.2677</v>
      </c>
      <c r="C191">
        <f t="shared" si="34"/>
        <v>-2.1199999999999886E-2</v>
      </c>
      <c r="D191">
        <f>VLOOKUP($A191,US_CPI!$A:$B,2,0)</f>
        <v>237.43299999999999</v>
      </c>
      <c r="E191">
        <f>VLOOKUP(A191,HCPI!$A:$B,2,0)</f>
        <v>100.22</v>
      </c>
      <c r="F191">
        <f t="shared" si="30"/>
        <v>2.369117940530832</v>
      </c>
      <c r="G191" s="20">
        <f t="shared" si="35"/>
        <v>2.3736637415237336</v>
      </c>
      <c r="H191" s="20">
        <f t="shared" si="36"/>
        <v>-4.545800992901583E-3</v>
      </c>
      <c r="I191">
        <f>VLOOKUP(A191,US_Bal_Trade!$A:$B,2,0)</f>
        <v>-41024</v>
      </c>
      <c r="J191">
        <f>VLOOKUP(A191,CA_EU!$A:$D,4,0)</f>
        <v>28343</v>
      </c>
      <c r="K191">
        <f t="shared" si="31"/>
        <v>-1.447412059415023</v>
      </c>
      <c r="L191">
        <f t="shared" si="37"/>
        <v>-1.4428062160384869</v>
      </c>
      <c r="M191">
        <f t="shared" si="38"/>
        <v>-4.605843376536134E-3</v>
      </c>
      <c r="N191">
        <f>VLOOKUP(A191,'10_EuroBond'!$A:$D,4,0)</f>
        <v>1.6914</v>
      </c>
      <c r="O191">
        <f>VLOOKUP(A191,'10_US_Bond'!$A:$B,2,0)</f>
        <v>2.2999999999999998</v>
      </c>
      <c r="P191">
        <f t="shared" si="32"/>
        <v>1.3598202672342437</v>
      </c>
      <c r="Q191">
        <f t="shared" si="39"/>
        <v>1.3683071930773389</v>
      </c>
      <c r="R191">
        <f t="shared" si="40"/>
        <v>-8.4869258430952943E-3</v>
      </c>
      <c r="S191">
        <f>VLOOKUP(A191,US_M3!$A:$B,2,0)</f>
        <v>11512800000000</v>
      </c>
      <c r="T191">
        <f>VLOOKUP(A191,EU_M3!$A:$D,4,0)</f>
        <v>10120169</v>
      </c>
      <c r="U191">
        <f t="shared" si="33"/>
        <v>1137609.4608696753</v>
      </c>
      <c r="V191">
        <f t="shared" si="41"/>
        <v>1135097.6991305659</v>
      </c>
      <c r="W191">
        <f t="shared" si="42"/>
        <v>2511.76173910941</v>
      </c>
      <c r="X191">
        <f>VLOOKUP(A191,us_uk!$A:$B,2,0)</f>
        <v>1.6073999999999999</v>
      </c>
      <c r="Y191">
        <f t="shared" si="43"/>
        <v>1.629</v>
      </c>
      <c r="Z191">
        <f t="shared" si="44"/>
        <v>-2.1600000000000064E-2</v>
      </c>
    </row>
    <row r="192" spans="1:26" x14ac:dyDescent="0.25">
      <c r="A192" s="3">
        <v>41944</v>
      </c>
      <c r="B192">
        <f>VLOOKUP(A192,FX!$A:$B,2,0)</f>
        <v>1.2473000000000001</v>
      </c>
      <c r="C192">
        <f t="shared" si="34"/>
        <v>-2.0399999999999974E-2</v>
      </c>
      <c r="D192">
        <f>VLOOKUP($A192,US_CPI!$A:$B,2,0)</f>
        <v>236.15100000000001</v>
      </c>
      <c r="E192">
        <f>VLOOKUP(A192,HCPI!$A:$B,2,0)</f>
        <v>100.04</v>
      </c>
      <c r="F192">
        <f t="shared" si="30"/>
        <v>2.3605657736905239</v>
      </c>
      <c r="G192" s="20">
        <f t="shared" si="35"/>
        <v>2.369117940530832</v>
      </c>
      <c r="H192" s="20">
        <f t="shared" si="36"/>
        <v>-8.5521668403081286E-3</v>
      </c>
      <c r="I192">
        <f>VLOOKUP(A192,US_Bal_Trade!$A:$B,2,0)</f>
        <v>-39640</v>
      </c>
      <c r="J192">
        <f>VLOOKUP(A192,CA_EU!$A:$D,4,0)</f>
        <v>21652</v>
      </c>
      <c r="K192">
        <f t="shared" si="31"/>
        <v>-1.8307777572510622</v>
      </c>
      <c r="L192">
        <f t="shared" si="37"/>
        <v>-1.447412059415023</v>
      </c>
      <c r="M192">
        <f t="shared" si="38"/>
        <v>-0.38336569783603913</v>
      </c>
      <c r="N192">
        <f>VLOOKUP(A192,'10_EuroBond'!$A:$D,4,0)</f>
        <v>1.6195999999999999</v>
      </c>
      <c r="O192">
        <f>VLOOKUP(A192,'10_US_Bond'!$A:$B,2,0)</f>
        <v>2.33</v>
      </c>
      <c r="P192">
        <f t="shared" si="32"/>
        <v>1.4386268214373921</v>
      </c>
      <c r="Q192">
        <f t="shared" si="39"/>
        <v>1.3598202672342437</v>
      </c>
      <c r="R192">
        <f t="shared" si="40"/>
        <v>7.8806554203148416E-2</v>
      </c>
      <c r="S192">
        <f>VLOOKUP(A192,US_M3!$A:$B,2,0)</f>
        <v>11568600000000</v>
      </c>
      <c r="T192">
        <f>VLOOKUP(A192,EU_M3!$A:$D,4,0)</f>
        <v>10194494</v>
      </c>
      <c r="U192">
        <f t="shared" si="33"/>
        <v>1134789.0341590275</v>
      </c>
      <c r="V192">
        <f t="shared" si="41"/>
        <v>1137609.4608696753</v>
      </c>
      <c r="W192">
        <f t="shared" si="42"/>
        <v>-2820.4267106477637</v>
      </c>
      <c r="X192">
        <f>VLOOKUP(A192,us_uk!$A:$B,2,0)</f>
        <v>1.5770999999999999</v>
      </c>
      <c r="Y192">
        <f t="shared" si="43"/>
        <v>1.6073999999999999</v>
      </c>
      <c r="Z192">
        <f t="shared" si="44"/>
        <v>-3.0299999999999994E-2</v>
      </c>
    </row>
    <row r="193" spans="1:26" x14ac:dyDescent="0.25">
      <c r="A193" s="3">
        <v>41974</v>
      </c>
      <c r="B193">
        <f>VLOOKUP(A193,FX!$A:$B,2,0)</f>
        <v>1.2329000000000001</v>
      </c>
      <c r="C193">
        <f t="shared" si="34"/>
        <v>-1.4399999999999968E-2</v>
      </c>
      <c r="D193">
        <f>VLOOKUP($A193,US_CPI!$A:$B,2,0)</f>
        <v>234.81200000000001</v>
      </c>
      <c r="E193">
        <f>VLOOKUP(A193,HCPI!$A:$B,2,0)</f>
        <v>99.94</v>
      </c>
      <c r="F193">
        <f t="shared" si="30"/>
        <v>2.3495297178306984</v>
      </c>
      <c r="G193" s="20">
        <f t="shared" si="35"/>
        <v>2.3605657736905239</v>
      </c>
      <c r="H193" s="20">
        <f t="shared" si="36"/>
        <v>-1.1036055859825478E-2</v>
      </c>
      <c r="I193">
        <f>VLOOKUP(A193,US_Bal_Trade!$A:$B,2,0)</f>
        <v>-43749</v>
      </c>
      <c r="J193">
        <f>VLOOKUP(A193,CA_EU!$A:$D,4,0)</f>
        <v>26332</v>
      </c>
      <c r="K193">
        <f t="shared" si="31"/>
        <v>-1.6614385538508278</v>
      </c>
      <c r="L193">
        <f t="shared" si="37"/>
        <v>-1.8307777572510622</v>
      </c>
      <c r="M193">
        <f t="shared" si="38"/>
        <v>0.16933920340023434</v>
      </c>
      <c r="N193">
        <f>VLOOKUP(A193,'10_EuroBond'!$A:$D,4,0)</f>
        <v>1.4509000000000001</v>
      </c>
      <c r="O193">
        <f>VLOOKUP(A193,'10_US_Bond'!$A:$B,2,0)</f>
        <v>2.21</v>
      </c>
      <c r="P193">
        <f t="shared" si="32"/>
        <v>1.5231925012061478</v>
      </c>
      <c r="Q193">
        <f t="shared" si="39"/>
        <v>1.4386268214373921</v>
      </c>
      <c r="R193">
        <f t="shared" si="40"/>
        <v>8.456567976875573E-2</v>
      </c>
      <c r="S193">
        <f>VLOOKUP(A193,US_M3!$A:$B,2,0)</f>
        <v>11649200000000</v>
      </c>
      <c r="T193">
        <f>VLOOKUP(A193,EU_M3!$A:$D,4,0)</f>
        <v>10322103</v>
      </c>
      <c r="U193">
        <f t="shared" si="33"/>
        <v>1128568.4709792181</v>
      </c>
      <c r="V193">
        <f t="shared" si="41"/>
        <v>1134789.0341590275</v>
      </c>
      <c r="W193">
        <f t="shared" si="42"/>
        <v>-6220.5631798093673</v>
      </c>
      <c r="X193">
        <f>VLOOKUP(A193,us_uk!$A:$B,2,0)</f>
        <v>1.5644</v>
      </c>
      <c r="Y193">
        <f t="shared" si="43"/>
        <v>1.5770999999999999</v>
      </c>
      <c r="Z193">
        <f t="shared" si="44"/>
        <v>-1.2699999999999934E-2</v>
      </c>
    </row>
    <row r="194" spans="1:26" x14ac:dyDescent="0.25">
      <c r="A194" s="3">
        <v>42005</v>
      </c>
      <c r="B194">
        <f>VLOOKUP(A194,FX!$A:$B,2,0)</f>
        <v>1.1615</v>
      </c>
      <c r="C194">
        <f t="shared" si="34"/>
        <v>-7.140000000000013E-2</v>
      </c>
      <c r="D194">
        <f>VLOOKUP($A194,US_CPI!$A:$B,2,0)</f>
        <v>233.70699999999999</v>
      </c>
      <c r="E194">
        <f>VLOOKUP(A194,HCPI!$A:$B,2,0)</f>
        <v>98.4</v>
      </c>
      <c r="F194">
        <f t="shared" si="30"/>
        <v>2.375071138211382</v>
      </c>
      <c r="G194" s="20">
        <f t="shared" si="35"/>
        <v>2.3495297178306984</v>
      </c>
      <c r="H194" s="20">
        <f t="shared" si="36"/>
        <v>2.5541420380683633E-2</v>
      </c>
      <c r="I194">
        <f>VLOOKUP(A194,US_Bal_Trade!$A:$B,2,0)</f>
        <v>-42057</v>
      </c>
      <c r="J194">
        <f>VLOOKUP(A194,CA_EU!$A:$D,4,0)</f>
        <v>28798</v>
      </c>
      <c r="K194">
        <f t="shared" si="31"/>
        <v>-1.460413917633169</v>
      </c>
      <c r="L194">
        <f t="shared" si="37"/>
        <v>-1.6614385538508278</v>
      </c>
      <c r="M194">
        <f t="shared" si="38"/>
        <v>0.20102463621765887</v>
      </c>
      <c r="N194">
        <f>VLOOKUP(A194,'10_EuroBond'!$A:$D,4,0)</f>
        <v>1.2699</v>
      </c>
      <c r="O194">
        <f>VLOOKUP(A194,'10_US_Bond'!$A:$B,2,0)</f>
        <v>1.88</v>
      </c>
      <c r="P194">
        <f t="shared" si="32"/>
        <v>1.4804315300417354</v>
      </c>
      <c r="Q194">
        <f t="shared" si="39"/>
        <v>1.5231925012061478</v>
      </c>
      <c r="R194">
        <f t="shared" si="40"/>
        <v>-4.2760971164412354E-2</v>
      </c>
      <c r="S194">
        <f>VLOOKUP(A194,US_M3!$A:$B,2,0)</f>
        <v>11714800000000</v>
      </c>
      <c r="T194">
        <f>VLOOKUP(A194,EU_M3!$A:$D,4,0)</f>
        <v>10400707</v>
      </c>
      <c r="U194">
        <f t="shared" si="33"/>
        <v>1126346.5070211093</v>
      </c>
      <c r="V194">
        <f t="shared" si="41"/>
        <v>1128568.4709792181</v>
      </c>
      <c r="W194">
        <f t="shared" si="42"/>
        <v>-2221.9639581087977</v>
      </c>
      <c r="X194">
        <f>VLOOKUP(A194,us_uk!$A:$B,2,0)</f>
        <v>1.5142</v>
      </c>
      <c r="Y194">
        <f t="shared" si="43"/>
        <v>1.5644</v>
      </c>
      <c r="Z194">
        <f t="shared" si="44"/>
        <v>-5.0200000000000022E-2</v>
      </c>
    </row>
    <row r="195" spans="1:26" x14ac:dyDescent="0.25">
      <c r="A195" s="3">
        <v>42036</v>
      </c>
      <c r="B195">
        <f>VLOOKUP(A195,FX!$A:$B,2,0)</f>
        <v>1.135</v>
      </c>
      <c r="C195">
        <f t="shared" si="34"/>
        <v>-2.6499999999999968E-2</v>
      </c>
      <c r="D195">
        <f>VLOOKUP($A195,US_CPI!$A:$B,2,0)</f>
        <v>234.72200000000001</v>
      </c>
      <c r="E195">
        <f>VLOOKUP(A195,HCPI!$A:$B,2,0)</f>
        <v>99.03</v>
      </c>
      <c r="F195">
        <f t="shared" ref="F195:F221" si="45">D195/E195</f>
        <v>2.3702110471574271</v>
      </c>
      <c r="G195" s="20">
        <f t="shared" si="35"/>
        <v>2.375071138211382</v>
      </c>
      <c r="H195" s="20">
        <f t="shared" si="36"/>
        <v>-4.8600910539549069E-3</v>
      </c>
      <c r="I195">
        <f>VLOOKUP(A195,US_Bal_Trade!$A:$B,2,0)</f>
        <v>-36268</v>
      </c>
      <c r="J195">
        <f>VLOOKUP(A195,CA_EU!$A:$D,4,0)</f>
        <v>29348</v>
      </c>
      <c r="K195">
        <f t="shared" ref="K195:K221" si="46">I195/J195</f>
        <v>-1.2357911953114351</v>
      </c>
      <c r="L195">
        <f t="shared" si="37"/>
        <v>-1.460413917633169</v>
      </c>
      <c r="M195">
        <f t="shared" si="38"/>
        <v>0.22462272232173386</v>
      </c>
      <c r="N195">
        <f>VLOOKUP(A195,'10_EuroBond'!$A:$D,4,0)</f>
        <v>1.2146999999999999</v>
      </c>
      <c r="O195">
        <f>VLOOKUP(A195,'10_US_Bond'!$A:$B,2,0)</f>
        <v>1.98</v>
      </c>
      <c r="P195">
        <f t="shared" ref="P195:P221" si="47">O195/N195</f>
        <v>1.6300321066930108</v>
      </c>
      <c r="Q195">
        <f t="shared" si="39"/>
        <v>1.4804315300417354</v>
      </c>
      <c r="R195">
        <f t="shared" si="40"/>
        <v>0.14960057665127535</v>
      </c>
      <c r="S195">
        <f>VLOOKUP(A195,US_M3!$A:$B,2,0)</f>
        <v>11832500000000</v>
      </c>
      <c r="T195">
        <f>VLOOKUP(A195,EU_M3!$A:$D,4,0)</f>
        <v>10427035</v>
      </c>
      <c r="U195">
        <f t="shared" ref="U195:U221" si="48">S195/T195</f>
        <v>1134790.474952851</v>
      </c>
      <c r="V195">
        <f t="shared" si="41"/>
        <v>1126346.5070211093</v>
      </c>
      <c r="W195">
        <f t="shared" si="42"/>
        <v>8443.9679317416158</v>
      </c>
      <c r="X195">
        <f>VLOOKUP(A195,us_uk!$A:$B,2,0)</f>
        <v>1.5328999999999999</v>
      </c>
      <c r="Y195">
        <f t="shared" si="43"/>
        <v>1.5142</v>
      </c>
      <c r="Z195">
        <f t="shared" si="44"/>
        <v>1.8699999999999939E-2</v>
      </c>
    </row>
    <row r="196" spans="1:26" x14ac:dyDescent="0.25">
      <c r="A196" s="3">
        <v>42064</v>
      </c>
      <c r="B196">
        <f>VLOOKUP(A196,FX!$A:$B,2,0)</f>
        <v>1.0819000000000001</v>
      </c>
      <c r="C196">
        <f t="shared" ref="C196:C221" si="49">B196-B195</f>
        <v>-5.3099999999999925E-2</v>
      </c>
      <c r="D196">
        <f>VLOOKUP($A196,US_CPI!$A:$B,2,0)</f>
        <v>236.119</v>
      </c>
      <c r="E196">
        <f>VLOOKUP(A196,HCPI!$A:$B,2,0)</f>
        <v>100.15</v>
      </c>
      <c r="F196">
        <f t="shared" si="45"/>
        <v>2.3576535197204191</v>
      </c>
      <c r="G196" s="20">
        <f t="shared" ref="G196:G221" si="50">F195</f>
        <v>2.3702110471574271</v>
      </c>
      <c r="H196" s="20">
        <f t="shared" ref="H196:H221" si="51">F196-F195</f>
        <v>-1.2557527437007998E-2</v>
      </c>
      <c r="I196">
        <f>VLOOKUP(A196,US_Bal_Trade!$A:$B,2,0)</f>
        <v>-48189</v>
      </c>
      <c r="J196">
        <f>VLOOKUP(A196,CA_EU!$A:$D,4,0)</f>
        <v>24826</v>
      </c>
      <c r="K196">
        <f t="shared" si="46"/>
        <v>-1.9410698461290583</v>
      </c>
      <c r="L196">
        <f t="shared" ref="L196:L221" si="52">K195</f>
        <v>-1.2357911953114351</v>
      </c>
      <c r="M196">
        <f t="shared" ref="M196:M221" si="53">K196-K195</f>
        <v>-0.7052786508176232</v>
      </c>
      <c r="N196">
        <f>VLOOKUP(A196,'10_EuroBond'!$A:$D,4,0)</f>
        <v>0.95540000000000003</v>
      </c>
      <c r="O196">
        <f>VLOOKUP(A196,'10_US_Bond'!$A:$B,2,0)</f>
        <v>2.04</v>
      </c>
      <c r="P196">
        <f t="shared" si="47"/>
        <v>2.1352313167259784</v>
      </c>
      <c r="Q196">
        <f t="shared" ref="Q196:Q221" si="54">P195</f>
        <v>1.6300321066930108</v>
      </c>
      <c r="R196">
        <f t="shared" ref="R196:R221" si="55">P196-P195</f>
        <v>0.50519921003296764</v>
      </c>
      <c r="S196">
        <f>VLOOKUP(A196,US_M3!$A:$B,2,0)</f>
        <v>11854400000000</v>
      </c>
      <c r="T196">
        <f>VLOOKUP(A196,EU_M3!$A:$D,4,0)</f>
        <v>10467968</v>
      </c>
      <c r="U196">
        <f t="shared" si="48"/>
        <v>1132445.1889803256</v>
      </c>
      <c r="V196">
        <f t="shared" ref="V196:V221" si="56">U195</f>
        <v>1134790.474952851</v>
      </c>
      <c r="W196">
        <f t="shared" ref="W196:W221" si="57">U196-U195</f>
        <v>-2345.2859725253657</v>
      </c>
      <c r="X196">
        <f>VLOOKUP(A196,us_uk!$A:$B,2,0)</f>
        <v>1.4958</v>
      </c>
      <c r="Y196">
        <f t="shared" ref="Y196:Y221" si="58">X195</f>
        <v>1.5328999999999999</v>
      </c>
      <c r="Z196">
        <f t="shared" ref="Z196:Z221" si="59">X196-X195</f>
        <v>-3.7099999999999911E-2</v>
      </c>
    </row>
    <row r="197" spans="1:26" x14ac:dyDescent="0.25">
      <c r="A197" s="3">
        <v>42095</v>
      </c>
      <c r="B197">
        <f>VLOOKUP(A197,FX!$A:$B,2,0)</f>
        <v>1.0822000000000001</v>
      </c>
      <c r="C197">
        <f t="shared" si="49"/>
        <v>2.9999999999996696E-4</v>
      </c>
      <c r="D197">
        <f>VLOOKUP($A197,US_CPI!$A:$B,2,0)</f>
        <v>236.59899999999999</v>
      </c>
      <c r="E197">
        <f>VLOOKUP(A197,HCPI!$A:$B,2,0)</f>
        <v>100.39</v>
      </c>
      <c r="F197">
        <f t="shared" si="45"/>
        <v>2.3567984859049704</v>
      </c>
      <c r="G197" s="20">
        <f t="shared" si="50"/>
        <v>2.3576535197204191</v>
      </c>
      <c r="H197" s="20">
        <f t="shared" si="51"/>
        <v>-8.550338154487136E-4</v>
      </c>
      <c r="I197">
        <f>VLOOKUP(A197,US_Bal_Trade!$A:$B,2,0)</f>
        <v>-40885</v>
      </c>
      <c r="J197">
        <f>VLOOKUP(A197,CA_EU!$A:$D,4,0)</f>
        <v>25881</v>
      </c>
      <c r="K197">
        <f t="shared" si="46"/>
        <v>-1.5797303040840771</v>
      </c>
      <c r="L197">
        <f t="shared" si="52"/>
        <v>-1.9410698461290583</v>
      </c>
      <c r="M197">
        <f t="shared" si="53"/>
        <v>0.3613395420449812</v>
      </c>
      <c r="N197">
        <f>VLOOKUP(A197,'10_EuroBond'!$A:$D,4,0)</f>
        <v>0.85229999999999995</v>
      </c>
      <c r="O197">
        <f>VLOOKUP(A197,'10_US_Bond'!$A:$B,2,0)</f>
        <v>1.94</v>
      </c>
      <c r="P197">
        <f t="shared" si="47"/>
        <v>2.2761938284641561</v>
      </c>
      <c r="Q197">
        <f t="shared" si="54"/>
        <v>2.1352313167259784</v>
      </c>
      <c r="R197">
        <f t="shared" si="55"/>
        <v>0.14096251173817764</v>
      </c>
      <c r="S197">
        <f>VLOOKUP(A197,US_M3!$A:$B,2,0)</f>
        <v>11899500000000</v>
      </c>
      <c r="T197">
        <f>VLOOKUP(A197,EU_M3!$A:$D,4,0)</f>
        <v>10535386</v>
      </c>
      <c r="U197">
        <f t="shared" si="48"/>
        <v>1129479.2616046532</v>
      </c>
      <c r="V197">
        <f t="shared" si="56"/>
        <v>1132445.1889803256</v>
      </c>
      <c r="W197">
        <f t="shared" si="57"/>
        <v>-2965.9273756723851</v>
      </c>
      <c r="X197">
        <f>VLOOKUP(A197,us_uk!$A:$B,2,0)</f>
        <v>1.4967999999999999</v>
      </c>
      <c r="Y197">
        <f t="shared" si="58"/>
        <v>1.4958</v>
      </c>
      <c r="Z197">
        <f t="shared" si="59"/>
        <v>9.9999999999988987E-4</v>
      </c>
    </row>
    <row r="198" spans="1:26" x14ac:dyDescent="0.25">
      <c r="A198" s="3">
        <v>42125</v>
      </c>
      <c r="B198">
        <f>VLOOKUP(A198,FX!$A:$B,2,0)</f>
        <v>1.1167</v>
      </c>
      <c r="C198">
        <f t="shared" si="49"/>
        <v>3.4499999999999975E-2</v>
      </c>
      <c r="D198">
        <f>VLOOKUP($A198,US_CPI!$A:$B,2,0)</f>
        <v>237.80500000000001</v>
      </c>
      <c r="E198">
        <f>VLOOKUP(A198,HCPI!$A:$B,2,0)</f>
        <v>100.61</v>
      </c>
      <c r="F198">
        <f t="shared" si="45"/>
        <v>2.3636318457409802</v>
      </c>
      <c r="G198" s="20">
        <f t="shared" si="50"/>
        <v>2.3567984859049704</v>
      </c>
      <c r="H198" s="20">
        <f t="shared" si="51"/>
        <v>6.8333598360097447E-3</v>
      </c>
      <c r="I198">
        <f>VLOOKUP(A198,US_Bal_Trade!$A:$B,2,0)</f>
        <v>-40170</v>
      </c>
      <c r="J198">
        <f>VLOOKUP(A198,CA_EU!$A:$D,4,0)</f>
        <v>25133</v>
      </c>
      <c r="K198">
        <f t="shared" si="46"/>
        <v>-1.5982970596427009</v>
      </c>
      <c r="L198">
        <f t="shared" si="52"/>
        <v>-1.5797303040840771</v>
      </c>
      <c r="M198">
        <f t="shared" si="53"/>
        <v>-1.8566755558623749E-2</v>
      </c>
      <c r="N198">
        <f>VLOOKUP(A198,'10_EuroBond'!$A:$D,4,0)</f>
        <v>1.3351</v>
      </c>
      <c r="O198">
        <f>VLOOKUP(A198,'10_US_Bond'!$A:$B,2,0)</f>
        <v>2.2000000000000002</v>
      </c>
      <c r="P198">
        <f t="shared" si="47"/>
        <v>1.647816642948094</v>
      </c>
      <c r="Q198">
        <f t="shared" si="54"/>
        <v>2.2761938284641561</v>
      </c>
      <c r="R198">
        <f t="shared" si="55"/>
        <v>-0.62837718551606203</v>
      </c>
      <c r="S198">
        <f>VLOOKUP(A198,US_M3!$A:$B,2,0)</f>
        <v>11934100000000</v>
      </c>
      <c r="T198">
        <f>VLOOKUP(A198,EU_M3!$A:$D,4,0)</f>
        <v>10555206</v>
      </c>
      <c r="U198">
        <f t="shared" si="48"/>
        <v>1130636.3892850599</v>
      </c>
      <c r="V198">
        <f t="shared" si="56"/>
        <v>1129479.2616046532</v>
      </c>
      <c r="W198">
        <f t="shared" si="57"/>
        <v>1157.1276804066729</v>
      </c>
      <c r="X198">
        <f>VLOOKUP(A198,us_uk!$A:$B,2,0)</f>
        <v>1.5456000000000001</v>
      </c>
      <c r="Y198">
        <f t="shared" si="58"/>
        <v>1.4967999999999999</v>
      </c>
      <c r="Z198">
        <f t="shared" si="59"/>
        <v>4.8800000000000177E-2</v>
      </c>
    </row>
    <row r="199" spans="1:26" x14ac:dyDescent="0.25">
      <c r="A199" s="3">
        <v>42156</v>
      </c>
      <c r="B199">
        <f>VLOOKUP(A199,FX!$A:$B,2,0)</f>
        <v>1.1226</v>
      </c>
      <c r="C199">
        <f t="shared" si="49"/>
        <v>5.9000000000000163E-3</v>
      </c>
      <c r="D199">
        <f>VLOOKUP($A199,US_CPI!$A:$B,2,0)</f>
        <v>238.63800000000001</v>
      </c>
      <c r="E199">
        <f>VLOOKUP(A199,HCPI!$A:$B,2,0)</f>
        <v>100.6</v>
      </c>
      <c r="F199">
        <f t="shared" si="45"/>
        <v>2.372147117296223</v>
      </c>
      <c r="G199" s="20">
        <f t="shared" si="50"/>
        <v>2.3636318457409802</v>
      </c>
      <c r="H199" s="20">
        <f t="shared" si="51"/>
        <v>8.5152715552427871E-3</v>
      </c>
      <c r="I199">
        <f>VLOOKUP(A199,US_Bal_Trade!$A:$B,2,0)</f>
        <v>-42973</v>
      </c>
      <c r="J199">
        <f>VLOOKUP(A199,CA_EU!$A:$D,4,0)</f>
        <v>29188</v>
      </c>
      <c r="K199">
        <f t="shared" si="46"/>
        <v>-1.4722831300534467</v>
      </c>
      <c r="L199">
        <f t="shared" si="52"/>
        <v>-1.5982970596427009</v>
      </c>
      <c r="M199">
        <f t="shared" si="53"/>
        <v>0.12601392958925417</v>
      </c>
      <c r="N199">
        <f>VLOOKUP(A199,'10_EuroBond'!$A:$D,4,0)</f>
        <v>1.6688000000000001</v>
      </c>
      <c r="O199">
        <f>VLOOKUP(A199,'10_US_Bond'!$A:$B,2,0)</f>
        <v>2.36</v>
      </c>
      <c r="P199">
        <f t="shared" si="47"/>
        <v>1.4141898370086288</v>
      </c>
      <c r="Q199">
        <f t="shared" si="54"/>
        <v>1.647816642948094</v>
      </c>
      <c r="R199">
        <f t="shared" si="55"/>
        <v>-0.23362680593946528</v>
      </c>
      <c r="S199">
        <f>VLOOKUP(A199,US_M3!$A:$B,2,0)</f>
        <v>11978700000000</v>
      </c>
      <c r="T199">
        <f>VLOOKUP(A199,EU_M3!$A:$D,4,0)</f>
        <v>10575843</v>
      </c>
      <c r="U199">
        <f t="shared" si="48"/>
        <v>1132647.2981870098</v>
      </c>
      <c r="V199">
        <f t="shared" si="56"/>
        <v>1130636.3892850599</v>
      </c>
      <c r="W199">
        <f t="shared" si="57"/>
        <v>2010.9089019498788</v>
      </c>
      <c r="X199">
        <f>VLOOKUP(A199,us_uk!$A:$B,2,0)</f>
        <v>1.5576000000000001</v>
      </c>
      <c r="Y199">
        <f t="shared" si="58"/>
        <v>1.5456000000000001</v>
      </c>
      <c r="Z199">
        <f t="shared" si="59"/>
        <v>1.2000000000000011E-2</v>
      </c>
    </row>
    <row r="200" spans="1:26" x14ac:dyDescent="0.25">
      <c r="A200" s="3">
        <v>42186</v>
      </c>
      <c r="B200">
        <f>VLOOKUP(A200,FX!$A:$B,2,0)</f>
        <v>1.0996999999999999</v>
      </c>
      <c r="C200">
        <f t="shared" si="49"/>
        <v>-2.2900000000000142E-2</v>
      </c>
      <c r="D200">
        <f>VLOOKUP($A200,US_CPI!$A:$B,2,0)</f>
        <v>238.654</v>
      </c>
      <c r="E200">
        <f>VLOOKUP(A200,HCPI!$A:$B,2,0)</f>
        <v>99.96</v>
      </c>
      <c r="F200">
        <f t="shared" si="45"/>
        <v>2.3874949979992</v>
      </c>
      <c r="G200" s="20">
        <f t="shared" si="50"/>
        <v>2.372147117296223</v>
      </c>
      <c r="H200" s="20">
        <f t="shared" si="51"/>
        <v>1.534788070297699E-2</v>
      </c>
      <c r="I200">
        <f>VLOOKUP(A200,US_Bal_Trade!$A:$B,2,0)</f>
        <v>-39900</v>
      </c>
      <c r="J200">
        <f>VLOOKUP(A200,CA_EU!$A:$D,4,0)</f>
        <v>31321</v>
      </c>
      <c r="K200">
        <f t="shared" si="46"/>
        <v>-1.2739056862807701</v>
      </c>
      <c r="L200">
        <f t="shared" si="52"/>
        <v>-1.4722831300534467</v>
      </c>
      <c r="M200">
        <f t="shared" si="53"/>
        <v>0.19837744377267663</v>
      </c>
      <c r="N200">
        <f>VLOOKUP(A200,'10_EuroBond'!$A:$D,4,0)</f>
        <v>1.5298</v>
      </c>
      <c r="O200">
        <f>VLOOKUP(A200,'10_US_Bond'!$A:$B,2,0)</f>
        <v>2.3199999999999998</v>
      </c>
      <c r="P200">
        <f t="shared" si="47"/>
        <v>1.5165381095568047</v>
      </c>
      <c r="Q200">
        <f t="shared" si="54"/>
        <v>1.4141898370086288</v>
      </c>
      <c r="R200">
        <f t="shared" si="55"/>
        <v>0.10234827254817591</v>
      </c>
      <c r="S200">
        <f>VLOOKUP(A200,US_M3!$A:$B,2,0)</f>
        <v>12032300000000</v>
      </c>
      <c r="T200">
        <f>VLOOKUP(A200,EU_M3!$A:$D,4,0)</f>
        <v>10644206</v>
      </c>
      <c r="U200">
        <f t="shared" si="48"/>
        <v>1130408.4118627543</v>
      </c>
      <c r="V200">
        <f t="shared" si="56"/>
        <v>1132647.2981870098</v>
      </c>
      <c r="W200">
        <f t="shared" si="57"/>
        <v>-2238.8863242554944</v>
      </c>
      <c r="X200">
        <f>VLOOKUP(A200,us_uk!$A:$B,2,0)</f>
        <v>1.556</v>
      </c>
      <c r="Y200">
        <f t="shared" si="58"/>
        <v>1.5576000000000001</v>
      </c>
      <c r="Z200">
        <f t="shared" si="59"/>
        <v>-1.6000000000000458E-3</v>
      </c>
    </row>
    <row r="201" spans="1:26" x14ac:dyDescent="0.25">
      <c r="A201" s="3">
        <v>42217</v>
      </c>
      <c r="B201">
        <f>VLOOKUP(A201,FX!$A:$B,2,0)</f>
        <v>1.1135999999999999</v>
      </c>
      <c r="C201">
        <f t="shared" si="49"/>
        <v>1.3900000000000023E-2</v>
      </c>
      <c r="D201">
        <f>VLOOKUP($A201,US_CPI!$A:$B,2,0)</f>
        <v>238.316</v>
      </c>
      <c r="E201">
        <f>VLOOKUP(A201,HCPI!$A:$B,2,0)</f>
        <v>99.97</v>
      </c>
      <c r="F201">
        <f t="shared" si="45"/>
        <v>2.3838751625487649</v>
      </c>
      <c r="G201" s="20">
        <f t="shared" si="50"/>
        <v>2.3874949979992</v>
      </c>
      <c r="H201" s="20">
        <f t="shared" si="51"/>
        <v>-3.6198354504350938E-3</v>
      </c>
      <c r="I201">
        <f>VLOOKUP(A201,US_Bal_Trade!$A:$B,2,0)</f>
        <v>-44639</v>
      </c>
      <c r="J201">
        <f>VLOOKUP(A201,CA_EU!$A:$D,4,0)</f>
        <v>27238</v>
      </c>
      <c r="K201">
        <f t="shared" si="46"/>
        <v>-1.6388501358396359</v>
      </c>
      <c r="L201">
        <f t="shared" si="52"/>
        <v>-1.2739056862807701</v>
      </c>
      <c r="M201">
        <f t="shared" si="53"/>
        <v>-0.36494444955886585</v>
      </c>
      <c r="N201">
        <f>VLOOKUP(A201,'10_EuroBond'!$A:$D,4,0)</f>
        <v>1.3932</v>
      </c>
      <c r="O201">
        <f>VLOOKUP(A201,'10_US_Bond'!$A:$B,2,0)</f>
        <v>2.17</v>
      </c>
      <c r="P201">
        <f t="shared" si="47"/>
        <v>1.5575653172552397</v>
      </c>
      <c r="Q201">
        <f t="shared" si="54"/>
        <v>1.5165381095568047</v>
      </c>
      <c r="R201">
        <f t="shared" si="55"/>
        <v>4.1027207698435042E-2</v>
      </c>
      <c r="S201">
        <f>VLOOKUP(A201,US_M3!$A:$B,2,0)</f>
        <v>12083300000000</v>
      </c>
      <c r="T201">
        <f>VLOOKUP(A201,EU_M3!$A:$D,4,0)</f>
        <v>10663357</v>
      </c>
      <c r="U201">
        <f t="shared" si="48"/>
        <v>1133160.9736033408</v>
      </c>
      <c r="V201">
        <f t="shared" si="56"/>
        <v>1130408.4118627543</v>
      </c>
      <c r="W201">
        <f t="shared" si="57"/>
        <v>2752.5617405865341</v>
      </c>
      <c r="X201">
        <f>VLOOKUP(A201,us_uk!$A:$B,2,0)</f>
        <v>1.5578000000000001</v>
      </c>
      <c r="Y201">
        <f t="shared" si="58"/>
        <v>1.556</v>
      </c>
      <c r="Z201">
        <f t="shared" si="59"/>
        <v>1.8000000000000238E-3</v>
      </c>
    </row>
    <row r="202" spans="1:26" x14ac:dyDescent="0.25">
      <c r="A202" s="3">
        <v>42248</v>
      </c>
      <c r="B202">
        <f>VLOOKUP(A202,FX!$A:$B,2,0)</f>
        <v>1.1229</v>
      </c>
      <c r="C202">
        <f t="shared" si="49"/>
        <v>9.300000000000086E-3</v>
      </c>
      <c r="D202">
        <f>VLOOKUP($A202,US_CPI!$A:$B,2,0)</f>
        <v>237.94499999999999</v>
      </c>
      <c r="E202">
        <f>VLOOKUP(A202,HCPI!$A:$B,2,0)</f>
        <v>100.19</v>
      </c>
      <c r="F202">
        <f t="shared" si="45"/>
        <v>2.374937618524803</v>
      </c>
      <c r="G202" s="20">
        <f t="shared" si="50"/>
        <v>2.3838751625487649</v>
      </c>
      <c r="H202" s="20">
        <f t="shared" si="51"/>
        <v>-8.937544023961852E-3</v>
      </c>
      <c r="I202">
        <f>VLOOKUP(A202,US_Bal_Trade!$A:$B,2,0)</f>
        <v>-41072</v>
      </c>
      <c r="J202">
        <f>VLOOKUP(A202,CA_EU!$A:$D,4,0)</f>
        <v>32276</v>
      </c>
      <c r="K202">
        <f t="shared" si="46"/>
        <v>-1.2725244763911265</v>
      </c>
      <c r="L202">
        <f t="shared" si="52"/>
        <v>-1.6388501358396359</v>
      </c>
      <c r="M202">
        <f t="shared" si="53"/>
        <v>0.36632565944850937</v>
      </c>
      <c r="N202">
        <f>VLOOKUP(A202,'10_EuroBond'!$A:$D,4,0)</f>
        <v>1.4823</v>
      </c>
      <c r="O202">
        <f>VLOOKUP(A202,'10_US_Bond'!$A:$B,2,0)</f>
        <v>2.17</v>
      </c>
      <c r="P202">
        <f t="shared" si="47"/>
        <v>1.4639411725021925</v>
      </c>
      <c r="Q202">
        <f t="shared" si="54"/>
        <v>1.5575653172552397</v>
      </c>
      <c r="R202">
        <f t="shared" si="55"/>
        <v>-9.3624144753047256E-2</v>
      </c>
      <c r="S202">
        <f>VLOOKUP(A202,US_M3!$A:$B,2,0)</f>
        <v>12136300000000</v>
      </c>
      <c r="T202">
        <f>VLOOKUP(A202,EU_M3!$A:$D,4,0)</f>
        <v>10701872</v>
      </c>
      <c r="U202">
        <f t="shared" si="48"/>
        <v>1134035.2416848193</v>
      </c>
      <c r="V202">
        <f t="shared" si="56"/>
        <v>1133160.9736033408</v>
      </c>
      <c r="W202">
        <f t="shared" si="57"/>
        <v>874.26808147854172</v>
      </c>
      <c r="X202">
        <f>VLOOKUP(A202,us_uk!$A:$B,2,0)</f>
        <v>1.5338000000000001</v>
      </c>
      <c r="Y202">
        <f t="shared" si="58"/>
        <v>1.5578000000000001</v>
      </c>
      <c r="Z202">
        <f t="shared" si="59"/>
        <v>-2.4000000000000021E-2</v>
      </c>
    </row>
    <row r="203" spans="1:26" x14ac:dyDescent="0.25">
      <c r="A203" s="3">
        <v>42278</v>
      </c>
      <c r="B203">
        <f>VLOOKUP(A203,FX!$A:$B,2,0)</f>
        <v>1.1228</v>
      </c>
      <c r="C203">
        <f t="shared" si="49"/>
        <v>-9.9999999999988987E-5</v>
      </c>
      <c r="D203">
        <f>VLOOKUP($A203,US_CPI!$A:$B,2,0)</f>
        <v>237.83799999999999</v>
      </c>
      <c r="E203">
        <f>VLOOKUP(A203,HCPI!$A:$B,2,0)</f>
        <v>100.34</v>
      </c>
      <c r="F203">
        <f t="shared" si="45"/>
        <v>2.370320908909707</v>
      </c>
      <c r="G203" s="20">
        <f t="shared" si="50"/>
        <v>2.374937618524803</v>
      </c>
      <c r="H203" s="20">
        <f t="shared" si="51"/>
        <v>-4.6167096150959708E-3</v>
      </c>
      <c r="I203">
        <f>VLOOKUP(A203,US_Bal_Trade!$A:$B,2,0)</f>
        <v>-41600</v>
      </c>
      <c r="J203">
        <f>VLOOKUP(A203,CA_EU!$A:$D,4,0)</f>
        <v>26681</v>
      </c>
      <c r="K203">
        <f t="shared" si="46"/>
        <v>-1.5591619504516323</v>
      </c>
      <c r="L203">
        <f t="shared" si="52"/>
        <v>-1.2725244763911265</v>
      </c>
      <c r="M203">
        <f t="shared" si="53"/>
        <v>-0.28663747406050577</v>
      </c>
      <c r="N203">
        <f>VLOOKUP(A203,'10_EuroBond'!$A:$D,4,0)</f>
        <v>1.2024999999999999</v>
      </c>
      <c r="O203">
        <f>VLOOKUP(A203,'10_US_Bond'!$A:$B,2,0)</f>
        <v>2.0699999999999998</v>
      </c>
      <c r="P203">
        <f t="shared" si="47"/>
        <v>1.7214137214137215</v>
      </c>
      <c r="Q203">
        <f t="shared" si="54"/>
        <v>1.4639411725021925</v>
      </c>
      <c r="R203">
        <f t="shared" si="55"/>
        <v>0.25747254891152904</v>
      </c>
      <c r="S203">
        <f>VLOOKUP(A203,US_M3!$A:$B,2,0)</f>
        <v>12149500000000</v>
      </c>
      <c r="T203">
        <f>VLOOKUP(A203,EU_M3!$A:$D,4,0)</f>
        <v>10776652</v>
      </c>
      <c r="U203">
        <f t="shared" si="48"/>
        <v>1127390.955929541</v>
      </c>
      <c r="V203">
        <f t="shared" si="56"/>
        <v>1134035.2416848193</v>
      </c>
      <c r="W203">
        <f t="shared" si="57"/>
        <v>-6644.2857552783098</v>
      </c>
      <c r="X203">
        <f>VLOOKUP(A203,us_uk!$A:$B,2,0)</f>
        <v>1.5343</v>
      </c>
      <c r="Y203">
        <f t="shared" si="58"/>
        <v>1.5338000000000001</v>
      </c>
      <c r="Z203">
        <f t="shared" si="59"/>
        <v>4.9999999999994493E-4</v>
      </c>
    </row>
    <row r="204" spans="1:26" x14ac:dyDescent="0.25">
      <c r="A204" s="3">
        <v>42309</v>
      </c>
      <c r="B204">
        <f>VLOOKUP(A204,FX!$A:$B,2,0)</f>
        <v>1.0727</v>
      </c>
      <c r="C204">
        <f t="shared" si="49"/>
        <v>-5.0100000000000033E-2</v>
      </c>
      <c r="D204">
        <f>VLOOKUP($A204,US_CPI!$A:$B,2,0)</f>
        <v>237.33600000000001</v>
      </c>
      <c r="E204">
        <f>VLOOKUP(A204,HCPI!$A:$B,2,0)</f>
        <v>100.19</v>
      </c>
      <c r="F204">
        <f t="shared" si="45"/>
        <v>2.3688591675815953</v>
      </c>
      <c r="G204" s="20">
        <f t="shared" si="50"/>
        <v>2.370320908909707</v>
      </c>
      <c r="H204" s="20">
        <f t="shared" si="51"/>
        <v>-1.4617413281117209E-3</v>
      </c>
      <c r="I204">
        <f>VLOOKUP(A204,US_Bal_Trade!$A:$B,2,0)</f>
        <v>-41122</v>
      </c>
      <c r="J204">
        <f>VLOOKUP(A204,CA_EU!$A:$D,4,0)</f>
        <v>27931</v>
      </c>
      <c r="K204">
        <f t="shared" si="46"/>
        <v>-1.4722709534209302</v>
      </c>
      <c r="L204">
        <f t="shared" si="52"/>
        <v>-1.5591619504516323</v>
      </c>
      <c r="M204">
        <f t="shared" si="53"/>
        <v>8.6890997030702133E-2</v>
      </c>
      <c r="N204">
        <f>VLOOKUP(A204,'10_EuroBond'!$A:$D,4,0)</f>
        <v>1.1552</v>
      </c>
      <c r="O204">
        <f>VLOOKUP(A204,'10_US_Bond'!$A:$B,2,0)</f>
        <v>2.2599999999999998</v>
      </c>
      <c r="P204">
        <f t="shared" si="47"/>
        <v>1.956371191135734</v>
      </c>
      <c r="Q204">
        <f t="shared" si="54"/>
        <v>1.7214137214137215</v>
      </c>
      <c r="R204">
        <f t="shared" si="55"/>
        <v>0.23495746972201248</v>
      </c>
      <c r="S204">
        <f>VLOOKUP(A204,US_M3!$A:$B,2,0)</f>
        <v>12251700000000</v>
      </c>
      <c r="T204">
        <f>VLOOKUP(A204,EU_M3!$A:$D,4,0)</f>
        <v>10834755</v>
      </c>
      <c r="U204">
        <f t="shared" si="48"/>
        <v>1130777.7610107474</v>
      </c>
      <c r="V204">
        <f t="shared" si="56"/>
        <v>1127390.955929541</v>
      </c>
      <c r="W204">
        <f t="shared" si="57"/>
        <v>3386.8050812063739</v>
      </c>
      <c r="X204">
        <f>VLOOKUP(A204,us_uk!$A:$B,2,0)</f>
        <v>1.5194000000000001</v>
      </c>
      <c r="Y204">
        <f t="shared" si="58"/>
        <v>1.5343</v>
      </c>
      <c r="Z204">
        <f t="shared" si="59"/>
        <v>-1.4899999999999913E-2</v>
      </c>
    </row>
    <row r="205" spans="1:26" x14ac:dyDescent="0.25">
      <c r="A205" s="3">
        <v>42339</v>
      </c>
      <c r="B205">
        <f>VLOOKUP(A205,FX!$A:$B,2,0)</f>
        <v>1.0889</v>
      </c>
      <c r="C205">
        <f t="shared" si="49"/>
        <v>1.6199999999999992E-2</v>
      </c>
      <c r="D205">
        <f>VLOOKUP($A205,US_CPI!$A:$B,2,0)</f>
        <v>236.52500000000001</v>
      </c>
      <c r="E205">
        <f>VLOOKUP(A205,HCPI!$A:$B,2,0)</f>
        <v>100.17</v>
      </c>
      <c r="F205">
        <f t="shared" si="45"/>
        <v>2.3612358989717479</v>
      </c>
      <c r="G205" s="20">
        <f t="shared" si="50"/>
        <v>2.3688591675815953</v>
      </c>
      <c r="H205" s="20">
        <f t="shared" si="51"/>
        <v>-7.6232686098474112E-3</v>
      </c>
      <c r="I205">
        <f>VLOOKUP(A205,US_Bal_Trade!$A:$B,2,0)</f>
        <v>-41487</v>
      </c>
      <c r="J205">
        <f>VLOOKUP(A205,CA_EU!$A:$D,4,0)</f>
        <v>27565</v>
      </c>
      <c r="K205">
        <f t="shared" si="46"/>
        <v>-1.50506076546345</v>
      </c>
      <c r="L205">
        <f t="shared" si="52"/>
        <v>-1.4722709534209302</v>
      </c>
      <c r="M205">
        <f t="shared" si="53"/>
        <v>-3.278981204251985E-2</v>
      </c>
      <c r="N205">
        <f>VLOOKUP(A205,'10_EuroBond'!$A:$D,4,0)</f>
        <v>1.1947000000000001</v>
      </c>
      <c r="O205">
        <f>VLOOKUP(A205,'10_US_Bond'!$A:$B,2,0)</f>
        <v>2.2400000000000002</v>
      </c>
      <c r="P205">
        <f t="shared" si="47"/>
        <v>1.8749476856114506</v>
      </c>
      <c r="Q205">
        <f t="shared" si="54"/>
        <v>1.956371191135734</v>
      </c>
      <c r="R205">
        <f t="shared" si="55"/>
        <v>-8.1423505524283346E-2</v>
      </c>
      <c r="S205">
        <f>VLOOKUP(A205,US_M3!$A:$B,2,0)</f>
        <v>12311900000000</v>
      </c>
      <c r="T205">
        <f>VLOOKUP(A205,EU_M3!$A:$D,4,0)</f>
        <v>10831052</v>
      </c>
      <c r="U205">
        <f t="shared" si="48"/>
        <v>1136722.4531836796</v>
      </c>
      <c r="V205">
        <f t="shared" si="56"/>
        <v>1130777.7610107474</v>
      </c>
      <c r="W205">
        <f t="shared" si="57"/>
        <v>5944.6921729322057</v>
      </c>
      <c r="X205">
        <f>VLOOKUP(A205,us_uk!$A:$B,2,0)</f>
        <v>1.4981</v>
      </c>
      <c r="Y205">
        <f t="shared" si="58"/>
        <v>1.5194000000000001</v>
      </c>
      <c r="Z205">
        <f t="shared" si="59"/>
        <v>-2.1300000000000097E-2</v>
      </c>
    </row>
    <row r="206" spans="1:26" x14ac:dyDescent="0.25">
      <c r="A206" s="3">
        <v>42370</v>
      </c>
      <c r="B206">
        <f>VLOOKUP(A206,FX!$A:$B,2,0)</f>
        <v>1.0854999999999999</v>
      </c>
      <c r="C206">
        <f t="shared" si="49"/>
        <v>-3.4000000000000696E-3</v>
      </c>
      <c r="D206">
        <f>VLOOKUP($A206,US_CPI!$A:$B,2,0)</f>
        <v>236.916</v>
      </c>
      <c r="E206">
        <f>VLOOKUP(A206,HCPI!$A:$B,2,0)</f>
        <v>98.72</v>
      </c>
      <c r="F206">
        <f t="shared" si="45"/>
        <v>2.3998784440842789</v>
      </c>
      <c r="G206" s="20">
        <f t="shared" si="50"/>
        <v>2.3612358989717479</v>
      </c>
      <c r="H206" s="20">
        <f t="shared" si="51"/>
        <v>3.8642545112530957E-2</v>
      </c>
      <c r="I206">
        <f>VLOOKUP(A206,US_Bal_Trade!$A:$B,2,0)</f>
        <v>-43356</v>
      </c>
      <c r="J206">
        <f>VLOOKUP(A206,CA_EU!$A:$D,4,0)</f>
        <v>34893</v>
      </c>
      <c r="K206">
        <f t="shared" si="46"/>
        <v>-1.2425414839652653</v>
      </c>
      <c r="L206">
        <f t="shared" si="52"/>
        <v>-1.50506076546345</v>
      </c>
      <c r="M206">
        <f t="shared" si="53"/>
        <v>0.26251928149818471</v>
      </c>
      <c r="N206">
        <f>VLOOKUP(A206,'10_EuroBond'!$A:$D,4,0)</f>
        <v>1.1142000000000001</v>
      </c>
      <c r="O206">
        <f>VLOOKUP(A206,'10_US_Bond'!$A:$B,2,0)</f>
        <v>2.09</v>
      </c>
      <c r="P206">
        <f t="shared" si="47"/>
        <v>1.8757853168192422</v>
      </c>
      <c r="Q206">
        <f t="shared" si="54"/>
        <v>1.8749476856114506</v>
      </c>
      <c r="R206">
        <f t="shared" si="55"/>
        <v>8.3763120779156708E-4</v>
      </c>
      <c r="S206">
        <f>VLOOKUP(A206,US_M3!$A:$B,2,0)</f>
        <v>12442000000000</v>
      </c>
      <c r="T206">
        <f>VLOOKUP(A206,EU_M3!$A:$D,4,0)</f>
        <v>10911205</v>
      </c>
      <c r="U206">
        <f t="shared" si="48"/>
        <v>1140295.6868650164</v>
      </c>
      <c r="V206">
        <f t="shared" si="56"/>
        <v>1136722.4531836796</v>
      </c>
      <c r="W206">
        <f t="shared" si="57"/>
        <v>3573.2336813367438</v>
      </c>
      <c r="X206">
        <f>VLOOKUP(A206,us_uk!$A:$B,2,0)</f>
        <v>1.4392</v>
      </c>
      <c r="Y206">
        <f t="shared" si="58"/>
        <v>1.4981</v>
      </c>
      <c r="Z206">
        <f t="shared" si="59"/>
        <v>-5.8899999999999952E-2</v>
      </c>
    </row>
    <row r="207" spans="1:26" x14ac:dyDescent="0.25">
      <c r="A207" s="3">
        <v>42401</v>
      </c>
      <c r="B207">
        <f>VLOOKUP(A207,FX!$A:$B,2,0)</f>
        <v>1.1092</v>
      </c>
      <c r="C207">
        <f t="shared" si="49"/>
        <v>2.3700000000000054E-2</v>
      </c>
      <c r="D207">
        <f>VLOOKUP($A207,US_CPI!$A:$B,2,0)</f>
        <v>237.11099999999999</v>
      </c>
      <c r="E207">
        <f>VLOOKUP(A207,HCPI!$A:$B,2,0)</f>
        <v>98.88</v>
      </c>
      <c r="F207">
        <f t="shared" si="45"/>
        <v>2.3979672330097088</v>
      </c>
      <c r="G207" s="20">
        <f t="shared" si="50"/>
        <v>2.3998784440842789</v>
      </c>
      <c r="H207" s="20">
        <f t="shared" si="51"/>
        <v>-1.9112110745700406E-3</v>
      </c>
      <c r="I207">
        <f>VLOOKUP(A207,US_Bal_Trade!$A:$B,2,0)</f>
        <v>-45588</v>
      </c>
      <c r="J207">
        <f>VLOOKUP(A207,CA_EU!$A:$D,4,0)</f>
        <v>28269</v>
      </c>
      <c r="K207">
        <f t="shared" si="46"/>
        <v>-1.6126498991828504</v>
      </c>
      <c r="L207">
        <f t="shared" si="52"/>
        <v>-1.2425414839652653</v>
      </c>
      <c r="M207">
        <f t="shared" si="53"/>
        <v>-0.37010841521758508</v>
      </c>
      <c r="N207">
        <f>VLOOKUP(A207,'10_EuroBond'!$A:$D,4,0)</f>
        <v>1.0403</v>
      </c>
      <c r="O207">
        <f>VLOOKUP(A207,'10_US_Bond'!$A:$B,2,0)</f>
        <v>1.78</v>
      </c>
      <c r="P207">
        <f t="shared" si="47"/>
        <v>1.7110448908968567</v>
      </c>
      <c r="Q207">
        <f t="shared" si="54"/>
        <v>1.8757853168192422</v>
      </c>
      <c r="R207">
        <f t="shared" si="55"/>
        <v>-0.16474042592238547</v>
      </c>
      <c r="S207">
        <f>VLOOKUP(A207,US_M3!$A:$B,2,0)</f>
        <v>12510400000000</v>
      </c>
      <c r="T207">
        <f>VLOOKUP(A207,EU_M3!$A:$D,4,0)</f>
        <v>10958599</v>
      </c>
      <c r="U207">
        <f t="shared" si="48"/>
        <v>1141605.7837320263</v>
      </c>
      <c r="V207">
        <f t="shared" si="56"/>
        <v>1140295.6868650164</v>
      </c>
      <c r="W207">
        <f t="shared" si="57"/>
        <v>1310.0968670099974</v>
      </c>
      <c r="X207">
        <f>VLOOKUP(A207,us_uk!$A:$B,2,0)</f>
        <v>1.429</v>
      </c>
      <c r="Y207">
        <f t="shared" si="58"/>
        <v>1.4392</v>
      </c>
      <c r="Z207">
        <f t="shared" si="59"/>
        <v>-1.0199999999999987E-2</v>
      </c>
    </row>
    <row r="208" spans="1:26" x14ac:dyDescent="0.25">
      <c r="A208" s="3">
        <v>42430</v>
      </c>
      <c r="B208">
        <f>VLOOKUP(A208,FX!$A:$B,2,0)</f>
        <v>1.1133999999999999</v>
      </c>
      <c r="C208">
        <f t="shared" si="49"/>
        <v>4.1999999999999815E-3</v>
      </c>
      <c r="D208">
        <f>VLOOKUP($A208,US_CPI!$A:$B,2,0)</f>
        <v>238.13200000000001</v>
      </c>
      <c r="E208">
        <f>VLOOKUP(A208,HCPI!$A:$B,2,0)</f>
        <v>100.11</v>
      </c>
      <c r="F208">
        <f t="shared" si="45"/>
        <v>2.3787034262311457</v>
      </c>
      <c r="G208" s="20">
        <f t="shared" si="50"/>
        <v>2.3979672330097088</v>
      </c>
      <c r="H208" s="20">
        <f t="shared" si="51"/>
        <v>-1.9263806778563097E-2</v>
      </c>
      <c r="I208">
        <f>VLOOKUP(A208,US_Bal_Trade!$A:$B,2,0)</f>
        <v>-37259</v>
      </c>
      <c r="J208">
        <f>VLOOKUP(A208,CA_EU!$A:$D,4,0)</f>
        <v>30831</v>
      </c>
      <c r="K208">
        <f t="shared" si="46"/>
        <v>-1.2084914534072848</v>
      </c>
      <c r="L208">
        <f t="shared" si="52"/>
        <v>-1.6126498991828504</v>
      </c>
      <c r="M208">
        <f t="shared" si="53"/>
        <v>0.40415844577556559</v>
      </c>
      <c r="N208">
        <f>VLOOKUP(A208,'10_EuroBond'!$A:$D,4,0)</f>
        <v>0.93140000000000001</v>
      </c>
      <c r="O208">
        <f>VLOOKUP(A208,'10_US_Bond'!$A:$B,2,0)</f>
        <v>1.89</v>
      </c>
      <c r="P208">
        <f t="shared" si="47"/>
        <v>2.0292033497960058</v>
      </c>
      <c r="Q208">
        <f t="shared" si="54"/>
        <v>1.7110448908968567</v>
      </c>
      <c r="R208">
        <f t="shared" si="55"/>
        <v>0.31815845889914907</v>
      </c>
      <c r="S208">
        <f>VLOOKUP(A208,US_M3!$A:$B,2,0)</f>
        <v>12582300000000</v>
      </c>
      <c r="T208">
        <f>VLOOKUP(A208,EU_M3!$A:$D,4,0)</f>
        <v>10993104</v>
      </c>
      <c r="U208">
        <f t="shared" si="48"/>
        <v>1144562.9914899378</v>
      </c>
      <c r="V208">
        <f t="shared" si="56"/>
        <v>1141605.7837320263</v>
      </c>
      <c r="W208">
        <f t="shared" si="57"/>
        <v>2957.207757911412</v>
      </c>
      <c r="X208">
        <f>VLOOKUP(A208,us_uk!$A:$B,2,0)</f>
        <v>1.4249000000000001</v>
      </c>
      <c r="Y208">
        <f t="shared" si="58"/>
        <v>1.429</v>
      </c>
      <c r="Z208">
        <f t="shared" si="59"/>
        <v>-4.0999999999999925E-3</v>
      </c>
    </row>
    <row r="209" spans="1:26" x14ac:dyDescent="0.25">
      <c r="A209" s="3">
        <v>42461</v>
      </c>
      <c r="B209">
        <f>VLOOKUP(A209,FX!$A:$B,2,0)</f>
        <v>1.1346000000000001</v>
      </c>
      <c r="C209">
        <f t="shared" si="49"/>
        <v>2.1200000000000108E-2</v>
      </c>
      <c r="D209">
        <f>VLOOKUP($A209,US_CPI!$A:$B,2,0)</f>
        <v>239.261</v>
      </c>
      <c r="E209">
        <f>VLOOKUP(A209,HCPI!$A:$B,2,0)</f>
        <v>100.15</v>
      </c>
      <c r="F209">
        <f t="shared" si="45"/>
        <v>2.3890264603095357</v>
      </c>
      <c r="G209" s="20">
        <f t="shared" si="50"/>
        <v>2.3787034262311457</v>
      </c>
      <c r="H209" s="20">
        <f t="shared" si="51"/>
        <v>1.032303407838997E-2</v>
      </c>
      <c r="I209">
        <f>VLOOKUP(A209,US_Bal_Trade!$A:$B,2,0)</f>
        <v>-38544</v>
      </c>
      <c r="J209">
        <f>VLOOKUP(A209,CA_EU!$A:$D,4,0)</f>
        <v>37317</v>
      </c>
      <c r="K209">
        <f t="shared" si="46"/>
        <v>-1.0328804566283463</v>
      </c>
      <c r="L209">
        <f t="shared" si="52"/>
        <v>-1.2084914534072848</v>
      </c>
      <c r="M209">
        <f t="shared" si="53"/>
        <v>0.17561099677893854</v>
      </c>
      <c r="N209">
        <f>VLOOKUP(A209,'10_EuroBond'!$A:$D,4,0)</f>
        <v>0.96260000000000001</v>
      </c>
      <c r="O209">
        <f>VLOOKUP(A209,'10_US_Bond'!$A:$B,2,0)</f>
        <v>1.81</v>
      </c>
      <c r="P209">
        <f t="shared" si="47"/>
        <v>1.8803241221691254</v>
      </c>
      <c r="Q209">
        <f t="shared" si="54"/>
        <v>2.0292033497960058</v>
      </c>
      <c r="R209">
        <f t="shared" si="55"/>
        <v>-0.14887922762688044</v>
      </c>
      <c r="S209">
        <f>VLOOKUP(A209,US_M3!$A:$B,2,0)</f>
        <v>12668100000000</v>
      </c>
      <c r="T209">
        <f>VLOOKUP(A209,EU_M3!$A:$D,4,0)</f>
        <v>11029330</v>
      </c>
      <c r="U209">
        <f t="shared" si="48"/>
        <v>1148582.9148280085</v>
      </c>
      <c r="V209">
        <f t="shared" si="56"/>
        <v>1144562.9914899378</v>
      </c>
      <c r="W209">
        <f t="shared" si="57"/>
        <v>4019.9233380707446</v>
      </c>
      <c r="X209">
        <f>VLOOKUP(A209,us_uk!$A:$B,2,0)</f>
        <v>1.4319</v>
      </c>
      <c r="Y209">
        <f t="shared" si="58"/>
        <v>1.4249000000000001</v>
      </c>
      <c r="Z209">
        <f t="shared" si="59"/>
        <v>6.9999999999998952E-3</v>
      </c>
    </row>
    <row r="210" spans="1:26" x14ac:dyDescent="0.25">
      <c r="A210" s="3">
        <v>42491</v>
      </c>
      <c r="B210">
        <f>VLOOKUP(A210,FX!$A:$B,2,0)</f>
        <v>1.1312</v>
      </c>
      <c r="C210">
        <f t="shared" si="49"/>
        <v>-3.4000000000000696E-3</v>
      </c>
      <c r="D210">
        <f>VLOOKUP($A210,US_CPI!$A:$B,2,0)</f>
        <v>240.22900000000001</v>
      </c>
      <c r="E210">
        <f>VLOOKUP(A210,HCPI!$A:$B,2,0)</f>
        <v>100.51</v>
      </c>
      <c r="F210">
        <f t="shared" si="45"/>
        <v>2.3901004875136804</v>
      </c>
      <c r="G210" s="20">
        <f t="shared" si="50"/>
        <v>2.3890264603095357</v>
      </c>
      <c r="H210" s="20">
        <f t="shared" si="51"/>
        <v>1.0740272041447341E-3</v>
      </c>
      <c r="I210">
        <f>VLOOKUP(A210,US_Bal_Trade!$A:$B,2,0)</f>
        <v>-42189</v>
      </c>
      <c r="J210">
        <f>VLOOKUP(A210,CA_EU!$A:$D,4,0)</f>
        <v>33245</v>
      </c>
      <c r="K210">
        <f t="shared" si="46"/>
        <v>-1.2690329372838021</v>
      </c>
      <c r="L210">
        <f t="shared" si="52"/>
        <v>-1.0328804566283463</v>
      </c>
      <c r="M210">
        <f t="shared" si="53"/>
        <v>-0.2361524806554558</v>
      </c>
      <c r="N210">
        <f>VLOOKUP(A210,'10_EuroBond'!$A:$D,4,0)</f>
        <v>0.97189999999999999</v>
      </c>
      <c r="O210">
        <f>VLOOKUP(A210,'10_US_Bond'!$A:$B,2,0)</f>
        <v>1.81</v>
      </c>
      <c r="P210">
        <f t="shared" si="47"/>
        <v>1.8623315155880236</v>
      </c>
      <c r="Q210">
        <f t="shared" si="54"/>
        <v>1.8803241221691254</v>
      </c>
      <c r="R210">
        <f t="shared" si="55"/>
        <v>-1.79926065811018E-2</v>
      </c>
      <c r="S210">
        <f>VLOOKUP(A210,US_M3!$A:$B,2,0)</f>
        <v>12742000000000</v>
      </c>
      <c r="T210">
        <f>VLOOKUP(A210,EU_M3!$A:$D,4,0)</f>
        <v>11068064</v>
      </c>
      <c r="U210">
        <f t="shared" si="48"/>
        <v>1151240.1807578995</v>
      </c>
      <c r="V210">
        <f t="shared" si="56"/>
        <v>1148582.9148280085</v>
      </c>
      <c r="W210">
        <f t="shared" si="57"/>
        <v>2657.2659298910294</v>
      </c>
      <c r="X210">
        <f>VLOOKUP(A210,us_uk!$A:$B,2,0)</f>
        <v>1.4523999999999999</v>
      </c>
      <c r="Y210">
        <f t="shared" si="58"/>
        <v>1.4319</v>
      </c>
      <c r="Z210">
        <f t="shared" si="59"/>
        <v>2.0499999999999963E-2</v>
      </c>
    </row>
    <row r="211" spans="1:26" x14ac:dyDescent="0.25">
      <c r="A211" s="3">
        <v>42522</v>
      </c>
      <c r="B211">
        <f>VLOOKUP(A211,FX!$A:$B,2,0)</f>
        <v>1.1232</v>
      </c>
      <c r="C211">
        <f t="shared" si="49"/>
        <v>-8.0000000000000071E-3</v>
      </c>
      <c r="D211">
        <f>VLOOKUP($A211,US_CPI!$A:$B,2,0)</f>
        <v>241.018</v>
      </c>
      <c r="E211">
        <f>VLOOKUP(A211,HCPI!$A:$B,2,0)</f>
        <v>100.68</v>
      </c>
      <c r="F211">
        <f t="shared" si="45"/>
        <v>2.3939014700039727</v>
      </c>
      <c r="G211" s="20">
        <f t="shared" si="50"/>
        <v>2.3901004875136804</v>
      </c>
      <c r="H211" s="20">
        <f t="shared" si="51"/>
        <v>3.8009824902922595E-3</v>
      </c>
      <c r="I211">
        <f>VLOOKUP(A211,US_Bal_Trade!$A:$B,2,0)</f>
        <v>-45073</v>
      </c>
      <c r="J211">
        <f>VLOOKUP(A211,CA_EU!$A:$D,4,0)</f>
        <v>31060</v>
      </c>
      <c r="K211">
        <f t="shared" si="46"/>
        <v>-1.4511590470057953</v>
      </c>
      <c r="L211">
        <f t="shared" si="52"/>
        <v>-1.2690329372838021</v>
      </c>
      <c r="M211">
        <f t="shared" si="53"/>
        <v>-0.18212610972199328</v>
      </c>
      <c r="N211">
        <f>VLOOKUP(A211,'10_EuroBond'!$A:$D,4,0)</f>
        <v>0.87929999999999997</v>
      </c>
      <c r="O211">
        <f>VLOOKUP(A211,'10_US_Bond'!$A:$B,2,0)</f>
        <v>1.64</v>
      </c>
      <c r="P211">
        <f t="shared" si="47"/>
        <v>1.8651199818037074</v>
      </c>
      <c r="Q211">
        <f t="shared" si="54"/>
        <v>1.8623315155880236</v>
      </c>
      <c r="R211">
        <f t="shared" si="55"/>
        <v>2.7884662156838491E-3</v>
      </c>
      <c r="S211">
        <f>VLOOKUP(A211,US_M3!$A:$B,2,0)</f>
        <v>12811100000000</v>
      </c>
      <c r="T211">
        <f>VLOOKUP(A211,EU_M3!$A:$D,4,0)</f>
        <v>11119422</v>
      </c>
      <c r="U211">
        <f t="shared" si="48"/>
        <v>1152137.224398894</v>
      </c>
      <c r="V211">
        <f t="shared" si="56"/>
        <v>1151240.1807578995</v>
      </c>
      <c r="W211">
        <f t="shared" si="57"/>
        <v>897.04364099446684</v>
      </c>
      <c r="X211">
        <f>VLOOKUP(A211,us_uk!$A:$B,2,0)</f>
        <v>1.4197</v>
      </c>
      <c r="Y211">
        <f t="shared" si="58"/>
        <v>1.4523999999999999</v>
      </c>
      <c r="Z211">
        <f t="shared" si="59"/>
        <v>-3.2699999999999951E-2</v>
      </c>
    </row>
    <row r="212" spans="1:26" x14ac:dyDescent="0.25">
      <c r="A212" s="3">
        <v>42552</v>
      </c>
      <c r="B212">
        <f>VLOOKUP(A212,FX!$A:$B,2,0)</f>
        <v>1.1054999999999999</v>
      </c>
      <c r="C212">
        <f t="shared" si="49"/>
        <v>-1.7700000000000049E-2</v>
      </c>
      <c r="D212">
        <f>VLOOKUP($A212,US_CPI!$A:$B,2,0)</f>
        <v>240.62799999999999</v>
      </c>
      <c r="E212">
        <f>VLOOKUP(A212,HCPI!$A:$B,2,0)</f>
        <v>100.12</v>
      </c>
      <c r="F212">
        <f t="shared" si="45"/>
        <v>2.4033959248901318</v>
      </c>
      <c r="G212" s="20">
        <f t="shared" si="50"/>
        <v>2.3939014700039727</v>
      </c>
      <c r="H212" s="20">
        <f t="shared" si="51"/>
        <v>9.4944548861590761E-3</v>
      </c>
      <c r="I212">
        <f>VLOOKUP(A212,US_Bal_Trade!$A:$B,2,0)</f>
        <v>-39691</v>
      </c>
      <c r="J212">
        <f>VLOOKUP(A212,CA_EU!$A:$D,4,0)</f>
        <v>28136</v>
      </c>
      <c r="K212">
        <f t="shared" si="46"/>
        <v>-1.4106838214387263</v>
      </c>
      <c r="L212">
        <f t="shared" si="52"/>
        <v>-1.4511590470057953</v>
      </c>
      <c r="M212">
        <f t="shared" si="53"/>
        <v>4.0475225567069062E-2</v>
      </c>
      <c r="N212">
        <f>VLOOKUP(A212,'10_EuroBond'!$A:$D,4,0)</f>
        <v>0.62129999999999996</v>
      </c>
      <c r="O212">
        <f>VLOOKUP(A212,'10_US_Bond'!$A:$B,2,0)</f>
        <v>1.5</v>
      </c>
      <c r="P212">
        <f t="shared" si="47"/>
        <v>2.4142926122646067</v>
      </c>
      <c r="Q212">
        <f t="shared" si="54"/>
        <v>1.8651199818037074</v>
      </c>
      <c r="R212">
        <f t="shared" si="55"/>
        <v>0.54917263046089926</v>
      </c>
      <c r="S212">
        <f>VLOOKUP(A212,US_M3!$A:$B,2,0)</f>
        <v>12872200000000</v>
      </c>
      <c r="T212">
        <f>VLOOKUP(A212,EU_M3!$A:$D,4,0)</f>
        <v>11180398</v>
      </c>
      <c r="U212">
        <f t="shared" si="48"/>
        <v>1151318.584544128</v>
      </c>
      <c r="V212">
        <f t="shared" si="56"/>
        <v>1152137.224398894</v>
      </c>
      <c r="W212">
        <f t="shared" si="57"/>
        <v>-818.63985476596281</v>
      </c>
      <c r="X212">
        <f>VLOOKUP(A212,us_uk!$A:$B,2,0)</f>
        <v>1.3133999999999999</v>
      </c>
      <c r="Y212">
        <f t="shared" si="58"/>
        <v>1.4197</v>
      </c>
      <c r="Z212">
        <f t="shared" si="59"/>
        <v>-0.10630000000000006</v>
      </c>
    </row>
    <row r="213" spans="1:26" x14ac:dyDescent="0.25">
      <c r="A213" s="3">
        <v>42583</v>
      </c>
      <c r="B213">
        <f>VLOOKUP(A213,FX!$A:$B,2,0)</f>
        <v>1.1207</v>
      </c>
      <c r="C213">
        <f t="shared" si="49"/>
        <v>1.5200000000000102E-2</v>
      </c>
      <c r="D213">
        <f>VLOOKUP($A213,US_CPI!$A:$B,2,0)</f>
        <v>240.84899999999999</v>
      </c>
      <c r="E213">
        <f>VLOOKUP(A213,HCPI!$A:$B,2,0)</f>
        <v>100.21</v>
      </c>
      <c r="F213">
        <f t="shared" si="45"/>
        <v>2.4034427701826164</v>
      </c>
      <c r="G213" s="20">
        <f t="shared" si="50"/>
        <v>2.4033959248901318</v>
      </c>
      <c r="H213" s="20">
        <f t="shared" si="51"/>
        <v>4.684529248466518E-5</v>
      </c>
      <c r="I213">
        <f>VLOOKUP(A213,US_Bal_Trade!$A:$B,2,0)</f>
        <v>-40513</v>
      </c>
      <c r="J213">
        <f>VLOOKUP(A213,CA_EU!$A:$D,4,0)</f>
        <v>29883</v>
      </c>
      <c r="K213">
        <f t="shared" si="46"/>
        <v>-1.3557206438443261</v>
      </c>
      <c r="L213">
        <f t="shared" si="52"/>
        <v>-1.4106838214387263</v>
      </c>
      <c r="M213">
        <f t="shared" si="53"/>
        <v>5.496317759440017E-2</v>
      </c>
      <c r="N213">
        <f>VLOOKUP(A213,'10_EuroBond'!$A:$D,4,0)</f>
        <v>0.61329999999999996</v>
      </c>
      <c r="O213">
        <f>VLOOKUP(A213,'10_US_Bond'!$A:$B,2,0)</f>
        <v>1.56</v>
      </c>
      <c r="P213">
        <f t="shared" si="47"/>
        <v>2.5436165008967881</v>
      </c>
      <c r="Q213">
        <f t="shared" si="54"/>
        <v>2.4142926122646067</v>
      </c>
      <c r="R213">
        <f t="shared" si="55"/>
        <v>0.12932388863218147</v>
      </c>
      <c r="S213">
        <f>VLOOKUP(A213,US_M3!$A:$B,2,0)</f>
        <v>12955400000000</v>
      </c>
      <c r="T213">
        <f>VLOOKUP(A213,EU_M3!$A:$D,4,0)</f>
        <v>11212540</v>
      </c>
      <c r="U213">
        <f t="shared" si="48"/>
        <v>1155438.4644335718</v>
      </c>
      <c r="V213">
        <f t="shared" si="56"/>
        <v>1151318.584544128</v>
      </c>
      <c r="W213">
        <f t="shared" si="57"/>
        <v>4119.8798894437496</v>
      </c>
      <c r="X213">
        <f>VLOOKUP(A213,us_uk!$A:$B,2,0)</f>
        <v>1.3101</v>
      </c>
      <c r="Y213">
        <f t="shared" si="58"/>
        <v>1.3133999999999999</v>
      </c>
      <c r="Z213">
        <f t="shared" si="59"/>
        <v>-3.2999999999998586E-3</v>
      </c>
    </row>
    <row r="214" spans="1:26" x14ac:dyDescent="0.25">
      <c r="A214" s="3">
        <v>42614</v>
      </c>
      <c r="B214">
        <f>VLOOKUP(A214,FX!$A:$B,2,0)</f>
        <v>1.1217999999999999</v>
      </c>
      <c r="C214">
        <f t="shared" si="49"/>
        <v>1.0999999999998789E-3</v>
      </c>
      <c r="D214">
        <f>VLOOKUP($A214,US_CPI!$A:$B,2,0)</f>
        <v>241.428</v>
      </c>
      <c r="E214">
        <f>VLOOKUP(A214,HCPI!$A:$B,2,0)</f>
        <v>100.6</v>
      </c>
      <c r="F214">
        <f t="shared" si="45"/>
        <v>2.3998807157057653</v>
      </c>
      <c r="G214" s="20">
        <f t="shared" si="50"/>
        <v>2.4034427701826164</v>
      </c>
      <c r="H214" s="20">
        <f t="shared" si="51"/>
        <v>-3.5620544768510953E-3</v>
      </c>
      <c r="I214">
        <f>VLOOKUP(A214,US_Bal_Trade!$A:$B,2,0)</f>
        <v>-36026</v>
      </c>
      <c r="J214">
        <f>VLOOKUP(A214,CA_EU!$A:$D,4,0)</f>
        <v>31616</v>
      </c>
      <c r="K214">
        <f t="shared" si="46"/>
        <v>-1.1394863360323886</v>
      </c>
      <c r="L214">
        <f t="shared" si="52"/>
        <v>-1.3557206438443261</v>
      </c>
      <c r="M214">
        <f t="shared" si="53"/>
        <v>0.21623430781193753</v>
      </c>
      <c r="N214">
        <f>VLOOKUP(A214,'10_EuroBond'!$A:$D,4,0)</f>
        <v>0.73540000000000005</v>
      </c>
      <c r="O214">
        <f>VLOOKUP(A214,'10_US_Bond'!$A:$B,2,0)</f>
        <v>1.63</v>
      </c>
      <c r="P214">
        <f t="shared" si="47"/>
        <v>2.2164808267609462</v>
      </c>
      <c r="Q214">
        <f t="shared" si="54"/>
        <v>2.5436165008967881</v>
      </c>
      <c r="R214">
        <f t="shared" si="55"/>
        <v>-0.32713567413584199</v>
      </c>
      <c r="S214">
        <f>VLOOKUP(A214,US_M3!$A:$B,2,0)</f>
        <v>13015600000000</v>
      </c>
      <c r="T214">
        <f>VLOOKUP(A214,EU_M3!$A:$D,4,0)</f>
        <v>11251341</v>
      </c>
      <c r="U214">
        <f t="shared" si="48"/>
        <v>1156804.3311459497</v>
      </c>
      <c r="V214">
        <f t="shared" si="56"/>
        <v>1155438.4644335718</v>
      </c>
      <c r="W214">
        <f t="shared" si="57"/>
        <v>1365.8667123778723</v>
      </c>
      <c r="X214">
        <f>VLOOKUP(A214,us_uk!$A:$B,2,0)</f>
        <v>1.3140000000000001</v>
      </c>
      <c r="Y214">
        <f t="shared" si="58"/>
        <v>1.3101</v>
      </c>
      <c r="Z214">
        <f t="shared" si="59"/>
        <v>3.9000000000000146E-3</v>
      </c>
    </row>
    <row r="215" spans="1:26" x14ac:dyDescent="0.25">
      <c r="A215" s="3">
        <v>42644</v>
      </c>
      <c r="B215">
        <f>VLOOKUP(A215,FX!$A:$B,2,0)</f>
        <v>1.1013999999999999</v>
      </c>
      <c r="C215">
        <f t="shared" si="49"/>
        <v>-2.0399999999999974E-2</v>
      </c>
      <c r="D215">
        <f>VLOOKUP($A215,US_CPI!$A:$B,2,0)</f>
        <v>241.72900000000001</v>
      </c>
      <c r="E215">
        <f>VLOOKUP(A215,HCPI!$A:$B,2,0)</f>
        <v>100.85</v>
      </c>
      <c r="F215">
        <f t="shared" si="45"/>
        <v>2.3969162121963317</v>
      </c>
      <c r="G215" s="20">
        <f t="shared" si="50"/>
        <v>2.3998807157057653</v>
      </c>
      <c r="H215" s="20">
        <f t="shared" si="51"/>
        <v>-2.9645035094336691E-3</v>
      </c>
      <c r="I215">
        <f>VLOOKUP(A215,US_Bal_Trade!$A:$B,2,0)</f>
        <v>-42577</v>
      </c>
      <c r="J215">
        <f>VLOOKUP(A215,CA_EU!$A:$D,4,0)</f>
        <v>22480</v>
      </c>
      <c r="K215">
        <f t="shared" si="46"/>
        <v>-1.8939946619217083</v>
      </c>
      <c r="L215">
        <f t="shared" si="52"/>
        <v>-1.1394863360323886</v>
      </c>
      <c r="M215">
        <f t="shared" si="53"/>
        <v>-0.75450832588931971</v>
      </c>
      <c r="N215">
        <f>VLOOKUP(A215,'10_EuroBond'!$A:$D,4,0)</f>
        <v>0.77529999999999999</v>
      </c>
      <c r="O215">
        <f>VLOOKUP(A215,'10_US_Bond'!$A:$B,2,0)</f>
        <v>1.76</v>
      </c>
      <c r="P215">
        <f t="shared" si="47"/>
        <v>2.2700889978073002</v>
      </c>
      <c r="Q215">
        <f t="shared" si="54"/>
        <v>2.2164808267609462</v>
      </c>
      <c r="R215">
        <f t="shared" si="55"/>
        <v>5.3608171046354069E-2</v>
      </c>
      <c r="S215">
        <f>VLOOKUP(A215,US_M3!$A:$B,2,0)</f>
        <v>13070600000000</v>
      </c>
      <c r="T215">
        <f>VLOOKUP(A215,EU_M3!$A:$D,4,0)</f>
        <v>11259755</v>
      </c>
      <c r="U215">
        <f t="shared" si="48"/>
        <v>1160824.5472481416</v>
      </c>
      <c r="V215">
        <f t="shared" si="56"/>
        <v>1156804.3311459497</v>
      </c>
      <c r="W215">
        <f t="shared" si="57"/>
        <v>4020.2161021919455</v>
      </c>
      <c r="X215">
        <f>VLOOKUP(A215,us_uk!$A:$B,2,0)</f>
        <v>1.2330000000000001</v>
      </c>
      <c r="Y215">
        <f t="shared" si="58"/>
        <v>1.3140000000000001</v>
      </c>
      <c r="Z215">
        <f t="shared" si="59"/>
        <v>-8.0999999999999961E-2</v>
      </c>
    </row>
    <row r="216" spans="1:26" x14ac:dyDescent="0.25">
      <c r="A216" s="3">
        <v>42675</v>
      </c>
      <c r="B216">
        <f>VLOOKUP(A216,FX!$A:$B,2,0)</f>
        <v>1.0791999999999999</v>
      </c>
      <c r="C216">
        <f t="shared" si="49"/>
        <v>-2.2199999999999998E-2</v>
      </c>
      <c r="D216">
        <f>VLOOKUP($A216,US_CPI!$A:$B,2,0)</f>
        <v>241.35300000000001</v>
      </c>
      <c r="E216">
        <f>VLOOKUP(A216,HCPI!$A:$B,2,0)</f>
        <v>100.76</v>
      </c>
      <c r="F216">
        <f t="shared" si="45"/>
        <v>2.3953255260023818</v>
      </c>
      <c r="G216" s="20">
        <f t="shared" si="50"/>
        <v>2.3969162121963317</v>
      </c>
      <c r="H216" s="20">
        <f t="shared" si="51"/>
        <v>-1.590686193949864E-3</v>
      </c>
      <c r="I216">
        <f>VLOOKUP(A216,US_Bal_Trade!$A:$B,2,0)</f>
        <v>-45484</v>
      </c>
      <c r="J216">
        <f>VLOOKUP(A216,CA_EU!$A:$D,4,0)</f>
        <v>27258</v>
      </c>
      <c r="K216">
        <f t="shared" si="46"/>
        <v>-1.6686477364443466</v>
      </c>
      <c r="L216">
        <f t="shared" si="52"/>
        <v>-1.8939946619217083</v>
      </c>
      <c r="M216">
        <f t="shared" si="53"/>
        <v>0.22534692547736168</v>
      </c>
      <c r="N216">
        <f>VLOOKUP(A216,'10_EuroBond'!$A:$D,4,0)</f>
        <v>1.2343</v>
      </c>
      <c r="O216">
        <f>VLOOKUP(A216,'10_US_Bond'!$A:$B,2,0)</f>
        <v>2.14</v>
      </c>
      <c r="P216">
        <f t="shared" si="47"/>
        <v>1.7337762294417891</v>
      </c>
      <c r="Q216">
        <f t="shared" si="54"/>
        <v>2.2700889978073002</v>
      </c>
      <c r="R216">
        <f t="shared" si="55"/>
        <v>-0.53631276836551112</v>
      </c>
      <c r="S216">
        <f>VLOOKUP(A216,US_M3!$A:$B,2,0)</f>
        <v>13147900000000</v>
      </c>
      <c r="T216">
        <f>VLOOKUP(A216,EU_M3!$A:$D,4,0)</f>
        <v>11344748</v>
      </c>
      <c r="U216">
        <f t="shared" si="48"/>
        <v>1158941.5648545036</v>
      </c>
      <c r="V216">
        <f t="shared" si="56"/>
        <v>1160824.5472481416</v>
      </c>
      <c r="W216">
        <f t="shared" si="57"/>
        <v>-1882.982393637998</v>
      </c>
      <c r="X216">
        <f>VLOOKUP(A216,us_uk!$A:$B,2,0)</f>
        <v>1.2432000000000001</v>
      </c>
      <c r="Y216">
        <f t="shared" si="58"/>
        <v>1.2330000000000001</v>
      </c>
      <c r="Z216">
        <f t="shared" si="59"/>
        <v>1.0199999999999987E-2</v>
      </c>
    </row>
    <row r="217" spans="1:26" x14ac:dyDescent="0.25">
      <c r="A217" s="3">
        <v>42705</v>
      </c>
      <c r="B217">
        <f>VLOOKUP(A217,FX!$A:$B,2,0)</f>
        <v>1.0545</v>
      </c>
      <c r="C217">
        <f t="shared" si="49"/>
        <v>-2.4699999999999944E-2</v>
      </c>
      <c r="D217">
        <f>VLOOKUP($A217,US_CPI!$A:$B,2,0)</f>
        <v>241.43199999999999</v>
      </c>
      <c r="E217">
        <f>VLOOKUP(A217,HCPI!$A:$B,2,0)</f>
        <v>101.31</v>
      </c>
      <c r="F217">
        <f t="shared" si="45"/>
        <v>2.3831013720264531</v>
      </c>
      <c r="G217" s="20">
        <f t="shared" si="50"/>
        <v>2.3953255260023818</v>
      </c>
      <c r="H217" s="20">
        <f t="shared" si="51"/>
        <v>-1.2224153975928687E-2</v>
      </c>
      <c r="I217">
        <f>VLOOKUP(A217,US_Bal_Trade!$A:$B,2,0)</f>
        <v>-44259</v>
      </c>
      <c r="J217">
        <f>VLOOKUP(A217,CA_EU!$A:$D,4,0)</f>
        <v>24363</v>
      </c>
      <c r="K217">
        <f t="shared" si="46"/>
        <v>-1.816648196034971</v>
      </c>
      <c r="L217">
        <f t="shared" si="52"/>
        <v>-1.6686477364443466</v>
      </c>
      <c r="M217">
        <f t="shared" si="53"/>
        <v>-0.14800045959062436</v>
      </c>
      <c r="N217">
        <f>VLOOKUP(A217,'10_EuroBond'!$A:$D,4,0)</f>
        <v>1.2882</v>
      </c>
      <c r="O217">
        <f>VLOOKUP(A217,'10_US_Bond'!$A:$B,2,0)</f>
        <v>2.4900000000000002</v>
      </c>
      <c r="P217">
        <f t="shared" si="47"/>
        <v>1.9329296693060085</v>
      </c>
      <c r="Q217">
        <f t="shared" si="54"/>
        <v>1.7337762294417891</v>
      </c>
      <c r="R217">
        <f t="shared" si="55"/>
        <v>0.19915343986421941</v>
      </c>
      <c r="S217">
        <f>VLOOKUP(A217,US_M3!$A:$B,2,0)</f>
        <v>13185100000000</v>
      </c>
      <c r="T217">
        <f>VLOOKUP(A217,EU_M3!$A:$D,4,0)</f>
        <v>11375240</v>
      </c>
      <c r="U217">
        <f t="shared" si="48"/>
        <v>1159105.2144833868</v>
      </c>
      <c r="V217">
        <f t="shared" si="56"/>
        <v>1158941.5648545036</v>
      </c>
      <c r="W217">
        <f t="shared" si="57"/>
        <v>163.64962888322771</v>
      </c>
      <c r="X217">
        <f>VLOOKUP(A217,us_uk!$A:$B,2,0)</f>
        <v>1.2483</v>
      </c>
      <c r="Y217">
        <f t="shared" si="58"/>
        <v>1.2432000000000001</v>
      </c>
      <c r="Z217">
        <f t="shared" si="59"/>
        <v>5.0999999999998824E-3</v>
      </c>
    </row>
    <row r="218" spans="1:26" x14ac:dyDescent="0.25">
      <c r="A218" s="3">
        <v>42736</v>
      </c>
      <c r="B218">
        <f>VLOOKUP(A218,FX!$A:$B,2,0)</f>
        <v>1.0634999999999999</v>
      </c>
      <c r="C218">
        <f t="shared" si="49"/>
        <v>8.999999999999897E-3</v>
      </c>
      <c r="D218">
        <f>VLOOKUP($A218,US_CPI!$A:$B,2,0)</f>
        <v>242.839</v>
      </c>
      <c r="E218">
        <f>VLOOKUP(A218,HCPI!$A:$B,2,0)</f>
        <v>100.46</v>
      </c>
      <c r="F218">
        <f t="shared" si="45"/>
        <v>2.4172705554449534</v>
      </c>
      <c r="G218" s="20">
        <f t="shared" si="50"/>
        <v>2.3831013720264531</v>
      </c>
      <c r="H218" s="20">
        <f t="shared" si="51"/>
        <v>3.4169183418500282E-2</v>
      </c>
      <c r="I218">
        <f>VLOOKUP(A218,US_Bal_Trade!$A:$B,2,0)</f>
        <v>-48173</v>
      </c>
      <c r="J218">
        <f>VLOOKUP(A218,CA_EU!$A:$D,4,0)</f>
        <v>26145</v>
      </c>
      <c r="K218">
        <f t="shared" si="46"/>
        <v>-1.8425320328934787</v>
      </c>
      <c r="L218">
        <f t="shared" si="52"/>
        <v>-1.816648196034971</v>
      </c>
      <c r="M218">
        <f t="shared" si="53"/>
        <v>-2.5883836858507703E-2</v>
      </c>
      <c r="N218">
        <f>VLOOKUP(A218,'10_EuroBond'!$A:$D,4,0)</f>
        <v>1.3139000000000001</v>
      </c>
      <c r="O218">
        <f>VLOOKUP(A218,'10_US_Bond'!$A:$B,2,0)</f>
        <v>2.4300000000000002</v>
      </c>
      <c r="P218">
        <f t="shared" si="47"/>
        <v>1.8494558185554457</v>
      </c>
      <c r="Q218">
        <f t="shared" si="54"/>
        <v>1.9329296693060085</v>
      </c>
      <c r="R218">
        <f t="shared" si="55"/>
        <v>-8.3473850750562795E-2</v>
      </c>
      <c r="S218">
        <f>VLOOKUP(A218,US_M3!$A:$B,2,0)</f>
        <v>13268300000000</v>
      </c>
      <c r="T218">
        <f>VLOOKUP(A218,EU_M3!$A:$D,4,0)</f>
        <v>11433556</v>
      </c>
      <c r="U218">
        <f t="shared" si="48"/>
        <v>1160470.1109611043</v>
      </c>
      <c r="V218">
        <f t="shared" si="56"/>
        <v>1159105.2144833868</v>
      </c>
      <c r="W218">
        <f t="shared" si="57"/>
        <v>1364.8964777174406</v>
      </c>
      <c r="X218">
        <f>VLOOKUP(A218,us_uk!$A:$B,2,0)</f>
        <v>1.2366999999999999</v>
      </c>
      <c r="Y218">
        <f t="shared" si="58"/>
        <v>1.2483</v>
      </c>
      <c r="Z218">
        <f t="shared" si="59"/>
        <v>-1.1600000000000055E-2</v>
      </c>
    </row>
    <row r="219" spans="1:26" x14ac:dyDescent="0.25">
      <c r="A219" s="3">
        <v>42767</v>
      </c>
      <c r="B219">
        <f>VLOOKUP(A219,FX!$A:$B,2,0)</f>
        <v>1.0649999999999999</v>
      </c>
      <c r="C219">
        <f t="shared" si="49"/>
        <v>1.5000000000000568E-3</v>
      </c>
      <c r="D219">
        <f>VLOOKUP($A219,US_CPI!$A:$B,2,0)</f>
        <v>243.60300000000001</v>
      </c>
      <c r="E219">
        <f>VLOOKUP(A219,HCPI!$A:$B,2,0)</f>
        <v>100.84</v>
      </c>
      <c r="F219">
        <f t="shared" si="45"/>
        <v>2.4157378024593417</v>
      </c>
      <c r="G219" s="20">
        <f t="shared" si="50"/>
        <v>2.4172705554449534</v>
      </c>
      <c r="H219" s="20">
        <f t="shared" si="51"/>
        <v>-1.5327529856117295E-3</v>
      </c>
      <c r="I219">
        <f>VLOOKUP(A219,US_Bal_Trade!$A:$B,2,0)</f>
        <v>-43557</v>
      </c>
      <c r="J219">
        <f>VLOOKUP(A219,CA_EU!$A:$D,4,0)</f>
        <v>37868</v>
      </c>
      <c r="K219">
        <f t="shared" si="46"/>
        <v>-1.150232386183585</v>
      </c>
      <c r="L219">
        <f t="shared" si="52"/>
        <v>-1.8425320328934787</v>
      </c>
      <c r="M219">
        <f t="shared" si="53"/>
        <v>0.69229964670989363</v>
      </c>
      <c r="N219">
        <f>VLOOKUP(A219,'10_EuroBond'!$A:$D,4,0)</f>
        <v>1.4452</v>
      </c>
      <c r="O219">
        <f>VLOOKUP(A219,'10_US_Bond'!$A:$B,2,0)</f>
        <v>2.42</v>
      </c>
      <c r="P219">
        <f t="shared" si="47"/>
        <v>1.6745087185164682</v>
      </c>
      <c r="Q219">
        <f t="shared" si="54"/>
        <v>1.8494558185554457</v>
      </c>
      <c r="R219">
        <f t="shared" si="55"/>
        <v>-0.17494710003897751</v>
      </c>
      <c r="S219">
        <f>VLOOKUP(A219,US_M3!$A:$B,2,0)</f>
        <v>13311200000000</v>
      </c>
      <c r="T219">
        <f>VLOOKUP(A219,EU_M3!$A:$D,4,0)</f>
        <v>11471510</v>
      </c>
      <c r="U219">
        <f t="shared" si="48"/>
        <v>1160370.3435729037</v>
      </c>
      <c r="V219">
        <f t="shared" si="56"/>
        <v>1160470.1109611043</v>
      </c>
      <c r="W219">
        <f t="shared" si="57"/>
        <v>-99.767388200620189</v>
      </c>
      <c r="X219">
        <f>VLOOKUP(A219,us_uk!$A:$B,2,0)</f>
        <v>1.2495000000000001</v>
      </c>
      <c r="Y219">
        <f t="shared" si="58"/>
        <v>1.2366999999999999</v>
      </c>
      <c r="Z219">
        <f t="shared" si="59"/>
        <v>1.2800000000000145E-2</v>
      </c>
    </row>
    <row r="220" spans="1:26" x14ac:dyDescent="0.25">
      <c r="A220" s="3">
        <v>42795</v>
      </c>
      <c r="B220">
        <f>VLOOKUP(A220,FX!$A:$B,2,0)</f>
        <v>1.0690999999999999</v>
      </c>
      <c r="C220">
        <f t="shared" si="49"/>
        <v>4.0999999999999925E-3</v>
      </c>
      <c r="D220">
        <f>VLOOKUP($A220,US_CPI!$A:$B,2,0)</f>
        <v>243.80099999999999</v>
      </c>
      <c r="E220">
        <f>VLOOKUP(A220,HCPI!$A:$B,2,0)</f>
        <v>101.65</v>
      </c>
      <c r="F220">
        <f t="shared" si="45"/>
        <v>2.3984358091490408</v>
      </c>
      <c r="G220" s="20">
        <f t="shared" si="50"/>
        <v>2.4157378024593417</v>
      </c>
      <c r="H220" s="20">
        <f t="shared" si="51"/>
        <v>-1.7301993310300912E-2</v>
      </c>
      <c r="I220" t="e">
        <f>VLOOKUP(A220,US_Bal_Trade!$A:$B,2,0)</f>
        <v>#N/A</v>
      </c>
      <c r="J220" t="e">
        <f>VLOOKUP(A220,CA_EU!$A:$D,4,0)</f>
        <v>#N/A</v>
      </c>
      <c r="K220" t="e">
        <f t="shared" si="46"/>
        <v>#N/A</v>
      </c>
      <c r="L220">
        <f t="shared" si="52"/>
        <v>-1.150232386183585</v>
      </c>
      <c r="M220" t="e">
        <f t="shared" si="53"/>
        <v>#N/A</v>
      </c>
      <c r="N220">
        <f>VLOOKUP(A220,'10_EuroBond'!$A:$D,4,0)</f>
        <v>1.4599</v>
      </c>
      <c r="O220">
        <f>VLOOKUP(A220,'10_US_Bond'!$A:$B,2,0)</f>
        <v>2.48</v>
      </c>
      <c r="P220">
        <f t="shared" si="47"/>
        <v>1.6987464894855813</v>
      </c>
      <c r="Q220">
        <f t="shared" si="54"/>
        <v>1.6745087185164682</v>
      </c>
      <c r="R220">
        <f t="shared" si="55"/>
        <v>2.4237770969113059E-2</v>
      </c>
      <c r="S220" t="e">
        <f>VLOOKUP(A220,US_M3!$A:$B,2,0)</f>
        <v>#N/A</v>
      </c>
      <c r="T220" t="e">
        <f>VLOOKUP(A220,EU_M3!$A:$D,4,0)</f>
        <v>#N/A</v>
      </c>
      <c r="U220" t="e">
        <f t="shared" si="48"/>
        <v>#N/A</v>
      </c>
      <c r="V220">
        <f t="shared" si="56"/>
        <v>1160370.3435729037</v>
      </c>
      <c r="W220" t="e">
        <f t="shared" si="57"/>
        <v>#N/A</v>
      </c>
      <c r="X220">
        <f>VLOOKUP(A220,us_uk!$A:$B,2,0)</f>
        <v>1.2346999999999999</v>
      </c>
      <c r="Y220">
        <f t="shared" si="58"/>
        <v>1.2495000000000001</v>
      </c>
      <c r="Z220">
        <f t="shared" si="59"/>
        <v>-1.4800000000000146E-2</v>
      </c>
    </row>
    <row r="221" spans="1:26" x14ac:dyDescent="0.25">
      <c r="A221" s="3">
        <v>42826</v>
      </c>
      <c r="B221">
        <f>VLOOKUP(A221,FX!$A:$B,2,0)</f>
        <v>1.0632999999999999</v>
      </c>
      <c r="C221">
        <f t="shared" si="49"/>
        <v>-5.8000000000000274E-3</v>
      </c>
      <c r="D221" t="e">
        <f>VLOOKUP($A221,US_CPI!$A:$B,2,0)</f>
        <v>#N/A</v>
      </c>
      <c r="E221" t="e">
        <f>VLOOKUP(A221,HCPI!$A:$B,2,0)</f>
        <v>#N/A</v>
      </c>
      <c r="F221" t="e">
        <f t="shared" si="45"/>
        <v>#N/A</v>
      </c>
      <c r="G221" s="20">
        <f t="shared" si="50"/>
        <v>2.3984358091490408</v>
      </c>
      <c r="H221" s="20" t="e">
        <f t="shared" si="51"/>
        <v>#N/A</v>
      </c>
      <c r="I221" t="e">
        <f>VLOOKUP(A221,US_Bal_Trade!$A:$B,2,0)</f>
        <v>#N/A</v>
      </c>
      <c r="J221" t="e">
        <f>VLOOKUP(A221,CA_EU!$A:$D,4,0)</f>
        <v>#N/A</v>
      </c>
      <c r="K221" t="e">
        <f t="shared" si="46"/>
        <v>#N/A</v>
      </c>
      <c r="L221" t="e">
        <f t="shared" si="52"/>
        <v>#N/A</v>
      </c>
      <c r="M221" t="e">
        <f t="shared" si="53"/>
        <v>#N/A</v>
      </c>
      <c r="N221" t="e">
        <f>VLOOKUP(A221,'10_EuroBond'!$A:$D,4,0)</f>
        <v>#N/A</v>
      </c>
      <c r="O221" t="e">
        <f>VLOOKUP(A221,'10_US_Bond'!$A:$B,2,0)</f>
        <v>#N/A</v>
      </c>
      <c r="P221" t="e">
        <f t="shared" si="47"/>
        <v>#N/A</v>
      </c>
      <c r="Q221">
        <f t="shared" si="54"/>
        <v>1.6987464894855813</v>
      </c>
      <c r="R221" t="e">
        <f t="shared" si="55"/>
        <v>#N/A</v>
      </c>
      <c r="S221" t="e">
        <f>VLOOKUP(A221,US_M3!$A:$B,2,0)</f>
        <v>#N/A</v>
      </c>
      <c r="T221" t="e">
        <f>VLOOKUP(A221,EU_M3!$A:$D,4,0)</f>
        <v>#N/A</v>
      </c>
      <c r="U221" t="e">
        <f t="shared" si="48"/>
        <v>#N/A</v>
      </c>
      <c r="V221" t="e">
        <f t="shared" si="56"/>
        <v>#N/A</v>
      </c>
      <c r="W221" t="e">
        <f t="shared" si="57"/>
        <v>#N/A</v>
      </c>
      <c r="X221">
        <f>VLOOKUP(A221,us_uk!$A:$B,2,0)</f>
        <v>1.2566999999999999</v>
      </c>
      <c r="Y221">
        <f t="shared" si="58"/>
        <v>1.2346999999999999</v>
      </c>
      <c r="Z221">
        <f t="shared" si="59"/>
        <v>2.200000000000002E-2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opLeftCell="I21" workbookViewId="0">
      <selection activeCell="J35" sqref="J35"/>
    </sheetView>
  </sheetViews>
  <sheetFormatPr defaultRowHeight="12.75" x14ac:dyDescent="0.2"/>
  <cols>
    <col min="1" max="1" width="20.7109375" style="1" customWidth="1"/>
    <col min="2" max="2" width="10.5703125" style="1" customWidth="1"/>
    <col min="3" max="3" width="7.85546875" style="1" bestFit="1" customWidth="1"/>
    <col min="4" max="5" width="2" style="1" bestFit="1" customWidth="1"/>
    <col min="6" max="6" width="5" style="1" bestFit="1" customWidth="1"/>
    <col min="7" max="7" width="6.5703125" style="1" bestFit="1" customWidth="1"/>
    <col min="8" max="9" width="20.7109375" style="1" customWidth="1"/>
    <col min="10" max="10" width="20.5703125" style="1" customWidth="1"/>
    <col min="11" max="262" width="20.7109375" style="1" customWidth="1"/>
    <col min="263" max="16384" width="9.140625" style="1"/>
  </cols>
  <sheetData>
    <row r="1" spans="1:7" x14ac:dyDescent="0.2">
      <c r="A1" s="1" t="s">
        <v>10</v>
      </c>
    </row>
    <row r="2" spans="1:7" x14ac:dyDescent="0.2">
      <c r="A2" s="1" t="s">
        <v>9</v>
      </c>
    </row>
    <row r="3" spans="1:7" x14ac:dyDescent="0.2">
      <c r="A3" s="1" t="s">
        <v>8</v>
      </c>
    </row>
    <row r="4" spans="1:7" x14ac:dyDescent="0.2">
      <c r="A4" s="1" t="s">
        <v>7</v>
      </c>
    </row>
    <row r="5" spans="1:7" x14ac:dyDescent="0.2">
      <c r="A5" s="1" t="s">
        <v>6</v>
      </c>
    </row>
    <row r="6" spans="1:7" x14ac:dyDescent="0.2">
      <c r="A6" s="1" t="s">
        <v>5</v>
      </c>
    </row>
    <row r="8" spans="1:7" x14ac:dyDescent="0.2">
      <c r="A8" s="1" t="s">
        <v>11</v>
      </c>
      <c r="B8" s="1" t="s">
        <v>12</v>
      </c>
    </row>
    <row r="10" spans="1:7" x14ac:dyDescent="0.2">
      <c r="A10" s="1" t="s">
        <v>3</v>
      </c>
    </row>
    <row r="11" spans="1:7" x14ac:dyDescent="0.2">
      <c r="A11" s="1" t="s">
        <v>2</v>
      </c>
      <c r="B11" s="1" t="s">
        <v>11</v>
      </c>
      <c r="F11" s="1" t="s">
        <v>643</v>
      </c>
      <c r="G11" s="1" t="s">
        <v>645</v>
      </c>
    </row>
    <row r="12" spans="1:7" ht="14.25" x14ac:dyDescent="0.2">
      <c r="A12" s="3">
        <v>36161</v>
      </c>
      <c r="B12" s="4">
        <v>1.1591</v>
      </c>
      <c r="C12" s="30">
        <v>1.2377</v>
      </c>
      <c r="D12" s="1">
        <v>0</v>
      </c>
      <c r="E12" s="1">
        <v>0</v>
      </c>
    </row>
    <row r="13" spans="1:7" ht="14.25" x14ac:dyDescent="0.2">
      <c r="A13" s="3">
        <v>36192</v>
      </c>
      <c r="B13" s="4">
        <v>1.1203000000000001</v>
      </c>
      <c r="C13" s="30">
        <v>1.2377</v>
      </c>
      <c r="D13" s="1">
        <v>0</v>
      </c>
      <c r="E13" s="1">
        <v>0</v>
      </c>
    </row>
    <row r="14" spans="1:7" ht="14.25" x14ac:dyDescent="0.2">
      <c r="A14" s="3">
        <v>36220</v>
      </c>
      <c r="B14" s="4">
        <v>1.0886</v>
      </c>
      <c r="C14" s="30">
        <v>1.2377</v>
      </c>
      <c r="D14" s="1">
        <v>0</v>
      </c>
      <c r="E14" s="1">
        <v>0</v>
      </c>
    </row>
    <row r="15" spans="1:7" ht="14.25" x14ac:dyDescent="0.2">
      <c r="A15" s="3">
        <v>36251</v>
      </c>
      <c r="B15" s="4">
        <v>1.0701000000000001</v>
      </c>
      <c r="C15" s="30">
        <v>1.2377</v>
      </c>
      <c r="D15" s="1">
        <v>0</v>
      </c>
      <c r="E15" s="1">
        <v>0</v>
      </c>
    </row>
    <row r="16" spans="1:7" ht="14.25" x14ac:dyDescent="0.2">
      <c r="A16" s="3">
        <v>36281</v>
      </c>
      <c r="B16" s="4">
        <v>1.0629999999999999</v>
      </c>
      <c r="C16" s="30">
        <v>1.2377</v>
      </c>
      <c r="D16" s="1">
        <v>0</v>
      </c>
      <c r="E16" s="1">
        <v>0</v>
      </c>
    </row>
    <row r="17" spans="1:5" ht="14.25" x14ac:dyDescent="0.2">
      <c r="A17" s="3">
        <v>36312</v>
      </c>
      <c r="B17" s="4">
        <v>1.0377000000000001</v>
      </c>
      <c r="C17" s="30">
        <v>1.2377</v>
      </c>
      <c r="D17" s="1">
        <v>0</v>
      </c>
      <c r="E17" s="1">
        <v>0</v>
      </c>
    </row>
    <row r="18" spans="1:5" ht="14.25" x14ac:dyDescent="0.2">
      <c r="A18" s="3">
        <v>36342</v>
      </c>
      <c r="B18" s="4">
        <v>1.0369999999999999</v>
      </c>
      <c r="C18" s="30">
        <v>1.2377</v>
      </c>
      <c r="D18" s="1">
        <v>0</v>
      </c>
      <c r="E18" s="1">
        <v>0</v>
      </c>
    </row>
    <row r="19" spans="1:5" ht="14.25" x14ac:dyDescent="0.2">
      <c r="A19" s="3">
        <v>36373</v>
      </c>
      <c r="B19" s="4">
        <v>1.0605</v>
      </c>
      <c r="C19" s="30">
        <v>1.2377</v>
      </c>
      <c r="D19" s="1">
        <v>0</v>
      </c>
      <c r="E19" s="1">
        <v>0</v>
      </c>
    </row>
    <row r="20" spans="1:5" ht="14.25" x14ac:dyDescent="0.2">
      <c r="A20" s="3">
        <v>36404</v>
      </c>
      <c r="B20" s="4">
        <v>1.0497000000000001</v>
      </c>
      <c r="C20" s="30">
        <v>1.2377</v>
      </c>
      <c r="D20" s="1">
        <v>0</v>
      </c>
      <c r="E20" s="1">
        <v>0</v>
      </c>
    </row>
    <row r="21" spans="1:5" ht="14.25" x14ac:dyDescent="0.2">
      <c r="A21" s="3">
        <v>36434</v>
      </c>
      <c r="B21" s="4">
        <v>1.0706</v>
      </c>
      <c r="C21" s="30">
        <v>1.2377</v>
      </c>
      <c r="D21" s="1">
        <v>0</v>
      </c>
      <c r="E21" s="1">
        <v>0</v>
      </c>
    </row>
    <row r="22" spans="1:5" ht="14.25" x14ac:dyDescent="0.2">
      <c r="A22" s="3">
        <v>36465</v>
      </c>
      <c r="B22" s="4">
        <v>1.0327999999999999</v>
      </c>
      <c r="C22" s="30">
        <v>1.2377</v>
      </c>
      <c r="D22" s="1">
        <v>0</v>
      </c>
      <c r="E22" s="1">
        <v>0</v>
      </c>
    </row>
    <row r="23" spans="1:5" ht="14.25" x14ac:dyDescent="0.2">
      <c r="A23" s="3">
        <v>36495</v>
      </c>
      <c r="B23" s="4">
        <v>1.0109999999999999</v>
      </c>
      <c r="C23" s="30">
        <v>1.2377</v>
      </c>
      <c r="D23" s="1">
        <v>0</v>
      </c>
      <c r="E23" s="1">
        <v>0</v>
      </c>
    </row>
    <row r="24" spans="1:5" ht="14.25" x14ac:dyDescent="0.2">
      <c r="A24" s="3">
        <v>36526</v>
      </c>
      <c r="B24" s="4">
        <v>1.0130999999999999</v>
      </c>
      <c r="C24" s="30">
        <v>1.2377</v>
      </c>
      <c r="D24" s="1">
        <v>0</v>
      </c>
      <c r="E24" s="1">
        <v>0</v>
      </c>
    </row>
    <row r="25" spans="1:5" ht="14.25" x14ac:dyDescent="0.2">
      <c r="A25" s="3">
        <v>36557</v>
      </c>
      <c r="B25" s="4">
        <v>0.98340000000000005</v>
      </c>
      <c r="C25" s="30">
        <v>1.2377</v>
      </c>
      <c r="D25" s="1">
        <v>0</v>
      </c>
      <c r="E25" s="1">
        <v>0</v>
      </c>
    </row>
    <row r="26" spans="1:5" ht="14.25" x14ac:dyDescent="0.2">
      <c r="A26" s="3">
        <v>36586</v>
      </c>
      <c r="B26" s="4">
        <v>0.96430000000000005</v>
      </c>
      <c r="C26" s="30">
        <v>1.2377</v>
      </c>
      <c r="D26" s="1">
        <v>0</v>
      </c>
      <c r="E26" s="1">
        <v>0</v>
      </c>
    </row>
    <row r="27" spans="1:5" ht="14.25" x14ac:dyDescent="0.2">
      <c r="A27" s="3">
        <v>36617</v>
      </c>
      <c r="B27" s="4">
        <v>0.94489999999999996</v>
      </c>
      <c r="C27" s="30">
        <v>1.2377</v>
      </c>
      <c r="D27" s="1">
        <v>0</v>
      </c>
      <c r="E27" s="1">
        <v>0</v>
      </c>
    </row>
    <row r="28" spans="1:5" ht="14.25" x14ac:dyDescent="0.2">
      <c r="A28" s="3">
        <v>36647</v>
      </c>
      <c r="B28" s="4">
        <v>0.90590000000000004</v>
      </c>
      <c r="C28" s="30">
        <v>1.2377</v>
      </c>
      <c r="D28" s="1">
        <v>0</v>
      </c>
      <c r="E28" s="1">
        <v>0</v>
      </c>
    </row>
    <row r="29" spans="1:5" ht="14.25" x14ac:dyDescent="0.2">
      <c r="A29" s="3">
        <v>36678</v>
      </c>
      <c r="B29" s="4">
        <v>0.95050000000000001</v>
      </c>
      <c r="C29" s="30">
        <v>1.2377</v>
      </c>
      <c r="D29" s="1">
        <v>0</v>
      </c>
      <c r="E29" s="1">
        <v>0</v>
      </c>
    </row>
    <row r="30" spans="1:5" ht="14.25" x14ac:dyDescent="0.2">
      <c r="A30" s="3">
        <v>36708</v>
      </c>
      <c r="B30" s="4">
        <v>0.93859999999999999</v>
      </c>
      <c r="C30" s="30">
        <v>1.2377</v>
      </c>
      <c r="D30" s="1">
        <v>0</v>
      </c>
      <c r="E30" s="1">
        <v>0</v>
      </c>
    </row>
    <row r="31" spans="1:5" ht="14.25" x14ac:dyDescent="0.2">
      <c r="A31" s="3">
        <v>36739</v>
      </c>
      <c r="B31" s="4">
        <v>0.90449999999999997</v>
      </c>
      <c r="C31" s="30">
        <v>1.2377</v>
      </c>
      <c r="D31" s="1">
        <v>0</v>
      </c>
      <c r="E31" s="1">
        <v>0</v>
      </c>
    </row>
    <row r="32" spans="1:5" ht="14.25" x14ac:dyDescent="0.2">
      <c r="A32" s="3">
        <v>36770</v>
      </c>
      <c r="B32" s="4">
        <v>0.86950000000000005</v>
      </c>
      <c r="C32" s="30">
        <v>1.2377</v>
      </c>
      <c r="D32" s="1">
        <v>0</v>
      </c>
      <c r="E32" s="1">
        <v>0</v>
      </c>
    </row>
    <row r="33" spans="1:10" ht="14.25" x14ac:dyDescent="0.2">
      <c r="A33" s="3">
        <v>36800</v>
      </c>
      <c r="B33" s="4">
        <v>0.85250000000000004</v>
      </c>
      <c r="C33" s="30">
        <v>1.2377</v>
      </c>
      <c r="D33" s="1">
        <v>0</v>
      </c>
      <c r="E33" s="1">
        <v>0</v>
      </c>
    </row>
    <row r="34" spans="1:10" ht="14.25" x14ac:dyDescent="0.2">
      <c r="A34" s="3">
        <v>36831</v>
      </c>
      <c r="B34" s="4">
        <v>0.85519999999999996</v>
      </c>
      <c r="C34" s="30">
        <v>1.2377</v>
      </c>
      <c r="D34" s="1">
        <v>0</v>
      </c>
      <c r="E34" s="1">
        <v>0</v>
      </c>
    </row>
    <row r="35" spans="1:10" ht="14.25" x14ac:dyDescent="0.2">
      <c r="A35" s="3">
        <v>36861</v>
      </c>
      <c r="B35" s="4">
        <v>0.89829999999999999</v>
      </c>
      <c r="C35" s="30">
        <v>1.2377</v>
      </c>
      <c r="D35" s="1">
        <v>0</v>
      </c>
      <c r="E35" s="1">
        <v>0</v>
      </c>
    </row>
    <row r="36" spans="1:10" ht="14.25" x14ac:dyDescent="0.2">
      <c r="A36" s="31">
        <v>36892</v>
      </c>
      <c r="B36" s="32">
        <v>0.93759999999999999</v>
      </c>
      <c r="C36" s="33">
        <v>1.2377</v>
      </c>
      <c r="D36" s="1">
        <v>0</v>
      </c>
      <c r="E36" s="1">
        <v>0</v>
      </c>
      <c r="F36" s="1">
        <v>1</v>
      </c>
      <c r="G36" s="1">
        <f>F36*F36</f>
        <v>1</v>
      </c>
      <c r="H36" s="30">
        <f>0.009738*F36</f>
        <v>9.7380000000000001E-3</v>
      </c>
      <c r="I36" s="36">
        <f>-0.000046*G36</f>
        <v>-4.6E-5</v>
      </c>
      <c r="J36" s="36">
        <f>H36+I36</f>
        <v>9.692000000000001E-3</v>
      </c>
    </row>
    <row r="37" spans="1:10" ht="14.25" x14ac:dyDescent="0.2">
      <c r="A37" s="3">
        <v>36923</v>
      </c>
      <c r="B37" s="4">
        <v>0.92049999999999998</v>
      </c>
      <c r="C37" s="30">
        <v>1.2377</v>
      </c>
      <c r="D37" s="1">
        <v>0</v>
      </c>
      <c r="E37" s="1">
        <v>0</v>
      </c>
      <c r="F37" s="1">
        <v>2</v>
      </c>
      <c r="G37" s="1">
        <f t="shared" ref="G37:G100" si="0">F37*F37</f>
        <v>4</v>
      </c>
      <c r="H37" s="30">
        <f t="shared" ref="H37:H100" si="1">0.001329*F37</f>
        <v>2.6580000000000002E-3</v>
      </c>
      <c r="I37" s="36">
        <f t="shared" ref="I37:I100" si="2">-0.000046*G37</f>
        <v>-1.84E-4</v>
      </c>
      <c r="J37" s="36">
        <f t="shared" ref="J37:J100" si="3">H37+I37</f>
        <v>2.4740000000000001E-3</v>
      </c>
    </row>
    <row r="38" spans="1:10" ht="14.25" x14ac:dyDescent="0.2">
      <c r="A38" s="3">
        <v>36951</v>
      </c>
      <c r="B38" s="4">
        <v>0.9083</v>
      </c>
      <c r="C38" s="30">
        <v>1.2377</v>
      </c>
      <c r="D38" s="1">
        <v>0</v>
      </c>
      <c r="E38" s="1">
        <v>0</v>
      </c>
      <c r="F38" s="1">
        <v>3</v>
      </c>
      <c r="G38" s="1">
        <f t="shared" si="0"/>
        <v>9</v>
      </c>
      <c r="H38" s="30">
        <f t="shared" si="1"/>
        <v>3.9870000000000001E-3</v>
      </c>
      <c r="I38" s="36">
        <f t="shared" si="2"/>
        <v>-4.1399999999999998E-4</v>
      </c>
      <c r="J38" s="36">
        <f t="shared" si="3"/>
        <v>3.5730000000000002E-3</v>
      </c>
    </row>
    <row r="39" spans="1:10" ht="14.25" x14ac:dyDescent="0.2">
      <c r="A39" s="3">
        <v>36982</v>
      </c>
      <c r="B39" s="4">
        <v>0.89249999999999996</v>
      </c>
      <c r="C39" s="30">
        <v>1.2377</v>
      </c>
      <c r="D39" s="1">
        <v>0</v>
      </c>
      <c r="E39" s="1">
        <v>0</v>
      </c>
      <c r="F39" s="1">
        <v>4</v>
      </c>
      <c r="G39" s="1">
        <f t="shared" si="0"/>
        <v>16</v>
      </c>
      <c r="H39" s="30">
        <f t="shared" si="1"/>
        <v>5.3160000000000004E-3</v>
      </c>
      <c r="I39" s="36">
        <f t="shared" si="2"/>
        <v>-7.36E-4</v>
      </c>
      <c r="J39" s="36">
        <f t="shared" si="3"/>
        <v>4.5800000000000007E-3</v>
      </c>
    </row>
    <row r="40" spans="1:10" ht="14.25" x14ac:dyDescent="0.2">
      <c r="A40" s="3">
        <v>37012</v>
      </c>
      <c r="B40" s="4">
        <v>0.87529999999999997</v>
      </c>
      <c r="C40" s="30">
        <v>1.2377</v>
      </c>
      <c r="D40" s="1">
        <v>0</v>
      </c>
      <c r="E40" s="1">
        <v>0</v>
      </c>
      <c r="F40" s="1">
        <v>5</v>
      </c>
      <c r="G40" s="1">
        <f t="shared" si="0"/>
        <v>25</v>
      </c>
      <c r="H40" s="30">
        <f t="shared" si="1"/>
        <v>6.6450000000000007E-3</v>
      </c>
      <c r="I40" s="36">
        <f t="shared" si="2"/>
        <v>-1.15E-3</v>
      </c>
      <c r="J40" s="36">
        <f t="shared" si="3"/>
        <v>5.4950000000000008E-3</v>
      </c>
    </row>
    <row r="41" spans="1:10" ht="14.25" x14ac:dyDescent="0.2">
      <c r="A41" s="3">
        <v>37043</v>
      </c>
      <c r="B41" s="4">
        <v>0.85299999999999998</v>
      </c>
      <c r="C41" s="30">
        <v>1.2377</v>
      </c>
      <c r="D41" s="1">
        <v>0</v>
      </c>
      <c r="E41" s="1">
        <v>0</v>
      </c>
      <c r="F41" s="1">
        <v>6</v>
      </c>
      <c r="G41" s="1">
        <f t="shared" si="0"/>
        <v>36</v>
      </c>
      <c r="H41" s="30">
        <f t="shared" si="1"/>
        <v>7.9740000000000002E-3</v>
      </c>
      <c r="I41" s="36">
        <f t="shared" si="2"/>
        <v>-1.6559999999999999E-3</v>
      </c>
      <c r="J41" s="36">
        <f t="shared" si="3"/>
        <v>6.3180000000000007E-3</v>
      </c>
    </row>
    <row r="42" spans="1:10" ht="14.25" x14ac:dyDescent="0.2">
      <c r="A42" s="3">
        <v>37073</v>
      </c>
      <c r="B42" s="4">
        <v>0.86150000000000004</v>
      </c>
      <c r="C42" s="30">
        <v>1.2377</v>
      </c>
      <c r="D42" s="1">
        <v>0</v>
      </c>
      <c r="E42" s="1">
        <v>0</v>
      </c>
      <c r="F42" s="1">
        <v>7</v>
      </c>
      <c r="G42" s="1">
        <f t="shared" si="0"/>
        <v>49</v>
      </c>
      <c r="H42" s="30">
        <f t="shared" si="1"/>
        <v>9.3030000000000005E-3</v>
      </c>
      <c r="I42" s="36">
        <f t="shared" si="2"/>
        <v>-2.2539999999999999E-3</v>
      </c>
      <c r="J42" s="36">
        <f t="shared" si="3"/>
        <v>7.0490000000000006E-3</v>
      </c>
    </row>
    <row r="43" spans="1:10" ht="14.25" x14ac:dyDescent="0.2">
      <c r="A43" s="3">
        <v>37104</v>
      </c>
      <c r="B43" s="4">
        <v>0.90139999999999998</v>
      </c>
      <c r="C43" s="30">
        <v>1.2377</v>
      </c>
      <c r="D43" s="1">
        <v>0</v>
      </c>
      <c r="E43" s="1">
        <v>0</v>
      </c>
      <c r="F43" s="1">
        <v>8</v>
      </c>
      <c r="G43" s="1">
        <f t="shared" si="0"/>
        <v>64</v>
      </c>
      <c r="H43" s="30">
        <f t="shared" si="1"/>
        <v>1.0632000000000001E-2</v>
      </c>
      <c r="I43" s="36">
        <f t="shared" si="2"/>
        <v>-2.944E-3</v>
      </c>
      <c r="J43" s="36">
        <f t="shared" si="3"/>
        <v>7.6880000000000004E-3</v>
      </c>
    </row>
    <row r="44" spans="1:10" ht="14.25" x14ac:dyDescent="0.2">
      <c r="A44" s="3">
        <v>37135</v>
      </c>
      <c r="B44" s="4">
        <v>0.91139999999999999</v>
      </c>
      <c r="C44" s="30">
        <v>1.2377</v>
      </c>
      <c r="D44" s="1">
        <v>0</v>
      </c>
      <c r="E44" s="1">
        <v>0</v>
      </c>
      <c r="F44" s="1">
        <v>9</v>
      </c>
      <c r="G44" s="1">
        <f t="shared" si="0"/>
        <v>81</v>
      </c>
      <c r="H44" s="30">
        <f t="shared" si="1"/>
        <v>1.1961000000000001E-2</v>
      </c>
      <c r="I44" s="36">
        <f t="shared" si="2"/>
        <v>-3.7260000000000001E-3</v>
      </c>
      <c r="J44" s="36">
        <f t="shared" si="3"/>
        <v>8.235000000000001E-3</v>
      </c>
    </row>
    <row r="45" spans="1:10" ht="14.25" x14ac:dyDescent="0.2">
      <c r="A45" s="3">
        <v>37165</v>
      </c>
      <c r="B45" s="4">
        <v>0.90500000000000003</v>
      </c>
      <c r="C45" s="30">
        <v>1.2377</v>
      </c>
      <c r="D45" s="1">
        <v>0</v>
      </c>
      <c r="E45" s="1">
        <v>0</v>
      </c>
      <c r="F45" s="1">
        <v>10</v>
      </c>
      <c r="G45" s="1">
        <f t="shared" si="0"/>
        <v>100</v>
      </c>
      <c r="H45" s="30">
        <f t="shared" si="1"/>
        <v>1.3290000000000001E-2</v>
      </c>
      <c r="I45" s="36">
        <f t="shared" si="2"/>
        <v>-4.5999999999999999E-3</v>
      </c>
      <c r="J45" s="36">
        <f t="shared" si="3"/>
        <v>8.6900000000000015E-3</v>
      </c>
    </row>
    <row r="46" spans="1:10" ht="14.25" x14ac:dyDescent="0.2">
      <c r="A46" s="3">
        <v>37196</v>
      </c>
      <c r="B46" s="4">
        <v>0.88829999999999998</v>
      </c>
      <c r="C46" s="30">
        <v>1.2377</v>
      </c>
      <c r="D46" s="1">
        <v>0</v>
      </c>
      <c r="E46" s="1">
        <v>0</v>
      </c>
      <c r="F46" s="1">
        <v>11</v>
      </c>
      <c r="G46" s="1">
        <f t="shared" si="0"/>
        <v>121</v>
      </c>
      <c r="H46" s="30">
        <f t="shared" si="1"/>
        <v>1.4619000000000002E-2</v>
      </c>
      <c r="I46" s="36">
        <f t="shared" si="2"/>
        <v>-5.5659999999999998E-3</v>
      </c>
      <c r="J46" s="36">
        <f t="shared" si="3"/>
        <v>9.053000000000002E-3</v>
      </c>
    </row>
    <row r="47" spans="1:10" ht="14.25" x14ac:dyDescent="0.2">
      <c r="A47" s="3">
        <v>37226</v>
      </c>
      <c r="B47" s="4">
        <v>0.89119999999999999</v>
      </c>
      <c r="C47" s="30">
        <v>1.2377</v>
      </c>
      <c r="D47" s="1">
        <v>0</v>
      </c>
      <c r="E47" s="1">
        <v>0</v>
      </c>
      <c r="F47" s="1">
        <v>12</v>
      </c>
      <c r="G47" s="1">
        <f t="shared" si="0"/>
        <v>144</v>
      </c>
      <c r="H47" s="30">
        <f t="shared" si="1"/>
        <v>1.5948E-2</v>
      </c>
      <c r="I47" s="36">
        <f t="shared" si="2"/>
        <v>-6.6239999999999997E-3</v>
      </c>
      <c r="J47" s="36">
        <f t="shared" si="3"/>
        <v>9.3240000000000007E-3</v>
      </c>
    </row>
    <row r="48" spans="1:10" ht="14.25" x14ac:dyDescent="0.2">
      <c r="A48" s="3">
        <v>37257</v>
      </c>
      <c r="B48" s="4">
        <v>0.88319999999999999</v>
      </c>
      <c r="C48" s="30">
        <v>1.2377</v>
      </c>
      <c r="D48" s="1">
        <v>0</v>
      </c>
      <c r="E48" s="1">
        <v>0</v>
      </c>
      <c r="F48" s="1">
        <v>13</v>
      </c>
      <c r="G48" s="1">
        <f t="shared" si="0"/>
        <v>169</v>
      </c>
      <c r="H48" s="30">
        <f t="shared" si="1"/>
        <v>1.7277000000000001E-2</v>
      </c>
      <c r="I48" s="36">
        <f t="shared" si="2"/>
        <v>-7.7739999999999997E-3</v>
      </c>
      <c r="J48" s="36">
        <f t="shared" si="3"/>
        <v>9.503000000000001E-3</v>
      </c>
    </row>
    <row r="49" spans="1:10" ht="14.25" x14ac:dyDescent="0.2">
      <c r="A49" s="3">
        <v>37288</v>
      </c>
      <c r="B49" s="4">
        <v>0.87070000000000003</v>
      </c>
      <c r="C49" s="30">
        <v>1.2377</v>
      </c>
      <c r="D49" s="1">
        <v>0</v>
      </c>
      <c r="E49" s="1">
        <v>0</v>
      </c>
      <c r="F49" s="1">
        <v>14</v>
      </c>
      <c r="G49" s="1">
        <f t="shared" si="0"/>
        <v>196</v>
      </c>
      <c r="H49" s="30">
        <f t="shared" si="1"/>
        <v>1.8606000000000001E-2</v>
      </c>
      <c r="I49" s="36">
        <f t="shared" si="2"/>
        <v>-9.0159999999999997E-3</v>
      </c>
      <c r="J49" s="36">
        <f t="shared" si="3"/>
        <v>9.5900000000000013E-3</v>
      </c>
    </row>
    <row r="50" spans="1:10" ht="14.25" x14ac:dyDescent="0.2">
      <c r="A50" s="3">
        <v>37316</v>
      </c>
      <c r="B50" s="4">
        <v>0.87660000000000005</v>
      </c>
      <c r="C50" s="30">
        <v>1.2377</v>
      </c>
      <c r="D50" s="1">
        <v>0</v>
      </c>
      <c r="E50" s="1">
        <v>0</v>
      </c>
      <c r="F50" s="1">
        <v>15</v>
      </c>
      <c r="G50" s="1">
        <f t="shared" si="0"/>
        <v>225</v>
      </c>
      <c r="H50" s="30">
        <f t="shared" si="1"/>
        <v>1.9935000000000001E-2</v>
      </c>
      <c r="I50" s="36">
        <f t="shared" si="2"/>
        <v>-1.035E-2</v>
      </c>
      <c r="J50" s="36">
        <f t="shared" si="3"/>
        <v>9.5850000000000015E-3</v>
      </c>
    </row>
    <row r="51" spans="1:10" ht="14.25" x14ac:dyDescent="0.2">
      <c r="A51" s="3">
        <v>37347</v>
      </c>
      <c r="B51" s="4">
        <v>0.88600000000000001</v>
      </c>
      <c r="C51" s="30">
        <v>1.2377</v>
      </c>
      <c r="D51" s="1">
        <v>0</v>
      </c>
      <c r="E51" s="1">
        <v>0</v>
      </c>
      <c r="F51" s="1">
        <v>16</v>
      </c>
      <c r="G51" s="1">
        <f t="shared" si="0"/>
        <v>256</v>
      </c>
      <c r="H51" s="30">
        <f t="shared" si="1"/>
        <v>2.1264000000000002E-2</v>
      </c>
      <c r="I51" s="36">
        <f t="shared" si="2"/>
        <v>-1.1776E-2</v>
      </c>
      <c r="J51" s="36">
        <f t="shared" si="3"/>
        <v>9.4880000000000016E-3</v>
      </c>
    </row>
    <row r="52" spans="1:10" ht="14.25" x14ac:dyDescent="0.2">
      <c r="A52" s="3">
        <v>37377</v>
      </c>
      <c r="B52" s="4">
        <v>0.91700000000000004</v>
      </c>
      <c r="C52" s="30">
        <v>1.2377</v>
      </c>
      <c r="D52" s="1">
        <v>0</v>
      </c>
      <c r="E52" s="1">
        <v>0</v>
      </c>
      <c r="F52" s="1">
        <v>17</v>
      </c>
      <c r="G52" s="1">
        <f t="shared" si="0"/>
        <v>289</v>
      </c>
      <c r="H52" s="30">
        <f t="shared" si="1"/>
        <v>2.2593000000000002E-2</v>
      </c>
      <c r="I52" s="36">
        <f t="shared" si="2"/>
        <v>-1.3294E-2</v>
      </c>
      <c r="J52" s="36">
        <f t="shared" si="3"/>
        <v>9.2990000000000017E-3</v>
      </c>
    </row>
    <row r="53" spans="1:10" ht="14.25" x14ac:dyDescent="0.2">
      <c r="A53" s="3">
        <v>37408</v>
      </c>
      <c r="B53" s="4">
        <v>0.95609999999999995</v>
      </c>
      <c r="C53" s="30">
        <v>1.2377</v>
      </c>
      <c r="D53" s="1">
        <v>0</v>
      </c>
      <c r="E53" s="1">
        <v>0</v>
      </c>
      <c r="F53" s="1">
        <v>18</v>
      </c>
      <c r="G53" s="1">
        <f t="shared" si="0"/>
        <v>324</v>
      </c>
      <c r="H53" s="30">
        <f t="shared" si="1"/>
        <v>2.3922000000000002E-2</v>
      </c>
      <c r="I53" s="36">
        <f t="shared" si="2"/>
        <v>-1.4904000000000001E-2</v>
      </c>
      <c r="J53" s="36">
        <f t="shared" si="3"/>
        <v>9.0180000000000017E-3</v>
      </c>
    </row>
    <row r="54" spans="1:10" ht="14.25" x14ac:dyDescent="0.2">
      <c r="A54" s="3">
        <v>37438</v>
      </c>
      <c r="B54" s="4">
        <v>0.99350000000000005</v>
      </c>
      <c r="C54" s="30">
        <v>1.2377</v>
      </c>
      <c r="D54" s="1">
        <v>0</v>
      </c>
      <c r="E54" s="1">
        <v>0</v>
      </c>
      <c r="F54" s="1">
        <v>19</v>
      </c>
      <c r="G54" s="1">
        <f t="shared" si="0"/>
        <v>361</v>
      </c>
      <c r="H54" s="30">
        <f t="shared" si="1"/>
        <v>2.5251000000000003E-2</v>
      </c>
      <c r="I54" s="36">
        <f t="shared" si="2"/>
        <v>-1.6605999999999999E-2</v>
      </c>
      <c r="J54" s="36">
        <f t="shared" si="3"/>
        <v>8.6450000000000034E-3</v>
      </c>
    </row>
    <row r="55" spans="1:10" ht="14.25" x14ac:dyDescent="0.2">
      <c r="A55" s="3">
        <v>37469</v>
      </c>
      <c r="B55" s="4">
        <v>0.97809999999999997</v>
      </c>
      <c r="C55" s="30">
        <v>1.2377</v>
      </c>
      <c r="D55" s="1">
        <v>0</v>
      </c>
      <c r="E55" s="1">
        <v>0</v>
      </c>
      <c r="F55" s="1">
        <v>20</v>
      </c>
      <c r="G55" s="1">
        <f t="shared" si="0"/>
        <v>400</v>
      </c>
      <c r="H55" s="30">
        <f t="shared" si="1"/>
        <v>2.6580000000000003E-2</v>
      </c>
      <c r="I55" s="36">
        <f t="shared" si="2"/>
        <v>-1.84E-2</v>
      </c>
      <c r="J55" s="36">
        <f t="shared" si="3"/>
        <v>8.1800000000000032E-3</v>
      </c>
    </row>
    <row r="56" spans="1:10" ht="14.25" x14ac:dyDescent="0.2">
      <c r="A56" s="3">
        <v>37500</v>
      </c>
      <c r="B56" s="4">
        <v>0.98060000000000003</v>
      </c>
      <c r="C56" s="30">
        <v>1.2377</v>
      </c>
      <c r="D56" s="1">
        <v>0</v>
      </c>
      <c r="E56" s="1">
        <v>0</v>
      </c>
      <c r="F56" s="1">
        <v>21</v>
      </c>
      <c r="G56" s="1">
        <f t="shared" si="0"/>
        <v>441</v>
      </c>
      <c r="H56" s="30">
        <f t="shared" si="1"/>
        <v>2.7909000000000003E-2</v>
      </c>
      <c r="I56" s="36">
        <f t="shared" si="2"/>
        <v>-2.0285999999999998E-2</v>
      </c>
      <c r="J56" s="36">
        <f t="shared" si="3"/>
        <v>7.6230000000000048E-3</v>
      </c>
    </row>
    <row r="57" spans="1:10" ht="14.25" x14ac:dyDescent="0.2">
      <c r="A57" s="3">
        <v>37530</v>
      </c>
      <c r="B57" s="4">
        <v>0.98119999999999996</v>
      </c>
      <c r="C57" s="30">
        <v>1.2377</v>
      </c>
      <c r="D57" s="1">
        <v>0</v>
      </c>
      <c r="E57" s="1">
        <v>0</v>
      </c>
      <c r="F57" s="1">
        <v>22</v>
      </c>
      <c r="G57" s="1">
        <f t="shared" si="0"/>
        <v>484</v>
      </c>
      <c r="H57" s="30">
        <f t="shared" si="1"/>
        <v>2.9238000000000004E-2</v>
      </c>
      <c r="I57" s="36">
        <f t="shared" si="2"/>
        <v>-2.2263999999999999E-2</v>
      </c>
      <c r="J57" s="36">
        <f t="shared" si="3"/>
        <v>6.9740000000000045E-3</v>
      </c>
    </row>
    <row r="58" spans="1:10" ht="14.25" x14ac:dyDescent="0.2">
      <c r="A58" s="3">
        <v>37561</v>
      </c>
      <c r="B58" s="4">
        <v>1.0013000000000001</v>
      </c>
      <c r="C58" s="30">
        <v>1.2377</v>
      </c>
      <c r="D58" s="1">
        <v>0</v>
      </c>
      <c r="E58" s="1">
        <v>0</v>
      </c>
      <c r="F58" s="1">
        <v>23</v>
      </c>
      <c r="G58" s="1">
        <f t="shared" si="0"/>
        <v>529</v>
      </c>
      <c r="H58" s="30">
        <f t="shared" si="1"/>
        <v>3.0567000000000004E-2</v>
      </c>
      <c r="I58" s="36">
        <f t="shared" si="2"/>
        <v>-2.4334000000000001E-2</v>
      </c>
      <c r="J58" s="36">
        <f t="shared" si="3"/>
        <v>6.2330000000000024E-3</v>
      </c>
    </row>
    <row r="59" spans="1:10" ht="14.25" x14ac:dyDescent="0.2">
      <c r="A59" s="3">
        <v>37591</v>
      </c>
      <c r="B59" s="4">
        <v>1.0194000000000001</v>
      </c>
      <c r="C59" s="30">
        <v>1.2377</v>
      </c>
      <c r="D59" s="1">
        <v>0</v>
      </c>
      <c r="E59" s="1">
        <v>0</v>
      </c>
      <c r="F59" s="1">
        <v>24</v>
      </c>
      <c r="G59" s="1">
        <f t="shared" si="0"/>
        <v>576</v>
      </c>
      <c r="H59" s="30">
        <f t="shared" si="1"/>
        <v>3.1896000000000001E-2</v>
      </c>
      <c r="I59" s="36">
        <f t="shared" si="2"/>
        <v>-2.6495999999999999E-2</v>
      </c>
      <c r="J59" s="36">
        <f t="shared" si="3"/>
        <v>5.400000000000002E-3</v>
      </c>
    </row>
    <row r="60" spans="1:10" ht="14.25" x14ac:dyDescent="0.2">
      <c r="A60" s="3">
        <v>37622</v>
      </c>
      <c r="B60" s="4">
        <v>1.0622</v>
      </c>
      <c r="C60" s="30">
        <v>1.2377</v>
      </c>
      <c r="D60" s="1">
        <v>0</v>
      </c>
      <c r="E60" s="1">
        <v>0</v>
      </c>
      <c r="F60" s="1">
        <v>25</v>
      </c>
      <c r="G60" s="1">
        <f t="shared" si="0"/>
        <v>625</v>
      </c>
      <c r="H60" s="30">
        <f t="shared" si="1"/>
        <v>3.3225000000000005E-2</v>
      </c>
      <c r="I60" s="36">
        <f t="shared" si="2"/>
        <v>-2.8750000000000001E-2</v>
      </c>
      <c r="J60" s="36">
        <f t="shared" si="3"/>
        <v>4.4750000000000033E-3</v>
      </c>
    </row>
    <row r="61" spans="1:10" ht="14.25" x14ac:dyDescent="0.2">
      <c r="A61" s="3">
        <v>37653</v>
      </c>
      <c r="B61" s="4">
        <v>1.0785</v>
      </c>
      <c r="C61" s="30">
        <v>1.2377</v>
      </c>
      <c r="D61" s="1">
        <v>0</v>
      </c>
      <c r="E61" s="1">
        <v>0</v>
      </c>
      <c r="F61" s="1">
        <v>26</v>
      </c>
      <c r="G61" s="1">
        <f t="shared" si="0"/>
        <v>676</v>
      </c>
      <c r="H61" s="30">
        <f t="shared" si="1"/>
        <v>3.4554000000000001E-2</v>
      </c>
      <c r="I61" s="36">
        <f t="shared" si="2"/>
        <v>-3.1095999999999999E-2</v>
      </c>
      <c r="J61" s="36">
        <f t="shared" si="3"/>
        <v>3.4580000000000027E-3</v>
      </c>
    </row>
    <row r="62" spans="1:10" ht="14.25" x14ac:dyDescent="0.2">
      <c r="A62" s="3">
        <v>37681</v>
      </c>
      <c r="B62" s="4">
        <v>1.0797000000000001</v>
      </c>
      <c r="C62" s="30">
        <v>1.2377</v>
      </c>
      <c r="D62" s="1">
        <v>0</v>
      </c>
      <c r="E62" s="1">
        <v>0</v>
      </c>
      <c r="F62" s="1">
        <v>27</v>
      </c>
      <c r="G62" s="1">
        <f t="shared" si="0"/>
        <v>729</v>
      </c>
      <c r="H62" s="30">
        <f t="shared" si="1"/>
        <v>3.5883000000000005E-2</v>
      </c>
      <c r="I62" s="36">
        <f t="shared" si="2"/>
        <v>-3.3534000000000001E-2</v>
      </c>
      <c r="J62" s="36">
        <f t="shared" si="3"/>
        <v>2.3490000000000039E-3</v>
      </c>
    </row>
    <row r="63" spans="1:10" ht="14.25" x14ac:dyDescent="0.2">
      <c r="A63" s="3">
        <v>37712</v>
      </c>
      <c r="B63" s="4">
        <v>1.0862000000000001</v>
      </c>
      <c r="C63" s="30">
        <v>1.2377</v>
      </c>
      <c r="D63" s="1">
        <v>0</v>
      </c>
      <c r="E63" s="1">
        <v>0</v>
      </c>
      <c r="F63" s="1">
        <v>28</v>
      </c>
      <c r="G63" s="1">
        <f t="shared" si="0"/>
        <v>784</v>
      </c>
      <c r="H63" s="30">
        <f t="shared" si="1"/>
        <v>3.7212000000000002E-2</v>
      </c>
      <c r="I63" s="36">
        <f t="shared" si="2"/>
        <v>-3.6063999999999999E-2</v>
      </c>
      <c r="J63" s="36">
        <f t="shared" si="3"/>
        <v>1.1480000000000032E-3</v>
      </c>
    </row>
    <row r="64" spans="1:10" ht="14.25" x14ac:dyDescent="0.2">
      <c r="A64" s="3">
        <v>37742</v>
      </c>
      <c r="B64" s="4">
        <v>1.1556</v>
      </c>
      <c r="C64" s="30">
        <v>1.2377</v>
      </c>
      <c r="D64" s="1">
        <v>0</v>
      </c>
      <c r="E64" s="1">
        <v>0</v>
      </c>
      <c r="F64" s="1">
        <v>29</v>
      </c>
      <c r="G64" s="1">
        <f t="shared" si="0"/>
        <v>841</v>
      </c>
      <c r="H64" s="30">
        <f t="shared" si="1"/>
        <v>3.8541000000000006E-2</v>
      </c>
      <c r="I64" s="36">
        <f t="shared" si="2"/>
        <v>-3.8685999999999998E-2</v>
      </c>
      <c r="J64" s="36">
        <f t="shared" si="3"/>
        <v>-1.4499999999999236E-4</v>
      </c>
    </row>
    <row r="65" spans="1:10" ht="14.25" x14ac:dyDescent="0.2">
      <c r="A65" s="3">
        <v>37773</v>
      </c>
      <c r="B65" s="4">
        <v>1.1674</v>
      </c>
      <c r="C65" s="30">
        <v>1.2377</v>
      </c>
      <c r="D65" s="1">
        <v>0</v>
      </c>
      <c r="E65" s="1">
        <v>0</v>
      </c>
      <c r="F65" s="1">
        <v>30</v>
      </c>
      <c r="G65" s="1">
        <f t="shared" si="0"/>
        <v>900</v>
      </c>
      <c r="H65" s="30">
        <f t="shared" si="1"/>
        <v>3.9870000000000003E-2</v>
      </c>
      <c r="I65" s="36">
        <f t="shared" si="2"/>
        <v>-4.1399999999999999E-2</v>
      </c>
      <c r="J65" s="36">
        <f t="shared" si="3"/>
        <v>-1.5299999999999966E-3</v>
      </c>
    </row>
    <row r="66" spans="1:10" ht="14.25" x14ac:dyDescent="0.2">
      <c r="A66" s="3">
        <v>37803</v>
      </c>
      <c r="B66" s="4">
        <v>1.1365000000000001</v>
      </c>
      <c r="C66" s="30">
        <v>1.2377</v>
      </c>
      <c r="D66" s="1">
        <v>0</v>
      </c>
      <c r="E66" s="1">
        <v>0</v>
      </c>
      <c r="F66" s="1">
        <v>31</v>
      </c>
      <c r="G66" s="1">
        <f t="shared" si="0"/>
        <v>961</v>
      </c>
      <c r="H66" s="30">
        <f t="shared" si="1"/>
        <v>4.1199000000000006E-2</v>
      </c>
      <c r="I66" s="36">
        <f t="shared" si="2"/>
        <v>-4.4206000000000002E-2</v>
      </c>
      <c r="J66" s="36">
        <f t="shared" si="3"/>
        <v>-3.0069999999999958E-3</v>
      </c>
    </row>
    <row r="67" spans="1:10" ht="14.25" x14ac:dyDescent="0.2">
      <c r="A67" s="3">
        <v>37834</v>
      </c>
      <c r="B67" s="4">
        <v>1.1154999999999999</v>
      </c>
      <c r="C67" s="30">
        <v>1.2377</v>
      </c>
      <c r="D67" s="1">
        <v>0</v>
      </c>
      <c r="E67" s="1">
        <v>0</v>
      </c>
      <c r="F67" s="1">
        <v>32</v>
      </c>
      <c r="G67" s="1">
        <f t="shared" si="0"/>
        <v>1024</v>
      </c>
      <c r="H67" s="30">
        <f t="shared" si="1"/>
        <v>4.2528000000000003E-2</v>
      </c>
      <c r="I67" s="36">
        <f t="shared" si="2"/>
        <v>-4.7104E-2</v>
      </c>
      <c r="J67" s="36">
        <f t="shared" si="3"/>
        <v>-4.5759999999999967E-3</v>
      </c>
    </row>
    <row r="68" spans="1:10" ht="14.25" x14ac:dyDescent="0.2">
      <c r="A68" s="3">
        <v>37865</v>
      </c>
      <c r="B68" s="4">
        <v>1.1267</v>
      </c>
      <c r="C68" s="30">
        <v>1.2377</v>
      </c>
      <c r="D68" s="1">
        <v>0</v>
      </c>
      <c r="E68" s="1">
        <v>0</v>
      </c>
      <c r="F68" s="1">
        <v>33</v>
      </c>
      <c r="G68" s="1">
        <f t="shared" si="0"/>
        <v>1089</v>
      </c>
      <c r="H68" s="30">
        <f t="shared" si="1"/>
        <v>4.3857E-2</v>
      </c>
      <c r="I68" s="36">
        <f t="shared" si="2"/>
        <v>-5.0094E-2</v>
      </c>
      <c r="J68" s="36">
        <f t="shared" si="3"/>
        <v>-6.2369999999999995E-3</v>
      </c>
    </row>
    <row r="69" spans="1:10" ht="14.25" x14ac:dyDescent="0.2">
      <c r="A69" s="3">
        <v>37895</v>
      </c>
      <c r="B69" s="4">
        <v>1.1714</v>
      </c>
      <c r="C69" s="30">
        <v>1.2377</v>
      </c>
      <c r="D69" s="1">
        <v>0</v>
      </c>
      <c r="E69" s="1">
        <v>0</v>
      </c>
      <c r="F69" s="1">
        <v>34</v>
      </c>
      <c r="G69" s="1">
        <f t="shared" si="0"/>
        <v>1156</v>
      </c>
      <c r="H69" s="30">
        <f t="shared" si="1"/>
        <v>4.5186000000000004E-2</v>
      </c>
      <c r="I69" s="36">
        <f t="shared" si="2"/>
        <v>-5.3176000000000001E-2</v>
      </c>
      <c r="J69" s="36">
        <f t="shared" si="3"/>
        <v>-7.9899999999999971E-3</v>
      </c>
    </row>
    <row r="70" spans="1:10" ht="14.25" x14ac:dyDescent="0.2">
      <c r="A70" s="3">
        <v>37926</v>
      </c>
      <c r="B70" s="4">
        <v>1.171</v>
      </c>
      <c r="C70" s="30">
        <v>1.2377</v>
      </c>
      <c r="D70" s="1">
        <v>0</v>
      </c>
      <c r="E70" s="1">
        <v>0</v>
      </c>
      <c r="F70" s="1">
        <v>35</v>
      </c>
      <c r="G70" s="1">
        <f t="shared" si="0"/>
        <v>1225</v>
      </c>
      <c r="H70" s="30">
        <f t="shared" si="1"/>
        <v>4.6515000000000001E-2</v>
      </c>
      <c r="I70" s="36">
        <f t="shared" si="2"/>
        <v>-5.6349999999999997E-2</v>
      </c>
      <c r="J70" s="36">
        <f t="shared" si="3"/>
        <v>-9.8349999999999965E-3</v>
      </c>
    </row>
    <row r="71" spans="1:10" ht="14.25" x14ac:dyDescent="0.2">
      <c r="A71" s="3">
        <v>37956</v>
      </c>
      <c r="B71" s="4">
        <v>1.2298</v>
      </c>
      <c r="C71" s="30">
        <v>1.2377</v>
      </c>
      <c r="D71" s="1">
        <v>0</v>
      </c>
      <c r="E71" s="1">
        <v>0</v>
      </c>
      <c r="F71" s="1">
        <v>36</v>
      </c>
      <c r="G71" s="1">
        <f t="shared" si="0"/>
        <v>1296</v>
      </c>
      <c r="H71" s="30">
        <f t="shared" si="1"/>
        <v>4.7844000000000005E-2</v>
      </c>
      <c r="I71" s="36">
        <f t="shared" si="2"/>
        <v>-5.9616000000000002E-2</v>
      </c>
      <c r="J71" s="36">
        <f t="shared" si="3"/>
        <v>-1.1771999999999998E-2</v>
      </c>
    </row>
    <row r="72" spans="1:10" ht="14.25" x14ac:dyDescent="0.2">
      <c r="A72" s="3">
        <v>37987</v>
      </c>
      <c r="B72" s="4">
        <v>1.2638</v>
      </c>
      <c r="C72" s="30">
        <v>1.2377</v>
      </c>
      <c r="D72" s="1">
        <v>0</v>
      </c>
      <c r="E72" s="1">
        <v>0</v>
      </c>
      <c r="F72" s="1">
        <v>37</v>
      </c>
      <c r="G72" s="1">
        <f t="shared" si="0"/>
        <v>1369</v>
      </c>
      <c r="H72" s="30">
        <f t="shared" si="1"/>
        <v>4.9173000000000001E-2</v>
      </c>
      <c r="I72" s="36">
        <f t="shared" si="2"/>
        <v>-6.2974000000000002E-2</v>
      </c>
      <c r="J72" s="36">
        <f t="shared" si="3"/>
        <v>-1.3801000000000001E-2</v>
      </c>
    </row>
    <row r="73" spans="1:10" ht="14.25" x14ac:dyDescent="0.2">
      <c r="A73" s="3">
        <v>38018</v>
      </c>
      <c r="B73" s="4">
        <v>1.264</v>
      </c>
      <c r="C73" s="30">
        <v>1.2377</v>
      </c>
      <c r="D73" s="1">
        <v>0</v>
      </c>
      <c r="E73" s="1">
        <v>0</v>
      </c>
      <c r="F73" s="1">
        <v>38</v>
      </c>
      <c r="G73" s="1">
        <f t="shared" si="0"/>
        <v>1444</v>
      </c>
      <c r="H73" s="30">
        <f t="shared" si="1"/>
        <v>5.0502000000000005E-2</v>
      </c>
      <c r="I73" s="36">
        <f t="shared" si="2"/>
        <v>-6.6423999999999997E-2</v>
      </c>
      <c r="J73" s="36">
        <f t="shared" si="3"/>
        <v>-1.5921999999999992E-2</v>
      </c>
    </row>
    <row r="74" spans="1:10" ht="14.25" x14ac:dyDescent="0.2">
      <c r="A74" s="3">
        <v>38047</v>
      </c>
      <c r="B74" s="4">
        <v>1.2261</v>
      </c>
      <c r="C74" s="30">
        <v>1.2377</v>
      </c>
      <c r="D74" s="1">
        <v>0</v>
      </c>
      <c r="E74" s="1">
        <v>0</v>
      </c>
      <c r="F74" s="1">
        <v>39</v>
      </c>
      <c r="G74" s="1">
        <f t="shared" si="0"/>
        <v>1521</v>
      </c>
      <c r="H74" s="30">
        <f t="shared" si="1"/>
        <v>5.1831000000000002E-2</v>
      </c>
      <c r="I74" s="36">
        <f t="shared" si="2"/>
        <v>-6.9966E-2</v>
      </c>
      <c r="J74" s="36">
        <f t="shared" si="3"/>
        <v>-1.8134999999999998E-2</v>
      </c>
    </row>
    <row r="75" spans="1:10" ht="14.25" x14ac:dyDescent="0.2">
      <c r="A75" s="3">
        <v>38078</v>
      </c>
      <c r="B75" s="4">
        <v>1.1989000000000001</v>
      </c>
      <c r="C75" s="30">
        <v>1.2377</v>
      </c>
      <c r="D75" s="1">
        <v>0</v>
      </c>
      <c r="E75" s="1">
        <v>0</v>
      </c>
      <c r="F75" s="1">
        <v>40</v>
      </c>
      <c r="G75" s="1">
        <f t="shared" si="0"/>
        <v>1600</v>
      </c>
      <c r="H75" s="30">
        <f t="shared" si="1"/>
        <v>5.3160000000000006E-2</v>
      </c>
      <c r="I75" s="36">
        <f t="shared" si="2"/>
        <v>-7.3599999999999999E-2</v>
      </c>
      <c r="J75" s="36">
        <f t="shared" si="3"/>
        <v>-2.0439999999999993E-2</v>
      </c>
    </row>
    <row r="76" spans="1:10" ht="14.25" x14ac:dyDescent="0.2">
      <c r="A76" s="3">
        <v>38108</v>
      </c>
      <c r="B76" s="4">
        <v>1.2</v>
      </c>
      <c r="C76" s="30">
        <v>1.2377</v>
      </c>
      <c r="D76" s="1">
        <v>0</v>
      </c>
      <c r="E76" s="1">
        <v>0</v>
      </c>
      <c r="F76" s="1">
        <v>41</v>
      </c>
      <c r="G76" s="1">
        <f t="shared" si="0"/>
        <v>1681</v>
      </c>
      <c r="H76" s="30">
        <f t="shared" si="1"/>
        <v>5.4489000000000003E-2</v>
      </c>
      <c r="I76" s="36">
        <f t="shared" si="2"/>
        <v>-7.7326000000000006E-2</v>
      </c>
      <c r="J76" s="36">
        <f t="shared" si="3"/>
        <v>-2.2837000000000003E-2</v>
      </c>
    </row>
    <row r="77" spans="1:10" ht="14.25" x14ac:dyDescent="0.2">
      <c r="A77" s="3">
        <v>38139</v>
      </c>
      <c r="B77" s="4">
        <v>1.2145999999999999</v>
      </c>
      <c r="C77" s="30">
        <v>1.2377</v>
      </c>
      <c r="D77" s="1">
        <v>0</v>
      </c>
      <c r="E77" s="1">
        <v>0</v>
      </c>
      <c r="F77" s="1">
        <v>42</v>
      </c>
      <c r="G77" s="1">
        <f t="shared" si="0"/>
        <v>1764</v>
      </c>
      <c r="H77" s="30">
        <f t="shared" si="1"/>
        <v>5.5818000000000006E-2</v>
      </c>
      <c r="I77" s="36">
        <f t="shared" si="2"/>
        <v>-8.1143999999999994E-2</v>
      </c>
      <c r="J77" s="36">
        <f t="shared" si="3"/>
        <v>-2.5325999999999987E-2</v>
      </c>
    </row>
    <row r="78" spans="1:10" ht="14.25" x14ac:dyDescent="0.2">
      <c r="A78" s="3">
        <v>38169</v>
      </c>
      <c r="B78" s="4">
        <v>1.2265999999999999</v>
      </c>
      <c r="C78" s="30">
        <v>1.2377</v>
      </c>
      <c r="D78" s="1">
        <v>0</v>
      </c>
      <c r="E78" s="1">
        <v>0</v>
      </c>
      <c r="F78" s="1">
        <v>43</v>
      </c>
      <c r="G78" s="1">
        <f t="shared" si="0"/>
        <v>1849</v>
      </c>
      <c r="H78" s="30">
        <f t="shared" si="1"/>
        <v>5.7147000000000003E-2</v>
      </c>
      <c r="I78" s="36">
        <f t="shared" si="2"/>
        <v>-8.5054000000000005E-2</v>
      </c>
      <c r="J78" s="36">
        <f t="shared" si="3"/>
        <v>-2.7907000000000001E-2</v>
      </c>
    </row>
    <row r="79" spans="1:10" ht="14.25" x14ac:dyDescent="0.2">
      <c r="A79" s="3">
        <v>38200</v>
      </c>
      <c r="B79" s="4">
        <v>1.2191000000000001</v>
      </c>
      <c r="C79" s="30">
        <v>1.2377</v>
      </c>
      <c r="D79" s="1">
        <v>0</v>
      </c>
      <c r="E79" s="1">
        <v>0</v>
      </c>
      <c r="F79" s="1">
        <v>44</v>
      </c>
      <c r="G79" s="1">
        <f t="shared" si="0"/>
        <v>1936</v>
      </c>
      <c r="H79" s="30">
        <f t="shared" si="1"/>
        <v>5.8476000000000007E-2</v>
      </c>
      <c r="I79" s="36">
        <f t="shared" si="2"/>
        <v>-8.9055999999999996E-2</v>
      </c>
      <c r="J79" s="36">
        <f t="shared" si="3"/>
        <v>-3.0579999999999989E-2</v>
      </c>
    </row>
    <row r="80" spans="1:10" ht="14.25" x14ac:dyDescent="0.2">
      <c r="A80" s="3">
        <v>38231</v>
      </c>
      <c r="B80" s="4">
        <v>1.2223999999999999</v>
      </c>
      <c r="C80" s="30">
        <v>1.2377</v>
      </c>
      <c r="D80" s="1">
        <v>0</v>
      </c>
      <c r="E80" s="1">
        <v>0</v>
      </c>
      <c r="F80" s="1">
        <v>45</v>
      </c>
      <c r="G80" s="1">
        <f t="shared" si="0"/>
        <v>2025</v>
      </c>
      <c r="H80" s="30">
        <f t="shared" si="1"/>
        <v>5.9805000000000004E-2</v>
      </c>
      <c r="I80" s="36">
        <f t="shared" si="2"/>
        <v>-9.3149999999999997E-2</v>
      </c>
      <c r="J80" s="36">
        <f t="shared" si="3"/>
        <v>-3.3344999999999993E-2</v>
      </c>
    </row>
    <row r="81" spans="1:10" ht="14.25" x14ac:dyDescent="0.2">
      <c r="A81" s="3">
        <v>38261</v>
      </c>
      <c r="B81" s="4">
        <v>1.2506999999999999</v>
      </c>
      <c r="C81" s="30">
        <v>1.2377</v>
      </c>
      <c r="D81" s="1">
        <v>0</v>
      </c>
      <c r="E81" s="1">
        <v>0</v>
      </c>
      <c r="F81" s="1">
        <v>46</v>
      </c>
      <c r="G81" s="1">
        <f t="shared" si="0"/>
        <v>2116</v>
      </c>
      <c r="H81" s="30">
        <f t="shared" si="1"/>
        <v>6.1134000000000008E-2</v>
      </c>
      <c r="I81" s="36">
        <f t="shared" si="2"/>
        <v>-9.7336000000000006E-2</v>
      </c>
      <c r="J81" s="36">
        <f t="shared" si="3"/>
        <v>-3.6201999999999998E-2</v>
      </c>
    </row>
    <row r="82" spans="1:10" ht="14.25" x14ac:dyDescent="0.2">
      <c r="A82" s="3">
        <v>38292</v>
      </c>
      <c r="B82" s="4">
        <v>1.2997000000000001</v>
      </c>
      <c r="C82" s="30">
        <v>1.2377</v>
      </c>
      <c r="D82" s="1">
        <v>0</v>
      </c>
      <c r="E82" s="1">
        <v>0</v>
      </c>
      <c r="F82" s="1">
        <v>47</v>
      </c>
      <c r="G82" s="1">
        <f t="shared" si="0"/>
        <v>2209</v>
      </c>
      <c r="H82" s="30">
        <f t="shared" si="1"/>
        <v>6.2463000000000005E-2</v>
      </c>
      <c r="I82" s="36">
        <f t="shared" si="2"/>
        <v>-0.101614</v>
      </c>
      <c r="J82" s="36">
        <f t="shared" si="3"/>
        <v>-3.9150999999999991E-2</v>
      </c>
    </row>
    <row r="83" spans="1:10" ht="14.25" x14ac:dyDescent="0.2">
      <c r="A83" s="3">
        <v>38322</v>
      </c>
      <c r="B83" s="4">
        <v>1.3406</v>
      </c>
      <c r="C83" s="30">
        <v>1.2377</v>
      </c>
      <c r="D83" s="1">
        <v>0</v>
      </c>
      <c r="E83" s="1">
        <v>0</v>
      </c>
      <c r="F83" s="1">
        <v>48</v>
      </c>
      <c r="G83" s="1">
        <f t="shared" si="0"/>
        <v>2304</v>
      </c>
      <c r="H83" s="30">
        <f t="shared" si="1"/>
        <v>6.3792000000000001E-2</v>
      </c>
      <c r="I83" s="36">
        <f t="shared" si="2"/>
        <v>-0.10598399999999999</v>
      </c>
      <c r="J83" s="36">
        <f t="shared" si="3"/>
        <v>-4.2191999999999993E-2</v>
      </c>
    </row>
    <row r="84" spans="1:10" ht="14.25" x14ac:dyDescent="0.2">
      <c r="A84" s="3">
        <v>38353</v>
      </c>
      <c r="B84" s="4">
        <v>1.3123</v>
      </c>
      <c r="C84" s="30">
        <v>1.2377</v>
      </c>
      <c r="D84" s="1">
        <v>0</v>
      </c>
      <c r="E84" s="1">
        <v>0</v>
      </c>
      <c r="F84" s="1">
        <v>49</v>
      </c>
      <c r="G84" s="1">
        <f t="shared" si="0"/>
        <v>2401</v>
      </c>
      <c r="H84" s="30">
        <f t="shared" si="1"/>
        <v>6.5120999999999998E-2</v>
      </c>
      <c r="I84" s="36">
        <f t="shared" si="2"/>
        <v>-0.110446</v>
      </c>
      <c r="J84" s="36">
        <f t="shared" si="3"/>
        <v>-4.5325000000000004E-2</v>
      </c>
    </row>
    <row r="85" spans="1:10" ht="14.25" x14ac:dyDescent="0.2">
      <c r="A85" s="3">
        <v>38384</v>
      </c>
      <c r="B85" s="4">
        <v>1.3012999999999999</v>
      </c>
      <c r="C85" s="30">
        <v>1.2377</v>
      </c>
      <c r="D85" s="1">
        <v>0</v>
      </c>
      <c r="E85" s="1">
        <v>0</v>
      </c>
      <c r="F85" s="1">
        <v>50</v>
      </c>
      <c r="G85" s="1">
        <f t="shared" si="0"/>
        <v>2500</v>
      </c>
      <c r="H85" s="30">
        <f t="shared" si="1"/>
        <v>6.6450000000000009E-2</v>
      </c>
      <c r="I85" s="36">
        <f t="shared" si="2"/>
        <v>-0.115</v>
      </c>
      <c r="J85" s="36">
        <f t="shared" si="3"/>
        <v>-4.8549999999999996E-2</v>
      </c>
    </row>
    <row r="86" spans="1:10" ht="14.25" x14ac:dyDescent="0.2">
      <c r="A86" s="3">
        <v>38412</v>
      </c>
      <c r="B86" s="4">
        <v>1.3185</v>
      </c>
      <c r="C86" s="30">
        <v>1.2377</v>
      </c>
      <c r="D86" s="1">
        <v>0</v>
      </c>
      <c r="E86" s="1">
        <v>0</v>
      </c>
      <c r="F86" s="1">
        <v>51</v>
      </c>
      <c r="G86" s="1">
        <f t="shared" si="0"/>
        <v>2601</v>
      </c>
      <c r="H86" s="30">
        <f t="shared" si="1"/>
        <v>6.7779000000000006E-2</v>
      </c>
      <c r="I86" s="36">
        <f t="shared" si="2"/>
        <v>-0.119646</v>
      </c>
      <c r="J86" s="36">
        <f t="shared" si="3"/>
        <v>-5.1866999999999996E-2</v>
      </c>
    </row>
    <row r="87" spans="1:10" ht="14.25" x14ac:dyDescent="0.2">
      <c r="A87" s="3">
        <v>38443</v>
      </c>
      <c r="B87" s="4">
        <v>1.2943</v>
      </c>
      <c r="C87" s="30">
        <v>1.2377</v>
      </c>
      <c r="D87" s="1">
        <v>0</v>
      </c>
      <c r="E87" s="1">
        <v>0</v>
      </c>
      <c r="F87" s="1">
        <v>52</v>
      </c>
      <c r="G87" s="1">
        <f t="shared" si="0"/>
        <v>2704</v>
      </c>
      <c r="H87" s="30">
        <f t="shared" si="1"/>
        <v>6.9108000000000003E-2</v>
      </c>
      <c r="I87" s="36">
        <f t="shared" si="2"/>
        <v>-0.12438399999999999</v>
      </c>
      <c r="J87" s="36">
        <f t="shared" si="3"/>
        <v>-5.5275999999999992E-2</v>
      </c>
    </row>
    <row r="88" spans="1:10" ht="14.25" x14ac:dyDescent="0.2">
      <c r="A88" s="3">
        <v>38473</v>
      </c>
      <c r="B88" s="4">
        <v>1.2697000000000001</v>
      </c>
      <c r="C88" s="30">
        <v>1.2377</v>
      </c>
      <c r="D88" s="1">
        <v>0</v>
      </c>
      <c r="E88" s="1">
        <v>0</v>
      </c>
      <c r="F88" s="1">
        <v>53</v>
      </c>
      <c r="G88" s="1">
        <f t="shared" si="0"/>
        <v>2809</v>
      </c>
      <c r="H88" s="30">
        <f t="shared" si="1"/>
        <v>7.0437E-2</v>
      </c>
      <c r="I88" s="36">
        <f t="shared" si="2"/>
        <v>-0.129214</v>
      </c>
      <c r="J88" s="36">
        <f t="shared" si="3"/>
        <v>-5.8776999999999996E-2</v>
      </c>
    </row>
    <row r="89" spans="1:10" ht="14.25" x14ac:dyDescent="0.2">
      <c r="A89" s="3">
        <v>38504</v>
      </c>
      <c r="B89" s="4">
        <v>1.2155</v>
      </c>
      <c r="C89" s="30">
        <v>1.2377</v>
      </c>
      <c r="D89" s="1">
        <v>0</v>
      </c>
      <c r="E89" s="1">
        <v>0</v>
      </c>
      <c r="F89" s="1">
        <v>54</v>
      </c>
      <c r="G89" s="1">
        <f t="shared" si="0"/>
        <v>2916</v>
      </c>
      <c r="H89" s="30">
        <f t="shared" si="1"/>
        <v>7.176600000000001E-2</v>
      </c>
      <c r="I89" s="36">
        <f t="shared" si="2"/>
        <v>-0.13413600000000001</v>
      </c>
      <c r="J89" s="36">
        <f t="shared" si="3"/>
        <v>-6.2369999999999995E-2</v>
      </c>
    </row>
    <row r="90" spans="1:10" ht="14.25" x14ac:dyDescent="0.2">
      <c r="A90" s="3">
        <v>38534</v>
      </c>
      <c r="B90" s="4">
        <v>1.2040999999999999</v>
      </c>
      <c r="C90" s="30">
        <v>1.2377</v>
      </c>
      <c r="D90" s="1">
        <v>0</v>
      </c>
      <c r="E90" s="1">
        <v>0</v>
      </c>
      <c r="F90" s="1">
        <v>55</v>
      </c>
      <c r="G90" s="1">
        <f t="shared" si="0"/>
        <v>3025</v>
      </c>
      <c r="H90" s="30">
        <f t="shared" si="1"/>
        <v>7.3095000000000007E-2</v>
      </c>
      <c r="I90" s="36">
        <f t="shared" si="2"/>
        <v>-0.13915</v>
      </c>
      <c r="J90" s="36">
        <f t="shared" si="3"/>
        <v>-6.6054999999999989E-2</v>
      </c>
    </row>
    <row r="91" spans="1:10" ht="14.25" x14ac:dyDescent="0.2">
      <c r="A91" s="3">
        <v>38565</v>
      </c>
      <c r="B91" s="4">
        <v>1.2295</v>
      </c>
      <c r="C91" s="30">
        <v>1.2377</v>
      </c>
      <c r="D91" s="1">
        <v>0</v>
      </c>
      <c r="E91" s="1">
        <v>0</v>
      </c>
      <c r="F91" s="1">
        <v>56</v>
      </c>
      <c r="G91" s="1">
        <f t="shared" si="0"/>
        <v>3136</v>
      </c>
      <c r="H91" s="30">
        <f t="shared" si="1"/>
        <v>7.4424000000000004E-2</v>
      </c>
      <c r="I91" s="36">
        <f t="shared" si="2"/>
        <v>-0.144256</v>
      </c>
      <c r="J91" s="36">
        <f t="shared" si="3"/>
        <v>-6.9831999999999991E-2</v>
      </c>
    </row>
    <row r="92" spans="1:10" ht="14.25" x14ac:dyDescent="0.2">
      <c r="A92" s="3">
        <v>38596</v>
      </c>
      <c r="B92" s="4">
        <v>1.2234</v>
      </c>
      <c r="C92" s="30">
        <v>1.2377</v>
      </c>
      <c r="D92" s="1">
        <v>0</v>
      </c>
      <c r="E92" s="1">
        <v>0</v>
      </c>
      <c r="F92" s="1">
        <v>57</v>
      </c>
      <c r="G92" s="1">
        <f t="shared" si="0"/>
        <v>3249</v>
      </c>
      <c r="H92" s="30">
        <f t="shared" si="1"/>
        <v>7.5753000000000001E-2</v>
      </c>
      <c r="I92" s="36">
        <f t="shared" si="2"/>
        <v>-0.149454</v>
      </c>
      <c r="J92" s="36">
        <f t="shared" si="3"/>
        <v>-7.3701000000000003E-2</v>
      </c>
    </row>
    <row r="93" spans="1:10" ht="14.25" x14ac:dyDescent="0.2">
      <c r="A93" s="3">
        <v>38626</v>
      </c>
      <c r="B93" s="4">
        <v>1.2021999999999999</v>
      </c>
      <c r="C93" s="30">
        <v>1.2377</v>
      </c>
      <c r="D93" s="1">
        <v>0</v>
      </c>
      <c r="E93" s="1">
        <v>0</v>
      </c>
      <c r="F93" s="1">
        <v>58</v>
      </c>
      <c r="G93" s="1">
        <f t="shared" si="0"/>
        <v>3364</v>
      </c>
      <c r="H93" s="30">
        <f t="shared" si="1"/>
        <v>7.7082000000000012E-2</v>
      </c>
      <c r="I93" s="36">
        <f t="shared" si="2"/>
        <v>-0.15474399999999999</v>
      </c>
      <c r="J93" s="36">
        <f t="shared" si="3"/>
        <v>-7.7661999999999981E-2</v>
      </c>
    </row>
    <row r="94" spans="1:10" ht="14.25" x14ac:dyDescent="0.2">
      <c r="A94" s="3">
        <v>38657</v>
      </c>
      <c r="B94" s="4">
        <v>1.1789000000000001</v>
      </c>
      <c r="C94" s="30">
        <v>1.2377</v>
      </c>
      <c r="D94" s="1">
        <v>0</v>
      </c>
      <c r="E94" s="1">
        <v>0</v>
      </c>
      <c r="F94" s="1">
        <v>59</v>
      </c>
      <c r="G94" s="1">
        <f t="shared" si="0"/>
        <v>3481</v>
      </c>
      <c r="H94" s="30">
        <f t="shared" si="1"/>
        <v>7.8411000000000008E-2</v>
      </c>
      <c r="I94" s="36">
        <f t="shared" si="2"/>
        <v>-0.16012599999999999</v>
      </c>
      <c r="J94" s="36">
        <f t="shared" si="3"/>
        <v>-8.1714999999999982E-2</v>
      </c>
    </row>
    <row r="95" spans="1:10" ht="14.25" x14ac:dyDescent="0.2">
      <c r="A95" s="3">
        <v>38687</v>
      </c>
      <c r="B95" s="4">
        <v>1.1860999999999999</v>
      </c>
      <c r="C95" s="30">
        <v>1.2377</v>
      </c>
      <c r="D95" s="1">
        <v>0</v>
      </c>
      <c r="E95" s="1">
        <v>0</v>
      </c>
      <c r="F95" s="1">
        <v>60</v>
      </c>
      <c r="G95" s="1">
        <f t="shared" si="0"/>
        <v>3600</v>
      </c>
      <c r="H95" s="30">
        <f t="shared" si="1"/>
        <v>7.9740000000000005E-2</v>
      </c>
      <c r="I95" s="36">
        <f t="shared" si="2"/>
        <v>-0.1656</v>
      </c>
      <c r="J95" s="36">
        <f t="shared" si="3"/>
        <v>-8.5859999999999992E-2</v>
      </c>
    </row>
    <row r="96" spans="1:10" ht="14.25" x14ac:dyDescent="0.2">
      <c r="A96" s="3">
        <v>38718</v>
      </c>
      <c r="B96" s="4">
        <v>1.2125999999999999</v>
      </c>
      <c r="C96" s="30">
        <v>1.2377</v>
      </c>
      <c r="D96" s="1">
        <v>0</v>
      </c>
      <c r="E96" s="1">
        <v>0</v>
      </c>
      <c r="F96" s="1">
        <v>61</v>
      </c>
      <c r="G96" s="1">
        <f t="shared" si="0"/>
        <v>3721</v>
      </c>
      <c r="H96" s="30">
        <f t="shared" si="1"/>
        <v>8.1069000000000002E-2</v>
      </c>
      <c r="I96" s="36">
        <f t="shared" si="2"/>
        <v>-0.17116600000000001</v>
      </c>
      <c r="J96" s="36">
        <f t="shared" si="3"/>
        <v>-9.009700000000001E-2</v>
      </c>
    </row>
    <row r="97" spans="1:10" ht="14.25" x14ac:dyDescent="0.2">
      <c r="A97" s="3">
        <v>38749</v>
      </c>
      <c r="B97" s="4">
        <v>1.194</v>
      </c>
      <c r="C97" s="30">
        <v>1.2377</v>
      </c>
      <c r="D97" s="1">
        <v>0</v>
      </c>
      <c r="E97" s="1">
        <v>0</v>
      </c>
      <c r="F97" s="1">
        <v>62</v>
      </c>
      <c r="G97" s="1">
        <f t="shared" si="0"/>
        <v>3844</v>
      </c>
      <c r="H97" s="30">
        <f t="shared" si="1"/>
        <v>8.2398000000000013E-2</v>
      </c>
      <c r="I97" s="36">
        <f t="shared" si="2"/>
        <v>-0.17682400000000001</v>
      </c>
      <c r="J97" s="36">
        <f t="shared" si="3"/>
        <v>-9.4425999999999996E-2</v>
      </c>
    </row>
    <row r="98" spans="1:10" ht="14.25" x14ac:dyDescent="0.2">
      <c r="A98" s="3">
        <v>38777</v>
      </c>
      <c r="B98" s="4">
        <v>1.2028000000000001</v>
      </c>
      <c r="C98" s="30">
        <v>1.2377</v>
      </c>
      <c r="D98" s="1">
        <v>0</v>
      </c>
      <c r="E98" s="1">
        <v>0</v>
      </c>
      <c r="F98" s="1">
        <v>63</v>
      </c>
      <c r="G98" s="1">
        <f t="shared" si="0"/>
        <v>3969</v>
      </c>
      <c r="H98" s="30">
        <f t="shared" si="1"/>
        <v>8.372700000000001E-2</v>
      </c>
      <c r="I98" s="36">
        <f t="shared" si="2"/>
        <v>-0.18257399999999999</v>
      </c>
      <c r="J98" s="36">
        <f t="shared" si="3"/>
        <v>-9.8846999999999977E-2</v>
      </c>
    </row>
    <row r="99" spans="1:10" ht="14.25" x14ac:dyDescent="0.2">
      <c r="A99" s="3">
        <v>38808</v>
      </c>
      <c r="B99" s="4">
        <v>1.2273000000000001</v>
      </c>
      <c r="C99" s="30">
        <v>1.2377</v>
      </c>
      <c r="D99" s="1">
        <v>0</v>
      </c>
      <c r="E99" s="1">
        <v>0</v>
      </c>
      <c r="F99" s="1">
        <v>64</v>
      </c>
      <c r="G99" s="1">
        <f t="shared" si="0"/>
        <v>4096</v>
      </c>
      <c r="H99" s="30">
        <f t="shared" si="1"/>
        <v>8.5056000000000007E-2</v>
      </c>
      <c r="I99" s="36">
        <f t="shared" si="2"/>
        <v>-0.188416</v>
      </c>
      <c r="J99" s="36">
        <f t="shared" si="3"/>
        <v>-0.10335999999999999</v>
      </c>
    </row>
    <row r="100" spans="1:10" ht="14.25" x14ac:dyDescent="0.2">
      <c r="A100" s="3">
        <v>38838</v>
      </c>
      <c r="B100" s="4">
        <v>1.2766999999999999</v>
      </c>
      <c r="C100" s="30">
        <v>1.2377</v>
      </c>
      <c r="D100" s="1">
        <v>0</v>
      </c>
      <c r="E100" s="1">
        <v>0</v>
      </c>
      <c r="F100" s="1">
        <v>65</v>
      </c>
      <c r="G100" s="1">
        <f t="shared" si="0"/>
        <v>4225</v>
      </c>
      <c r="H100" s="30">
        <f t="shared" si="1"/>
        <v>8.6385000000000003E-2</v>
      </c>
      <c r="I100" s="36">
        <f t="shared" si="2"/>
        <v>-0.19434999999999999</v>
      </c>
      <c r="J100" s="36">
        <f t="shared" si="3"/>
        <v>-0.10796499999999999</v>
      </c>
    </row>
    <row r="101" spans="1:10" ht="14.25" x14ac:dyDescent="0.2">
      <c r="A101" s="3">
        <v>38869</v>
      </c>
      <c r="B101" s="4">
        <v>1.2661</v>
      </c>
      <c r="C101" s="30">
        <v>1.2377</v>
      </c>
      <c r="D101" s="1">
        <v>0</v>
      </c>
      <c r="E101" s="1">
        <v>0</v>
      </c>
      <c r="F101" s="1">
        <v>66</v>
      </c>
      <c r="G101" s="1">
        <f t="shared" ref="G101:G164" si="4">F101*F101</f>
        <v>4356</v>
      </c>
      <c r="H101" s="30">
        <f t="shared" ref="H101:H164" si="5">0.001329*F101</f>
        <v>8.7714E-2</v>
      </c>
      <c r="I101" s="36">
        <f t="shared" ref="I101:I164" si="6">-0.000046*G101</f>
        <v>-0.200376</v>
      </c>
      <c r="J101" s="36">
        <f t="shared" ref="J101:J164" si="7">H101+I101</f>
        <v>-0.112662</v>
      </c>
    </row>
    <row r="102" spans="1:10" ht="14.25" x14ac:dyDescent="0.2">
      <c r="A102" s="3">
        <v>38899</v>
      </c>
      <c r="B102" s="4">
        <v>1.2681</v>
      </c>
      <c r="C102" s="30">
        <v>1.2377</v>
      </c>
      <c r="D102" s="1">
        <v>0</v>
      </c>
      <c r="E102" s="1">
        <v>0</v>
      </c>
      <c r="F102" s="1">
        <v>67</v>
      </c>
      <c r="G102" s="1">
        <f t="shared" si="4"/>
        <v>4489</v>
      </c>
      <c r="H102" s="30">
        <f t="shared" si="5"/>
        <v>8.9043000000000011E-2</v>
      </c>
      <c r="I102" s="36">
        <f t="shared" si="6"/>
        <v>-0.20649400000000001</v>
      </c>
      <c r="J102" s="36">
        <f t="shared" si="7"/>
        <v>-0.117451</v>
      </c>
    </row>
    <row r="103" spans="1:10" ht="14.25" x14ac:dyDescent="0.2">
      <c r="A103" s="3">
        <v>38930</v>
      </c>
      <c r="B103" s="4">
        <v>1.2809999999999999</v>
      </c>
      <c r="C103" s="30">
        <v>1.2377</v>
      </c>
      <c r="D103" s="1">
        <v>0</v>
      </c>
      <c r="E103" s="1">
        <v>0</v>
      </c>
      <c r="F103" s="1">
        <v>68</v>
      </c>
      <c r="G103" s="1">
        <f t="shared" si="4"/>
        <v>4624</v>
      </c>
      <c r="H103" s="30">
        <f t="shared" si="5"/>
        <v>9.0372000000000008E-2</v>
      </c>
      <c r="I103" s="36">
        <f t="shared" si="6"/>
        <v>-0.212704</v>
      </c>
      <c r="J103" s="36">
        <f t="shared" si="7"/>
        <v>-0.122332</v>
      </c>
    </row>
    <row r="104" spans="1:10" ht="14.25" x14ac:dyDescent="0.2">
      <c r="A104" s="3">
        <v>38961</v>
      </c>
      <c r="B104" s="4">
        <v>1.2722</v>
      </c>
      <c r="C104" s="30">
        <v>1.2377</v>
      </c>
      <c r="D104" s="1">
        <v>0</v>
      </c>
      <c r="E104" s="1">
        <v>0</v>
      </c>
      <c r="F104" s="1">
        <v>69</v>
      </c>
      <c r="G104" s="1">
        <f t="shared" si="4"/>
        <v>4761</v>
      </c>
      <c r="H104" s="30">
        <f t="shared" si="5"/>
        <v>9.1701000000000005E-2</v>
      </c>
      <c r="I104" s="36">
        <f t="shared" si="6"/>
        <v>-0.21900600000000001</v>
      </c>
      <c r="J104" s="36">
        <f t="shared" si="7"/>
        <v>-0.127305</v>
      </c>
    </row>
    <row r="105" spans="1:10" ht="14.25" x14ac:dyDescent="0.2">
      <c r="A105" s="3">
        <v>38991</v>
      </c>
      <c r="B105" s="4">
        <v>1.2617</v>
      </c>
      <c r="C105" s="30">
        <v>1.2377</v>
      </c>
      <c r="D105" s="1">
        <v>0</v>
      </c>
      <c r="E105" s="1">
        <v>0</v>
      </c>
      <c r="F105" s="1">
        <v>70</v>
      </c>
      <c r="G105" s="1">
        <f t="shared" si="4"/>
        <v>4900</v>
      </c>
      <c r="H105" s="30">
        <f t="shared" si="5"/>
        <v>9.3030000000000002E-2</v>
      </c>
      <c r="I105" s="36">
        <f t="shared" si="6"/>
        <v>-0.22539999999999999</v>
      </c>
      <c r="J105" s="36">
        <f t="shared" si="7"/>
        <v>-0.13236999999999999</v>
      </c>
    </row>
    <row r="106" spans="1:10" ht="14.25" x14ac:dyDescent="0.2">
      <c r="A106" s="3">
        <v>39022</v>
      </c>
      <c r="B106" s="4">
        <v>1.2887999999999999</v>
      </c>
      <c r="C106" s="30">
        <v>1.2377</v>
      </c>
      <c r="D106" s="1">
        <v>0</v>
      </c>
      <c r="E106" s="1">
        <v>0</v>
      </c>
      <c r="F106" s="1">
        <v>71</v>
      </c>
      <c r="G106" s="1">
        <f t="shared" si="4"/>
        <v>5041</v>
      </c>
      <c r="H106" s="30">
        <f t="shared" si="5"/>
        <v>9.4359000000000012E-2</v>
      </c>
      <c r="I106" s="36">
        <f t="shared" si="6"/>
        <v>-0.23188600000000001</v>
      </c>
      <c r="J106" s="36">
        <f t="shared" si="7"/>
        <v>-0.13752700000000001</v>
      </c>
    </row>
    <row r="107" spans="1:10" ht="14.25" x14ac:dyDescent="0.2">
      <c r="A107" s="3">
        <v>39052</v>
      </c>
      <c r="B107" s="4">
        <v>1.3205</v>
      </c>
      <c r="C107" s="30">
        <v>1.2377</v>
      </c>
      <c r="D107" s="1">
        <v>0</v>
      </c>
      <c r="E107" s="1">
        <v>0</v>
      </c>
      <c r="F107" s="1">
        <v>72</v>
      </c>
      <c r="G107" s="1">
        <f t="shared" si="4"/>
        <v>5184</v>
      </c>
      <c r="H107" s="30">
        <f t="shared" si="5"/>
        <v>9.5688000000000009E-2</v>
      </c>
      <c r="I107" s="36">
        <f t="shared" si="6"/>
        <v>-0.23846400000000001</v>
      </c>
      <c r="J107" s="36">
        <f t="shared" si="7"/>
        <v>-0.14277600000000001</v>
      </c>
    </row>
    <row r="108" spans="1:10" ht="14.25" x14ac:dyDescent="0.2">
      <c r="A108" s="3">
        <v>39083</v>
      </c>
      <c r="B108" s="4">
        <v>1.2992999999999999</v>
      </c>
      <c r="C108" s="30">
        <v>1.2377</v>
      </c>
      <c r="D108" s="1">
        <v>0</v>
      </c>
      <c r="E108" s="1">
        <v>0</v>
      </c>
      <c r="F108" s="1">
        <v>73</v>
      </c>
      <c r="G108" s="1">
        <f t="shared" si="4"/>
        <v>5329</v>
      </c>
      <c r="H108" s="30">
        <f t="shared" si="5"/>
        <v>9.7017000000000006E-2</v>
      </c>
      <c r="I108" s="36">
        <f t="shared" si="6"/>
        <v>-0.24513399999999999</v>
      </c>
      <c r="J108" s="36">
        <f t="shared" si="7"/>
        <v>-0.148117</v>
      </c>
    </row>
    <row r="109" spans="1:10" ht="14.25" x14ac:dyDescent="0.2">
      <c r="A109" s="3">
        <v>39114</v>
      </c>
      <c r="B109" s="4">
        <v>1.3080000000000001</v>
      </c>
      <c r="C109" s="30">
        <v>1.2377</v>
      </c>
      <c r="D109" s="1">
        <v>0</v>
      </c>
      <c r="E109" s="1">
        <v>0</v>
      </c>
      <c r="F109" s="1">
        <v>74</v>
      </c>
      <c r="G109" s="1">
        <f t="shared" si="4"/>
        <v>5476</v>
      </c>
      <c r="H109" s="30">
        <f t="shared" si="5"/>
        <v>9.8346000000000003E-2</v>
      </c>
      <c r="I109" s="36">
        <f t="shared" si="6"/>
        <v>-0.25189600000000001</v>
      </c>
      <c r="J109" s="36">
        <f t="shared" si="7"/>
        <v>-0.15355000000000002</v>
      </c>
    </row>
    <row r="110" spans="1:10" ht="14.25" x14ac:dyDescent="0.2">
      <c r="A110" s="3">
        <v>39142</v>
      </c>
      <c r="B110" s="4">
        <v>1.3246</v>
      </c>
      <c r="C110" s="30">
        <v>1.2377</v>
      </c>
      <c r="D110" s="1">
        <v>0</v>
      </c>
      <c r="E110" s="1">
        <v>0</v>
      </c>
      <c r="F110" s="1">
        <v>75</v>
      </c>
      <c r="G110" s="1">
        <f t="shared" si="4"/>
        <v>5625</v>
      </c>
      <c r="H110" s="30">
        <f t="shared" si="5"/>
        <v>9.9675000000000014E-2</v>
      </c>
      <c r="I110" s="36">
        <f t="shared" si="6"/>
        <v>-0.25874999999999998</v>
      </c>
      <c r="J110" s="36">
        <f t="shared" si="7"/>
        <v>-0.15907499999999997</v>
      </c>
    </row>
    <row r="111" spans="1:10" ht="14.25" x14ac:dyDescent="0.2">
      <c r="A111" s="3">
        <v>39173</v>
      </c>
      <c r="B111" s="4">
        <v>1.3512999999999999</v>
      </c>
      <c r="C111" s="30">
        <v>1.2377</v>
      </c>
      <c r="D111" s="1">
        <v>0</v>
      </c>
      <c r="E111" s="1">
        <v>0</v>
      </c>
      <c r="F111" s="1">
        <v>76</v>
      </c>
      <c r="G111" s="1">
        <f t="shared" si="4"/>
        <v>5776</v>
      </c>
      <c r="H111" s="30">
        <f t="shared" si="5"/>
        <v>0.10100400000000001</v>
      </c>
      <c r="I111" s="36">
        <f t="shared" si="6"/>
        <v>-0.26569599999999999</v>
      </c>
      <c r="J111" s="36">
        <f t="shared" si="7"/>
        <v>-0.16469199999999998</v>
      </c>
    </row>
    <row r="112" spans="1:10" ht="14.25" x14ac:dyDescent="0.2">
      <c r="A112" s="3">
        <v>39203</v>
      </c>
      <c r="B112" s="4">
        <v>1.3517999999999999</v>
      </c>
      <c r="C112" s="30">
        <v>1.2377</v>
      </c>
      <c r="D112" s="1">
        <v>0</v>
      </c>
      <c r="E112" s="1">
        <v>0</v>
      </c>
      <c r="F112" s="1">
        <v>77</v>
      </c>
      <c r="G112" s="1">
        <f t="shared" si="4"/>
        <v>5929</v>
      </c>
      <c r="H112" s="30">
        <f t="shared" si="5"/>
        <v>0.10233300000000001</v>
      </c>
      <c r="I112" s="36">
        <f t="shared" si="6"/>
        <v>-0.27273399999999998</v>
      </c>
      <c r="J112" s="36">
        <f t="shared" si="7"/>
        <v>-0.17040099999999997</v>
      </c>
    </row>
    <row r="113" spans="1:10" ht="14.25" x14ac:dyDescent="0.2">
      <c r="A113" s="3">
        <v>39234</v>
      </c>
      <c r="B113" s="4">
        <v>1.3421000000000001</v>
      </c>
      <c r="C113" s="30">
        <v>1.2377</v>
      </c>
      <c r="D113" s="1">
        <v>0</v>
      </c>
      <c r="E113" s="1">
        <v>0</v>
      </c>
      <c r="F113" s="1">
        <v>78</v>
      </c>
      <c r="G113" s="1">
        <f t="shared" si="4"/>
        <v>6084</v>
      </c>
      <c r="H113" s="30">
        <f t="shared" si="5"/>
        <v>0.103662</v>
      </c>
      <c r="I113" s="36">
        <f t="shared" si="6"/>
        <v>-0.279864</v>
      </c>
      <c r="J113" s="36">
        <f t="shared" si="7"/>
        <v>-0.176202</v>
      </c>
    </row>
    <row r="114" spans="1:10" ht="14.25" x14ac:dyDescent="0.2">
      <c r="A114" s="3">
        <v>39264</v>
      </c>
      <c r="B114" s="4">
        <v>1.3726</v>
      </c>
      <c r="C114" s="30">
        <v>1.2377</v>
      </c>
      <c r="D114" s="1">
        <v>0</v>
      </c>
      <c r="E114" s="1">
        <v>0</v>
      </c>
      <c r="F114" s="1">
        <v>79</v>
      </c>
      <c r="G114" s="1">
        <f t="shared" si="4"/>
        <v>6241</v>
      </c>
      <c r="H114" s="30">
        <f t="shared" si="5"/>
        <v>0.10499100000000001</v>
      </c>
      <c r="I114" s="36">
        <f t="shared" si="6"/>
        <v>-0.28708600000000001</v>
      </c>
      <c r="J114" s="36">
        <f t="shared" si="7"/>
        <v>-0.18209500000000001</v>
      </c>
    </row>
    <row r="115" spans="1:10" ht="14.25" x14ac:dyDescent="0.2">
      <c r="A115" s="3">
        <v>39295</v>
      </c>
      <c r="B115" s="4">
        <v>1.3626</v>
      </c>
      <c r="C115" s="30">
        <v>1.2377</v>
      </c>
      <c r="D115" s="1">
        <v>0</v>
      </c>
      <c r="E115" s="1">
        <v>0</v>
      </c>
      <c r="F115" s="1">
        <v>80</v>
      </c>
      <c r="G115" s="1">
        <f t="shared" si="4"/>
        <v>6400</v>
      </c>
      <c r="H115" s="30">
        <f t="shared" si="5"/>
        <v>0.10632000000000001</v>
      </c>
      <c r="I115" s="36">
        <f t="shared" si="6"/>
        <v>-0.2944</v>
      </c>
      <c r="J115" s="36">
        <f t="shared" si="7"/>
        <v>-0.18807999999999997</v>
      </c>
    </row>
    <row r="116" spans="1:10" ht="14.25" x14ac:dyDescent="0.2">
      <c r="A116" s="3">
        <v>39326</v>
      </c>
      <c r="B116" s="4">
        <v>1.391</v>
      </c>
      <c r="C116" s="30">
        <v>1.2377</v>
      </c>
      <c r="D116" s="1">
        <v>0</v>
      </c>
      <c r="E116" s="1">
        <v>0</v>
      </c>
      <c r="F116" s="1">
        <v>81</v>
      </c>
      <c r="G116" s="1">
        <f t="shared" si="4"/>
        <v>6561</v>
      </c>
      <c r="H116" s="30">
        <f t="shared" si="5"/>
        <v>0.10764900000000001</v>
      </c>
      <c r="I116" s="36">
        <f t="shared" si="6"/>
        <v>-0.30180600000000002</v>
      </c>
      <c r="J116" s="36">
        <f t="shared" si="7"/>
        <v>-0.19415700000000002</v>
      </c>
    </row>
    <row r="117" spans="1:10" ht="14.25" x14ac:dyDescent="0.2">
      <c r="A117" s="3">
        <v>39356</v>
      </c>
      <c r="B117" s="4">
        <v>1.4233</v>
      </c>
      <c r="C117" s="30">
        <v>1.2377</v>
      </c>
      <c r="D117" s="1">
        <v>0</v>
      </c>
      <c r="E117" s="1">
        <v>0</v>
      </c>
      <c r="F117" s="1">
        <v>82</v>
      </c>
      <c r="G117" s="1">
        <f t="shared" si="4"/>
        <v>6724</v>
      </c>
      <c r="H117" s="30">
        <f t="shared" si="5"/>
        <v>0.10897800000000001</v>
      </c>
      <c r="I117" s="36">
        <f t="shared" si="6"/>
        <v>-0.30930400000000002</v>
      </c>
      <c r="J117" s="36">
        <f t="shared" si="7"/>
        <v>-0.200326</v>
      </c>
    </row>
    <row r="118" spans="1:10" ht="14.25" x14ac:dyDescent="0.2">
      <c r="A118" s="3">
        <v>39387</v>
      </c>
      <c r="B118" s="4">
        <v>1.4682999999999999</v>
      </c>
      <c r="C118" s="30">
        <v>1.2377</v>
      </c>
      <c r="D118" s="1">
        <v>0</v>
      </c>
      <c r="E118" s="1">
        <v>0</v>
      </c>
      <c r="F118" s="1">
        <v>83</v>
      </c>
      <c r="G118" s="1">
        <f t="shared" si="4"/>
        <v>6889</v>
      </c>
      <c r="H118" s="30">
        <f t="shared" si="5"/>
        <v>0.110307</v>
      </c>
      <c r="I118" s="36">
        <f t="shared" si="6"/>
        <v>-0.31689400000000001</v>
      </c>
      <c r="J118" s="36">
        <f t="shared" si="7"/>
        <v>-0.20658700000000002</v>
      </c>
    </row>
    <row r="119" spans="1:10" ht="14.25" x14ac:dyDescent="0.2">
      <c r="A119" s="3">
        <v>39417</v>
      </c>
      <c r="B119" s="4">
        <v>1.4559</v>
      </c>
      <c r="C119" s="30">
        <v>1.2377</v>
      </c>
      <c r="D119" s="1">
        <v>2</v>
      </c>
      <c r="E119" s="1">
        <v>0</v>
      </c>
      <c r="F119" s="1">
        <v>84</v>
      </c>
      <c r="G119" s="1">
        <f t="shared" si="4"/>
        <v>7056</v>
      </c>
      <c r="H119" s="30">
        <f t="shared" si="5"/>
        <v>0.11163600000000001</v>
      </c>
      <c r="I119" s="36">
        <f t="shared" si="6"/>
        <v>-0.32457599999999998</v>
      </c>
      <c r="J119" s="36">
        <f t="shared" si="7"/>
        <v>-0.21293999999999996</v>
      </c>
    </row>
    <row r="120" spans="1:10" ht="14.25" x14ac:dyDescent="0.2">
      <c r="A120" s="3">
        <v>39448</v>
      </c>
      <c r="B120" s="4">
        <v>1.4728000000000001</v>
      </c>
      <c r="C120" s="30">
        <v>1.2377</v>
      </c>
      <c r="D120" s="1">
        <v>2</v>
      </c>
      <c r="E120" s="1">
        <v>0</v>
      </c>
      <c r="F120" s="1">
        <v>85</v>
      </c>
      <c r="G120" s="1">
        <f t="shared" si="4"/>
        <v>7225</v>
      </c>
      <c r="H120" s="30">
        <f t="shared" si="5"/>
        <v>0.11296500000000001</v>
      </c>
      <c r="I120" s="36">
        <f t="shared" si="6"/>
        <v>-0.33234999999999998</v>
      </c>
      <c r="J120" s="36">
        <f t="shared" si="7"/>
        <v>-0.21938499999999997</v>
      </c>
    </row>
    <row r="121" spans="1:10" ht="14.25" x14ac:dyDescent="0.2">
      <c r="A121" s="3">
        <v>39479</v>
      </c>
      <c r="B121" s="4">
        <v>1.4759</v>
      </c>
      <c r="C121" s="30">
        <v>1.2377</v>
      </c>
      <c r="D121" s="1">
        <v>2</v>
      </c>
      <c r="E121" s="1">
        <v>0</v>
      </c>
      <c r="F121" s="1">
        <v>86</v>
      </c>
      <c r="G121" s="1">
        <f t="shared" si="4"/>
        <v>7396</v>
      </c>
      <c r="H121" s="30">
        <f t="shared" si="5"/>
        <v>0.11429400000000001</v>
      </c>
      <c r="I121" s="36">
        <f t="shared" si="6"/>
        <v>-0.34021600000000002</v>
      </c>
      <c r="J121" s="36">
        <f t="shared" si="7"/>
        <v>-0.22592200000000001</v>
      </c>
    </row>
    <row r="122" spans="1:10" ht="14.25" x14ac:dyDescent="0.2">
      <c r="A122" s="3">
        <v>39508</v>
      </c>
      <c r="B122" s="4">
        <v>1.552</v>
      </c>
      <c r="C122" s="30">
        <v>1.2377</v>
      </c>
      <c r="D122" s="1">
        <v>2</v>
      </c>
      <c r="E122" s="1">
        <v>0</v>
      </c>
      <c r="F122" s="1">
        <v>87</v>
      </c>
      <c r="G122" s="1">
        <f t="shared" si="4"/>
        <v>7569</v>
      </c>
      <c r="H122" s="30">
        <f t="shared" si="5"/>
        <v>0.115623</v>
      </c>
      <c r="I122" s="36">
        <f t="shared" si="6"/>
        <v>-0.34817399999999998</v>
      </c>
      <c r="J122" s="36">
        <f t="shared" si="7"/>
        <v>-0.23255099999999998</v>
      </c>
    </row>
    <row r="123" spans="1:10" ht="14.25" x14ac:dyDescent="0.2">
      <c r="A123" s="3">
        <v>39539</v>
      </c>
      <c r="B123" s="4">
        <v>1.5753999999999999</v>
      </c>
      <c r="C123" s="30">
        <v>1.2377</v>
      </c>
      <c r="D123" s="1">
        <v>2</v>
      </c>
      <c r="E123" s="1">
        <v>0</v>
      </c>
      <c r="F123" s="1">
        <v>88</v>
      </c>
      <c r="G123" s="1">
        <f t="shared" si="4"/>
        <v>7744</v>
      </c>
      <c r="H123" s="30">
        <f t="shared" si="5"/>
        <v>0.11695200000000001</v>
      </c>
      <c r="I123" s="36">
        <f t="shared" si="6"/>
        <v>-0.35622399999999999</v>
      </c>
      <c r="J123" s="36">
        <f t="shared" si="7"/>
        <v>-0.23927199999999998</v>
      </c>
    </row>
    <row r="124" spans="1:10" ht="14.25" x14ac:dyDescent="0.2">
      <c r="A124" s="3">
        <v>39569</v>
      </c>
      <c r="B124" s="4">
        <v>1.5553999999999999</v>
      </c>
      <c r="C124" s="30">
        <v>1.2377</v>
      </c>
      <c r="D124" s="1">
        <v>2</v>
      </c>
      <c r="E124" s="1">
        <v>0</v>
      </c>
      <c r="F124" s="1">
        <v>89</v>
      </c>
      <c r="G124" s="1">
        <f t="shared" si="4"/>
        <v>7921</v>
      </c>
      <c r="H124" s="30">
        <f t="shared" si="5"/>
        <v>0.11828100000000001</v>
      </c>
      <c r="I124" s="36">
        <f t="shared" si="6"/>
        <v>-0.36436600000000002</v>
      </c>
      <c r="J124" s="36">
        <f t="shared" si="7"/>
        <v>-0.246085</v>
      </c>
    </row>
    <row r="125" spans="1:10" ht="14.25" x14ac:dyDescent="0.2">
      <c r="A125" s="3">
        <v>39600</v>
      </c>
      <c r="B125" s="4">
        <v>1.5562</v>
      </c>
      <c r="C125" s="30">
        <v>1.2377</v>
      </c>
      <c r="D125" s="1">
        <v>2</v>
      </c>
      <c r="E125" s="1">
        <v>0</v>
      </c>
      <c r="F125" s="1">
        <v>90</v>
      </c>
      <c r="G125" s="1">
        <f t="shared" si="4"/>
        <v>8100</v>
      </c>
      <c r="H125" s="30">
        <f t="shared" si="5"/>
        <v>0.11961000000000001</v>
      </c>
      <c r="I125" s="36">
        <f t="shared" si="6"/>
        <v>-0.37259999999999999</v>
      </c>
      <c r="J125" s="36">
        <f t="shared" si="7"/>
        <v>-0.25298999999999999</v>
      </c>
    </row>
    <row r="126" spans="1:10" ht="14.25" x14ac:dyDescent="0.2">
      <c r="A126" s="3">
        <v>39630</v>
      </c>
      <c r="B126" s="4">
        <v>1.5759000000000001</v>
      </c>
      <c r="C126" s="30">
        <v>1.2377</v>
      </c>
      <c r="D126" s="1">
        <v>2</v>
      </c>
      <c r="E126" s="1">
        <v>0</v>
      </c>
      <c r="F126" s="1">
        <v>91</v>
      </c>
      <c r="G126" s="1">
        <f t="shared" si="4"/>
        <v>8281</v>
      </c>
      <c r="H126" s="30">
        <f t="shared" si="5"/>
        <v>0.120939</v>
      </c>
      <c r="I126" s="36">
        <f t="shared" si="6"/>
        <v>-0.38092599999999999</v>
      </c>
      <c r="J126" s="36">
        <f t="shared" si="7"/>
        <v>-0.25998699999999997</v>
      </c>
    </row>
    <row r="127" spans="1:10" ht="14.25" x14ac:dyDescent="0.2">
      <c r="A127" s="3">
        <v>39661</v>
      </c>
      <c r="B127" s="4">
        <v>1.4955000000000001</v>
      </c>
      <c r="C127" s="30">
        <v>1.2377</v>
      </c>
      <c r="D127" s="1">
        <v>2</v>
      </c>
      <c r="E127" s="1">
        <v>0</v>
      </c>
      <c r="F127" s="1">
        <v>92</v>
      </c>
      <c r="G127" s="1">
        <f t="shared" si="4"/>
        <v>8464</v>
      </c>
      <c r="H127" s="30">
        <f t="shared" si="5"/>
        <v>0.12226800000000002</v>
      </c>
      <c r="I127" s="36">
        <f t="shared" si="6"/>
        <v>-0.38934400000000002</v>
      </c>
      <c r="J127" s="36">
        <f t="shared" si="7"/>
        <v>-0.26707599999999998</v>
      </c>
    </row>
    <row r="128" spans="1:10" ht="14.25" x14ac:dyDescent="0.2">
      <c r="A128" s="3">
        <v>39692</v>
      </c>
      <c r="B128" s="4">
        <v>1.4341999999999999</v>
      </c>
      <c r="C128" s="30">
        <v>1.2377</v>
      </c>
      <c r="D128" s="1">
        <v>2</v>
      </c>
      <c r="E128" s="1">
        <v>0</v>
      </c>
      <c r="F128" s="1">
        <v>93</v>
      </c>
      <c r="G128" s="1">
        <f t="shared" si="4"/>
        <v>8649</v>
      </c>
      <c r="H128" s="30">
        <f t="shared" si="5"/>
        <v>0.12359700000000001</v>
      </c>
      <c r="I128" s="36">
        <f t="shared" si="6"/>
        <v>-0.39785399999999999</v>
      </c>
      <c r="J128" s="36">
        <f t="shared" si="7"/>
        <v>-0.27425699999999997</v>
      </c>
    </row>
    <row r="129" spans="1:10" ht="14.25" x14ac:dyDescent="0.2">
      <c r="A129" s="3">
        <v>39722</v>
      </c>
      <c r="B129" s="4">
        <v>1.3266</v>
      </c>
      <c r="C129" s="30">
        <v>1.2377</v>
      </c>
      <c r="D129" s="1">
        <v>2</v>
      </c>
      <c r="E129" s="1">
        <v>0</v>
      </c>
      <c r="F129" s="1">
        <v>94</v>
      </c>
      <c r="G129" s="1">
        <f t="shared" si="4"/>
        <v>8836</v>
      </c>
      <c r="H129" s="30">
        <f t="shared" si="5"/>
        <v>0.12492600000000001</v>
      </c>
      <c r="I129" s="36">
        <f t="shared" si="6"/>
        <v>-0.40645599999999998</v>
      </c>
      <c r="J129" s="36">
        <f t="shared" si="7"/>
        <v>-0.28152999999999995</v>
      </c>
    </row>
    <row r="130" spans="1:10" ht="14.25" x14ac:dyDescent="0.2">
      <c r="A130" s="3">
        <v>39753</v>
      </c>
      <c r="B130" s="4">
        <v>1.2744</v>
      </c>
      <c r="C130" s="30">
        <v>1.2377</v>
      </c>
      <c r="D130" s="1">
        <v>2</v>
      </c>
      <c r="E130" s="1">
        <v>0</v>
      </c>
      <c r="F130" s="1">
        <v>95</v>
      </c>
      <c r="G130" s="1">
        <f t="shared" si="4"/>
        <v>9025</v>
      </c>
      <c r="H130" s="30">
        <f t="shared" si="5"/>
        <v>0.12625500000000001</v>
      </c>
      <c r="I130" s="36">
        <f t="shared" si="6"/>
        <v>-0.41515000000000002</v>
      </c>
      <c r="J130" s="36">
        <f t="shared" si="7"/>
        <v>-0.28889500000000001</v>
      </c>
    </row>
    <row r="131" spans="1:10" ht="14.25" x14ac:dyDescent="0.2">
      <c r="A131" s="3">
        <v>39783</v>
      </c>
      <c r="B131" s="4">
        <v>1.3511</v>
      </c>
      <c r="C131" s="30">
        <v>1.2377</v>
      </c>
      <c r="D131" s="1">
        <v>2</v>
      </c>
      <c r="E131" s="1">
        <v>0</v>
      </c>
      <c r="F131" s="1">
        <v>96</v>
      </c>
      <c r="G131" s="1">
        <f t="shared" si="4"/>
        <v>9216</v>
      </c>
      <c r="H131" s="30">
        <f t="shared" si="5"/>
        <v>0.127584</v>
      </c>
      <c r="I131" s="36">
        <f t="shared" si="6"/>
        <v>-0.42393599999999998</v>
      </c>
      <c r="J131" s="36">
        <f t="shared" si="7"/>
        <v>-0.29635199999999995</v>
      </c>
    </row>
    <row r="132" spans="1:10" ht="14.25" x14ac:dyDescent="0.2">
      <c r="A132" s="3">
        <v>39814</v>
      </c>
      <c r="B132" s="4">
        <v>1.3244</v>
      </c>
      <c r="C132" s="30">
        <v>1.2377</v>
      </c>
      <c r="D132" s="1">
        <v>2</v>
      </c>
      <c r="E132" s="1">
        <v>0</v>
      </c>
      <c r="F132" s="1">
        <v>97</v>
      </c>
      <c r="G132" s="1">
        <f t="shared" si="4"/>
        <v>9409</v>
      </c>
      <c r="H132" s="30">
        <f t="shared" si="5"/>
        <v>0.128913</v>
      </c>
      <c r="I132" s="36">
        <f t="shared" si="6"/>
        <v>-0.43281399999999998</v>
      </c>
      <c r="J132" s="36">
        <f t="shared" si="7"/>
        <v>-0.30390099999999998</v>
      </c>
    </row>
    <row r="133" spans="1:10" ht="14.25" x14ac:dyDescent="0.2">
      <c r="A133" s="3">
        <v>39845</v>
      </c>
      <c r="B133" s="4">
        <v>1.2797000000000001</v>
      </c>
      <c r="C133" s="30">
        <v>1.2377</v>
      </c>
      <c r="D133" s="1">
        <v>2</v>
      </c>
      <c r="E133" s="1">
        <v>0</v>
      </c>
      <c r="F133" s="1">
        <v>98</v>
      </c>
      <c r="G133" s="1">
        <f t="shared" si="4"/>
        <v>9604</v>
      </c>
      <c r="H133" s="30">
        <f t="shared" si="5"/>
        <v>0.130242</v>
      </c>
      <c r="I133" s="36">
        <f t="shared" si="6"/>
        <v>-0.44178400000000001</v>
      </c>
      <c r="J133" s="36">
        <f t="shared" si="7"/>
        <v>-0.31154199999999999</v>
      </c>
    </row>
    <row r="134" spans="1:10" ht="14.25" x14ac:dyDescent="0.2">
      <c r="A134" s="3">
        <v>39873</v>
      </c>
      <c r="B134" s="4">
        <v>1.3049999999999999</v>
      </c>
      <c r="C134" s="30">
        <v>1.2377</v>
      </c>
      <c r="D134" s="1">
        <v>2</v>
      </c>
      <c r="E134" s="1">
        <v>0</v>
      </c>
      <c r="F134" s="1">
        <v>99</v>
      </c>
      <c r="G134" s="1">
        <f t="shared" si="4"/>
        <v>9801</v>
      </c>
      <c r="H134" s="30">
        <f t="shared" si="5"/>
        <v>0.13157100000000002</v>
      </c>
      <c r="I134" s="36">
        <f t="shared" si="6"/>
        <v>-0.45084600000000002</v>
      </c>
      <c r="J134" s="36">
        <f t="shared" si="7"/>
        <v>-0.31927499999999998</v>
      </c>
    </row>
    <row r="135" spans="1:10" ht="14.25" x14ac:dyDescent="0.2">
      <c r="A135" s="3">
        <v>39904</v>
      </c>
      <c r="B135" s="4">
        <v>1.3199000000000001</v>
      </c>
      <c r="C135" s="30">
        <v>1.2377</v>
      </c>
      <c r="D135" s="1">
        <v>2</v>
      </c>
      <c r="E135" s="1">
        <v>0</v>
      </c>
      <c r="F135" s="1">
        <v>100</v>
      </c>
      <c r="G135" s="1">
        <f t="shared" si="4"/>
        <v>10000</v>
      </c>
      <c r="H135" s="30">
        <f t="shared" si="5"/>
        <v>0.13290000000000002</v>
      </c>
      <c r="I135" s="36">
        <f t="shared" si="6"/>
        <v>-0.46</v>
      </c>
      <c r="J135" s="36">
        <f t="shared" si="7"/>
        <v>-0.3271</v>
      </c>
    </row>
    <row r="136" spans="1:10" ht="14.25" x14ac:dyDescent="0.2">
      <c r="A136" s="3">
        <v>39934</v>
      </c>
      <c r="B136" s="4">
        <v>1.3646</v>
      </c>
      <c r="C136" s="30">
        <v>1.2377</v>
      </c>
      <c r="D136" s="1">
        <v>2</v>
      </c>
      <c r="E136" s="1">
        <v>0</v>
      </c>
      <c r="F136" s="1">
        <v>101</v>
      </c>
      <c r="G136" s="1">
        <f t="shared" si="4"/>
        <v>10201</v>
      </c>
      <c r="H136" s="30">
        <f t="shared" si="5"/>
        <v>0.13422900000000001</v>
      </c>
      <c r="I136" s="36">
        <f t="shared" si="6"/>
        <v>-0.469246</v>
      </c>
      <c r="J136" s="36">
        <f t="shared" si="7"/>
        <v>-0.33501700000000001</v>
      </c>
    </row>
    <row r="137" spans="1:10" ht="14.25" x14ac:dyDescent="0.2">
      <c r="A137" s="3">
        <v>39965</v>
      </c>
      <c r="B137" s="4">
        <v>1.4014</v>
      </c>
      <c r="C137" s="30">
        <v>1.2377</v>
      </c>
      <c r="D137" s="1">
        <v>2</v>
      </c>
      <c r="E137" s="1">
        <v>0</v>
      </c>
      <c r="F137" s="1">
        <v>102</v>
      </c>
      <c r="G137" s="1">
        <f t="shared" si="4"/>
        <v>10404</v>
      </c>
      <c r="H137" s="30">
        <f t="shared" si="5"/>
        <v>0.13555800000000001</v>
      </c>
      <c r="I137" s="36">
        <f t="shared" si="6"/>
        <v>-0.47858400000000001</v>
      </c>
      <c r="J137" s="36">
        <f t="shared" si="7"/>
        <v>-0.343026</v>
      </c>
    </row>
    <row r="138" spans="1:10" ht="14.25" x14ac:dyDescent="0.2">
      <c r="A138" s="3">
        <v>39995</v>
      </c>
      <c r="B138" s="4">
        <v>1.4092</v>
      </c>
      <c r="C138" s="30">
        <v>1.2377</v>
      </c>
      <c r="D138" s="1">
        <v>2</v>
      </c>
      <c r="E138" s="1">
        <v>0</v>
      </c>
      <c r="F138" s="1">
        <v>103</v>
      </c>
      <c r="G138" s="1">
        <f t="shared" si="4"/>
        <v>10609</v>
      </c>
      <c r="H138" s="30">
        <f t="shared" si="5"/>
        <v>0.13688700000000001</v>
      </c>
      <c r="I138" s="36">
        <f t="shared" si="6"/>
        <v>-0.488014</v>
      </c>
      <c r="J138" s="36">
        <f t="shared" si="7"/>
        <v>-0.35112699999999997</v>
      </c>
    </row>
    <row r="139" spans="1:10" ht="14.25" x14ac:dyDescent="0.2">
      <c r="A139" s="3">
        <v>40026</v>
      </c>
      <c r="B139" s="4">
        <v>1.4266000000000001</v>
      </c>
      <c r="C139" s="30">
        <v>1.2377</v>
      </c>
      <c r="D139" s="1">
        <v>2</v>
      </c>
      <c r="E139" s="1">
        <v>0</v>
      </c>
      <c r="F139" s="1">
        <v>104</v>
      </c>
      <c r="G139" s="1">
        <f t="shared" si="4"/>
        <v>10816</v>
      </c>
      <c r="H139" s="30">
        <f t="shared" si="5"/>
        <v>0.13821600000000001</v>
      </c>
      <c r="I139" s="36">
        <f t="shared" si="6"/>
        <v>-0.49753599999999998</v>
      </c>
      <c r="J139" s="36">
        <f t="shared" si="7"/>
        <v>-0.35931999999999997</v>
      </c>
    </row>
    <row r="140" spans="1:10" ht="14.25" x14ac:dyDescent="0.2">
      <c r="A140" s="3">
        <v>40057</v>
      </c>
      <c r="B140" s="4">
        <v>1.4575</v>
      </c>
      <c r="C140" s="30">
        <v>1.2377</v>
      </c>
      <c r="D140" s="1">
        <v>2</v>
      </c>
      <c r="E140" s="1">
        <v>0</v>
      </c>
      <c r="F140" s="1">
        <v>105</v>
      </c>
      <c r="G140" s="1">
        <f t="shared" si="4"/>
        <v>11025</v>
      </c>
      <c r="H140" s="30">
        <f t="shared" si="5"/>
        <v>0.139545</v>
      </c>
      <c r="I140" s="36">
        <f t="shared" si="6"/>
        <v>-0.50714999999999999</v>
      </c>
      <c r="J140" s="36">
        <f t="shared" si="7"/>
        <v>-0.36760499999999996</v>
      </c>
    </row>
    <row r="141" spans="1:10" ht="14.25" x14ac:dyDescent="0.2">
      <c r="A141" s="3">
        <v>40087</v>
      </c>
      <c r="B141" s="4">
        <v>1.4821</v>
      </c>
      <c r="C141" s="30">
        <v>1.2377</v>
      </c>
      <c r="D141" s="1">
        <v>0</v>
      </c>
      <c r="E141" s="1">
        <v>0</v>
      </c>
      <c r="F141" s="1">
        <v>106</v>
      </c>
      <c r="G141" s="1">
        <f t="shared" si="4"/>
        <v>11236</v>
      </c>
      <c r="H141" s="30">
        <f t="shared" si="5"/>
        <v>0.140874</v>
      </c>
      <c r="I141" s="36">
        <f t="shared" si="6"/>
        <v>-0.51685599999999998</v>
      </c>
      <c r="J141" s="36">
        <f t="shared" si="7"/>
        <v>-0.37598199999999998</v>
      </c>
    </row>
    <row r="142" spans="1:10" ht="14.25" x14ac:dyDescent="0.2">
      <c r="A142" s="3">
        <v>40118</v>
      </c>
      <c r="B142" s="4">
        <v>1.4907999999999999</v>
      </c>
      <c r="C142" s="30">
        <v>1.2377</v>
      </c>
      <c r="D142" s="1">
        <v>0</v>
      </c>
      <c r="E142" s="1">
        <v>0</v>
      </c>
      <c r="F142" s="1">
        <v>107</v>
      </c>
      <c r="G142" s="1">
        <f t="shared" si="4"/>
        <v>11449</v>
      </c>
      <c r="H142" s="30">
        <f t="shared" si="5"/>
        <v>0.14220300000000002</v>
      </c>
      <c r="I142" s="36">
        <f t="shared" si="6"/>
        <v>-0.52665399999999996</v>
      </c>
      <c r="J142" s="36">
        <f t="shared" si="7"/>
        <v>-0.38445099999999993</v>
      </c>
    </row>
    <row r="143" spans="1:10" ht="14.25" x14ac:dyDescent="0.2">
      <c r="A143" s="3">
        <v>40148</v>
      </c>
      <c r="B143" s="4">
        <v>1.4579</v>
      </c>
      <c r="C143" s="30">
        <v>1.2377</v>
      </c>
      <c r="D143" s="1">
        <v>0</v>
      </c>
      <c r="E143" s="1">
        <v>0</v>
      </c>
      <c r="F143" s="1">
        <v>108</v>
      </c>
      <c r="G143" s="1">
        <f t="shared" si="4"/>
        <v>11664</v>
      </c>
      <c r="H143" s="30">
        <f t="shared" si="5"/>
        <v>0.14353200000000002</v>
      </c>
      <c r="I143" s="36">
        <f t="shared" si="6"/>
        <v>-0.53654400000000002</v>
      </c>
      <c r="J143" s="36">
        <f t="shared" si="7"/>
        <v>-0.39301200000000003</v>
      </c>
    </row>
    <row r="144" spans="1:10" ht="14.25" x14ac:dyDescent="0.2">
      <c r="A144" s="3">
        <v>40179</v>
      </c>
      <c r="B144" s="4">
        <v>1.4266000000000001</v>
      </c>
      <c r="C144" s="30">
        <v>1.2377</v>
      </c>
      <c r="D144" s="1">
        <v>0</v>
      </c>
      <c r="E144" s="1">
        <v>0</v>
      </c>
      <c r="F144" s="1">
        <v>109</v>
      </c>
      <c r="G144" s="1">
        <f t="shared" si="4"/>
        <v>11881</v>
      </c>
      <c r="H144" s="30">
        <f t="shared" si="5"/>
        <v>0.14486100000000002</v>
      </c>
      <c r="I144" s="36">
        <f t="shared" si="6"/>
        <v>-0.54652599999999996</v>
      </c>
      <c r="J144" s="36">
        <f t="shared" si="7"/>
        <v>-0.40166499999999994</v>
      </c>
    </row>
    <row r="145" spans="1:10" ht="14.25" x14ac:dyDescent="0.2">
      <c r="A145" s="3">
        <v>40210</v>
      </c>
      <c r="B145" s="4">
        <v>1.3680000000000001</v>
      </c>
      <c r="C145" s="30">
        <v>1.2377</v>
      </c>
      <c r="D145" s="1">
        <v>0</v>
      </c>
      <c r="E145" s="1">
        <v>0</v>
      </c>
      <c r="F145" s="1">
        <v>110</v>
      </c>
      <c r="G145" s="1">
        <f t="shared" si="4"/>
        <v>12100</v>
      </c>
      <c r="H145" s="30">
        <f t="shared" si="5"/>
        <v>0.14619000000000001</v>
      </c>
      <c r="I145" s="36">
        <f t="shared" si="6"/>
        <v>-0.55659999999999998</v>
      </c>
      <c r="J145" s="36">
        <f t="shared" si="7"/>
        <v>-0.41040999999999994</v>
      </c>
    </row>
    <row r="146" spans="1:10" ht="14.25" x14ac:dyDescent="0.2">
      <c r="A146" s="3">
        <v>40238</v>
      </c>
      <c r="B146" s="4">
        <v>1.357</v>
      </c>
      <c r="C146" s="30">
        <v>1.2377</v>
      </c>
      <c r="D146" s="1">
        <v>0</v>
      </c>
      <c r="E146" s="1">
        <v>0</v>
      </c>
      <c r="F146" s="1">
        <v>111</v>
      </c>
      <c r="G146" s="1">
        <f t="shared" si="4"/>
        <v>12321</v>
      </c>
      <c r="H146" s="30">
        <f t="shared" si="5"/>
        <v>0.14751900000000001</v>
      </c>
      <c r="I146" s="36">
        <f t="shared" si="6"/>
        <v>-0.56676599999999999</v>
      </c>
      <c r="J146" s="36">
        <f t="shared" si="7"/>
        <v>-0.41924699999999998</v>
      </c>
    </row>
    <row r="147" spans="1:10" ht="14.25" x14ac:dyDescent="0.2">
      <c r="A147" s="3">
        <v>40269</v>
      </c>
      <c r="B147" s="4">
        <v>1.3416999999999999</v>
      </c>
      <c r="C147" s="30">
        <v>1.2377</v>
      </c>
      <c r="D147" s="1">
        <v>0</v>
      </c>
      <c r="E147" s="1">
        <v>0</v>
      </c>
      <c r="F147" s="1">
        <v>112</v>
      </c>
      <c r="G147" s="1">
        <f t="shared" si="4"/>
        <v>12544</v>
      </c>
      <c r="H147" s="30">
        <f t="shared" si="5"/>
        <v>0.14884800000000001</v>
      </c>
      <c r="I147" s="36">
        <f t="shared" si="6"/>
        <v>-0.57702399999999998</v>
      </c>
      <c r="J147" s="36">
        <f t="shared" si="7"/>
        <v>-0.428176</v>
      </c>
    </row>
    <row r="148" spans="1:10" ht="14.25" x14ac:dyDescent="0.2">
      <c r="A148" s="3">
        <v>40299</v>
      </c>
      <c r="B148" s="4">
        <v>1.2563</v>
      </c>
      <c r="C148" s="30">
        <v>1.2377</v>
      </c>
      <c r="D148" s="1">
        <v>0</v>
      </c>
      <c r="E148" s="1">
        <v>0</v>
      </c>
      <c r="F148" s="1">
        <v>113</v>
      </c>
      <c r="G148" s="1">
        <f t="shared" si="4"/>
        <v>12769</v>
      </c>
      <c r="H148" s="30">
        <f t="shared" si="5"/>
        <v>0.150177</v>
      </c>
      <c r="I148" s="36">
        <f t="shared" si="6"/>
        <v>-0.58737399999999995</v>
      </c>
      <c r="J148" s="36">
        <f t="shared" si="7"/>
        <v>-0.43719699999999995</v>
      </c>
    </row>
    <row r="149" spans="1:10" ht="14.25" x14ac:dyDescent="0.2">
      <c r="A149" s="3">
        <v>40330</v>
      </c>
      <c r="B149" s="4">
        <v>1.2222999999999999</v>
      </c>
      <c r="C149" s="30">
        <v>1.2377</v>
      </c>
      <c r="D149" s="1">
        <v>0</v>
      </c>
      <c r="E149" s="1">
        <v>0</v>
      </c>
      <c r="F149" s="1">
        <v>114</v>
      </c>
      <c r="G149" s="1">
        <f t="shared" si="4"/>
        <v>12996</v>
      </c>
      <c r="H149" s="30">
        <f t="shared" si="5"/>
        <v>0.151506</v>
      </c>
      <c r="I149" s="36">
        <f t="shared" si="6"/>
        <v>-0.59781600000000001</v>
      </c>
      <c r="J149" s="36">
        <f t="shared" si="7"/>
        <v>-0.44630999999999998</v>
      </c>
    </row>
    <row r="150" spans="1:10" ht="14.25" x14ac:dyDescent="0.2">
      <c r="A150" s="3">
        <v>40360</v>
      </c>
      <c r="B150" s="4">
        <v>1.2810999999999999</v>
      </c>
      <c r="C150" s="30">
        <v>1.2377</v>
      </c>
      <c r="D150" s="1">
        <v>0</v>
      </c>
      <c r="E150" s="1">
        <v>0</v>
      </c>
      <c r="F150" s="1">
        <v>115</v>
      </c>
      <c r="G150" s="1">
        <f t="shared" si="4"/>
        <v>13225</v>
      </c>
      <c r="H150" s="30">
        <f t="shared" si="5"/>
        <v>0.152835</v>
      </c>
      <c r="I150" s="36">
        <f t="shared" si="6"/>
        <v>-0.60834999999999995</v>
      </c>
      <c r="J150" s="36">
        <f t="shared" si="7"/>
        <v>-0.45551499999999995</v>
      </c>
    </row>
    <row r="151" spans="1:10" ht="14.25" x14ac:dyDescent="0.2">
      <c r="A151" s="3">
        <v>40391</v>
      </c>
      <c r="B151" s="4">
        <v>1.2903</v>
      </c>
      <c r="C151" s="30">
        <v>1.2377</v>
      </c>
      <c r="D151" s="1">
        <v>0</v>
      </c>
      <c r="E151" s="1">
        <v>0</v>
      </c>
      <c r="F151" s="1">
        <v>116</v>
      </c>
      <c r="G151" s="1">
        <f t="shared" si="4"/>
        <v>13456</v>
      </c>
      <c r="H151" s="30">
        <f t="shared" si="5"/>
        <v>0.15416400000000002</v>
      </c>
      <c r="I151" s="36">
        <f t="shared" si="6"/>
        <v>-0.61897599999999997</v>
      </c>
      <c r="J151" s="36">
        <f t="shared" si="7"/>
        <v>-0.46481199999999995</v>
      </c>
    </row>
    <row r="152" spans="1:10" ht="14.25" x14ac:dyDescent="0.2">
      <c r="A152" s="3">
        <v>40422</v>
      </c>
      <c r="B152" s="4">
        <v>1.3103</v>
      </c>
      <c r="C152" s="30">
        <v>1.2377</v>
      </c>
      <c r="D152" s="1">
        <v>0</v>
      </c>
      <c r="E152" s="1">
        <v>0</v>
      </c>
      <c r="F152" s="1">
        <v>117</v>
      </c>
      <c r="G152" s="1">
        <f t="shared" si="4"/>
        <v>13689</v>
      </c>
      <c r="H152" s="30">
        <f t="shared" si="5"/>
        <v>0.15549300000000002</v>
      </c>
      <c r="I152" s="36">
        <f t="shared" si="6"/>
        <v>-0.62969399999999998</v>
      </c>
      <c r="J152" s="36">
        <f t="shared" si="7"/>
        <v>-0.47420099999999998</v>
      </c>
    </row>
    <row r="153" spans="1:10" ht="14.25" x14ac:dyDescent="0.2">
      <c r="A153" s="3">
        <v>40452</v>
      </c>
      <c r="B153" s="4">
        <v>1.3900999999999999</v>
      </c>
      <c r="C153" s="30">
        <v>1.2377</v>
      </c>
      <c r="D153" s="1">
        <v>0</v>
      </c>
      <c r="E153" s="1">
        <v>0</v>
      </c>
      <c r="F153" s="1">
        <v>118</v>
      </c>
      <c r="G153" s="1">
        <f t="shared" si="4"/>
        <v>13924</v>
      </c>
      <c r="H153" s="30">
        <f t="shared" si="5"/>
        <v>0.15682200000000002</v>
      </c>
      <c r="I153" s="36">
        <f t="shared" si="6"/>
        <v>-0.64050399999999996</v>
      </c>
      <c r="J153" s="36">
        <f t="shared" si="7"/>
        <v>-0.48368199999999995</v>
      </c>
    </row>
    <row r="154" spans="1:10" ht="14.25" x14ac:dyDescent="0.2">
      <c r="A154" s="3">
        <v>40483</v>
      </c>
      <c r="B154" s="4">
        <v>1.3653999999999999</v>
      </c>
      <c r="C154" s="30">
        <v>1.2377</v>
      </c>
      <c r="D154" s="1">
        <v>0</v>
      </c>
      <c r="E154" s="1">
        <v>0</v>
      </c>
      <c r="F154" s="1">
        <v>119</v>
      </c>
      <c r="G154" s="1">
        <f t="shared" si="4"/>
        <v>14161</v>
      </c>
      <c r="H154" s="30">
        <f t="shared" si="5"/>
        <v>0.15815100000000001</v>
      </c>
      <c r="I154" s="36">
        <f t="shared" si="6"/>
        <v>-0.65140600000000004</v>
      </c>
      <c r="J154" s="36">
        <f t="shared" si="7"/>
        <v>-0.493255</v>
      </c>
    </row>
    <row r="155" spans="1:10" ht="14.25" x14ac:dyDescent="0.2">
      <c r="A155" s="3">
        <v>40513</v>
      </c>
      <c r="B155" s="4">
        <v>1.3221000000000001</v>
      </c>
      <c r="C155" s="30">
        <v>1.2377</v>
      </c>
      <c r="D155" s="1">
        <v>0</v>
      </c>
      <c r="E155" s="1">
        <v>0</v>
      </c>
      <c r="F155" s="1">
        <v>120</v>
      </c>
      <c r="G155" s="1">
        <f t="shared" si="4"/>
        <v>14400</v>
      </c>
      <c r="H155" s="30">
        <f t="shared" si="5"/>
        <v>0.15948000000000001</v>
      </c>
      <c r="I155" s="36">
        <f t="shared" si="6"/>
        <v>-0.66239999999999999</v>
      </c>
      <c r="J155" s="36">
        <f t="shared" si="7"/>
        <v>-0.50292000000000003</v>
      </c>
    </row>
    <row r="156" spans="1:10" ht="14.25" x14ac:dyDescent="0.2">
      <c r="A156" s="3">
        <v>40544</v>
      </c>
      <c r="B156" s="4">
        <v>1.3371</v>
      </c>
      <c r="C156" s="30">
        <v>1.2377</v>
      </c>
      <c r="D156" s="1">
        <v>0</v>
      </c>
      <c r="E156" s="1">
        <v>0</v>
      </c>
      <c r="F156" s="1">
        <v>121</v>
      </c>
      <c r="G156" s="1">
        <f t="shared" si="4"/>
        <v>14641</v>
      </c>
      <c r="H156" s="30">
        <f t="shared" si="5"/>
        <v>0.16080900000000001</v>
      </c>
      <c r="I156" s="36">
        <f t="shared" si="6"/>
        <v>-0.67348600000000003</v>
      </c>
      <c r="J156" s="36">
        <f t="shared" si="7"/>
        <v>-0.51267700000000005</v>
      </c>
    </row>
    <row r="157" spans="1:10" ht="14.25" x14ac:dyDescent="0.2">
      <c r="A157" s="3">
        <v>40575</v>
      </c>
      <c r="B157" s="4">
        <v>1.3655999999999999</v>
      </c>
      <c r="C157" s="30">
        <v>1.2377</v>
      </c>
      <c r="D157" s="1">
        <v>0</v>
      </c>
      <c r="E157" s="1">
        <v>0</v>
      </c>
      <c r="F157" s="1">
        <v>122</v>
      </c>
      <c r="G157" s="1">
        <f t="shared" si="4"/>
        <v>14884</v>
      </c>
      <c r="H157" s="30">
        <f t="shared" si="5"/>
        <v>0.162138</v>
      </c>
      <c r="I157" s="36">
        <f t="shared" si="6"/>
        <v>-0.68466400000000005</v>
      </c>
      <c r="J157" s="36">
        <f t="shared" si="7"/>
        <v>-0.52252600000000005</v>
      </c>
    </row>
    <row r="158" spans="1:10" ht="14.25" x14ac:dyDescent="0.2">
      <c r="A158" s="3">
        <v>40603</v>
      </c>
      <c r="B158" s="4">
        <v>1.4019999999999999</v>
      </c>
      <c r="C158" s="30">
        <v>1.2377</v>
      </c>
      <c r="D158" s="1">
        <v>0</v>
      </c>
      <c r="E158" s="1">
        <v>0</v>
      </c>
      <c r="F158" s="1">
        <v>123</v>
      </c>
      <c r="G158" s="1">
        <f t="shared" si="4"/>
        <v>15129</v>
      </c>
      <c r="H158" s="30">
        <f t="shared" si="5"/>
        <v>0.163467</v>
      </c>
      <c r="I158" s="36">
        <f t="shared" si="6"/>
        <v>-0.69593400000000005</v>
      </c>
      <c r="J158" s="36">
        <f t="shared" si="7"/>
        <v>-0.53246700000000002</v>
      </c>
    </row>
    <row r="159" spans="1:10" ht="14.25" x14ac:dyDescent="0.2">
      <c r="A159" s="3">
        <v>40634</v>
      </c>
      <c r="B159" s="4">
        <v>1.446</v>
      </c>
      <c r="C159" s="30">
        <v>1.2377</v>
      </c>
      <c r="D159" s="1">
        <v>0</v>
      </c>
      <c r="E159" s="1">
        <v>0</v>
      </c>
      <c r="F159" s="1">
        <v>124</v>
      </c>
      <c r="G159" s="1">
        <f t="shared" si="4"/>
        <v>15376</v>
      </c>
      <c r="H159" s="30">
        <f t="shared" si="5"/>
        <v>0.16479600000000003</v>
      </c>
      <c r="I159" s="36">
        <f t="shared" si="6"/>
        <v>-0.70729600000000004</v>
      </c>
      <c r="J159" s="36">
        <f t="shared" si="7"/>
        <v>-0.54249999999999998</v>
      </c>
    </row>
    <row r="160" spans="1:10" ht="14.25" x14ac:dyDescent="0.2">
      <c r="A160" s="3">
        <v>40664</v>
      </c>
      <c r="B160" s="4">
        <v>1.4335</v>
      </c>
      <c r="C160" s="30">
        <v>1.2377</v>
      </c>
      <c r="D160" s="1">
        <v>0</v>
      </c>
      <c r="E160" s="1">
        <v>0</v>
      </c>
      <c r="F160" s="1">
        <v>125</v>
      </c>
      <c r="G160" s="1">
        <f t="shared" si="4"/>
        <v>15625</v>
      </c>
      <c r="H160" s="30">
        <f t="shared" si="5"/>
        <v>0.16612500000000002</v>
      </c>
      <c r="I160" s="36">
        <f t="shared" si="6"/>
        <v>-0.71875</v>
      </c>
      <c r="J160" s="36">
        <f t="shared" si="7"/>
        <v>-0.55262499999999992</v>
      </c>
    </row>
    <row r="161" spans="1:10" ht="14.25" x14ac:dyDescent="0.2">
      <c r="A161" s="3">
        <v>40695</v>
      </c>
      <c r="B161" s="4">
        <v>1.4402999999999999</v>
      </c>
      <c r="C161" s="30">
        <v>1.2377</v>
      </c>
      <c r="D161" s="1">
        <v>0</v>
      </c>
      <c r="E161" s="1">
        <v>0</v>
      </c>
      <c r="F161" s="1">
        <v>126</v>
      </c>
      <c r="G161" s="1">
        <f t="shared" si="4"/>
        <v>15876</v>
      </c>
      <c r="H161" s="30">
        <f t="shared" si="5"/>
        <v>0.16745400000000002</v>
      </c>
      <c r="I161" s="36">
        <f t="shared" si="6"/>
        <v>-0.73029599999999995</v>
      </c>
      <c r="J161" s="36">
        <f t="shared" si="7"/>
        <v>-0.56284199999999995</v>
      </c>
    </row>
    <row r="162" spans="1:10" ht="14.25" x14ac:dyDescent="0.2">
      <c r="A162" s="3">
        <v>40725</v>
      </c>
      <c r="B162" s="4">
        <v>1.4275</v>
      </c>
      <c r="C162" s="30">
        <v>1.2377</v>
      </c>
      <c r="D162" s="1">
        <v>0</v>
      </c>
      <c r="E162" s="1">
        <v>0</v>
      </c>
      <c r="F162" s="1">
        <v>127</v>
      </c>
      <c r="G162" s="1">
        <f t="shared" si="4"/>
        <v>16129</v>
      </c>
      <c r="H162" s="30">
        <f t="shared" si="5"/>
        <v>0.16878300000000002</v>
      </c>
      <c r="I162" s="36">
        <f t="shared" si="6"/>
        <v>-0.74193399999999998</v>
      </c>
      <c r="J162" s="36">
        <f t="shared" si="7"/>
        <v>-0.57315099999999997</v>
      </c>
    </row>
    <row r="163" spans="1:10" ht="14.25" x14ac:dyDescent="0.2">
      <c r="A163" s="3">
        <v>40756</v>
      </c>
      <c r="B163" s="4">
        <v>1.4333</v>
      </c>
      <c r="C163" s="30">
        <v>1.2377</v>
      </c>
      <c r="D163" s="1">
        <v>0</v>
      </c>
      <c r="E163" s="1">
        <v>0</v>
      </c>
      <c r="F163" s="1">
        <v>128</v>
      </c>
      <c r="G163" s="1">
        <f t="shared" si="4"/>
        <v>16384</v>
      </c>
      <c r="H163" s="30">
        <f t="shared" si="5"/>
        <v>0.17011200000000001</v>
      </c>
      <c r="I163" s="36">
        <f t="shared" si="6"/>
        <v>-0.753664</v>
      </c>
      <c r="J163" s="36">
        <f t="shared" si="7"/>
        <v>-0.58355199999999996</v>
      </c>
    </row>
    <row r="164" spans="1:10" ht="14.25" x14ac:dyDescent="0.2">
      <c r="A164" s="3">
        <v>40787</v>
      </c>
      <c r="B164" s="4">
        <v>1.3747</v>
      </c>
      <c r="C164" s="30">
        <v>1.2377</v>
      </c>
      <c r="D164" s="1">
        <v>0</v>
      </c>
      <c r="E164" s="1">
        <v>0</v>
      </c>
      <c r="F164" s="1">
        <v>129</v>
      </c>
      <c r="G164" s="1">
        <f t="shared" si="4"/>
        <v>16641</v>
      </c>
      <c r="H164" s="30">
        <f t="shared" si="5"/>
        <v>0.17144100000000001</v>
      </c>
      <c r="I164" s="36">
        <f t="shared" si="6"/>
        <v>-0.765486</v>
      </c>
      <c r="J164" s="36">
        <f t="shared" si="7"/>
        <v>-0.59404499999999993</v>
      </c>
    </row>
    <row r="165" spans="1:10" ht="14.25" x14ac:dyDescent="0.2">
      <c r="A165" s="3">
        <v>40817</v>
      </c>
      <c r="B165" s="4">
        <v>1.3732</v>
      </c>
      <c r="C165" s="30">
        <v>1.2377</v>
      </c>
      <c r="D165" s="1">
        <v>0</v>
      </c>
      <c r="E165" s="1">
        <v>0</v>
      </c>
      <c r="F165" s="1">
        <v>130</v>
      </c>
      <c r="G165" s="1">
        <f t="shared" ref="G165:G228" si="8">F165*F165</f>
        <v>16900</v>
      </c>
      <c r="H165" s="30">
        <f t="shared" ref="H165:H228" si="9">0.001329*F165</f>
        <v>0.17277000000000001</v>
      </c>
      <c r="I165" s="36">
        <f t="shared" ref="I165:I228" si="10">-0.000046*G165</f>
        <v>-0.77739999999999998</v>
      </c>
      <c r="J165" s="36">
        <f t="shared" ref="J165:J228" si="11">H165+I165</f>
        <v>-0.60463</v>
      </c>
    </row>
    <row r="166" spans="1:10" ht="14.25" x14ac:dyDescent="0.2">
      <c r="A166" s="3">
        <v>40848</v>
      </c>
      <c r="B166" s="4">
        <v>1.3557999999999999</v>
      </c>
      <c r="C166" s="30">
        <v>1.2377</v>
      </c>
      <c r="D166" s="1">
        <v>0</v>
      </c>
      <c r="E166" s="1">
        <v>0</v>
      </c>
      <c r="F166" s="1">
        <v>131</v>
      </c>
      <c r="G166" s="1">
        <f t="shared" si="8"/>
        <v>17161</v>
      </c>
      <c r="H166" s="30">
        <f t="shared" si="9"/>
        <v>0.174099</v>
      </c>
      <c r="I166" s="36">
        <f t="shared" si="10"/>
        <v>-0.78940600000000005</v>
      </c>
      <c r="J166" s="36">
        <f t="shared" si="11"/>
        <v>-0.61530700000000005</v>
      </c>
    </row>
    <row r="167" spans="1:10" ht="14.25" x14ac:dyDescent="0.2">
      <c r="A167" s="3">
        <v>40878</v>
      </c>
      <c r="B167" s="4">
        <v>1.3154999999999999</v>
      </c>
      <c r="C167" s="30">
        <v>1.2377</v>
      </c>
      <c r="D167" s="1">
        <v>0</v>
      </c>
      <c r="E167" s="1">
        <v>0</v>
      </c>
      <c r="F167" s="1">
        <v>132</v>
      </c>
      <c r="G167" s="1">
        <f t="shared" si="8"/>
        <v>17424</v>
      </c>
      <c r="H167" s="30">
        <f t="shared" si="9"/>
        <v>0.175428</v>
      </c>
      <c r="I167" s="36">
        <f t="shared" si="10"/>
        <v>-0.80150399999999999</v>
      </c>
      <c r="J167" s="36">
        <f t="shared" si="11"/>
        <v>-0.62607599999999997</v>
      </c>
    </row>
    <row r="168" spans="1:10" ht="14.25" x14ac:dyDescent="0.2">
      <c r="A168" s="3">
        <v>40909</v>
      </c>
      <c r="B168" s="4">
        <v>1.2909999999999999</v>
      </c>
      <c r="C168" s="30">
        <v>1.2377</v>
      </c>
      <c r="D168" s="1">
        <v>0</v>
      </c>
      <c r="E168" s="1">
        <v>0</v>
      </c>
      <c r="F168" s="1">
        <v>133</v>
      </c>
      <c r="G168" s="1">
        <f t="shared" si="8"/>
        <v>17689</v>
      </c>
      <c r="H168" s="30">
        <f t="shared" si="9"/>
        <v>0.17675700000000003</v>
      </c>
      <c r="I168" s="36">
        <f t="shared" si="10"/>
        <v>-0.81369400000000003</v>
      </c>
      <c r="J168" s="36">
        <f t="shared" si="11"/>
        <v>-0.63693699999999998</v>
      </c>
    </row>
    <row r="169" spans="1:10" ht="14.25" x14ac:dyDescent="0.2">
      <c r="A169" s="3">
        <v>40940</v>
      </c>
      <c r="B169" s="4">
        <v>1.3238000000000001</v>
      </c>
      <c r="C169" s="30">
        <v>1.2377</v>
      </c>
      <c r="D169" s="1">
        <v>0</v>
      </c>
      <c r="E169" s="1">
        <v>0</v>
      </c>
      <c r="F169" s="1">
        <v>134</v>
      </c>
      <c r="G169" s="1">
        <f t="shared" si="8"/>
        <v>17956</v>
      </c>
      <c r="H169" s="30">
        <f t="shared" si="9"/>
        <v>0.17808600000000002</v>
      </c>
      <c r="I169" s="36">
        <f t="shared" si="10"/>
        <v>-0.82597600000000004</v>
      </c>
      <c r="J169" s="36">
        <f t="shared" si="11"/>
        <v>-0.64789000000000008</v>
      </c>
    </row>
    <row r="170" spans="1:10" ht="14.25" x14ac:dyDescent="0.2">
      <c r="A170" s="3">
        <v>40969</v>
      </c>
      <c r="B170" s="4">
        <v>1.3208</v>
      </c>
      <c r="C170" s="30">
        <v>1.2377</v>
      </c>
      <c r="D170" s="1">
        <v>0</v>
      </c>
      <c r="E170" s="1">
        <v>0</v>
      </c>
      <c r="F170" s="1">
        <v>135</v>
      </c>
      <c r="G170" s="1">
        <f t="shared" si="8"/>
        <v>18225</v>
      </c>
      <c r="H170" s="30">
        <f t="shared" si="9"/>
        <v>0.17941500000000002</v>
      </c>
      <c r="I170" s="36">
        <f t="shared" si="10"/>
        <v>-0.83835000000000004</v>
      </c>
      <c r="J170" s="36">
        <f t="shared" si="11"/>
        <v>-0.65893500000000005</v>
      </c>
    </row>
    <row r="171" spans="1:10" ht="14.25" x14ac:dyDescent="0.2">
      <c r="A171" s="3">
        <v>41000</v>
      </c>
      <c r="B171" s="4">
        <v>1.3160000000000001</v>
      </c>
      <c r="C171" s="30">
        <v>1.2377</v>
      </c>
      <c r="D171" s="1">
        <v>0</v>
      </c>
      <c r="E171" s="1">
        <v>0</v>
      </c>
      <c r="F171" s="1">
        <v>136</v>
      </c>
      <c r="G171" s="1">
        <f t="shared" si="8"/>
        <v>18496</v>
      </c>
      <c r="H171" s="30">
        <f t="shared" si="9"/>
        <v>0.18074400000000002</v>
      </c>
      <c r="I171" s="36">
        <f t="shared" si="10"/>
        <v>-0.85081600000000002</v>
      </c>
      <c r="J171" s="36">
        <f t="shared" si="11"/>
        <v>-0.670072</v>
      </c>
    </row>
    <row r="172" spans="1:10" ht="14.25" x14ac:dyDescent="0.2">
      <c r="A172" s="3">
        <v>41030</v>
      </c>
      <c r="B172" s="4">
        <v>1.2806</v>
      </c>
      <c r="C172" s="30">
        <v>1.2377</v>
      </c>
      <c r="D172" s="1">
        <v>0</v>
      </c>
      <c r="E172" s="1">
        <v>0</v>
      </c>
      <c r="F172" s="1">
        <v>137</v>
      </c>
      <c r="G172" s="1">
        <f t="shared" si="8"/>
        <v>18769</v>
      </c>
      <c r="H172" s="30">
        <f t="shared" si="9"/>
        <v>0.18207300000000001</v>
      </c>
      <c r="I172" s="36">
        <f t="shared" si="10"/>
        <v>-0.86337399999999997</v>
      </c>
      <c r="J172" s="36">
        <f t="shared" si="11"/>
        <v>-0.68130099999999993</v>
      </c>
    </row>
    <row r="173" spans="1:10" ht="14.25" x14ac:dyDescent="0.2">
      <c r="A173" s="3">
        <v>41061</v>
      </c>
      <c r="B173" s="4">
        <v>1.2541</v>
      </c>
      <c r="C173" s="30">
        <v>1.2377</v>
      </c>
      <c r="D173" s="1">
        <v>0</v>
      </c>
      <c r="E173" s="1">
        <v>0</v>
      </c>
      <c r="F173" s="1">
        <v>138</v>
      </c>
      <c r="G173" s="1">
        <f t="shared" si="8"/>
        <v>19044</v>
      </c>
      <c r="H173" s="30">
        <f t="shared" si="9"/>
        <v>0.18340200000000001</v>
      </c>
      <c r="I173" s="36">
        <f t="shared" si="10"/>
        <v>-0.87602400000000002</v>
      </c>
      <c r="J173" s="36">
        <f t="shared" si="11"/>
        <v>-0.69262200000000007</v>
      </c>
    </row>
    <row r="174" spans="1:10" ht="14.25" x14ac:dyDescent="0.2">
      <c r="A174" s="3">
        <v>41091</v>
      </c>
      <c r="B174" s="4">
        <v>1.2278</v>
      </c>
      <c r="C174" s="30">
        <v>1.2377</v>
      </c>
      <c r="D174" s="1">
        <v>0</v>
      </c>
      <c r="E174" s="1">
        <v>0</v>
      </c>
      <c r="F174" s="1">
        <v>139</v>
      </c>
      <c r="G174" s="1">
        <f t="shared" si="8"/>
        <v>19321</v>
      </c>
      <c r="H174" s="30">
        <f t="shared" si="9"/>
        <v>0.18473100000000001</v>
      </c>
      <c r="I174" s="36">
        <f t="shared" si="10"/>
        <v>-0.88876600000000006</v>
      </c>
      <c r="J174" s="36">
        <f t="shared" si="11"/>
        <v>-0.70403500000000008</v>
      </c>
    </row>
    <row r="175" spans="1:10" ht="14.25" x14ac:dyDescent="0.2">
      <c r="A175" s="3">
        <v>41122</v>
      </c>
      <c r="B175" s="4">
        <v>1.2405999999999999</v>
      </c>
      <c r="C175" s="30">
        <v>1.2377</v>
      </c>
      <c r="D175" s="1">
        <v>0</v>
      </c>
      <c r="E175" s="1">
        <v>0</v>
      </c>
      <c r="F175" s="1">
        <v>140</v>
      </c>
      <c r="G175" s="1">
        <f t="shared" si="8"/>
        <v>19600</v>
      </c>
      <c r="H175" s="30">
        <f t="shared" si="9"/>
        <v>0.18606</v>
      </c>
      <c r="I175" s="36">
        <f t="shared" si="10"/>
        <v>-0.90159999999999996</v>
      </c>
      <c r="J175" s="36">
        <f t="shared" si="11"/>
        <v>-0.71553999999999995</v>
      </c>
    </row>
    <row r="176" spans="1:10" ht="14.25" x14ac:dyDescent="0.2">
      <c r="A176" s="3">
        <v>41153</v>
      </c>
      <c r="B176" s="4">
        <v>1.2885</v>
      </c>
      <c r="C176" s="30">
        <v>1.2377</v>
      </c>
      <c r="D176" s="1">
        <v>0</v>
      </c>
      <c r="E176" s="1">
        <v>0</v>
      </c>
      <c r="F176" s="1">
        <v>141</v>
      </c>
      <c r="G176" s="1">
        <f t="shared" si="8"/>
        <v>19881</v>
      </c>
      <c r="H176" s="30">
        <f t="shared" si="9"/>
        <v>0.18738900000000003</v>
      </c>
      <c r="I176" s="36">
        <f t="shared" si="10"/>
        <v>-0.91452599999999995</v>
      </c>
      <c r="J176" s="36">
        <f t="shared" si="11"/>
        <v>-0.72713699999999992</v>
      </c>
    </row>
    <row r="177" spans="1:10" ht="14.25" x14ac:dyDescent="0.2">
      <c r="A177" s="3">
        <v>41183</v>
      </c>
      <c r="B177" s="4">
        <v>1.2974000000000001</v>
      </c>
      <c r="C177" s="30">
        <v>1.2377</v>
      </c>
      <c r="D177" s="1">
        <v>0</v>
      </c>
      <c r="E177" s="1">
        <v>0</v>
      </c>
      <c r="F177" s="1">
        <v>142</v>
      </c>
      <c r="G177" s="1">
        <f t="shared" si="8"/>
        <v>20164</v>
      </c>
      <c r="H177" s="30">
        <f t="shared" si="9"/>
        <v>0.18871800000000002</v>
      </c>
      <c r="I177" s="36">
        <f t="shared" si="10"/>
        <v>-0.92754400000000004</v>
      </c>
      <c r="J177" s="36">
        <f t="shared" si="11"/>
        <v>-0.73882599999999998</v>
      </c>
    </row>
    <row r="178" spans="1:10" ht="14.25" x14ac:dyDescent="0.2">
      <c r="A178" s="3">
        <v>41214</v>
      </c>
      <c r="B178" s="4">
        <v>1.2837000000000001</v>
      </c>
      <c r="C178" s="30">
        <v>1.2377</v>
      </c>
      <c r="D178" s="1">
        <v>0</v>
      </c>
      <c r="E178" s="1">
        <v>0</v>
      </c>
      <c r="F178" s="1">
        <v>143</v>
      </c>
      <c r="G178" s="1">
        <f t="shared" si="8"/>
        <v>20449</v>
      </c>
      <c r="H178" s="30">
        <f t="shared" si="9"/>
        <v>0.19004700000000002</v>
      </c>
      <c r="I178" s="36">
        <f t="shared" si="10"/>
        <v>-0.94065399999999999</v>
      </c>
      <c r="J178" s="36">
        <f t="shared" si="11"/>
        <v>-0.75060700000000002</v>
      </c>
    </row>
    <row r="179" spans="1:10" ht="14.25" x14ac:dyDescent="0.2">
      <c r="A179" s="3">
        <v>41244</v>
      </c>
      <c r="B179" s="4">
        <v>1.3119000000000001</v>
      </c>
      <c r="C179" s="30">
        <v>1.2377</v>
      </c>
      <c r="D179" s="1">
        <v>0</v>
      </c>
      <c r="E179" s="1">
        <v>0</v>
      </c>
      <c r="F179" s="1">
        <v>144</v>
      </c>
      <c r="G179" s="1">
        <f t="shared" si="8"/>
        <v>20736</v>
      </c>
      <c r="H179" s="30">
        <f t="shared" si="9"/>
        <v>0.19137600000000002</v>
      </c>
      <c r="I179" s="36">
        <f t="shared" si="10"/>
        <v>-0.95385600000000004</v>
      </c>
      <c r="J179" s="36">
        <f t="shared" si="11"/>
        <v>-0.76248000000000005</v>
      </c>
    </row>
    <row r="180" spans="1:10" ht="14.25" x14ac:dyDescent="0.2">
      <c r="A180" s="3">
        <v>41275</v>
      </c>
      <c r="B180" s="4">
        <v>1.3304</v>
      </c>
      <c r="C180" s="30">
        <v>1.2377</v>
      </c>
      <c r="D180" s="1">
        <v>0</v>
      </c>
      <c r="E180" s="1">
        <v>0</v>
      </c>
      <c r="F180" s="1">
        <v>145</v>
      </c>
      <c r="G180" s="1">
        <f t="shared" si="8"/>
        <v>21025</v>
      </c>
      <c r="H180" s="30">
        <f t="shared" si="9"/>
        <v>0.19270500000000002</v>
      </c>
      <c r="I180" s="36">
        <f t="shared" si="10"/>
        <v>-0.96714999999999995</v>
      </c>
      <c r="J180" s="36">
        <f t="shared" si="11"/>
        <v>-0.77444499999999994</v>
      </c>
    </row>
    <row r="181" spans="1:10" ht="14.25" x14ac:dyDescent="0.2">
      <c r="A181" s="3">
        <v>41306</v>
      </c>
      <c r="B181" s="4">
        <v>1.3347</v>
      </c>
      <c r="C181" s="30">
        <v>1.2377</v>
      </c>
      <c r="D181" s="1">
        <v>0</v>
      </c>
      <c r="E181" s="1">
        <v>0</v>
      </c>
      <c r="F181" s="1">
        <v>146</v>
      </c>
      <c r="G181" s="1">
        <f t="shared" si="8"/>
        <v>21316</v>
      </c>
      <c r="H181" s="30">
        <f t="shared" si="9"/>
        <v>0.19403400000000001</v>
      </c>
      <c r="I181" s="36">
        <f t="shared" si="10"/>
        <v>-0.98053599999999996</v>
      </c>
      <c r="J181" s="36">
        <f t="shared" si="11"/>
        <v>-0.78650199999999992</v>
      </c>
    </row>
    <row r="182" spans="1:10" ht="14.25" x14ac:dyDescent="0.2">
      <c r="A182" s="3">
        <v>41334</v>
      </c>
      <c r="B182" s="4">
        <v>1.2952999999999999</v>
      </c>
      <c r="C182" s="30">
        <v>1.2377</v>
      </c>
      <c r="D182" s="1">
        <v>0</v>
      </c>
      <c r="E182" s="1">
        <v>0</v>
      </c>
      <c r="F182" s="1">
        <v>147</v>
      </c>
      <c r="G182" s="1">
        <f t="shared" si="8"/>
        <v>21609</v>
      </c>
      <c r="H182" s="30">
        <f t="shared" si="9"/>
        <v>0.19536300000000001</v>
      </c>
      <c r="I182" s="36">
        <f t="shared" si="10"/>
        <v>-0.99401399999999995</v>
      </c>
      <c r="J182" s="36">
        <f t="shared" si="11"/>
        <v>-0.798651</v>
      </c>
    </row>
    <row r="183" spans="1:10" ht="14.25" x14ac:dyDescent="0.2">
      <c r="A183" s="3">
        <v>41365</v>
      </c>
      <c r="B183" s="4">
        <v>1.3025</v>
      </c>
      <c r="C183" s="30">
        <v>1.2377</v>
      </c>
      <c r="D183" s="1">
        <v>0</v>
      </c>
      <c r="E183" s="1">
        <v>0</v>
      </c>
      <c r="F183" s="1">
        <v>148</v>
      </c>
      <c r="G183" s="1">
        <f t="shared" si="8"/>
        <v>21904</v>
      </c>
      <c r="H183" s="30">
        <f t="shared" si="9"/>
        <v>0.19669200000000001</v>
      </c>
      <c r="I183" s="36">
        <f t="shared" si="10"/>
        <v>-1.007584</v>
      </c>
      <c r="J183" s="36">
        <f t="shared" si="11"/>
        <v>-0.81089200000000006</v>
      </c>
    </row>
    <row r="184" spans="1:10" ht="14.25" x14ac:dyDescent="0.2">
      <c r="A184" s="3">
        <v>41395</v>
      </c>
      <c r="B184" s="4">
        <v>1.2983</v>
      </c>
      <c r="C184" s="30">
        <v>1.2377</v>
      </c>
      <c r="D184" s="1">
        <v>0</v>
      </c>
      <c r="E184" s="1">
        <v>0</v>
      </c>
      <c r="F184" s="1">
        <v>149</v>
      </c>
      <c r="G184" s="1">
        <f t="shared" si="8"/>
        <v>22201</v>
      </c>
      <c r="H184" s="30">
        <f t="shared" si="9"/>
        <v>0.198021</v>
      </c>
      <c r="I184" s="36">
        <f t="shared" si="10"/>
        <v>-1.0212460000000001</v>
      </c>
      <c r="J184" s="36">
        <f t="shared" si="11"/>
        <v>-0.8232250000000001</v>
      </c>
    </row>
    <row r="185" spans="1:10" ht="14.25" x14ac:dyDescent="0.2">
      <c r="A185" s="3">
        <v>41426</v>
      </c>
      <c r="B185" s="4">
        <v>1.3197000000000001</v>
      </c>
      <c r="C185" s="30">
        <v>1.2377</v>
      </c>
      <c r="D185" s="1">
        <v>0</v>
      </c>
      <c r="E185" s="1">
        <v>0</v>
      </c>
      <c r="F185" s="1">
        <v>150</v>
      </c>
      <c r="G185" s="1">
        <f t="shared" si="8"/>
        <v>22500</v>
      </c>
      <c r="H185" s="30">
        <f t="shared" si="9"/>
        <v>0.19935000000000003</v>
      </c>
      <c r="I185" s="36">
        <f t="shared" si="10"/>
        <v>-1.0349999999999999</v>
      </c>
      <c r="J185" s="36">
        <f t="shared" si="11"/>
        <v>-0.83564999999999989</v>
      </c>
    </row>
    <row r="186" spans="1:10" ht="14.25" x14ac:dyDescent="0.2">
      <c r="A186" s="3">
        <v>41456</v>
      </c>
      <c r="B186" s="4">
        <v>1.3088</v>
      </c>
      <c r="C186" s="30">
        <v>1.2377</v>
      </c>
      <c r="D186" s="1">
        <v>0</v>
      </c>
      <c r="E186" s="1">
        <v>0</v>
      </c>
      <c r="F186" s="1">
        <v>151</v>
      </c>
      <c r="G186" s="1">
        <f t="shared" si="8"/>
        <v>22801</v>
      </c>
      <c r="H186" s="30">
        <f t="shared" si="9"/>
        <v>0.20067900000000002</v>
      </c>
      <c r="I186" s="36">
        <f t="shared" si="10"/>
        <v>-1.0488459999999999</v>
      </c>
      <c r="J186" s="36">
        <f t="shared" si="11"/>
        <v>-0.84816699999999989</v>
      </c>
    </row>
    <row r="187" spans="1:10" ht="14.25" x14ac:dyDescent="0.2">
      <c r="A187" s="3">
        <v>41487</v>
      </c>
      <c r="B187" s="4">
        <v>1.3313999999999999</v>
      </c>
      <c r="C187" s="30">
        <v>1.2377</v>
      </c>
      <c r="D187" s="1">
        <v>0</v>
      </c>
      <c r="E187" s="1">
        <v>0</v>
      </c>
      <c r="F187" s="1">
        <v>152</v>
      </c>
      <c r="G187" s="1">
        <f t="shared" si="8"/>
        <v>23104</v>
      </c>
      <c r="H187" s="30">
        <f t="shared" si="9"/>
        <v>0.20200800000000002</v>
      </c>
      <c r="I187" s="36">
        <f t="shared" si="10"/>
        <v>-1.062784</v>
      </c>
      <c r="J187" s="36">
        <f t="shared" si="11"/>
        <v>-0.86077599999999999</v>
      </c>
    </row>
    <row r="188" spans="1:10" ht="14.25" x14ac:dyDescent="0.2">
      <c r="A188" s="3">
        <v>41518</v>
      </c>
      <c r="B188" s="4">
        <v>1.3364</v>
      </c>
      <c r="C188" s="30">
        <v>1.2377</v>
      </c>
      <c r="D188" s="1">
        <v>0</v>
      </c>
      <c r="E188" s="1">
        <v>0</v>
      </c>
      <c r="F188" s="1">
        <v>153</v>
      </c>
      <c r="G188" s="1">
        <f t="shared" si="8"/>
        <v>23409</v>
      </c>
      <c r="H188" s="30">
        <f t="shared" si="9"/>
        <v>0.20333700000000002</v>
      </c>
      <c r="I188" s="36">
        <f t="shared" si="10"/>
        <v>-1.0768139999999999</v>
      </c>
      <c r="J188" s="36">
        <f t="shared" si="11"/>
        <v>-0.87347699999999995</v>
      </c>
    </row>
    <row r="189" spans="1:10" ht="14.25" x14ac:dyDescent="0.2">
      <c r="A189" s="3">
        <v>41548</v>
      </c>
      <c r="B189" s="4">
        <v>1.3646</v>
      </c>
      <c r="C189" s="30">
        <v>1.2377</v>
      </c>
      <c r="D189" s="1">
        <v>0</v>
      </c>
      <c r="E189" s="1">
        <v>0</v>
      </c>
      <c r="F189" s="1">
        <v>154</v>
      </c>
      <c r="G189" s="1">
        <f t="shared" si="8"/>
        <v>23716</v>
      </c>
      <c r="H189" s="30">
        <f t="shared" si="9"/>
        <v>0.20466600000000001</v>
      </c>
      <c r="I189" s="36">
        <f t="shared" si="10"/>
        <v>-1.0909359999999999</v>
      </c>
      <c r="J189" s="36">
        <f t="shared" si="11"/>
        <v>-0.88626999999999989</v>
      </c>
    </row>
    <row r="190" spans="1:10" ht="14.25" x14ac:dyDescent="0.2">
      <c r="A190" s="3">
        <v>41579</v>
      </c>
      <c r="B190" s="4">
        <v>1.3491</v>
      </c>
      <c r="C190" s="30">
        <v>1.2377</v>
      </c>
      <c r="D190" s="1">
        <v>0</v>
      </c>
      <c r="E190" s="1">
        <v>0</v>
      </c>
      <c r="F190" s="1">
        <v>155</v>
      </c>
      <c r="G190" s="1">
        <f t="shared" si="8"/>
        <v>24025</v>
      </c>
      <c r="H190" s="30">
        <f t="shared" si="9"/>
        <v>0.20599500000000001</v>
      </c>
      <c r="I190" s="36">
        <f t="shared" si="10"/>
        <v>-1.1051500000000001</v>
      </c>
      <c r="J190" s="36">
        <f t="shared" si="11"/>
        <v>-0.89915500000000004</v>
      </c>
    </row>
    <row r="191" spans="1:10" ht="14.25" x14ac:dyDescent="0.2">
      <c r="A191" s="3">
        <v>41609</v>
      </c>
      <c r="B191" s="4">
        <v>1.3708</v>
      </c>
      <c r="C191" s="30">
        <v>1.2377</v>
      </c>
      <c r="D191" s="1">
        <v>0</v>
      </c>
      <c r="E191" s="1">
        <v>0</v>
      </c>
      <c r="F191" s="1">
        <v>156</v>
      </c>
      <c r="G191" s="1">
        <f t="shared" si="8"/>
        <v>24336</v>
      </c>
      <c r="H191" s="30">
        <f t="shared" si="9"/>
        <v>0.20732400000000001</v>
      </c>
      <c r="I191" s="36">
        <f t="shared" si="10"/>
        <v>-1.119456</v>
      </c>
      <c r="J191" s="36">
        <f t="shared" si="11"/>
        <v>-0.91213199999999994</v>
      </c>
    </row>
    <row r="192" spans="1:10" ht="14.25" x14ac:dyDescent="0.2">
      <c r="A192" s="3">
        <v>41640</v>
      </c>
      <c r="B192" s="4">
        <v>1.3617999999999999</v>
      </c>
      <c r="C192" s="30">
        <v>1.2377</v>
      </c>
      <c r="D192" s="1">
        <v>0</v>
      </c>
      <c r="E192" s="1">
        <v>0</v>
      </c>
      <c r="F192" s="1">
        <v>157</v>
      </c>
      <c r="G192" s="1">
        <f t="shared" si="8"/>
        <v>24649</v>
      </c>
      <c r="H192" s="30">
        <f t="shared" si="9"/>
        <v>0.20865300000000001</v>
      </c>
      <c r="I192" s="36">
        <f t="shared" si="10"/>
        <v>-1.1338539999999999</v>
      </c>
      <c r="J192" s="36">
        <f t="shared" si="11"/>
        <v>-0.92520099999999994</v>
      </c>
    </row>
    <row r="193" spans="1:10" ht="14.25" x14ac:dyDescent="0.2">
      <c r="A193" s="3">
        <v>41671</v>
      </c>
      <c r="B193" s="4">
        <v>1.3665</v>
      </c>
      <c r="C193" s="30">
        <v>1.2377</v>
      </c>
      <c r="D193" s="1">
        <v>0</v>
      </c>
      <c r="E193" s="1">
        <v>0</v>
      </c>
      <c r="F193" s="1">
        <v>158</v>
      </c>
      <c r="G193" s="1">
        <f t="shared" si="8"/>
        <v>24964</v>
      </c>
      <c r="H193" s="30">
        <f t="shared" si="9"/>
        <v>0.20998200000000003</v>
      </c>
      <c r="I193" s="36">
        <f t="shared" si="10"/>
        <v>-1.148344</v>
      </c>
      <c r="J193" s="36">
        <f t="shared" si="11"/>
        <v>-0.93836200000000003</v>
      </c>
    </row>
    <row r="194" spans="1:10" ht="14.25" x14ac:dyDescent="0.2">
      <c r="A194" s="3">
        <v>41699</v>
      </c>
      <c r="B194" s="4">
        <v>1.3828</v>
      </c>
      <c r="C194" s="30">
        <v>1.2377</v>
      </c>
      <c r="D194" s="1">
        <v>0</v>
      </c>
      <c r="E194" s="1">
        <v>0</v>
      </c>
      <c r="F194" s="1">
        <v>159</v>
      </c>
      <c r="G194" s="1">
        <f t="shared" si="8"/>
        <v>25281</v>
      </c>
      <c r="H194" s="30">
        <f t="shared" si="9"/>
        <v>0.21131100000000003</v>
      </c>
      <c r="I194" s="36">
        <f t="shared" si="10"/>
        <v>-1.1629259999999999</v>
      </c>
      <c r="J194" s="36">
        <f t="shared" si="11"/>
        <v>-0.95161499999999988</v>
      </c>
    </row>
    <row r="195" spans="1:10" ht="14.25" x14ac:dyDescent="0.2">
      <c r="A195" s="3">
        <v>41730</v>
      </c>
      <c r="B195" s="4">
        <v>1.381</v>
      </c>
      <c r="C195" s="30">
        <v>1.2377</v>
      </c>
      <c r="D195" s="1">
        <v>0</v>
      </c>
      <c r="E195" s="1">
        <v>0</v>
      </c>
      <c r="F195" s="1">
        <v>160</v>
      </c>
      <c r="G195" s="1">
        <f t="shared" si="8"/>
        <v>25600</v>
      </c>
      <c r="H195" s="30">
        <f t="shared" si="9"/>
        <v>0.21264000000000002</v>
      </c>
      <c r="I195" s="36">
        <f t="shared" si="10"/>
        <v>-1.1776</v>
      </c>
      <c r="J195" s="36">
        <f t="shared" si="11"/>
        <v>-0.96495999999999993</v>
      </c>
    </row>
    <row r="196" spans="1:10" ht="14.25" x14ac:dyDescent="0.2">
      <c r="A196" s="3">
        <v>41760</v>
      </c>
      <c r="B196" s="4">
        <v>1.3738999999999999</v>
      </c>
      <c r="C196" s="30">
        <v>1.2377</v>
      </c>
      <c r="D196" s="1">
        <v>0</v>
      </c>
      <c r="E196" s="1">
        <v>0</v>
      </c>
      <c r="F196" s="1">
        <v>161</v>
      </c>
      <c r="G196" s="1">
        <f t="shared" si="8"/>
        <v>25921</v>
      </c>
      <c r="H196" s="30">
        <f t="shared" si="9"/>
        <v>0.21396900000000002</v>
      </c>
      <c r="I196" s="36">
        <f t="shared" si="10"/>
        <v>-1.192366</v>
      </c>
      <c r="J196" s="36">
        <f t="shared" si="11"/>
        <v>-0.97839699999999996</v>
      </c>
    </row>
    <row r="197" spans="1:10" ht="14.25" x14ac:dyDescent="0.2">
      <c r="A197" s="3">
        <v>41791</v>
      </c>
      <c r="B197" s="4">
        <v>1.3594999999999999</v>
      </c>
      <c r="C197" s="30">
        <v>1.2377</v>
      </c>
      <c r="D197" s="1">
        <v>0</v>
      </c>
      <c r="E197" s="1">
        <v>0</v>
      </c>
      <c r="F197" s="1">
        <v>162</v>
      </c>
      <c r="G197" s="1">
        <f t="shared" si="8"/>
        <v>26244</v>
      </c>
      <c r="H197" s="30">
        <f t="shared" si="9"/>
        <v>0.21529800000000002</v>
      </c>
      <c r="I197" s="36">
        <f t="shared" si="10"/>
        <v>-1.2072240000000001</v>
      </c>
      <c r="J197" s="36">
        <f t="shared" si="11"/>
        <v>-0.99192600000000009</v>
      </c>
    </row>
    <row r="198" spans="1:10" ht="14.25" x14ac:dyDescent="0.2">
      <c r="A198" s="3">
        <v>41821</v>
      </c>
      <c r="B198" s="4">
        <v>1.3532999999999999</v>
      </c>
      <c r="C198" s="30">
        <v>1.2377</v>
      </c>
      <c r="D198" s="1">
        <v>0</v>
      </c>
      <c r="E198" s="1">
        <v>0</v>
      </c>
      <c r="F198" s="1">
        <v>163</v>
      </c>
      <c r="G198" s="1">
        <f t="shared" si="8"/>
        <v>26569</v>
      </c>
      <c r="H198" s="30">
        <f t="shared" si="9"/>
        <v>0.21662700000000001</v>
      </c>
      <c r="I198" s="36">
        <f t="shared" si="10"/>
        <v>-1.2221740000000001</v>
      </c>
      <c r="J198" s="36">
        <f t="shared" si="11"/>
        <v>-1.005547</v>
      </c>
    </row>
    <row r="199" spans="1:10" ht="14.25" x14ac:dyDescent="0.2">
      <c r="A199" s="3">
        <v>41852</v>
      </c>
      <c r="B199" s="4">
        <v>1.3314999999999999</v>
      </c>
      <c r="C199" s="30">
        <v>1.2377</v>
      </c>
      <c r="D199" s="1">
        <v>0</v>
      </c>
      <c r="E199" s="1">
        <v>0</v>
      </c>
      <c r="F199" s="1">
        <v>164</v>
      </c>
      <c r="G199" s="1">
        <f t="shared" si="8"/>
        <v>26896</v>
      </c>
      <c r="H199" s="30">
        <f t="shared" si="9"/>
        <v>0.21795600000000001</v>
      </c>
      <c r="I199" s="36">
        <f t="shared" si="10"/>
        <v>-1.2372160000000001</v>
      </c>
      <c r="J199" s="36">
        <f t="shared" si="11"/>
        <v>-1.0192600000000001</v>
      </c>
    </row>
    <row r="200" spans="1:10" ht="14.25" x14ac:dyDescent="0.2">
      <c r="A200" s="3">
        <v>41883</v>
      </c>
      <c r="B200" s="4">
        <v>1.2888999999999999</v>
      </c>
      <c r="C200" s="30">
        <v>1.2377</v>
      </c>
      <c r="D200" s="1">
        <v>0</v>
      </c>
      <c r="E200" s="1">
        <v>0</v>
      </c>
      <c r="F200" s="1">
        <v>165</v>
      </c>
      <c r="G200" s="1">
        <f t="shared" si="8"/>
        <v>27225</v>
      </c>
      <c r="H200" s="30">
        <f t="shared" si="9"/>
        <v>0.21928500000000001</v>
      </c>
      <c r="I200" s="36">
        <f t="shared" si="10"/>
        <v>-1.2523500000000001</v>
      </c>
      <c r="J200" s="36">
        <f t="shared" si="11"/>
        <v>-1.0330650000000001</v>
      </c>
    </row>
    <row r="201" spans="1:10" ht="14.25" x14ac:dyDescent="0.2">
      <c r="A201" s="3">
        <v>41913</v>
      </c>
      <c r="B201" s="4">
        <v>1.2677</v>
      </c>
      <c r="C201" s="30">
        <v>1.2377</v>
      </c>
      <c r="D201" s="1">
        <v>0</v>
      </c>
      <c r="E201" s="1">
        <v>2</v>
      </c>
      <c r="F201" s="1">
        <v>166</v>
      </c>
      <c r="G201" s="1">
        <f t="shared" si="8"/>
        <v>27556</v>
      </c>
      <c r="H201" s="30">
        <f t="shared" si="9"/>
        <v>0.220614</v>
      </c>
      <c r="I201" s="36">
        <f t="shared" si="10"/>
        <v>-1.267576</v>
      </c>
      <c r="J201" s="36">
        <f t="shared" si="11"/>
        <v>-1.0469619999999999</v>
      </c>
    </row>
    <row r="202" spans="1:10" ht="14.25" x14ac:dyDescent="0.2">
      <c r="A202" s="3">
        <v>41944</v>
      </c>
      <c r="B202" s="4">
        <v>1.2473000000000001</v>
      </c>
      <c r="C202" s="30">
        <v>1.2377</v>
      </c>
      <c r="D202" s="1">
        <v>0</v>
      </c>
      <c r="E202" s="1">
        <v>2</v>
      </c>
      <c r="F202" s="1">
        <v>167</v>
      </c>
      <c r="G202" s="1">
        <f t="shared" si="8"/>
        <v>27889</v>
      </c>
      <c r="H202" s="30">
        <f t="shared" si="9"/>
        <v>0.22194300000000003</v>
      </c>
      <c r="I202" s="36">
        <f t="shared" si="10"/>
        <v>-1.282894</v>
      </c>
      <c r="J202" s="36">
        <f t="shared" si="11"/>
        <v>-1.060951</v>
      </c>
    </row>
    <row r="203" spans="1:10" ht="14.25" x14ac:dyDescent="0.2">
      <c r="A203" s="3">
        <v>41974</v>
      </c>
      <c r="B203" s="4">
        <v>1.2329000000000001</v>
      </c>
      <c r="C203" s="30">
        <v>1.2377</v>
      </c>
      <c r="D203" s="1">
        <v>0</v>
      </c>
      <c r="E203" s="1">
        <v>2</v>
      </c>
      <c r="F203" s="1">
        <v>168</v>
      </c>
      <c r="G203" s="1">
        <f t="shared" si="8"/>
        <v>28224</v>
      </c>
      <c r="H203" s="30">
        <f t="shared" si="9"/>
        <v>0.22327200000000003</v>
      </c>
      <c r="I203" s="36">
        <f t="shared" si="10"/>
        <v>-1.2983039999999999</v>
      </c>
      <c r="J203" s="36">
        <f t="shared" si="11"/>
        <v>-1.0750319999999998</v>
      </c>
    </row>
    <row r="204" spans="1:10" ht="14.25" x14ac:dyDescent="0.2">
      <c r="A204" s="3">
        <v>42005</v>
      </c>
      <c r="B204" s="4">
        <v>1.1615</v>
      </c>
      <c r="C204" s="30">
        <v>1.2377</v>
      </c>
      <c r="D204" s="1">
        <v>0</v>
      </c>
      <c r="E204" s="1">
        <v>2</v>
      </c>
      <c r="F204" s="1">
        <v>169</v>
      </c>
      <c r="G204" s="1">
        <f t="shared" si="8"/>
        <v>28561</v>
      </c>
      <c r="H204" s="30">
        <f t="shared" si="9"/>
        <v>0.22460100000000002</v>
      </c>
      <c r="I204" s="36">
        <f t="shared" si="10"/>
        <v>-1.313806</v>
      </c>
      <c r="J204" s="36">
        <f t="shared" si="11"/>
        <v>-1.089205</v>
      </c>
    </row>
    <row r="205" spans="1:10" ht="14.25" x14ac:dyDescent="0.2">
      <c r="A205" s="3">
        <v>42036</v>
      </c>
      <c r="B205" s="4">
        <v>1.135</v>
      </c>
      <c r="C205" s="30">
        <v>1.2377</v>
      </c>
      <c r="D205" s="1">
        <v>0</v>
      </c>
      <c r="E205" s="1">
        <v>2</v>
      </c>
      <c r="F205" s="1">
        <v>170</v>
      </c>
      <c r="G205" s="1">
        <f t="shared" si="8"/>
        <v>28900</v>
      </c>
      <c r="H205" s="30">
        <f t="shared" si="9"/>
        <v>0.22593000000000002</v>
      </c>
      <c r="I205" s="36">
        <f t="shared" si="10"/>
        <v>-1.3293999999999999</v>
      </c>
      <c r="J205" s="36">
        <f t="shared" si="11"/>
        <v>-1.10347</v>
      </c>
    </row>
    <row r="206" spans="1:10" ht="14.25" x14ac:dyDescent="0.2">
      <c r="A206" s="3">
        <v>42064</v>
      </c>
      <c r="B206" s="4">
        <v>1.0819000000000001</v>
      </c>
      <c r="C206" s="30">
        <v>1.2377</v>
      </c>
      <c r="D206" s="1">
        <v>0</v>
      </c>
      <c r="E206" s="1">
        <v>2</v>
      </c>
      <c r="F206" s="1">
        <v>171</v>
      </c>
      <c r="G206" s="1">
        <f t="shared" si="8"/>
        <v>29241</v>
      </c>
      <c r="H206" s="30">
        <f t="shared" si="9"/>
        <v>0.22725900000000002</v>
      </c>
      <c r="I206" s="36">
        <f t="shared" si="10"/>
        <v>-1.345086</v>
      </c>
      <c r="J206" s="36">
        <f t="shared" si="11"/>
        <v>-1.1178269999999999</v>
      </c>
    </row>
    <row r="207" spans="1:10" ht="14.25" x14ac:dyDescent="0.2">
      <c r="A207" s="3">
        <v>42095</v>
      </c>
      <c r="B207" s="4">
        <v>1.0822000000000001</v>
      </c>
      <c r="C207" s="30">
        <v>1.2377</v>
      </c>
      <c r="D207" s="1">
        <v>0</v>
      </c>
      <c r="E207" s="1">
        <v>2</v>
      </c>
      <c r="F207" s="1">
        <v>172</v>
      </c>
      <c r="G207" s="1">
        <f t="shared" si="8"/>
        <v>29584</v>
      </c>
      <c r="H207" s="30">
        <f t="shared" si="9"/>
        <v>0.22858800000000001</v>
      </c>
      <c r="I207" s="36">
        <f t="shared" si="10"/>
        <v>-1.3608640000000001</v>
      </c>
      <c r="J207" s="36">
        <f t="shared" si="11"/>
        <v>-1.1322760000000001</v>
      </c>
    </row>
    <row r="208" spans="1:10" ht="14.25" x14ac:dyDescent="0.2">
      <c r="A208" s="3">
        <v>42125</v>
      </c>
      <c r="B208" s="4">
        <v>1.1167</v>
      </c>
      <c r="C208" s="30">
        <v>1.2377</v>
      </c>
      <c r="D208" s="1">
        <v>0</v>
      </c>
      <c r="E208" s="1">
        <v>2</v>
      </c>
      <c r="F208" s="1">
        <v>173</v>
      </c>
      <c r="G208" s="1">
        <f t="shared" si="8"/>
        <v>29929</v>
      </c>
      <c r="H208" s="30">
        <f t="shared" si="9"/>
        <v>0.22991700000000001</v>
      </c>
      <c r="I208" s="36">
        <f t="shared" si="10"/>
        <v>-1.3767339999999999</v>
      </c>
      <c r="J208" s="36">
        <f t="shared" si="11"/>
        <v>-1.146817</v>
      </c>
    </row>
    <row r="209" spans="1:10" ht="14.25" x14ac:dyDescent="0.2">
      <c r="A209" s="3">
        <v>42156</v>
      </c>
      <c r="B209" s="4">
        <v>1.1226</v>
      </c>
      <c r="C209" s="30">
        <v>1.2377</v>
      </c>
      <c r="D209" s="1">
        <v>0</v>
      </c>
      <c r="E209" s="1">
        <v>2</v>
      </c>
      <c r="F209" s="1">
        <v>174</v>
      </c>
      <c r="G209" s="1">
        <f t="shared" si="8"/>
        <v>30276</v>
      </c>
      <c r="H209" s="30">
        <f t="shared" si="9"/>
        <v>0.23124600000000001</v>
      </c>
      <c r="I209" s="36">
        <f t="shared" si="10"/>
        <v>-1.3926959999999999</v>
      </c>
      <c r="J209" s="36">
        <f t="shared" si="11"/>
        <v>-1.1614499999999999</v>
      </c>
    </row>
    <row r="210" spans="1:10" ht="14.25" x14ac:dyDescent="0.2">
      <c r="A210" s="3">
        <v>42186</v>
      </c>
      <c r="B210" s="4">
        <v>1.0996999999999999</v>
      </c>
      <c r="C210" s="30">
        <v>1.2377</v>
      </c>
      <c r="D210" s="1">
        <v>0</v>
      </c>
      <c r="E210" s="1">
        <v>2</v>
      </c>
      <c r="F210" s="1">
        <v>175</v>
      </c>
      <c r="G210" s="1">
        <f t="shared" si="8"/>
        <v>30625</v>
      </c>
      <c r="H210" s="30">
        <f t="shared" si="9"/>
        <v>0.23257500000000003</v>
      </c>
      <c r="I210" s="36">
        <f t="shared" si="10"/>
        <v>-1.4087499999999999</v>
      </c>
      <c r="J210" s="36">
        <f t="shared" si="11"/>
        <v>-1.176175</v>
      </c>
    </row>
    <row r="211" spans="1:10" ht="14.25" x14ac:dyDescent="0.2">
      <c r="A211" s="3">
        <v>42217</v>
      </c>
      <c r="B211" s="4">
        <v>1.1135999999999999</v>
      </c>
      <c r="C211" s="30">
        <v>1.2377</v>
      </c>
      <c r="D211" s="1">
        <v>0</v>
      </c>
      <c r="E211" s="1">
        <v>2</v>
      </c>
      <c r="F211" s="1">
        <v>176</v>
      </c>
      <c r="G211" s="1">
        <f t="shared" si="8"/>
        <v>30976</v>
      </c>
      <c r="H211" s="30">
        <f t="shared" si="9"/>
        <v>0.23390400000000003</v>
      </c>
      <c r="I211" s="36">
        <f t="shared" si="10"/>
        <v>-1.4248959999999999</v>
      </c>
      <c r="J211" s="36">
        <f t="shared" si="11"/>
        <v>-1.1909919999999998</v>
      </c>
    </row>
    <row r="212" spans="1:10" ht="14.25" x14ac:dyDescent="0.2">
      <c r="A212" s="3">
        <v>42248</v>
      </c>
      <c r="B212" s="4">
        <v>1.1229</v>
      </c>
      <c r="C212" s="30">
        <v>1.2377</v>
      </c>
      <c r="D212" s="1">
        <v>0</v>
      </c>
      <c r="E212" s="1">
        <v>2</v>
      </c>
      <c r="F212" s="1">
        <v>177</v>
      </c>
      <c r="G212" s="1">
        <f t="shared" si="8"/>
        <v>31329</v>
      </c>
      <c r="H212" s="30">
        <f t="shared" si="9"/>
        <v>0.23523300000000003</v>
      </c>
      <c r="I212" s="36">
        <f t="shared" si="10"/>
        <v>-1.4411339999999999</v>
      </c>
      <c r="J212" s="36">
        <f t="shared" si="11"/>
        <v>-1.2059009999999999</v>
      </c>
    </row>
    <row r="213" spans="1:10" ht="14.25" x14ac:dyDescent="0.2">
      <c r="A213" s="3">
        <v>42278</v>
      </c>
      <c r="B213" s="4">
        <v>1.1228</v>
      </c>
      <c r="C213" s="30">
        <v>1.2377</v>
      </c>
      <c r="D213" s="1">
        <v>0</v>
      </c>
      <c r="E213" s="1">
        <v>2</v>
      </c>
      <c r="F213" s="1">
        <v>178</v>
      </c>
      <c r="G213" s="1">
        <f t="shared" si="8"/>
        <v>31684</v>
      </c>
      <c r="H213" s="30">
        <f t="shared" si="9"/>
        <v>0.23656200000000002</v>
      </c>
      <c r="I213" s="36">
        <f t="shared" si="10"/>
        <v>-1.4574640000000001</v>
      </c>
      <c r="J213" s="36">
        <f t="shared" si="11"/>
        <v>-1.2209020000000002</v>
      </c>
    </row>
    <row r="214" spans="1:10" ht="14.25" x14ac:dyDescent="0.2">
      <c r="A214" s="3">
        <v>42309</v>
      </c>
      <c r="B214" s="4">
        <v>1.0727</v>
      </c>
      <c r="C214" s="30">
        <v>1.2377</v>
      </c>
      <c r="D214" s="1">
        <v>0</v>
      </c>
      <c r="E214" s="1">
        <v>2</v>
      </c>
      <c r="F214" s="1">
        <v>179</v>
      </c>
      <c r="G214" s="1">
        <f t="shared" si="8"/>
        <v>32041</v>
      </c>
      <c r="H214" s="30">
        <f t="shared" si="9"/>
        <v>0.23789100000000002</v>
      </c>
      <c r="I214" s="36">
        <f t="shared" si="10"/>
        <v>-1.473886</v>
      </c>
      <c r="J214" s="36">
        <f t="shared" si="11"/>
        <v>-1.235995</v>
      </c>
    </row>
    <row r="215" spans="1:10" ht="14.25" x14ac:dyDescent="0.2">
      <c r="A215" s="3">
        <v>42339</v>
      </c>
      <c r="B215" s="4">
        <v>1.0889</v>
      </c>
      <c r="C215" s="30">
        <v>1.2377</v>
      </c>
      <c r="D215" s="1">
        <v>0</v>
      </c>
      <c r="E215" s="1">
        <v>2</v>
      </c>
      <c r="F215" s="1">
        <v>180</v>
      </c>
      <c r="G215" s="1">
        <f t="shared" si="8"/>
        <v>32400</v>
      </c>
      <c r="H215" s="30">
        <f t="shared" si="9"/>
        <v>0.23922000000000002</v>
      </c>
      <c r="I215" s="36">
        <f t="shared" si="10"/>
        <v>-1.4903999999999999</v>
      </c>
      <c r="J215" s="36">
        <f t="shared" si="11"/>
        <v>-1.25118</v>
      </c>
    </row>
    <row r="216" spans="1:10" ht="14.25" x14ac:dyDescent="0.2">
      <c r="A216" s="3">
        <v>42370</v>
      </c>
      <c r="B216" s="4">
        <v>1.0854999999999999</v>
      </c>
      <c r="C216" s="30">
        <v>1.2377</v>
      </c>
      <c r="D216" s="1">
        <v>0</v>
      </c>
      <c r="E216" s="1">
        <v>2</v>
      </c>
      <c r="F216" s="1">
        <v>181</v>
      </c>
      <c r="G216" s="1">
        <f t="shared" si="8"/>
        <v>32761</v>
      </c>
      <c r="H216" s="30">
        <f t="shared" si="9"/>
        <v>0.24054900000000001</v>
      </c>
      <c r="I216" s="36">
        <f t="shared" si="10"/>
        <v>-1.5070060000000001</v>
      </c>
      <c r="J216" s="36">
        <f t="shared" si="11"/>
        <v>-1.2664569999999999</v>
      </c>
    </row>
    <row r="217" spans="1:10" ht="14.25" x14ac:dyDescent="0.2">
      <c r="A217" s="3">
        <v>42401</v>
      </c>
      <c r="B217" s="4">
        <v>1.1092</v>
      </c>
      <c r="C217" s="30">
        <v>1.2377</v>
      </c>
      <c r="D217" s="1">
        <v>0</v>
      </c>
      <c r="E217" s="1">
        <v>2</v>
      </c>
      <c r="F217" s="1">
        <v>182</v>
      </c>
      <c r="G217" s="1">
        <f t="shared" si="8"/>
        <v>33124</v>
      </c>
      <c r="H217" s="30">
        <f t="shared" si="9"/>
        <v>0.24187800000000001</v>
      </c>
      <c r="I217" s="36">
        <f t="shared" si="10"/>
        <v>-1.5237039999999999</v>
      </c>
      <c r="J217" s="36">
        <f t="shared" si="11"/>
        <v>-1.2818259999999999</v>
      </c>
    </row>
    <row r="218" spans="1:10" ht="14.25" x14ac:dyDescent="0.2">
      <c r="A218" s="3">
        <v>42430</v>
      </c>
      <c r="B218" s="4">
        <v>1.1133999999999999</v>
      </c>
      <c r="C218" s="30">
        <v>1.2377</v>
      </c>
      <c r="D218" s="1">
        <v>0</v>
      </c>
      <c r="E218" s="1">
        <v>2</v>
      </c>
      <c r="F218" s="1">
        <v>183</v>
      </c>
      <c r="G218" s="1">
        <f t="shared" si="8"/>
        <v>33489</v>
      </c>
      <c r="H218" s="30">
        <f t="shared" si="9"/>
        <v>0.24320700000000001</v>
      </c>
      <c r="I218" s="36">
        <f t="shared" si="10"/>
        <v>-1.540494</v>
      </c>
      <c r="J218" s="36">
        <f t="shared" si="11"/>
        <v>-1.2972870000000001</v>
      </c>
    </row>
    <row r="219" spans="1:10" ht="14.25" x14ac:dyDescent="0.2">
      <c r="A219" s="3">
        <v>42461</v>
      </c>
      <c r="B219" s="4">
        <v>1.1346000000000001</v>
      </c>
      <c r="C219" s="30">
        <v>1.2377</v>
      </c>
      <c r="D219" s="1">
        <v>0</v>
      </c>
      <c r="E219" s="1">
        <v>2</v>
      </c>
      <c r="F219" s="1">
        <v>184</v>
      </c>
      <c r="G219" s="1">
        <f t="shared" si="8"/>
        <v>33856</v>
      </c>
      <c r="H219" s="30">
        <f t="shared" si="9"/>
        <v>0.24453600000000003</v>
      </c>
      <c r="I219" s="36">
        <f t="shared" si="10"/>
        <v>-1.5573760000000001</v>
      </c>
      <c r="J219" s="36">
        <f t="shared" si="11"/>
        <v>-1.31284</v>
      </c>
    </row>
    <row r="220" spans="1:10" ht="14.25" x14ac:dyDescent="0.2">
      <c r="A220" s="3">
        <v>42491</v>
      </c>
      <c r="B220" s="4">
        <v>1.1312</v>
      </c>
      <c r="C220" s="30">
        <v>1.2377</v>
      </c>
      <c r="D220" s="1">
        <v>0</v>
      </c>
      <c r="E220" s="1">
        <v>2</v>
      </c>
      <c r="F220" s="1">
        <v>185</v>
      </c>
      <c r="G220" s="1">
        <f t="shared" si="8"/>
        <v>34225</v>
      </c>
      <c r="H220" s="30">
        <f t="shared" si="9"/>
        <v>0.24586500000000003</v>
      </c>
      <c r="I220" s="36">
        <f t="shared" si="10"/>
        <v>-1.5743499999999999</v>
      </c>
      <c r="J220" s="36">
        <f t="shared" si="11"/>
        <v>-1.3284849999999999</v>
      </c>
    </row>
    <row r="221" spans="1:10" ht="14.25" x14ac:dyDescent="0.2">
      <c r="A221" s="3">
        <v>42522</v>
      </c>
      <c r="B221" s="4">
        <v>1.1232</v>
      </c>
      <c r="C221" s="30">
        <v>1.2377</v>
      </c>
      <c r="D221" s="1">
        <v>0</v>
      </c>
      <c r="E221" s="1">
        <v>2</v>
      </c>
      <c r="F221" s="1">
        <v>186</v>
      </c>
      <c r="G221" s="1">
        <f t="shared" si="8"/>
        <v>34596</v>
      </c>
      <c r="H221" s="30">
        <f t="shared" si="9"/>
        <v>0.24719400000000002</v>
      </c>
      <c r="I221" s="36">
        <f t="shared" si="10"/>
        <v>-1.5914159999999999</v>
      </c>
      <c r="J221" s="36">
        <f t="shared" si="11"/>
        <v>-1.3442219999999998</v>
      </c>
    </row>
    <row r="222" spans="1:10" ht="14.25" x14ac:dyDescent="0.2">
      <c r="A222" s="3">
        <v>42552</v>
      </c>
      <c r="B222" s="4">
        <v>1.1054999999999999</v>
      </c>
      <c r="C222" s="30">
        <v>1.2377</v>
      </c>
      <c r="D222" s="1">
        <v>0</v>
      </c>
      <c r="E222" s="1">
        <v>2</v>
      </c>
      <c r="F222" s="1">
        <v>187</v>
      </c>
      <c r="G222" s="1">
        <f t="shared" si="8"/>
        <v>34969</v>
      </c>
      <c r="H222" s="30">
        <f t="shared" si="9"/>
        <v>0.24852300000000002</v>
      </c>
      <c r="I222" s="36">
        <f t="shared" si="10"/>
        <v>-1.6085739999999999</v>
      </c>
      <c r="J222" s="36">
        <f t="shared" si="11"/>
        <v>-1.3600509999999999</v>
      </c>
    </row>
    <row r="223" spans="1:10" ht="14.25" x14ac:dyDescent="0.2">
      <c r="A223" s="3">
        <v>42583</v>
      </c>
      <c r="B223" s="4">
        <v>1.1207</v>
      </c>
      <c r="C223" s="30">
        <v>1.2377</v>
      </c>
      <c r="D223" s="1">
        <v>0</v>
      </c>
      <c r="E223" s="1">
        <v>2</v>
      </c>
      <c r="F223" s="1">
        <v>188</v>
      </c>
      <c r="G223" s="1">
        <f t="shared" si="8"/>
        <v>35344</v>
      </c>
      <c r="H223" s="30">
        <f t="shared" si="9"/>
        <v>0.24985200000000002</v>
      </c>
      <c r="I223" s="36">
        <f t="shared" si="10"/>
        <v>-1.6258239999999999</v>
      </c>
      <c r="J223" s="36">
        <f t="shared" si="11"/>
        <v>-1.375972</v>
      </c>
    </row>
    <row r="224" spans="1:10" ht="14.25" x14ac:dyDescent="0.2">
      <c r="A224" s="3">
        <v>42614</v>
      </c>
      <c r="B224" s="4">
        <v>1.1217999999999999</v>
      </c>
      <c r="C224" s="30">
        <v>1.2377</v>
      </c>
      <c r="D224" s="1">
        <v>0</v>
      </c>
      <c r="E224" s="1">
        <v>2</v>
      </c>
      <c r="F224" s="1">
        <v>189</v>
      </c>
      <c r="G224" s="1">
        <f t="shared" si="8"/>
        <v>35721</v>
      </c>
      <c r="H224" s="30">
        <f t="shared" si="9"/>
        <v>0.25118100000000004</v>
      </c>
      <c r="I224" s="36">
        <f t="shared" si="10"/>
        <v>-1.6431659999999999</v>
      </c>
      <c r="J224" s="36">
        <f t="shared" si="11"/>
        <v>-1.3919849999999998</v>
      </c>
    </row>
    <row r="225" spans="1:10" ht="14.25" x14ac:dyDescent="0.2">
      <c r="A225" s="3">
        <v>42644</v>
      </c>
      <c r="B225" s="4">
        <v>1.1013999999999999</v>
      </c>
      <c r="C225" s="30">
        <v>1.2377</v>
      </c>
      <c r="D225" s="1">
        <v>0</v>
      </c>
      <c r="E225" s="1">
        <v>2</v>
      </c>
      <c r="F225" s="1">
        <v>190</v>
      </c>
      <c r="G225" s="1">
        <f t="shared" si="8"/>
        <v>36100</v>
      </c>
      <c r="H225" s="30">
        <f t="shared" si="9"/>
        <v>0.25251000000000001</v>
      </c>
      <c r="I225" s="36">
        <f t="shared" si="10"/>
        <v>-1.6606000000000001</v>
      </c>
      <c r="J225" s="36">
        <f t="shared" si="11"/>
        <v>-1.4080900000000001</v>
      </c>
    </row>
    <row r="226" spans="1:10" ht="14.25" x14ac:dyDescent="0.2">
      <c r="A226" s="3">
        <v>42675</v>
      </c>
      <c r="B226" s="4">
        <v>1.0791999999999999</v>
      </c>
      <c r="C226" s="30">
        <v>1.2377</v>
      </c>
      <c r="D226" s="1">
        <v>0</v>
      </c>
      <c r="E226" s="1">
        <v>2</v>
      </c>
      <c r="F226" s="1">
        <v>191</v>
      </c>
      <c r="G226" s="1">
        <f t="shared" si="8"/>
        <v>36481</v>
      </c>
      <c r="H226" s="30">
        <f t="shared" si="9"/>
        <v>0.25383900000000004</v>
      </c>
      <c r="I226" s="36">
        <f t="shared" si="10"/>
        <v>-1.678126</v>
      </c>
      <c r="J226" s="36">
        <f t="shared" si="11"/>
        <v>-1.4242870000000001</v>
      </c>
    </row>
    <row r="227" spans="1:10" ht="14.25" x14ac:dyDescent="0.2">
      <c r="A227" s="3">
        <v>42705</v>
      </c>
      <c r="B227" s="4">
        <v>1.0545</v>
      </c>
      <c r="C227" s="30">
        <v>1.2377</v>
      </c>
      <c r="D227" s="1">
        <v>0</v>
      </c>
      <c r="E227" s="1">
        <v>2</v>
      </c>
      <c r="F227" s="1">
        <v>192</v>
      </c>
      <c r="G227" s="1">
        <f t="shared" si="8"/>
        <v>36864</v>
      </c>
      <c r="H227" s="30">
        <f t="shared" si="9"/>
        <v>0.25516800000000001</v>
      </c>
      <c r="I227" s="36">
        <f t="shared" si="10"/>
        <v>-1.6957439999999999</v>
      </c>
      <c r="J227" s="36">
        <f t="shared" si="11"/>
        <v>-1.4405759999999999</v>
      </c>
    </row>
    <row r="228" spans="1:10" ht="14.25" x14ac:dyDescent="0.2">
      <c r="A228" s="3">
        <v>42736</v>
      </c>
      <c r="B228" s="4">
        <v>1.0634999999999999</v>
      </c>
      <c r="C228" s="30">
        <v>1.2377</v>
      </c>
      <c r="D228" s="1">
        <v>0</v>
      </c>
      <c r="E228" s="1">
        <v>2</v>
      </c>
      <c r="F228" s="1">
        <v>193</v>
      </c>
      <c r="G228" s="1">
        <f t="shared" si="8"/>
        <v>37249</v>
      </c>
      <c r="H228" s="30">
        <f t="shared" si="9"/>
        <v>0.25649700000000003</v>
      </c>
      <c r="I228" s="36">
        <f t="shared" si="10"/>
        <v>-1.713454</v>
      </c>
      <c r="J228" s="36">
        <f t="shared" si="11"/>
        <v>-1.4569570000000001</v>
      </c>
    </row>
    <row r="229" spans="1:10" ht="14.25" x14ac:dyDescent="0.2">
      <c r="A229" s="31">
        <v>42767</v>
      </c>
      <c r="B229" s="32">
        <v>1.0649999999999999</v>
      </c>
      <c r="C229" s="33">
        <v>1.2377</v>
      </c>
      <c r="D229" s="1">
        <v>0</v>
      </c>
      <c r="E229" s="1">
        <v>2</v>
      </c>
      <c r="F229" s="1">
        <v>194</v>
      </c>
      <c r="G229" s="1">
        <f t="shared" ref="G229" si="12">F229*F229</f>
        <v>37636</v>
      </c>
      <c r="H229" s="30">
        <f t="shared" ref="H229:H231" si="13">0.001329*F229</f>
        <v>0.257826</v>
      </c>
      <c r="I229" s="36">
        <f t="shared" ref="I229:I231" si="14">-0.000046*G229</f>
        <v>-1.7312559999999999</v>
      </c>
      <c r="J229" s="36">
        <f t="shared" ref="J229:J231" si="15">H229+I229</f>
        <v>-1.47343</v>
      </c>
    </row>
    <row r="230" spans="1:10" ht="14.25" x14ac:dyDescent="0.2">
      <c r="A230" s="3">
        <v>42795</v>
      </c>
      <c r="B230" s="4">
        <v>1.0690999999999999</v>
      </c>
      <c r="C230" s="30">
        <v>1.2377</v>
      </c>
      <c r="D230" s="1">
        <v>0</v>
      </c>
      <c r="H230" s="30">
        <f t="shared" si="13"/>
        <v>0</v>
      </c>
      <c r="I230" s="36">
        <f t="shared" si="14"/>
        <v>0</v>
      </c>
      <c r="J230" s="36">
        <f t="shared" si="15"/>
        <v>0</v>
      </c>
    </row>
    <row r="231" spans="1:10" ht="14.25" x14ac:dyDescent="0.2">
      <c r="A231" s="3">
        <v>42826</v>
      </c>
      <c r="B231" s="4">
        <v>1.0632999999999999</v>
      </c>
      <c r="C231" s="30">
        <v>1.2377</v>
      </c>
      <c r="D231" s="1">
        <v>0</v>
      </c>
      <c r="H231" s="30">
        <f t="shared" si="13"/>
        <v>0</v>
      </c>
      <c r="I231" s="36">
        <f t="shared" si="14"/>
        <v>0</v>
      </c>
      <c r="J231" s="36">
        <f t="shared" si="15"/>
        <v>0</v>
      </c>
    </row>
  </sheetData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2"/>
  <sheetViews>
    <sheetView workbookViewId="0">
      <selection activeCell="C22" sqref="C22"/>
    </sheetView>
  </sheetViews>
  <sheetFormatPr defaultRowHeight="12.75" x14ac:dyDescent="0.2"/>
  <cols>
    <col min="1" max="256" width="20.7109375" style="1" customWidth="1"/>
    <col min="257" max="16384" width="9.140625" style="1"/>
  </cols>
  <sheetData>
    <row r="1" spans="1:2" x14ac:dyDescent="0.2">
      <c r="A1" s="1" t="s">
        <v>10</v>
      </c>
    </row>
    <row r="2" spans="1:2" x14ac:dyDescent="0.2">
      <c r="A2" s="1" t="s">
        <v>9</v>
      </c>
    </row>
    <row r="3" spans="1:2" x14ac:dyDescent="0.2">
      <c r="A3" s="1" t="s">
        <v>8</v>
      </c>
    </row>
    <row r="4" spans="1:2" x14ac:dyDescent="0.2">
      <c r="A4" s="1" t="s">
        <v>7</v>
      </c>
    </row>
    <row r="5" spans="1:2" x14ac:dyDescent="0.2">
      <c r="A5" s="1" t="s">
        <v>6</v>
      </c>
    </row>
    <row r="6" spans="1:2" x14ac:dyDescent="0.2">
      <c r="A6" s="1" t="s">
        <v>5</v>
      </c>
    </row>
    <row r="8" spans="1:2" x14ac:dyDescent="0.2">
      <c r="A8" s="1" t="s">
        <v>589</v>
      </c>
      <c r="B8" s="1" t="s">
        <v>590</v>
      </c>
    </row>
    <row r="10" spans="1:2" x14ac:dyDescent="0.2">
      <c r="A10" s="1" t="s">
        <v>3</v>
      </c>
    </row>
    <row r="11" spans="1:2" x14ac:dyDescent="0.2">
      <c r="A11" s="1" t="s">
        <v>2</v>
      </c>
      <c r="B11" s="1" t="s">
        <v>589</v>
      </c>
    </row>
    <row r="12" spans="1:2" x14ac:dyDescent="0.2">
      <c r="A12" s="3">
        <v>4750</v>
      </c>
      <c r="B12" s="8">
        <v>9.8000000000000007</v>
      </c>
    </row>
    <row r="13" spans="1:2" x14ac:dyDescent="0.2">
      <c r="A13" s="3">
        <v>4781</v>
      </c>
      <c r="B13" s="8">
        <v>9.8000000000000007</v>
      </c>
    </row>
    <row r="14" spans="1:2" x14ac:dyDescent="0.2">
      <c r="A14" s="3">
        <v>4809</v>
      </c>
      <c r="B14" s="8">
        <v>9.8000000000000007</v>
      </c>
    </row>
    <row r="15" spans="1:2" x14ac:dyDescent="0.2">
      <c r="A15" s="3">
        <v>4840</v>
      </c>
      <c r="B15" s="8">
        <v>9.8000000000000007</v>
      </c>
    </row>
    <row r="16" spans="1:2" x14ac:dyDescent="0.2">
      <c r="A16" s="3">
        <v>4870</v>
      </c>
      <c r="B16" s="8">
        <v>9.6999999999999993</v>
      </c>
    </row>
    <row r="17" spans="1:2" x14ac:dyDescent="0.2">
      <c r="A17" s="3">
        <v>4901</v>
      </c>
      <c r="B17" s="8">
        <v>9.8000000000000007</v>
      </c>
    </row>
    <row r="18" spans="1:2" x14ac:dyDescent="0.2">
      <c r="A18" s="3">
        <v>4931</v>
      </c>
      <c r="B18" s="8">
        <v>9.9</v>
      </c>
    </row>
    <row r="19" spans="1:2" x14ac:dyDescent="0.2">
      <c r="A19" s="3">
        <v>4962</v>
      </c>
      <c r="B19" s="8">
        <v>9.9</v>
      </c>
    </row>
    <row r="20" spans="1:2" x14ac:dyDescent="0.2">
      <c r="A20" s="3">
        <v>4993</v>
      </c>
      <c r="B20" s="8">
        <v>10</v>
      </c>
    </row>
    <row r="21" spans="1:2" x14ac:dyDescent="0.2">
      <c r="A21" s="3">
        <v>5023</v>
      </c>
      <c r="B21" s="8">
        <v>10</v>
      </c>
    </row>
    <row r="22" spans="1:2" x14ac:dyDescent="0.2">
      <c r="A22" s="3">
        <v>5054</v>
      </c>
      <c r="B22" s="8">
        <v>10.1</v>
      </c>
    </row>
    <row r="23" spans="1:2" x14ac:dyDescent="0.2">
      <c r="A23" s="3">
        <v>5084</v>
      </c>
      <c r="B23" s="8">
        <v>10</v>
      </c>
    </row>
    <row r="24" spans="1:2" x14ac:dyDescent="0.2">
      <c r="A24" s="3">
        <v>5115</v>
      </c>
      <c r="B24" s="8">
        <v>10</v>
      </c>
    </row>
    <row r="25" spans="1:2" x14ac:dyDescent="0.2">
      <c r="A25" s="3">
        <v>5146</v>
      </c>
      <c r="B25" s="8">
        <v>9.9</v>
      </c>
    </row>
    <row r="26" spans="1:2" x14ac:dyDescent="0.2">
      <c r="A26" s="3">
        <v>5174</v>
      </c>
      <c r="B26" s="8">
        <v>9.9</v>
      </c>
    </row>
    <row r="27" spans="1:2" x14ac:dyDescent="0.2">
      <c r="A27" s="3">
        <v>5205</v>
      </c>
      <c r="B27" s="8">
        <v>9.8000000000000007</v>
      </c>
    </row>
    <row r="28" spans="1:2" x14ac:dyDescent="0.2">
      <c r="A28" s="3">
        <v>5235</v>
      </c>
      <c r="B28" s="8">
        <v>9.9</v>
      </c>
    </row>
    <row r="29" spans="1:2" x14ac:dyDescent="0.2">
      <c r="A29" s="3">
        <v>5266</v>
      </c>
      <c r="B29" s="8">
        <v>9.9</v>
      </c>
    </row>
    <row r="30" spans="1:2" x14ac:dyDescent="0.2">
      <c r="A30" s="3">
        <v>5296</v>
      </c>
      <c r="B30" s="8">
        <v>10</v>
      </c>
    </row>
    <row r="31" spans="1:2" x14ac:dyDescent="0.2">
      <c r="A31" s="3">
        <v>5327</v>
      </c>
      <c r="B31" s="8">
        <v>10.199999999999999</v>
      </c>
    </row>
    <row r="32" spans="1:2" x14ac:dyDescent="0.2">
      <c r="A32" s="3">
        <v>5358</v>
      </c>
      <c r="B32" s="8">
        <v>10.199999999999999</v>
      </c>
    </row>
    <row r="33" spans="1:2" x14ac:dyDescent="0.2">
      <c r="A33" s="3">
        <v>5388</v>
      </c>
      <c r="B33" s="8">
        <v>10.1</v>
      </c>
    </row>
    <row r="34" spans="1:2" x14ac:dyDescent="0.2">
      <c r="A34" s="3">
        <v>5419</v>
      </c>
      <c r="B34" s="8">
        <v>10.199999999999999</v>
      </c>
    </row>
    <row r="35" spans="1:2" x14ac:dyDescent="0.2">
      <c r="A35" s="3">
        <v>5449</v>
      </c>
      <c r="B35" s="8">
        <v>10.1</v>
      </c>
    </row>
    <row r="36" spans="1:2" x14ac:dyDescent="0.2">
      <c r="A36" s="3">
        <v>5480</v>
      </c>
      <c r="B36" s="8">
        <v>10.1</v>
      </c>
    </row>
    <row r="37" spans="1:2" x14ac:dyDescent="0.2">
      <c r="A37" s="3">
        <v>5511</v>
      </c>
      <c r="B37" s="8">
        <v>10</v>
      </c>
    </row>
    <row r="38" spans="1:2" x14ac:dyDescent="0.2">
      <c r="A38" s="3">
        <v>5539</v>
      </c>
      <c r="B38" s="8">
        <v>9.9</v>
      </c>
    </row>
    <row r="39" spans="1:2" x14ac:dyDescent="0.2">
      <c r="A39" s="3">
        <v>5570</v>
      </c>
      <c r="B39" s="8">
        <v>10</v>
      </c>
    </row>
    <row r="40" spans="1:2" x14ac:dyDescent="0.2">
      <c r="A40" s="3">
        <v>5600</v>
      </c>
      <c r="B40" s="8">
        <v>10.1</v>
      </c>
    </row>
    <row r="41" spans="1:2" x14ac:dyDescent="0.2">
      <c r="A41" s="3">
        <v>5631</v>
      </c>
      <c r="B41" s="8">
        <v>10.1</v>
      </c>
    </row>
    <row r="42" spans="1:2" x14ac:dyDescent="0.2">
      <c r="A42" s="3">
        <v>5661</v>
      </c>
      <c r="B42" s="8">
        <v>10.1</v>
      </c>
    </row>
    <row r="43" spans="1:2" x14ac:dyDescent="0.2">
      <c r="A43" s="3">
        <v>5692</v>
      </c>
      <c r="B43" s="8">
        <v>10.1</v>
      </c>
    </row>
    <row r="44" spans="1:2" x14ac:dyDescent="0.2">
      <c r="A44" s="3">
        <v>5723</v>
      </c>
      <c r="B44" s="8">
        <v>10.1</v>
      </c>
    </row>
    <row r="45" spans="1:2" x14ac:dyDescent="0.2">
      <c r="A45" s="3">
        <v>5753</v>
      </c>
      <c r="B45" s="8">
        <v>10.199999999999999</v>
      </c>
    </row>
    <row r="46" spans="1:2" x14ac:dyDescent="0.2">
      <c r="A46" s="3">
        <v>5784</v>
      </c>
      <c r="B46" s="8">
        <v>10.3</v>
      </c>
    </row>
    <row r="47" spans="1:2" x14ac:dyDescent="0.2">
      <c r="A47" s="3">
        <v>5814</v>
      </c>
      <c r="B47" s="8">
        <v>10.3</v>
      </c>
    </row>
    <row r="48" spans="1:2" x14ac:dyDescent="0.2">
      <c r="A48" s="3">
        <v>5845</v>
      </c>
      <c r="B48" s="8">
        <v>10.4</v>
      </c>
    </row>
    <row r="49" spans="1:2" x14ac:dyDescent="0.2">
      <c r="A49" s="3">
        <v>5876</v>
      </c>
      <c r="B49" s="8">
        <v>10.4</v>
      </c>
    </row>
    <row r="50" spans="1:2" x14ac:dyDescent="0.2">
      <c r="A50" s="3">
        <v>5905</v>
      </c>
      <c r="B50" s="8">
        <v>10.5</v>
      </c>
    </row>
    <row r="51" spans="1:2" x14ac:dyDescent="0.2">
      <c r="A51" s="3">
        <v>5936</v>
      </c>
      <c r="B51" s="8">
        <v>10.6</v>
      </c>
    </row>
    <row r="52" spans="1:2" x14ac:dyDescent="0.2">
      <c r="A52" s="3">
        <v>5966</v>
      </c>
      <c r="B52" s="8">
        <v>10.7</v>
      </c>
    </row>
    <row r="53" spans="1:2" x14ac:dyDescent="0.2">
      <c r="A53" s="3">
        <v>5997</v>
      </c>
      <c r="B53" s="8">
        <v>10.8</v>
      </c>
    </row>
    <row r="54" spans="1:2" x14ac:dyDescent="0.2">
      <c r="A54" s="3">
        <v>6027</v>
      </c>
      <c r="B54" s="8">
        <v>10.8</v>
      </c>
    </row>
    <row r="55" spans="1:2" x14ac:dyDescent="0.2">
      <c r="A55" s="3">
        <v>6058</v>
      </c>
      <c r="B55" s="8">
        <v>10.9</v>
      </c>
    </row>
    <row r="56" spans="1:2" x14ac:dyDescent="0.2">
      <c r="A56" s="3">
        <v>6089</v>
      </c>
      <c r="B56" s="8">
        <v>11.1</v>
      </c>
    </row>
    <row r="57" spans="1:2" x14ac:dyDescent="0.2">
      <c r="A57" s="3">
        <v>6119</v>
      </c>
      <c r="B57" s="8">
        <v>11.3</v>
      </c>
    </row>
    <row r="58" spans="1:2" x14ac:dyDescent="0.2">
      <c r="A58" s="3">
        <v>6150</v>
      </c>
      <c r="B58" s="8">
        <v>11.5</v>
      </c>
    </row>
    <row r="59" spans="1:2" x14ac:dyDescent="0.2">
      <c r="A59" s="3">
        <v>6180</v>
      </c>
      <c r="B59" s="8">
        <v>11.6</v>
      </c>
    </row>
    <row r="60" spans="1:2" x14ac:dyDescent="0.2">
      <c r="A60" s="3">
        <v>6211</v>
      </c>
      <c r="B60" s="8">
        <v>11.7</v>
      </c>
    </row>
    <row r="61" spans="1:2" x14ac:dyDescent="0.2">
      <c r="A61" s="3">
        <v>6242</v>
      </c>
      <c r="B61" s="8">
        <v>12</v>
      </c>
    </row>
    <row r="62" spans="1:2" x14ac:dyDescent="0.2">
      <c r="A62" s="3">
        <v>6270</v>
      </c>
      <c r="B62" s="8">
        <v>12</v>
      </c>
    </row>
    <row r="63" spans="1:2" x14ac:dyDescent="0.2">
      <c r="A63" s="3">
        <v>6301</v>
      </c>
      <c r="B63" s="8">
        <v>12.6</v>
      </c>
    </row>
    <row r="64" spans="1:2" x14ac:dyDescent="0.2">
      <c r="A64" s="3">
        <v>6331</v>
      </c>
      <c r="B64" s="8">
        <v>12.8</v>
      </c>
    </row>
    <row r="65" spans="1:2" x14ac:dyDescent="0.2">
      <c r="A65" s="3">
        <v>6362</v>
      </c>
      <c r="B65" s="8">
        <v>13</v>
      </c>
    </row>
    <row r="66" spans="1:2" x14ac:dyDescent="0.2">
      <c r="A66" s="3">
        <v>6392</v>
      </c>
      <c r="B66" s="8">
        <v>12.8</v>
      </c>
    </row>
    <row r="67" spans="1:2" x14ac:dyDescent="0.2">
      <c r="A67" s="3">
        <v>6423</v>
      </c>
      <c r="B67" s="8">
        <v>13</v>
      </c>
    </row>
    <row r="68" spans="1:2" x14ac:dyDescent="0.2">
      <c r="A68" s="3">
        <v>6454</v>
      </c>
      <c r="B68" s="8">
        <v>13.3</v>
      </c>
    </row>
    <row r="69" spans="1:2" x14ac:dyDescent="0.2">
      <c r="A69" s="3">
        <v>6484</v>
      </c>
      <c r="B69" s="8">
        <v>13.5</v>
      </c>
    </row>
    <row r="70" spans="1:2" x14ac:dyDescent="0.2">
      <c r="A70" s="3">
        <v>6515</v>
      </c>
      <c r="B70" s="8">
        <v>13.5</v>
      </c>
    </row>
    <row r="71" spans="1:2" x14ac:dyDescent="0.2">
      <c r="A71" s="3">
        <v>6545</v>
      </c>
      <c r="B71" s="8">
        <v>13.7</v>
      </c>
    </row>
    <row r="72" spans="1:2" x14ac:dyDescent="0.2">
      <c r="A72" s="3">
        <v>6576</v>
      </c>
      <c r="B72" s="8">
        <v>14</v>
      </c>
    </row>
    <row r="73" spans="1:2" x14ac:dyDescent="0.2">
      <c r="A73" s="3">
        <v>6607</v>
      </c>
      <c r="B73" s="8">
        <v>14.1</v>
      </c>
    </row>
    <row r="74" spans="1:2" x14ac:dyDescent="0.2">
      <c r="A74" s="3">
        <v>6635</v>
      </c>
      <c r="B74" s="8">
        <v>14</v>
      </c>
    </row>
    <row r="75" spans="1:2" x14ac:dyDescent="0.2">
      <c r="A75" s="3">
        <v>6666</v>
      </c>
      <c r="B75" s="8">
        <v>14.2</v>
      </c>
    </row>
    <row r="76" spans="1:2" x14ac:dyDescent="0.2">
      <c r="A76" s="3">
        <v>6696</v>
      </c>
      <c r="B76" s="8">
        <v>14.5</v>
      </c>
    </row>
    <row r="77" spans="1:2" x14ac:dyDescent="0.2">
      <c r="A77" s="3">
        <v>6727</v>
      </c>
      <c r="B77" s="8">
        <v>14.7</v>
      </c>
    </row>
    <row r="78" spans="1:2" x14ac:dyDescent="0.2">
      <c r="A78" s="3">
        <v>6757</v>
      </c>
      <c r="B78" s="8">
        <v>15.1</v>
      </c>
    </row>
    <row r="79" spans="1:2" x14ac:dyDescent="0.2">
      <c r="A79" s="3">
        <v>6788</v>
      </c>
      <c r="B79" s="8">
        <v>15.4</v>
      </c>
    </row>
    <row r="80" spans="1:2" x14ac:dyDescent="0.2">
      <c r="A80" s="3">
        <v>6819</v>
      </c>
      <c r="B80" s="8">
        <v>15.7</v>
      </c>
    </row>
    <row r="81" spans="1:2" x14ac:dyDescent="0.2">
      <c r="A81" s="3">
        <v>6849</v>
      </c>
      <c r="B81" s="8">
        <v>16</v>
      </c>
    </row>
    <row r="82" spans="1:2" x14ac:dyDescent="0.2">
      <c r="A82" s="3">
        <v>6880</v>
      </c>
      <c r="B82" s="8">
        <v>16.3</v>
      </c>
    </row>
    <row r="83" spans="1:2" x14ac:dyDescent="0.2">
      <c r="A83" s="3">
        <v>6910</v>
      </c>
      <c r="B83" s="8">
        <v>16.5</v>
      </c>
    </row>
    <row r="84" spans="1:2" x14ac:dyDescent="0.2">
      <c r="A84" s="3">
        <v>6941</v>
      </c>
      <c r="B84" s="8">
        <v>16.5</v>
      </c>
    </row>
    <row r="85" spans="1:2" x14ac:dyDescent="0.2">
      <c r="A85" s="3">
        <v>6972</v>
      </c>
      <c r="B85" s="8">
        <v>16.2</v>
      </c>
    </row>
    <row r="86" spans="1:2" x14ac:dyDescent="0.2">
      <c r="A86" s="3">
        <v>7000</v>
      </c>
      <c r="B86" s="8">
        <v>16.399999999999999</v>
      </c>
    </row>
    <row r="87" spans="1:2" x14ac:dyDescent="0.2">
      <c r="A87" s="3">
        <v>7031</v>
      </c>
      <c r="B87" s="8">
        <v>16.7</v>
      </c>
    </row>
    <row r="88" spans="1:2" x14ac:dyDescent="0.2">
      <c r="A88" s="3">
        <v>7061</v>
      </c>
      <c r="B88" s="8">
        <v>16.899999999999999</v>
      </c>
    </row>
    <row r="89" spans="1:2" x14ac:dyDescent="0.2">
      <c r="A89" s="3">
        <v>7092</v>
      </c>
      <c r="B89" s="8">
        <v>16.899999999999999</v>
      </c>
    </row>
    <row r="90" spans="1:2" x14ac:dyDescent="0.2">
      <c r="A90" s="3">
        <v>7122</v>
      </c>
      <c r="B90" s="8">
        <v>17.399999999999999</v>
      </c>
    </row>
    <row r="91" spans="1:2" x14ac:dyDescent="0.2">
      <c r="A91" s="3">
        <v>7153</v>
      </c>
      <c r="B91" s="8">
        <v>17.7</v>
      </c>
    </row>
    <row r="92" spans="1:2" x14ac:dyDescent="0.2">
      <c r="A92" s="3">
        <v>7184</v>
      </c>
      <c r="B92" s="8">
        <v>17.8</v>
      </c>
    </row>
    <row r="93" spans="1:2" x14ac:dyDescent="0.2">
      <c r="A93" s="3">
        <v>7214</v>
      </c>
      <c r="B93" s="8">
        <v>18.100000000000001</v>
      </c>
    </row>
    <row r="94" spans="1:2" x14ac:dyDescent="0.2">
      <c r="A94" s="3">
        <v>7245</v>
      </c>
      <c r="B94" s="8">
        <v>18.5</v>
      </c>
    </row>
    <row r="95" spans="1:2" x14ac:dyDescent="0.2">
      <c r="A95" s="3">
        <v>7275</v>
      </c>
      <c r="B95" s="8">
        <v>18.899999999999999</v>
      </c>
    </row>
    <row r="96" spans="1:2" x14ac:dyDescent="0.2">
      <c r="A96" s="3">
        <v>7306</v>
      </c>
      <c r="B96" s="8">
        <v>19.3</v>
      </c>
    </row>
    <row r="97" spans="1:2" x14ac:dyDescent="0.2">
      <c r="A97" s="3">
        <v>7337</v>
      </c>
      <c r="B97" s="8">
        <v>19.5</v>
      </c>
    </row>
    <row r="98" spans="1:2" x14ac:dyDescent="0.2">
      <c r="A98" s="3">
        <v>7366</v>
      </c>
      <c r="B98" s="8">
        <v>19.7</v>
      </c>
    </row>
    <row r="99" spans="1:2" x14ac:dyDescent="0.2">
      <c r="A99" s="3">
        <v>7397</v>
      </c>
      <c r="B99" s="8">
        <v>20.3</v>
      </c>
    </row>
    <row r="100" spans="1:2" x14ac:dyDescent="0.2">
      <c r="A100" s="3">
        <v>7427</v>
      </c>
      <c r="B100" s="8">
        <v>20.6</v>
      </c>
    </row>
    <row r="101" spans="1:2" x14ac:dyDescent="0.2">
      <c r="A101" s="3">
        <v>7458</v>
      </c>
      <c r="B101" s="8">
        <v>20.9</v>
      </c>
    </row>
    <row r="102" spans="1:2" x14ac:dyDescent="0.2">
      <c r="A102" s="3">
        <v>7488</v>
      </c>
      <c r="B102" s="8">
        <v>20.8</v>
      </c>
    </row>
    <row r="103" spans="1:2" x14ac:dyDescent="0.2">
      <c r="A103" s="3">
        <v>7519</v>
      </c>
      <c r="B103" s="8">
        <v>20.3</v>
      </c>
    </row>
    <row r="104" spans="1:2" x14ac:dyDescent="0.2">
      <c r="A104" s="3">
        <v>7550</v>
      </c>
      <c r="B104" s="8">
        <v>20</v>
      </c>
    </row>
    <row r="105" spans="1:2" x14ac:dyDescent="0.2">
      <c r="A105" s="3">
        <v>7580</v>
      </c>
      <c r="B105" s="8">
        <v>19.899999999999999</v>
      </c>
    </row>
    <row r="106" spans="1:2" x14ac:dyDescent="0.2">
      <c r="A106" s="3">
        <v>7611</v>
      </c>
      <c r="B106" s="8">
        <v>19.8</v>
      </c>
    </row>
    <row r="107" spans="1:2" x14ac:dyDescent="0.2">
      <c r="A107" s="3">
        <v>7641</v>
      </c>
      <c r="B107" s="8">
        <v>19.399999999999999</v>
      </c>
    </row>
    <row r="108" spans="1:2" x14ac:dyDescent="0.2">
      <c r="A108" s="3">
        <v>7672</v>
      </c>
      <c r="B108" s="8">
        <v>19</v>
      </c>
    </row>
    <row r="109" spans="1:2" x14ac:dyDescent="0.2">
      <c r="A109" s="3">
        <v>7703</v>
      </c>
      <c r="B109" s="8">
        <v>18.399999999999999</v>
      </c>
    </row>
    <row r="110" spans="1:2" x14ac:dyDescent="0.2">
      <c r="A110" s="3">
        <v>7731</v>
      </c>
      <c r="B110" s="8">
        <v>18.3</v>
      </c>
    </row>
    <row r="111" spans="1:2" x14ac:dyDescent="0.2">
      <c r="A111" s="3">
        <v>7762</v>
      </c>
      <c r="B111" s="8">
        <v>18.100000000000001</v>
      </c>
    </row>
    <row r="112" spans="1:2" x14ac:dyDescent="0.2">
      <c r="A112" s="3">
        <v>7792</v>
      </c>
      <c r="B112" s="8">
        <v>17.7</v>
      </c>
    </row>
    <row r="113" spans="1:2" x14ac:dyDescent="0.2">
      <c r="A113" s="3">
        <v>7823</v>
      </c>
      <c r="B113" s="8">
        <v>17.600000000000001</v>
      </c>
    </row>
    <row r="114" spans="1:2" x14ac:dyDescent="0.2">
      <c r="A114" s="3">
        <v>7853</v>
      </c>
      <c r="B114" s="8">
        <v>17.7</v>
      </c>
    </row>
    <row r="115" spans="1:2" x14ac:dyDescent="0.2">
      <c r="A115" s="3">
        <v>7884</v>
      </c>
      <c r="B115" s="8">
        <v>17.7</v>
      </c>
    </row>
    <row r="116" spans="1:2" x14ac:dyDescent="0.2">
      <c r="A116" s="3">
        <v>7915</v>
      </c>
      <c r="B116" s="8">
        <v>17.5</v>
      </c>
    </row>
    <row r="117" spans="1:2" x14ac:dyDescent="0.2">
      <c r="A117" s="3">
        <v>7945</v>
      </c>
      <c r="B117" s="8">
        <v>17.5</v>
      </c>
    </row>
    <row r="118" spans="1:2" x14ac:dyDescent="0.2">
      <c r="A118" s="3">
        <v>7976</v>
      </c>
      <c r="B118" s="8">
        <v>17.399999999999999</v>
      </c>
    </row>
    <row r="119" spans="1:2" x14ac:dyDescent="0.2">
      <c r="A119" s="3">
        <v>8006</v>
      </c>
      <c r="B119" s="8">
        <v>17.3</v>
      </c>
    </row>
    <row r="120" spans="1:2" x14ac:dyDescent="0.2">
      <c r="A120" s="3">
        <v>8037</v>
      </c>
      <c r="B120" s="8">
        <v>16.899999999999999</v>
      </c>
    </row>
    <row r="121" spans="1:2" x14ac:dyDescent="0.2">
      <c r="A121" s="3">
        <v>8068</v>
      </c>
      <c r="B121" s="8">
        <v>16.899999999999999</v>
      </c>
    </row>
    <row r="122" spans="1:2" x14ac:dyDescent="0.2">
      <c r="A122" s="3">
        <v>8096</v>
      </c>
      <c r="B122" s="8">
        <v>16.7</v>
      </c>
    </row>
    <row r="123" spans="1:2" x14ac:dyDescent="0.2">
      <c r="A123" s="3">
        <v>8127</v>
      </c>
      <c r="B123" s="8">
        <v>16.7</v>
      </c>
    </row>
    <row r="124" spans="1:2" x14ac:dyDescent="0.2">
      <c r="A124" s="3">
        <v>8157</v>
      </c>
      <c r="B124" s="8">
        <v>16.7</v>
      </c>
    </row>
    <row r="125" spans="1:2" x14ac:dyDescent="0.2">
      <c r="A125" s="3">
        <v>8188</v>
      </c>
      <c r="B125" s="8">
        <v>16.7</v>
      </c>
    </row>
    <row r="126" spans="1:2" x14ac:dyDescent="0.2">
      <c r="A126" s="3">
        <v>8218</v>
      </c>
      <c r="B126" s="8">
        <v>16.8</v>
      </c>
    </row>
    <row r="127" spans="1:2" x14ac:dyDescent="0.2">
      <c r="A127" s="3">
        <v>8249</v>
      </c>
      <c r="B127" s="8">
        <v>16.600000000000001</v>
      </c>
    </row>
    <row r="128" spans="1:2" x14ac:dyDescent="0.2">
      <c r="A128" s="3">
        <v>8280</v>
      </c>
      <c r="B128" s="8">
        <v>16.600000000000001</v>
      </c>
    </row>
    <row r="129" spans="1:2" x14ac:dyDescent="0.2">
      <c r="A129" s="3">
        <v>8310</v>
      </c>
      <c r="B129" s="8">
        <v>16.7</v>
      </c>
    </row>
    <row r="130" spans="1:2" x14ac:dyDescent="0.2">
      <c r="A130" s="3">
        <v>8341</v>
      </c>
      <c r="B130" s="8">
        <v>16.8</v>
      </c>
    </row>
    <row r="131" spans="1:2" x14ac:dyDescent="0.2">
      <c r="A131" s="3">
        <v>8371</v>
      </c>
      <c r="B131" s="8">
        <v>16.899999999999999</v>
      </c>
    </row>
    <row r="132" spans="1:2" x14ac:dyDescent="0.2">
      <c r="A132" s="3">
        <v>8402</v>
      </c>
      <c r="B132" s="8">
        <v>16.8</v>
      </c>
    </row>
    <row r="133" spans="1:2" x14ac:dyDescent="0.2">
      <c r="A133" s="3">
        <v>8433</v>
      </c>
      <c r="B133" s="8">
        <v>16.8</v>
      </c>
    </row>
    <row r="134" spans="1:2" x14ac:dyDescent="0.2">
      <c r="A134" s="3">
        <v>8461</v>
      </c>
      <c r="B134" s="8">
        <v>16.8</v>
      </c>
    </row>
    <row r="135" spans="1:2" x14ac:dyDescent="0.2">
      <c r="A135" s="3">
        <v>8492</v>
      </c>
      <c r="B135" s="8">
        <v>16.899999999999999</v>
      </c>
    </row>
    <row r="136" spans="1:2" x14ac:dyDescent="0.2">
      <c r="A136" s="3">
        <v>8522</v>
      </c>
      <c r="B136" s="8">
        <v>16.899999999999999</v>
      </c>
    </row>
    <row r="137" spans="1:2" x14ac:dyDescent="0.2">
      <c r="A137" s="3">
        <v>8553</v>
      </c>
      <c r="B137" s="8">
        <v>17</v>
      </c>
    </row>
    <row r="138" spans="1:2" x14ac:dyDescent="0.2">
      <c r="A138" s="3">
        <v>8583</v>
      </c>
      <c r="B138" s="8">
        <v>17.2</v>
      </c>
    </row>
    <row r="139" spans="1:2" x14ac:dyDescent="0.2">
      <c r="A139" s="3">
        <v>8614</v>
      </c>
      <c r="B139" s="8">
        <v>17.100000000000001</v>
      </c>
    </row>
    <row r="140" spans="1:2" x14ac:dyDescent="0.2">
      <c r="A140" s="3">
        <v>8645</v>
      </c>
      <c r="B140" s="8">
        <v>17.2</v>
      </c>
    </row>
    <row r="141" spans="1:2" x14ac:dyDescent="0.2">
      <c r="A141" s="3">
        <v>8675</v>
      </c>
      <c r="B141" s="8">
        <v>17.3</v>
      </c>
    </row>
    <row r="142" spans="1:2" x14ac:dyDescent="0.2">
      <c r="A142" s="3">
        <v>8706</v>
      </c>
      <c r="B142" s="8">
        <v>17.3</v>
      </c>
    </row>
    <row r="143" spans="1:2" x14ac:dyDescent="0.2">
      <c r="A143" s="3">
        <v>8736</v>
      </c>
      <c r="B143" s="8">
        <v>17.3</v>
      </c>
    </row>
    <row r="144" spans="1:2" x14ac:dyDescent="0.2">
      <c r="A144" s="3">
        <v>8767</v>
      </c>
      <c r="B144" s="8">
        <v>17.3</v>
      </c>
    </row>
    <row r="145" spans="1:2" x14ac:dyDescent="0.2">
      <c r="A145" s="3">
        <v>8798</v>
      </c>
      <c r="B145" s="8">
        <v>17.2</v>
      </c>
    </row>
    <row r="146" spans="1:2" x14ac:dyDescent="0.2">
      <c r="A146" s="3">
        <v>8827</v>
      </c>
      <c r="B146" s="8">
        <v>17.100000000000001</v>
      </c>
    </row>
    <row r="147" spans="1:2" x14ac:dyDescent="0.2">
      <c r="A147" s="3">
        <v>8858</v>
      </c>
      <c r="B147" s="8">
        <v>17</v>
      </c>
    </row>
    <row r="148" spans="1:2" x14ac:dyDescent="0.2">
      <c r="A148" s="3">
        <v>8888</v>
      </c>
      <c r="B148" s="8">
        <v>17</v>
      </c>
    </row>
    <row r="149" spans="1:2" x14ac:dyDescent="0.2">
      <c r="A149" s="3">
        <v>8919</v>
      </c>
      <c r="B149" s="8">
        <v>17</v>
      </c>
    </row>
    <row r="150" spans="1:2" x14ac:dyDescent="0.2">
      <c r="A150" s="3">
        <v>8949</v>
      </c>
      <c r="B150" s="8">
        <v>17.100000000000001</v>
      </c>
    </row>
    <row r="151" spans="1:2" x14ac:dyDescent="0.2">
      <c r="A151" s="3">
        <v>8980</v>
      </c>
      <c r="B151" s="8">
        <v>17</v>
      </c>
    </row>
    <row r="152" spans="1:2" x14ac:dyDescent="0.2">
      <c r="A152" s="3">
        <v>9011</v>
      </c>
      <c r="B152" s="8">
        <v>17.100000000000001</v>
      </c>
    </row>
    <row r="153" spans="1:2" x14ac:dyDescent="0.2">
      <c r="A153" s="3">
        <v>9041</v>
      </c>
      <c r="B153" s="8">
        <v>17.2</v>
      </c>
    </row>
    <row r="154" spans="1:2" x14ac:dyDescent="0.2">
      <c r="A154" s="3">
        <v>9072</v>
      </c>
      <c r="B154" s="8">
        <v>17.2</v>
      </c>
    </row>
    <row r="155" spans="1:2" x14ac:dyDescent="0.2">
      <c r="A155" s="3">
        <v>9102</v>
      </c>
      <c r="B155" s="8">
        <v>17.3</v>
      </c>
    </row>
    <row r="156" spans="1:2" x14ac:dyDescent="0.2">
      <c r="A156" s="3">
        <v>9133</v>
      </c>
      <c r="B156" s="8">
        <v>17.3</v>
      </c>
    </row>
    <row r="157" spans="1:2" x14ac:dyDescent="0.2">
      <c r="A157" s="3">
        <v>9164</v>
      </c>
      <c r="B157" s="8">
        <v>17.2</v>
      </c>
    </row>
    <row r="158" spans="1:2" x14ac:dyDescent="0.2">
      <c r="A158" s="3">
        <v>9192</v>
      </c>
      <c r="B158" s="8">
        <v>17.3</v>
      </c>
    </row>
    <row r="159" spans="1:2" x14ac:dyDescent="0.2">
      <c r="A159" s="3">
        <v>9223</v>
      </c>
      <c r="B159" s="8">
        <v>17.2</v>
      </c>
    </row>
    <row r="160" spans="1:2" x14ac:dyDescent="0.2">
      <c r="A160" s="3">
        <v>9253</v>
      </c>
      <c r="B160" s="8">
        <v>17.3</v>
      </c>
    </row>
    <row r="161" spans="1:2" x14ac:dyDescent="0.2">
      <c r="A161" s="3">
        <v>9284</v>
      </c>
      <c r="B161" s="8">
        <v>17.5</v>
      </c>
    </row>
    <row r="162" spans="1:2" x14ac:dyDescent="0.2">
      <c r="A162" s="3">
        <v>9314</v>
      </c>
      <c r="B162" s="8">
        <v>17.7</v>
      </c>
    </row>
    <row r="163" spans="1:2" x14ac:dyDescent="0.2">
      <c r="A163" s="3">
        <v>9345</v>
      </c>
      <c r="B163" s="8">
        <v>17.7</v>
      </c>
    </row>
    <row r="164" spans="1:2" x14ac:dyDescent="0.2">
      <c r="A164" s="3">
        <v>9376</v>
      </c>
      <c r="B164" s="8">
        <v>17.7</v>
      </c>
    </row>
    <row r="165" spans="1:2" x14ac:dyDescent="0.2">
      <c r="A165" s="3">
        <v>9406</v>
      </c>
      <c r="B165" s="8">
        <v>17.7</v>
      </c>
    </row>
    <row r="166" spans="1:2" x14ac:dyDescent="0.2">
      <c r="A166" s="3">
        <v>9437</v>
      </c>
      <c r="B166" s="8">
        <v>18</v>
      </c>
    </row>
    <row r="167" spans="1:2" x14ac:dyDescent="0.2">
      <c r="A167" s="3">
        <v>9467</v>
      </c>
      <c r="B167" s="8">
        <v>17.899999999999999</v>
      </c>
    </row>
    <row r="168" spans="1:2" x14ac:dyDescent="0.2">
      <c r="A168" s="3">
        <v>9498</v>
      </c>
      <c r="B168" s="8">
        <v>17.899999999999999</v>
      </c>
    </row>
    <row r="169" spans="1:2" x14ac:dyDescent="0.2">
      <c r="A169" s="3">
        <v>9529</v>
      </c>
      <c r="B169" s="8">
        <v>17.899999999999999</v>
      </c>
    </row>
    <row r="170" spans="1:2" x14ac:dyDescent="0.2">
      <c r="A170" s="3">
        <v>9557</v>
      </c>
      <c r="B170" s="8">
        <v>17.8</v>
      </c>
    </row>
    <row r="171" spans="1:2" x14ac:dyDescent="0.2">
      <c r="A171" s="3">
        <v>9588</v>
      </c>
      <c r="B171" s="8">
        <v>17.899999999999999</v>
      </c>
    </row>
    <row r="172" spans="1:2" x14ac:dyDescent="0.2">
      <c r="A172" s="3">
        <v>9618</v>
      </c>
      <c r="B172" s="8">
        <v>17.8</v>
      </c>
    </row>
    <row r="173" spans="1:2" x14ac:dyDescent="0.2">
      <c r="A173" s="3">
        <v>9649</v>
      </c>
      <c r="B173" s="8">
        <v>17.7</v>
      </c>
    </row>
    <row r="174" spans="1:2" x14ac:dyDescent="0.2">
      <c r="A174" s="3">
        <v>9679</v>
      </c>
      <c r="B174" s="8">
        <v>17.5</v>
      </c>
    </row>
    <row r="175" spans="1:2" x14ac:dyDescent="0.2">
      <c r="A175" s="3">
        <v>9710</v>
      </c>
      <c r="B175" s="8">
        <v>17.399999999999999</v>
      </c>
    </row>
    <row r="176" spans="1:2" x14ac:dyDescent="0.2">
      <c r="A176" s="3">
        <v>9741</v>
      </c>
      <c r="B176" s="8">
        <v>17.5</v>
      </c>
    </row>
    <row r="177" spans="1:2" x14ac:dyDescent="0.2">
      <c r="A177" s="3">
        <v>9771</v>
      </c>
      <c r="B177" s="8">
        <v>17.600000000000001</v>
      </c>
    </row>
    <row r="178" spans="1:2" x14ac:dyDescent="0.2">
      <c r="A178" s="3">
        <v>9802</v>
      </c>
      <c r="B178" s="8">
        <v>17.7</v>
      </c>
    </row>
    <row r="179" spans="1:2" x14ac:dyDescent="0.2">
      <c r="A179" s="3">
        <v>9832</v>
      </c>
      <c r="B179" s="8">
        <v>17.7</v>
      </c>
    </row>
    <row r="180" spans="1:2" x14ac:dyDescent="0.2">
      <c r="A180" s="3">
        <v>9863</v>
      </c>
      <c r="B180" s="8">
        <v>17.5</v>
      </c>
    </row>
    <row r="181" spans="1:2" x14ac:dyDescent="0.2">
      <c r="A181" s="3">
        <v>9894</v>
      </c>
      <c r="B181" s="8">
        <v>17.399999999999999</v>
      </c>
    </row>
    <row r="182" spans="1:2" x14ac:dyDescent="0.2">
      <c r="A182" s="3">
        <v>9922</v>
      </c>
      <c r="B182" s="8">
        <v>17.3</v>
      </c>
    </row>
    <row r="183" spans="1:2" x14ac:dyDescent="0.2">
      <c r="A183" s="3">
        <v>9953</v>
      </c>
      <c r="B183" s="8">
        <v>17.3</v>
      </c>
    </row>
    <row r="184" spans="1:2" x14ac:dyDescent="0.2">
      <c r="A184" s="3">
        <v>9983</v>
      </c>
      <c r="B184" s="8">
        <v>17.399999999999999</v>
      </c>
    </row>
    <row r="185" spans="1:2" x14ac:dyDescent="0.2">
      <c r="A185" s="3">
        <v>10014</v>
      </c>
      <c r="B185" s="8">
        <v>17.600000000000001</v>
      </c>
    </row>
    <row r="186" spans="1:2" x14ac:dyDescent="0.2">
      <c r="A186" s="3">
        <v>10044</v>
      </c>
      <c r="B186" s="8">
        <v>17.3</v>
      </c>
    </row>
    <row r="187" spans="1:2" x14ac:dyDescent="0.2">
      <c r="A187" s="3">
        <v>10075</v>
      </c>
      <c r="B187" s="8">
        <v>17.2</v>
      </c>
    </row>
    <row r="188" spans="1:2" x14ac:dyDescent="0.2">
      <c r="A188" s="3">
        <v>10106</v>
      </c>
      <c r="B188" s="8">
        <v>17.3</v>
      </c>
    </row>
    <row r="189" spans="1:2" x14ac:dyDescent="0.2">
      <c r="A189" s="3">
        <v>10136</v>
      </c>
      <c r="B189" s="8">
        <v>17.399999999999999</v>
      </c>
    </row>
    <row r="190" spans="1:2" x14ac:dyDescent="0.2">
      <c r="A190" s="3">
        <v>10167</v>
      </c>
      <c r="B190" s="8">
        <v>17.3</v>
      </c>
    </row>
    <row r="191" spans="1:2" x14ac:dyDescent="0.2">
      <c r="A191" s="3">
        <v>10197</v>
      </c>
      <c r="B191" s="8">
        <v>17.3</v>
      </c>
    </row>
    <row r="192" spans="1:2" x14ac:dyDescent="0.2">
      <c r="A192" s="3">
        <v>10228</v>
      </c>
      <c r="B192" s="8">
        <v>17.3</v>
      </c>
    </row>
    <row r="193" spans="1:2" x14ac:dyDescent="0.2">
      <c r="A193" s="3">
        <v>10259</v>
      </c>
      <c r="B193" s="8">
        <v>17.100000000000001</v>
      </c>
    </row>
    <row r="194" spans="1:2" x14ac:dyDescent="0.2">
      <c r="A194" s="3">
        <v>10288</v>
      </c>
      <c r="B194" s="8">
        <v>17.100000000000001</v>
      </c>
    </row>
    <row r="195" spans="1:2" x14ac:dyDescent="0.2">
      <c r="A195" s="3">
        <v>10319</v>
      </c>
      <c r="B195" s="8">
        <v>17.100000000000001</v>
      </c>
    </row>
    <row r="196" spans="1:2" x14ac:dyDescent="0.2">
      <c r="A196" s="3">
        <v>10349</v>
      </c>
      <c r="B196" s="8">
        <v>17.2</v>
      </c>
    </row>
    <row r="197" spans="1:2" x14ac:dyDescent="0.2">
      <c r="A197" s="3">
        <v>10380</v>
      </c>
      <c r="B197" s="8">
        <v>17.100000000000001</v>
      </c>
    </row>
    <row r="198" spans="1:2" x14ac:dyDescent="0.2">
      <c r="A198" s="3">
        <v>10410</v>
      </c>
      <c r="B198" s="8">
        <v>17.100000000000001</v>
      </c>
    </row>
    <row r="199" spans="1:2" x14ac:dyDescent="0.2">
      <c r="A199" s="3">
        <v>10441</v>
      </c>
      <c r="B199" s="8">
        <v>17.100000000000001</v>
      </c>
    </row>
    <row r="200" spans="1:2" x14ac:dyDescent="0.2">
      <c r="A200" s="3">
        <v>10472</v>
      </c>
      <c r="B200" s="8">
        <v>17.3</v>
      </c>
    </row>
    <row r="201" spans="1:2" x14ac:dyDescent="0.2">
      <c r="A201" s="3">
        <v>10502</v>
      </c>
      <c r="B201" s="8">
        <v>17.2</v>
      </c>
    </row>
    <row r="202" spans="1:2" x14ac:dyDescent="0.2">
      <c r="A202" s="3">
        <v>10533</v>
      </c>
      <c r="B202" s="8">
        <v>17.2</v>
      </c>
    </row>
    <row r="203" spans="1:2" x14ac:dyDescent="0.2">
      <c r="A203" s="3">
        <v>10563</v>
      </c>
      <c r="B203" s="8">
        <v>17.100000000000001</v>
      </c>
    </row>
    <row r="204" spans="1:2" x14ac:dyDescent="0.2">
      <c r="A204" s="3">
        <v>10594</v>
      </c>
      <c r="B204" s="8">
        <v>17.100000000000001</v>
      </c>
    </row>
    <row r="205" spans="1:2" x14ac:dyDescent="0.2">
      <c r="A205" s="3">
        <v>10625</v>
      </c>
      <c r="B205" s="8">
        <v>17.100000000000001</v>
      </c>
    </row>
    <row r="206" spans="1:2" x14ac:dyDescent="0.2">
      <c r="A206" s="3">
        <v>10653</v>
      </c>
      <c r="B206" s="8">
        <v>17</v>
      </c>
    </row>
    <row r="207" spans="1:2" x14ac:dyDescent="0.2">
      <c r="A207" s="3">
        <v>10684</v>
      </c>
      <c r="B207" s="8">
        <v>16.899999999999999</v>
      </c>
    </row>
    <row r="208" spans="1:2" x14ac:dyDescent="0.2">
      <c r="A208" s="3">
        <v>10714</v>
      </c>
      <c r="B208" s="8">
        <v>17</v>
      </c>
    </row>
    <row r="209" spans="1:2" x14ac:dyDescent="0.2">
      <c r="A209" s="3">
        <v>10745</v>
      </c>
      <c r="B209" s="8">
        <v>17.100000000000001</v>
      </c>
    </row>
    <row r="210" spans="1:2" x14ac:dyDescent="0.2">
      <c r="A210" s="3">
        <v>10775</v>
      </c>
      <c r="B210" s="8">
        <v>17.3</v>
      </c>
    </row>
    <row r="211" spans="1:2" x14ac:dyDescent="0.2">
      <c r="A211" s="3">
        <v>10806</v>
      </c>
      <c r="B211" s="8">
        <v>17.3</v>
      </c>
    </row>
    <row r="212" spans="1:2" x14ac:dyDescent="0.2">
      <c r="A212" s="3">
        <v>10837</v>
      </c>
      <c r="B212" s="8">
        <v>17.3</v>
      </c>
    </row>
    <row r="213" spans="1:2" x14ac:dyDescent="0.2">
      <c r="A213" s="3">
        <v>10867</v>
      </c>
      <c r="B213" s="8">
        <v>17.3</v>
      </c>
    </row>
    <row r="214" spans="1:2" x14ac:dyDescent="0.2">
      <c r="A214" s="3">
        <v>10898</v>
      </c>
      <c r="B214" s="8">
        <v>17.3</v>
      </c>
    </row>
    <row r="215" spans="1:2" x14ac:dyDescent="0.2">
      <c r="A215" s="3">
        <v>10928</v>
      </c>
      <c r="B215" s="8">
        <v>17.2</v>
      </c>
    </row>
    <row r="216" spans="1:2" x14ac:dyDescent="0.2">
      <c r="A216" s="3">
        <v>10959</v>
      </c>
      <c r="B216" s="8">
        <v>17.100000000000001</v>
      </c>
    </row>
    <row r="217" spans="1:2" x14ac:dyDescent="0.2">
      <c r="A217" s="3">
        <v>10990</v>
      </c>
      <c r="B217" s="8">
        <v>17</v>
      </c>
    </row>
    <row r="218" spans="1:2" x14ac:dyDescent="0.2">
      <c r="A218" s="3">
        <v>11018</v>
      </c>
      <c r="B218" s="8">
        <v>16.899999999999999</v>
      </c>
    </row>
    <row r="219" spans="1:2" x14ac:dyDescent="0.2">
      <c r="A219" s="3">
        <v>11049</v>
      </c>
      <c r="B219" s="8">
        <v>17</v>
      </c>
    </row>
    <row r="220" spans="1:2" x14ac:dyDescent="0.2">
      <c r="A220" s="3">
        <v>11079</v>
      </c>
      <c r="B220" s="8">
        <v>16.899999999999999</v>
      </c>
    </row>
    <row r="221" spans="1:2" x14ac:dyDescent="0.2">
      <c r="A221" s="3">
        <v>11110</v>
      </c>
      <c r="B221" s="8">
        <v>16.8</v>
      </c>
    </row>
    <row r="222" spans="1:2" x14ac:dyDescent="0.2">
      <c r="A222" s="3">
        <v>11140</v>
      </c>
      <c r="B222" s="8">
        <v>16.600000000000001</v>
      </c>
    </row>
    <row r="223" spans="1:2" x14ac:dyDescent="0.2">
      <c r="A223" s="3">
        <v>11171</v>
      </c>
      <c r="B223" s="8">
        <v>16.5</v>
      </c>
    </row>
    <row r="224" spans="1:2" x14ac:dyDescent="0.2">
      <c r="A224" s="3">
        <v>11202</v>
      </c>
      <c r="B224" s="8">
        <v>16.600000000000001</v>
      </c>
    </row>
    <row r="225" spans="1:2" x14ac:dyDescent="0.2">
      <c r="A225" s="3">
        <v>11232</v>
      </c>
      <c r="B225" s="8">
        <v>16.5</v>
      </c>
    </row>
    <row r="226" spans="1:2" x14ac:dyDescent="0.2">
      <c r="A226" s="3">
        <v>11263</v>
      </c>
      <c r="B226" s="8">
        <v>16.399999999999999</v>
      </c>
    </row>
    <row r="227" spans="1:2" x14ac:dyDescent="0.2">
      <c r="A227" s="3">
        <v>11293</v>
      </c>
      <c r="B227" s="8">
        <v>16.100000000000001</v>
      </c>
    </row>
    <row r="228" spans="1:2" x14ac:dyDescent="0.2">
      <c r="A228" s="3">
        <v>11324</v>
      </c>
      <c r="B228" s="8">
        <v>15.9</v>
      </c>
    </row>
    <row r="229" spans="1:2" x14ac:dyDescent="0.2">
      <c r="A229" s="3">
        <v>11355</v>
      </c>
      <c r="B229" s="8">
        <v>15.7</v>
      </c>
    </row>
    <row r="230" spans="1:2" x14ac:dyDescent="0.2">
      <c r="A230" s="3">
        <v>11383</v>
      </c>
      <c r="B230" s="8">
        <v>15.6</v>
      </c>
    </row>
    <row r="231" spans="1:2" x14ac:dyDescent="0.2">
      <c r="A231" s="3">
        <v>11414</v>
      </c>
      <c r="B231" s="8">
        <v>15.5</v>
      </c>
    </row>
    <row r="232" spans="1:2" x14ac:dyDescent="0.2">
      <c r="A232" s="3">
        <v>11444</v>
      </c>
      <c r="B232" s="8">
        <v>15.3</v>
      </c>
    </row>
    <row r="233" spans="1:2" x14ac:dyDescent="0.2">
      <c r="A233" s="3">
        <v>11475</v>
      </c>
      <c r="B233" s="8">
        <v>15.1</v>
      </c>
    </row>
    <row r="234" spans="1:2" x14ac:dyDescent="0.2">
      <c r="A234" s="3">
        <v>11505</v>
      </c>
      <c r="B234" s="8">
        <v>15.1</v>
      </c>
    </row>
    <row r="235" spans="1:2" x14ac:dyDescent="0.2">
      <c r="A235" s="3">
        <v>11536</v>
      </c>
      <c r="B235" s="8">
        <v>15.1</v>
      </c>
    </row>
    <row r="236" spans="1:2" x14ac:dyDescent="0.2">
      <c r="A236" s="3">
        <v>11567</v>
      </c>
      <c r="B236" s="8">
        <v>15</v>
      </c>
    </row>
    <row r="237" spans="1:2" x14ac:dyDescent="0.2">
      <c r="A237" s="3">
        <v>11597</v>
      </c>
      <c r="B237" s="8">
        <v>14.9</v>
      </c>
    </row>
    <row r="238" spans="1:2" x14ac:dyDescent="0.2">
      <c r="A238" s="3">
        <v>11628</v>
      </c>
      <c r="B238" s="8">
        <v>14.7</v>
      </c>
    </row>
    <row r="239" spans="1:2" x14ac:dyDescent="0.2">
      <c r="A239" s="3">
        <v>11658</v>
      </c>
      <c r="B239" s="8">
        <v>14.6</v>
      </c>
    </row>
    <row r="240" spans="1:2" x14ac:dyDescent="0.2">
      <c r="A240" s="3">
        <v>11689</v>
      </c>
      <c r="B240" s="8">
        <v>14.3</v>
      </c>
    </row>
    <row r="241" spans="1:2" x14ac:dyDescent="0.2">
      <c r="A241" s="3">
        <v>11720</v>
      </c>
      <c r="B241" s="8">
        <v>14.1</v>
      </c>
    </row>
    <row r="242" spans="1:2" x14ac:dyDescent="0.2">
      <c r="A242" s="3">
        <v>11749</v>
      </c>
      <c r="B242" s="8">
        <v>14</v>
      </c>
    </row>
    <row r="243" spans="1:2" x14ac:dyDescent="0.2">
      <c r="A243" s="3">
        <v>11780</v>
      </c>
      <c r="B243" s="8">
        <v>13.9</v>
      </c>
    </row>
    <row r="244" spans="1:2" x14ac:dyDescent="0.2">
      <c r="A244" s="3">
        <v>11810</v>
      </c>
      <c r="B244" s="8">
        <v>13.7</v>
      </c>
    </row>
    <row r="245" spans="1:2" x14ac:dyDescent="0.2">
      <c r="A245" s="3">
        <v>11841</v>
      </c>
      <c r="B245" s="8">
        <v>13.6</v>
      </c>
    </row>
    <row r="246" spans="1:2" x14ac:dyDescent="0.2">
      <c r="A246" s="3">
        <v>11871</v>
      </c>
      <c r="B246" s="8">
        <v>13.6</v>
      </c>
    </row>
    <row r="247" spans="1:2" x14ac:dyDescent="0.2">
      <c r="A247" s="3">
        <v>11902</v>
      </c>
      <c r="B247" s="8">
        <v>13.5</v>
      </c>
    </row>
    <row r="248" spans="1:2" x14ac:dyDescent="0.2">
      <c r="A248" s="3">
        <v>11933</v>
      </c>
      <c r="B248" s="8">
        <v>13.4</v>
      </c>
    </row>
    <row r="249" spans="1:2" x14ac:dyDescent="0.2">
      <c r="A249" s="3">
        <v>11963</v>
      </c>
      <c r="B249" s="8">
        <v>13.3</v>
      </c>
    </row>
    <row r="250" spans="1:2" x14ac:dyDescent="0.2">
      <c r="A250" s="3">
        <v>11994</v>
      </c>
      <c r="B250" s="8">
        <v>13.2</v>
      </c>
    </row>
    <row r="251" spans="1:2" x14ac:dyDescent="0.2">
      <c r="A251" s="3">
        <v>12024</v>
      </c>
      <c r="B251" s="8">
        <v>13.1</v>
      </c>
    </row>
    <row r="252" spans="1:2" x14ac:dyDescent="0.2">
      <c r="A252" s="3">
        <v>12055</v>
      </c>
      <c r="B252" s="8">
        <v>12.9</v>
      </c>
    </row>
    <row r="253" spans="1:2" x14ac:dyDescent="0.2">
      <c r="A253" s="3">
        <v>12086</v>
      </c>
      <c r="B253" s="8">
        <v>12.7</v>
      </c>
    </row>
    <row r="254" spans="1:2" x14ac:dyDescent="0.2">
      <c r="A254" s="3">
        <v>12114</v>
      </c>
      <c r="B254" s="8">
        <v>12.6</v>
      </c>
    </row>
    <row r="255" spans="1:2" x14ac:dyDescent="0.2">
      <c r="A255" s="3">
        <v>12145</v>
      </c>
      <c r="B255" s="8">
        <v>12.6</v>
      </c>
    </row>
    <row r="256" spans="1:2" x14ac:dyDescent="0.2">
      <c r="A256" s="3">
        <v>12175</v>
      </c>
      <c r="B256" s="8">
        <v>12.6</v>
      </c>
    </row>
    <row r="257" spans="1:2" x14ac:dyDescent="0.2">
      <c r="A257" s="3">
        <v>12206</v>
      </c>
      <c r="B257" s="8">
        <v>12.7</v>
      </c>
    </row>
    <row r="258" spans="1:2" x14ac:dyDescent="0.2">
      <c r="A258" s="3">
        <v>12236</v>
      </c>
      <c r="B258" s="8">
        <v>13.1</v>
      </c>
    </row>
    <row r="259" spans="1:2" x14ac:dyDescent="0.2">
      <c r="A259" s="3">
        <v>12267</v>
      </c>
      <c r="B259" s="8">
        <v>13.2</v>
      </c>
    </row>
    <row r="260" spans="1:2" x14ac:dyDescent="0.2">
      <c r="A260" s="3">
        <v>12298</v>
      </c>
      <c r="B260" s="8">
        <v>13.2</v>
      </c>
    </row>
    <row r="261" spans="1:2" x14ac:dyDescent="0.2">
      <c r="A261" s="3">
        <v>12328</v>
      </c>
      <c r="B261" s="8">
        <v>13.2</v>
      </c>
    </row>
    <row r="262" spans="1:2" x14ac:dyDescent="0.2">
      <c r="A262" s="3">
        <v>12359</v>
      </c>
      <c r="B262" s="8">
        <v>13.2</v>
      </c>
    </row>
    <row r="263" spans="1:2" x14ac:dyDescent="0.2">
      <c r="A263" s="3">
        <v>12389</v>
      </c>
      <c r="B263" s="8">
        <v>13.2</v>
      </c>
    </row>
    <row r="264" spans="1:2" x14ac:dyDescent="0.2">
      <c r="A264" s="3">
        <v>12420</v>
      </c>
      <c r="B264" s="8">
        <v>13.2</v>
      </c>
    </row>
    <row r="265" spans="1:2" x14ac:dyDescent="0.2">
      <c r="A265" s="3">
        <v>12451</v>
      </c>
      <c r="B265" s="8">
        <v>13.3</v>
      </c>
    </row>
    <row r="266" spans="1:2" x14ac:dyDescent="0.2">
      <c r="A266" s="3">
        <v>12479</v>
      </c>
      <c r="B266" s="8">
        <v>13.3</v>
      </c>
    </row>
    <row r="267" spans="1:2" x14ac:dyDescent="0.2">
      <c r="A267" s="3">
        <v>12510</v>
      </c>
      <c r="B267" s="8">
        <v>13.3</v>
      </c>
    </row>
    <row r="268" spans="1:2" x14ac:dyDescent="0.2">
      <c r="A268" s="3">
        <v>12540</v>
      </c>
      <c r="B268" s="8">
        <v>13.3</v>
      </c>
    </row>
    <row r="269" spans="1:2" x14ac:dyDescent="0.2">
      <c r="A269" s="3">
        <v>12571</v>
      </c>
      <c r="B269" s="8">
        <v>13.4</v>
      </c>
    </row>
    <row r="270" spans="1:2" x14ac:dyDescent="0.2">
      <c r="A270" s="3">
        <v>12601</v>
      </c>
      <c r="B270" s="8">
        <v>13.4</v>
      </c>
    </row>
    <row r="271" spans="1:2" x14ac:dyDescent="0.2">
      <c r="A271" s="3">
        <v>12632</v>
      </c>
      <c r="B271" s="8">
        <v>13.4</v>
      </c>
    </row>
    <row r="272" spans="1:2" x14ac:dyDescent="0.2">
      <c r="A272" s="3">
        <v>12663</v>
      </c>
      <c r="B272" s="8">
        <v>13.6</v>
      </c>
    </row>
    <row r="273" spans="1:2" x14ac:dyDescent="0.2">
      <c r="A273" s="3">
        <v>12693</v>
      </c>
      <c r="B273" s="8">
        <v>13.5</v>
      </c>
    </row>
    <row r="274" spans="1:2" x14ac:dyDescent="0.2">
      <c r="A274" s="3">
        <v>12724</v>
      </c>
      <c r="B274" s="8">
        <v>13.5</v>
      </c>
    </row>
    <row r="275" spans="1:2" x14ac:dyDescent="0.2">
      <c r="A275" s="3">
        <v>12754</v>
      </c>
      <c r="B275" s="8">
        <v>13.4</v>
      </c>
    </row>
    <row r="276" spans="1:2" x14ac:dyDescent="0.2">
      <c r="A276" s="3">
        <v>12785</v>
      </c>
      <c r="B276" s="8">
        <v>13.6</v>
      </c>
    </row>
    <row r="277" spans="1:2" x14ac:dyDescent="0.2">
      <c r="A277" s="3">
        <v>12816</v>
      </c>
      <c r="B277" s="8">
        <v>13.7</v>
      </c>
    </row>
    <row r="278" spans="1:2" x14ac:dyDescent="0.2">
      <c r="A278" s="3">
        <v>12844</v>
      </c>
      <c r="B278" s="8">
        <v>13.7</v>
      </c>
    </row>
    <row r="279" spans="1:2" x14ac:dyDescent="0.2">
      <c r="A279" s="3">
        <v>12875</v>
      </c>
      <c r="B279" s="8">
        <v>13.8</v>
      </c>
    </row>
    <row r="280" spans="1:2" x14ac:dyDescent="0.2">
      <c r="A280" s="3">
        <v>12905</v>
      </c>
      <c r="B280" s="8">
        <v>13.8</v>
      </c>
    </row>
    <row r="281" spans="1:2" x14ac:dyDescent="0.2">
      <c r="A281" s="3">
        <v>12936</v>
      </c>
      <c r="B281" s="8">
        <v>13.7</v>
      </c>
    </row>
    <row r="282" spans="1:2" x14ac:dyDescent="0.2">
      <c r="A282" s="3">
        <v>12966</v>
      </c>
      <c r="B282" s="8">
        <v>13.7</v>
      </c>
    </row>
    <row r="283" spans="1:2" x14ac:dyDescent="0.2">
      <c r="A283" s="3">
        <v>12997</v>
      </c>
      <c r="B283" s="8">
        <v>13.7</v>
      </c>
    </row>
    <row r="284" spans="1:2" x14ac:dyDescent="0.2">
      <c r="A284" s="3">
        <v>13028</v>
      </c>
      <c r="B284" s="8">
        <v>13.7</v>
      </c>
    </row>
    <row r="285" spans="1:2" x14ac:dyDescent="0.2">
      <c r="A285" s="3">
        <v>13058</v>
      </c>
      <c r="B285" s="8">
        <v>13.7</v>
      </c>
    </row>
    <row r="286" spans="1:2" x14ac:dyDescent="0.2">
      <c r="A286" s="3">
        <v>13089</v>
      </c>
      <c r="B286" s="8">
        <v>13.8</v>
      </c>
    </row>
    <row r="287" spans="1:2" x14ac:dyDescent="0.2">
      <c r="A287" s="3">
        <v>13119</v>
      </c>
      <c r="B287" s="8">
        <v>13.8</v>
      </c>
    </row>
    <row r="288" spans="1:2" x14ac:dyDescent="0.2">
      <c r="A288" s="3">
        <v>13150</v>
      </c>
      <c r="B288" s="8">
        <v>13.8</v>
      </c>
    </row>
    <row r="289" spans="1:2" x14ac:dyDescent="0.2">
      <c r="A289" s="3">
        <v>13181</v>
      </c>
      <c r="B289" s="8">
        <v>13.8</v>
      </c>
    </row>
    <row r="290" spans="1:2" x14ac:dyDescent="0.2">
      <c r="A290" s="3">
        <v>13210</v>
      </c>
      <c r="B290" s="8">
        <v>13.7</v>
      </c>
    </row>
    <row r="291" spans="1:2" x14ac:dyDescent="0.2">
      <c r="A291" s="3">
        <v>13241</v>
      </c>
      <c r="B291" s="8">
        <v>13.7</v>
      </c>
    </row>
    <row r="292" spans="1:2" x14ac:dyDescent="0.2">
      <c r="A292" s="3">
        <v>13271</v>
      </c>
      <c r="B292" s="8">
        <v>13.7</v>
      </c>
    </row>
    <row r="293" spans="1:2" x14ac:dyDescent="0.2">
      <c r="A293" s="3">
        <v>13302</v>
      </c>
      <c r="B293" s="8">
        <v>13.8</v>
      </c>
    </row>
    <row r="294" spans="1:2" x14ac:dyDescent="0.2">
      <c r="A294" s="3">
        <v>13332</v>
      </c>
      <c r="B294" s="8">
        <v>13.9</v>
      </c>
    </row>
    <row r="295" spans="1:2" x14ac:dyDescent="0.2">
      <c r="A295" s="3">
        <v>13363</v>
      </c>
      <c r="B295" s="8">
        <v>14</v>
      </c>
    </row>
    <row r="296" spans="1:2" x14ac:dyDescent="0.2">
      <c r="A296" s="3">
        <v>13394</v>
      </c>
      <c r="B296" s="8">
        <v>14</v>
      </c>
    </row>
    <row r="297" spans="1:2" x14ac:dyDescent="0.2">
      <c r="A297" s="3">
        <v>13424</v>
      </c>
      <c r="B297" s="8">
        <v>14</v>
      </c>
    </row>
    <row r="298" spans="1:2" x14ac:dyDescent="0.2">
      <c r="A298" s="3">
        <v>13455</v>
      </c>
      <c r="B298" s="8">
        <v>14</v>
      </c>
    </row>
    <row r="299" spans="1:2" x14ac:dyDescent="0.2">
      <c r="A299" s="3">
        <v>13485</v>
      </c>
      <c r="B299" s="8">
        <v>14</v>
      </c>
    </row>
    <row r="300" spans="1:2" x14ac:dyDescent="0.2">
      <c r="A300" s="3">
        <v>13516</v>
      </c>
      <c r="B300" s="8">
        <v>14.1</v>
      </c>
    </row>
    <row r="301" spans="1:2" x14ac:dyDescent="0.2">
      <c r="A301" s="3">
        <v>13547</v>
      </c>
      <c r="B301" s="8">
        <v>14.1</v>
      </c>
    </row>
    <row r="302" spans="1:2" x14ac:dyDescent="0.2">
      <c r="A302" s="3">
        <v>13575</v>
      </c>
      <c r="B302" s="8">
        <v>14.2</v>
      </c>
    </row>
    <row r="303" spans="1:2" x14ac:dyDescent="0.2">
      <c r="A303" s="3">
        <v>13606</v>
      </c>
      <c r="B303" s="8">
        <v>14.3</v>
      </c>
    </row>
    <row r="304" spans="1:2" x14ac:dyDescent="0.2">
      <c r="A304" s="3">
        <v>13636</v>
      </c>
      <c r="B304" s="8">
        <v>14.4</v>
      </c>
    </row>
    <row r="305" spans="1:2" x14ac:dyDescent="0.2">
      <c r="A305" s="3">
        <v>13667</v>
      </c>
      <c r="B305" s="8">
        <v>14.4</v>
      </c>
    </row>
    <row r="306" spans="1:2" x14ac:dyDescent="0.2">
      <c r="A306" s="3">
        <v>13697</v>
      </c>
      <c r="B306" s="8">
        <v>14.5</v>
      </c>
    </row>
    <row r="307" spans="1:2" x14ac:dyDescent="0.2">
      <c r="A307" s="3">
        <v>13728</v>
      </c>
      <c r="B307" s="8">
        <v>14.5</v>
      </c>
    </row>
    <row r="308" spans="1:2" x14ac:dyDescent="0.2">
      <c r="A308" s="3">
        <v>13759</v>
      </c>
      <c r="B308" s="8">
        <v>14.6</v>
      </c>
    </row>
    <row r="309" spans="1:2" x14ac:dyDescent="0.2">
      <c r="A309" s="3">
        <v>13789</v>
      </c>
      <c r="B309" s="8">
        <v>14.6</v>
      </c>
    </row>
    <row r="310" spans="1:2" x14ac:dyDescent="0.2">
      <c r="A310" s="3">
        <v>13820</v>
      </c>
      <c r="B310" s="8">
        <v>14.5</v>
      </c>
    </row>
    <row r="311" spans="1:2" x14ac:dyDescent="0.2">
      <c r="A311" s="3">
        <v>13850</v>
      </c>
      <c r="B311" s="8">
        <v>14.4</v>
      </c>
    </row>
    <row r="312" spans="1:2" x14ac:dyDescent="0.2">
      <c r="A312" s="3">
        <v>13881</v>
      </c>
      <c r="B312" s="8">
        <v>14.2</v>
      </c>
    </row>
    <row r="313" spans="1:2" x14ac:dyDescent="0.2">
      <c r="A313" s="3">
        <v>13912</v>
      </c>
      <c r="B313" s="8">
        <v>14.1</v>
      </c>
    </row>
    <row r="314" spans="1:2" x14ac:dyDescent="0.2">
      <c r="A314" s="3">
        <v>13940</v>
      </c>
      <c r="B314" s="8">
        <v>14.1</v>
      </c>
    </row>
    <row r="315" spans="1:2" x14ac:dyDescent="0.2">
      <c r="A315" s="3">
        <v>13971</v>
      </c>
      <c r="B315" s="8">
        <v>14.2</v>
      </c>
    </row>
    <row r="316" spans="1:2" x14ac:dyDescent="0.2">
      <c r="A316" s="3">
        <v>14001</v>
      </c>
      <c r="B316" s="8">
        <v>14.1</v>
      </c>
    </row>
    <row r="317" spans="1:2" x14ac:dyDescent="0.2">
      <c r="A317" s="3">
        <v>14032</v>
      </c>
      <c r="B317" s="8">
        <v>14.1</v>
      </c>
    </row>
    <row r="318" spans="1:2" x14ac:dyDescent="0.2">
      <c r="A318" s="3">
        <v>14062</v>
      </c>
      <c r="B318" s="8">
        <v>14.1</v>
      </c>
    </row>
    <row r="319" spans="1:2" x14ac:dyDescent="0.2">
      <c r="A319" s="3">
        <v>14093</v>
      </c>
      <c r="B319" s="8">
        <v>14.1</v>
      </c>
    </row>
    <row r="320" spans="1:2" x14ac:dyDescent="0.2">
      <c r="A320" s="3">
        <v>14124</v>
      </c>
      <c r="B320" s="8">
        <v>14.1</v>
      </c>
    </row>
    <row r="321" spans="1:2" x14ac:dyDescent="0.2">
      <c r="A321" s="3">
        <v>14154</v>
      </c>
      <c r="B321" s="8">
        <v>14</v>
      </c>
    </row>
    <row r="322" spans="1:2" x14ac:dyDescent="0.2">
      <c r="A322" s="3">
        <v>14185</v>
      </c>
      <c r="B322" s="8">
        <v>14</v>
      </c>
    </row>
    <row r="323" spans="1:2" x14ac:dyDescent="0.2">
      <c r="A323" s="3">
        <v>14215</v>
      </c>
      <c r="B323" s="8">
        <v>14</v>
      </c>
    </row>
    <row r="324" spans="1:2" x14ac:dyDescent="0.2">
      <c r="A324" s="3">
        <v>14246</v>
      </c>
      <c r="B324" s="8">
        <v>14</v>
      </c>
    </row>
    <row r="325" spans="1:2" x14ac:dyDescent="0.2">
      <c r="A325" s="3">
        <v>14277</v>
      </c>
      <c r="B325" s="8">
        <v>13.9</v>
      </c>
    </row>
    <row r="326" spans="1:2" x14ac:dyDescent="0.2">
      <c r="A326" s="3">
        <v>14305</v>
      </c>
      <c r="B326" s="8">
        <v>13.9</v>
      </c>
    </row>
    <row r="327" spans="1:2" x14ac:dyDescent="0.2">
      <c r="A327" s="3">
        <v>14336</v>
      </c>
      <c r="B327" s="8">
        <v>13.8</v>
      </c>
    </row>
    <row r="328" spans="1:2" x14ac:dyDescent="0.2">
      <c r="A328" s="3">
        <v>14366</v>
      </c>
      <c r="B328" s="8">
        <v>13.8</v>
      </c>
    </row>
    <row r="329" spans="1:2" x14ac:dyDescent="0.2">
      <c r="A329" s="3">
        <v>14397</v>
      </c>
      <c r="B329" s="8">
        <v>13.8</v>
      </c>
    </row>
    <row r="330" spans="1:2" x14ac:dyDescent="0.2">
      <c r="A330" s="3">
        <v>14427</v>
      </c>
      <c r="B330" s="8">
        <v>13.8</v>
      </c>
    </row>
    <row r="331" spans="1:2" x14ac:dyDescent="0.2">
      <c r="A331" s="3">
        <v>14458</v>
      </c>
      <c r="B331" s="8">
        <v>13.8</v>
      </c>
    </row>
    <row r="332" spans="1:2" x14ac:dyDescent="0.2">
      <c r="A332" s="3">
        <v>14489</v>
      </c>
      <c r="B332" s="8">
        <v>14.1</v>
      </c>
    </row>
    <row r="333" spans="1:2" x14ac:dyDescent="0.2">
      <c r="A333" s="3">
        <v>14519</v>
      </c>
      <c r="B333" s="8">
        <v>14</v>
      </c>
    </row>
    <row r="334" spans="1:2" x14ac:dyDescent="0.2">
      <c r="A334" s="3">
        <v>14550</v>
      </c>
      <c r="B334" s="8">
        <v>14</v>
      </c>
    </row>
    <row r="335" spans="1:2" x14ac:dyDescent="0.2">
      <c r="A335" s="3">
        <v>14580</v>
      </c>
      <c r="B335" s="8">
        <v>14</v>
      </c>
    </row>
    <row r="336" spans="1:2" x14ac:dyDescent="0.2">
      <c r="A336" s="3">
        <v>14611</v>
      </c>
      <c r="B336" s="8">
        <v>13.9</v>
      </c>
    </row>
    <row r="337" spans="1:2" x14ac:dyDescent="0.2">
      <c r="A337" s="3">
        <v>14642</v>
      </c>
      <c r="B337" s="8">
        <v>14</v>
      </c>
    </row>
    <row r="338" spans="1:2" x14ac:dyDescent="0.2">
      <c r="A338" s="3">
        <v>14671</v>
      </c>
      <c r="B338" s="8">
        <v>14</v>
      </c>
    </row>
    <row r="339" spans="1:2" x14ac:dyDescent="0.2">
      <c r="A339" s="3">
        <v>14702</v>
      </c>
      <c r="B339" s="8">
        <v>14</v>
      </c>
    </row>
    <row r="340" spans="1:2" x14ac:dyDescent="0.2">
      <c r="A340" s="3">
        <v>14732</v>
      </c>
      <c r="B340" s="8">
        <v>14</v>
      </c>
    </row>
    <row r="341" spans="1:2" x14ac:dyDescent="0.2">
      <c r="A341" s="3">
        <v>14763</v>
      </c>
      <c r="B341" s="8">
        <v>14.1</v>
      </c>
    </row>
    <row r="342" spans="1:2" x14ac:dyDescent="0.2">
      <c r="A342" s="3">
        <v>14793</v>
      </c>
      <c r="B342" s="8">
        <v>14</v>
      </c>
    </row>
    <row r="343" spans="1:2" x14ac:dyDescent="0.2">
      <c r="A343" s="3">
        <v>14824</v>
      </c>
      <c r="B343" s="8">
        <v>14</v>
      </c>
    </row>
    <row r="344" spans="1:2" x14ac:dyDescent="0.2">
      <c r="A344" s="3">
        <v>14855</v>
      </c>
      <c r="B344" s="8">
        <v>14</v>
      </c>
    </row>
    <row r="345" spans="1:2" x14ac:dyDescent="0.2">
      <c r="A345" s="3">
        <v>14885</v>
      </c>
      <c r="B345" s="8">
        <v>14</v>
      </c>
    </row>
    <row r="346" spans="1:2" x14ac:dyDescent="0.2">
      <c r="A346" s="3">
        <v>14916</v>
      </c>
      <c r="B346" s="8">
        <v>14</v>
      </c>
    </row>
    <row r="347" spans="1:2" x14ac:dyDescent="0.2">
      <c r="A347" s="3">
        <v>14946</v>
      </c>
      <c r="B347" s="8">
        <v>14.1</v>
      </c>
    </row>
    <row r="348" spans="1:2" x14ac:dyDescent="0.2">
      <c r="A348" s="3">
        <v>14977</v>
      </c>
      <c r="B348" s="8">
        <v>14.1</v>
      </c>
    </row>
    <row r="349" spans="1:2" x14ac:dyDescent="0.2">
      <c r="A349" s="3">
        <v>15008</v>
      </c>
      <c r="B349" s="8">
        <v>14.1</v>
      </c>
    </row>
    <row r="350" spans="1:2" x14ac:dyDescent="0.2">
      <c r="A350" s="3">
        <v>15036</v>
      </c>
      <c r="B350" s="8">
        <v>14.2</v>
      </c>
    </row>
    <row r="351" spans="1:2" x14ac:dyDescent="0.2">
      <c r="A351" s="3">
        <v>15067</v>
      </c>
      <c r="B351" s="8">
        <v>14.3</v>
      </c>
    </row>
    <row r="352" spans="1:2" x14ac:dyDescent="0.2">
      <c r="A352" s="3">
        <v>15097</v>
      </c>
      <c r="B352" s="8">
        <v>14.4</v>
      </c>
    </row>
    <row r="353" spans="1:2" x14ac:dyDescent="0.2">
      <c r="A353" s="3">
        <v>15128</v>
      </c>
      <c r="B353" s="8">
        <v>14.7</v>
      </c>
    </row>
    <row r="354" spans="1:2" x14ac:dyDescent="0.2">
      <c r="A354" s="3">
        <v>15158</v>
      </c>
      <c r="B354" s="8">
        <v>14.7</v>
      </c>
    </row>
    <row r="355" spans="1:2" x14ac:dyDescent="0.2">
      <c r="A355" s="3">
        <v>15189</v>
      </c>
      <c r="B355" s="8">
        <v>14.9</v>
      </c>
    </row>
    <row r="356" spans="1:2" x14ac:dyDescent="0.2">
      <c r="A356" s="3">
        <v>15220</v>
      </c>
      <c r="B356" s="8">
        <v>15.1</v>
      </c>
    </row>
    <row r="357" spans="1:2" x14ac:dyDescent="0.2">
      <c r="A357" s="3">
        <v>15250</v>
      </c>
      <c r="B357" s="8">
        <v>15.3</v>
      </c>
    </row>
    <row r="358" spans="1:2" x14ac:dyDescent="0.2">
      <c r="A358" s="3">
        <v>15281</v>
      </c>
      <c r="B358" s="8">
        <v>15.4</v>
      </c>
    </row>
    <row r="359" spans="1:2" x14ac:dyDescent="0.2">
      <c r="A359" s="3">
        <v>15311</v>
      </c>
      <c r="B359" s="8">
        <v>15.5</v>
      </c>
    </row>
    <row r="360" spans="1:2" x14ac:dyDescent="0.2">
      <c r="A360" s="3">
        <v>15342</v>
      </c>
      <c r="B360" s="8">
        <v>15.7</v>
      </c>
    </row>
    <row r="361" spans="1:2" x14ac:dyDescent="0.2">
      <c r="A361" s="3">
        <v>15373</v>
      </c>
      <c r="B361" s="8">
        <v>15.8</v>
      </c>
    </row>
    <row r="362" spans="1:2" x14ac:dyDescent="0.2">
      <c r="A362" s="3">
        <v>15401</v>
      </c>
      <c r="B362" s="8">
        <v>16</v>
      </c>
    </row>
    <row r="363" spans="1:2" x14ac:dyDescent="0.2">
      <c r="A363" s="3">
        <v>15432</v>
      </c>
      <c r="B363" s="8">
        <v>16.100000000000001</v>
      </c>
    </row>
    <row r="364" spans="1:2" x14ac:dyDescent="0.2">
      <c r="A364" s="3">
        <v>15462</v>
      </c>
      <c r="B364" s="8">
        <v>16.3</v>
      </c>
    </row>
    <row r="365" spans="1:2" x14ac:dyDescent="0.2">
      <c r="A365" s="3">
        <v>15493</v>
      </c>
      <c r="B365" s="8">
        <v>16.3</v>
      </c>
    </row>
    <row r="366" spans="1:2" x14ac:dyDescent="0.2">
      <c r="A366" s="3">
        <v>15523</v>
      </c>
      <c r="B366" s="8">
        <v>16.399999999999999</v>
      </c>
    </row>
    <row r="367" spans="1:2" x14ac:dyDescent="0.2">
      <c r="A367" s="3">
        <v>15554</v>
      </c>
      <c r="B367" s="8">
        <v>16.5</v>
      </c>
    </row>
    <row r="368" spans="1:2" x14ac:dyDescent="0.2">
      <c r="A368" s="3">
        <v>15585</v>
      </c>
      <c r="B368" s="8">
        <v>16.5</v>
      </c>
    </row>
    <row r="369" spans="1:2" x14ac:dyDescent="0.2">
      <c r="A369" s="3">
        <v>15615</v>
      </c>
      <c r="B369" s="8">
        <v>16.7</v>
      </c>
    </row>
    <row r="370" spans="1:2" x14ac:dyDescent="0.2">
      <c r="A370" s="3">
        <v>15646</v>
      </c>
      <c r="B370" s="8">
        <v>16.8</v>
      </c>
    </row>
    <row r="371" spans="1:2" x14ac:dyDescent="0.2">
      <c r="A371" s="3">
        <v>15676</v>
      </c>
      <c r="B371" s="8">
        <v>16.899999999999999</v>
      </c>
    </row>
    <row r="372" spans="1:2" x14ac:dyDescent="0.2">
      <c r="A372" s="3">
        <v>15707</v>
      </c>
      <c r="B372" s="8">
        <v>16.899999999999999</v>
      </c>
    </row>
    <row r="373" spans="1:2" x14ac:dyDescent="0.2">
      <c r="A373" s="3">
        <v>15738</v>
      </c>
      <c r="B373" s="8">
        <v>16.899999999999999</v>
      </c>
    </row>
    <row r="374" spans="1:2" x14ac:dyDescent="0.2">
      <c r="A374" s="3">
        <v>15766</v>
      </c>
      <c r="B374" s="8">
        <v>17.2</v>
      </c>
    </row>
    <row r="375" spans="1:2" x14ac:dyDescent="0.2">
      <c r="A375" s="3">
        <v>15797</v>
      </c>
      <c r="B375" s="8">
        <v>17.399999999999999</v>
      </c>
    </row>
    <row r="376" spans="1:2" x14ac:dyDescent="0.2">
      <c r="A376" s="3">
        <v>15827</v>
      </c>
      <c r="B376" s="8">
        <v>17.5</v>
      </c>
    </row>
    <row r="377" spans="1:2" x14ac:dyDescent="0.2">
      <c r="A377" s="3">
        <v>15858</v>
      </c>
      <c r="B377" s="8">
        <v>17.5</v>
      </c>
    </row>
    <row r="378" spans="1:2" x14ac:dyDescent="0.2">
      <c r="A378" s="3">
        <v>15888</v>
      </c>
      <c r="B378" s="8">
        <v>17.399999999999999</v>
      </c>
    </row>
    <row r="379" spans="1:2" x14ac:dyDescent="0.2">
      <c r="A379" s="3">
        <v>15919</v>
      </c>
      <c r="B379" s="8">
        <v>17.3</v>
      </c>
    </row>
    <row r="380" spans="1:2" x14ac:dyDescent="0.2">
      <c r="A380" s="3">
        <v>15950</v>
      </c>
      <c r="B380" s="8">
        <v>17.399999999999999</v>
      </c>
    </row>
    <row r="381" spans="1:2" x14ac:dyDescent="0.2">
      <c r="A381" s="3">
        <v>15980</v>
      </c>
      <c r="B381" s="8">
        <v>17.399999999999999</v>
      </c>
    </row>
    <row r="382" spans="1:2" x14ac:dyDescent="0.2">
      <c r="A382" s="3">
        <v>16011</v>
      </c>
      <c r="B382" s="8">
        <v>17.399999999999999</v>
      </c>
    </row>
    <row r="383" spans="1:2" x14ac:dyDescent="0.2">
      <c r="A383" s="3">
        <v>16041</v>
      </c>
      <c r="B383" s="8">
        <v>17.399999999999999</v>
      </c>
    </row>
    <row r="384" spans="1:2" x14ac:dyDescent="0.2">
      <c r="A384" s="3">
        <v>16072</v>
      </c>
      <c r="B384" s="8">
        <v>17.399999999999999</v>
      </c>
    </row>
    <row r="385" spans="1:2" x14ac:dyDescent="0.2">
      <c r="A385" s="3">
        <v>16103</v>
      </c>
      <c r="B385" s="8">
        <v>17.399999999999999</v>
      </c>
    </row>
    <row r="386" spans="1:2" x14ac:dyDescent="0.2">
      <c r="A386" s="3">
        <v>16132</v>
      </c>
      <c r="B386" s="8">
        <v>17.399999999999999</v>
      </c>
    </row>
    <row r="387" spans="1:2" x14ac:dyDescent="0.2">
      <c r="A387" s="3">
        <v>16163</v>
      </c>
      <c r="B387" s="8">
        <v>17.5</v>
      </c>
    </row>
    <row r="388" spans="1:2" x14ac:dyDescent="0.2">
      <c r="A388" s="3">
        <v>16193</v>
      </c>
      <c r="B388" s="8">
        <v>17.5</v>
      </c>
    </row>
    <row r="389" spans="1:2" x14ac:dyDescent="0.2">
      <c r="A389" s="3">
        <v>16224</v>
      </c>
      <c r="B389" s="8">
        <v>17.600000000000001</v>
      </c>
    </row>
    <row r="390" spans="1:2" x14ac:dyDescent="0.2">
      <c r="A390" s="3">
        <v>16254</v>
      </c>
      <c r="B390" s="8">
        <v>17.7</v>
      </c>
    </row>
    <row r="391" spans="1:2" x14ac:dyDescent="0.2">
      <c r="A391" s="3">
        <v>16285</v>
      </c>
      <c r="B391" s="8">
        <v>17.7</v>
      </c>
    </row>
    <row r="392" spans="1:2" x14ac:dyDescent="0.2">
      <c r="A392" s="3">
        <v>16316</v>
      </c>
      <c r="B392" s="8">
        <v>17.7</v>
      </c>
    </row>
    <row r="393" spans="1:2" x14ac:dyDescent="0.2">
      <c r="A393" s="3">
        <v>16346</v>
      </c>
      <c r="B393" s="8">
        <v>17.7</v>
      </c>
    </row>
    <row r="394" spans="1:2" x14ac:dyDescent="0.2">
      <c r="A394" s="3">
        <v>16377</v>
      </c>
      <c r="B394" s="8">
        <v>17.7</v>
      </c>
    </row>
    <row r="395" spans="1:2" x14ac:dyDescent="0.2">
      <c r="A395" s="3">
        <v>16407</v>
      </c>
      <c r="B395" s="8">
        <v>17.8</v>
      </c>
    </row>
    <row r="396" spans="1:2" x14ac:dyDescent="0.2">
      <c r="A396" s="3">
        <v>16438</v>
      </c>
      <c r="B396" s="8">
        <v>17.8</v>
      </c>
    </row>
    <row r="397" spans="1:2" x14ac:dyDescent="0.2">
      <c r="A397" s="3">
        <v>16469</v>
      </c>
      <c r="B397" s="8">
        <v>17.8</v>
      </c>
    </row>
    <row r="398" spans="1:2" x14ac:dyDescent="0.2">
      <c r="A398" s="3">
        <v>16497</v>
      </c>
      <c r="B398" s="8">
        <v>17.8</v>
      </c>
    </row>
    <row r="399" spans="1:2" x14ac:dyDescent="0.2">
      <c r="A399" s="3">
        <v>16528</v>
      </c>
      <c r="B399" s="8">
        <v>17.8</v>
      </c>
    </row>
    <row r="400" spans="1:2" x14ac:dyDescent="0.2">
      <c r="A400" s="3">
        <v>16558</v>
      </c>
      <c r="B400" s="8">
        <v>17.899999999999999</v>
      </c>
    </row>
    <row r="401" spans="1:2" x14ac:dyDescent="0.2">
      <c r="A401" s="3">
        <v>16589</v>
      </c>
      <c r="B401" s="8">
        <v>18.100000000000001</v>
      </c>
    </row>
    <row r="402" spans="1:2" x14ac:dyDescent="0.2">
      <c r="A402" s="3">
        <v>16619</v>
      </c>
      <c r="B402" s="8">
        <v>18.100000000000001</v>
      </c>
    </row>
    <row r="403" spans="1:2" x14ac:dyDescent="0.2">
      <c r="A403" s="3">
        <v>16650</v>
      </c>
      <c r="B403" s="8">
        <v>18.100000000000001</v>
      </c>
    </row>
    <row r="404" spans="1:2" x14ac:dyDescent="0.2">
      <c r="A404" s="3">
        <v>16681</v>
      </c>
      <c r="B404" s="8">
        <v>18.100000000000001</v>
      </c>
    </row>
    <row r="405" spans="1:2" x14ac:dyDescent="0.2">
      <c r="A405" s="3">
        <v>16711</v>
      </c>
      <c r="B405" s="8">
        <v>18.100000000000001</v>
      </c>
    </row>
    <row r="406" spans="1:2" x14ac:dyDescent="0.2">
      <c r="A406" s="3">
        <v>16742</v>
      </c>
      <c r="B406" s="8">
        <v>18.100000000000001</v>
      </c>
    </row>
    <row r="407" spans="1:2" x14ac:dyDescent="0.2">
      <c r="A407" s="3">
        <v>16772</v>
      </c>
      <c r="B407" s="8">
        <v>18.2</v>
      </c>
    </row>
    <row r="408" spans="1:2" x14ac:dyDescent="0.2">
      <c r="A408" s="3">
        <v>16803</v>
      </c>
      <c r="B408" s="8">
        <v>18.2</v>
      </c>
    </row>
    <row r="409" spans="1:2" x14ac:dyDescent="0.2">
      <c r="A409" s="3">
        <v>16834</v>
      </c>
      <c r="B409" s="8">
        <v>18.100000000000001</v>
      </c>
    </row>
    <row r="410" spans="1:2" x14ac:dyDescent="0.2">
      <c r="A410" s="3">
        <v>16862</v>
      </c>
      <c r="B410" s="8">
        <v>18.3</v>
      </c>
    </row>
    <row r="411" spans="1:2" x14ac:dyDescent="0.2">
      <c r="A411" s="3">
        <v>16893</v>
      </c>
      <c r="B411" s="8">
        <v>18.399999999999999</v>
      </c>
    </row>
    <row r="412" spans="1:2" x14ac:dyDescent="0.2">
      <c r="A412" s="3">
        <v>16923</v>
      </c>
      <c r="B412" s="8">
        <v>18.5</v>
      </c>
    </row>
    <row r="413" spans="1:2" x14ac:dyDescent="0.2">
      <c r="A413" s="3">
        <v>16954</v>
      </c>
      <c r="B413" s="8">
        <v>18.7</v>
      </c>
    </row>
    <row r="414" spans="1:2" x14ac:dyDescent="0.2">
      <c r="A414" s="3">
        <v>16984</v>
      </c>
      <c r="B414" s="8">
        <v>19.8</v>
      </c>
    </row>
    <row r="415" spans="1:2" x14ac:dyDescent="0.2">
      <c r="A415" s="3">
        <v>17015</v>
      </c>
      <c r="B415" s="8">
        <v>20.2</v>
      </c>
    </row>
    <row r="416" spans="1:2" x14ac:dyDescent="0.2">
      <c r="A416" s="3">
        <v>17046</v>
      </c>
      <c r="B416" s="8">
        <v>20.399999999999999</v>
      </c>
    </row>
    <row r="417" spans="1:2" x14ac:dyDescent="0.2">
      <c r="A417" s="3">
        <v>17076</v>
      </c>
      <c r="B417" s="8">
        <v>20.8</v>
      </c>
    </row>
    <row r="418" spans="1:2" x14ac:dyDescent="0.2">
      <c r="A418" s="3">
        <v>17107</v>
      </c>
      <c r="B418" s="8">
        <v>21.3</v>
      </c>
    </row>
    <row r="419" spans="1:2" x14ac:dyDescent="0.2">
      <c r="A419" s="3">
        <v>17137</v>
      </c>
      <c r="B419" s="8">
        <v>21.5</v>
      </c>
    </row>
    <row r="420" spans="1:2" x14ac:dyDescent="0.2">
      <c r="A420" s="3">
        <v>17168</v>
      </c>
      <c r="B420" s="8">
        <v>21.5</v>
      </c>
    </row>
    <row r="421" spans="1:2" x14ac:dyDescent="0.2">
      <c r="A421" s="3">
        <v>17199</v>
      </c>
      <c r="B421" s="8">
        <v>21.5</v>
      </c>
    </row>
    <row r="422" spans="1:2" x14ac:dyDescent="0.2">
      <c r="A422" s="3">
        <v>17227</v>
      </c>
      <c r="B422" s="8">
        <v>21.9</v>
      </c>
    </row>
    <row r="423" spans="1:2" x14ac:dyDescent="0.2">
      <c r="A423" s="3">
        <v>17258</v>
      </c>
      <c r="B423" s="8">
        <v>21.9</v>
      </c>
    </row>
    <row r="424" spans="1:2" x14ac:dyDescent="0.2">
      <c r="A424" s="3">
        <v>17288</v>
      </c>
      <c r="B424" s="8">
        <v>21.9</v>
      </c>
    </row>
    <row r="425" spans="1:2" x14ac:dyDescent="0.2">
      <c r="A425" s="3">
        <v>17319</v>
      </c>
      <c r="B425" s="8">
        <v>22</v>
      </c>
    </row>
    <row r="426" spans="1:2" x14ac:dyDescent="0.2">
      <c r="A426" s="3">
        <v>17349</v>
      </c>
      <c r="B426" s="8">
        <v>22.2</v>
      </c>
    </row>
    <row r="427" spans="1:2" x14ac:dyDescent="0.2">
      <c r="A427" s="3">
        <v>17380</v>
      </c>
      <c r="B427" s="8">
        <v>22.5</v>
      </c>
    </row>
    <row r="428" spans="1:2" x14ac:dyDescent="0.2">
      <c r="A428" s="3">
        <v>17411</v>
      </c>
      <c r="B428" s="8">
        <v>23</v>
      </c>
    </row>
    <row r="429" spans="1:2" x14ac:dyDescent="0.2">
      <c r="A429" s="3">
        <v>17441</v>
      </c>
      <c r="B429" s="8">
        <v>23</v>
      </c>
    </row>
    <row r="430" spans="1:2" x14ac:dyDescent="0.2">
      <c r="A430" s="3">
        <v>17472</v>
      </c>
      <c r="B430" s="8">
        <v>23.1</v>
      </c>
    </row>
    <row r="431" spans="1:2" x14ac:dyDescent="0.2">
      <c r="A431" s="3">
        <v>17502</v>
      </c>
      <c r="B431" s="8">
        <v>23.4</v>
      </c>
    </row>
    <row r="432" spans="1:2" x14ac:dyDescent="0.2">
      <c r="A432" s="3">
        <v>17533</v>
      </c>
      <c r="B432" s="8">
        <v>23.7</v>
      </c>
    </row>
    <row r="433" spans="1:2" x14ac:dyDescent="0.2">
      <c r="A433" s="3">
        <v>17564</v>
      </c>
      <c r="B433" s="8">
        <v>23.5</v>
      </c>
    </row>
    <row r="434" spans="1:2" x14ac:dyDescent="0.2">
      <c r="A434" s="3">
        <v>17593</v>
      </c>
      <c r="B434" s="8">
        <v>23.4</v>
      </c>
    </row>
    <row r="435" spans="1:2" x14ac:dyDescent="0.2">
      <c r="A435" s="3">
        <v>17624</v>
      </c>
      <c r="B435" s="8">
        <v>23.8</v>
      </c>
    </row>
    <row r="436" spans="1:2" x14ac:dyDescent="0.2">
      <c r="A436" s="3">
        <v>17654</v>
      </c>
      <c r="B436" s="8">
        <v>23.9</v>
      </c>
    </row>
    <row r="437" spans="1:2" x14ac:dyDescent="0.2">
      <c r="A437" s="3">
        <v>17685</v>
      </c>
      <c r="B437" s="8">
        <v>24.1</v>
      </c>
    </row>
    <row r="438" spans="1:2" x14ac:dyDescent="0.2">
      <c r="A438" s="3">
        <v>17715</v>
      </c>
      <c r="B438" s="8">
        <v>24.4</v>
      </c>
    </row>
    <row r="439" spans="1:2" x14ac:dyDescent="0.2">
      <c r="A439" s="3">
        <v>17746</v>
      </c>
      <c r="B439" s="8">
        <v>24.5</v>
      </c>
    </row>
    <row r="440" spans="1:2" x14ac:dyDescent="0.2">
      <c r="A440" s="3">
        <v>17777</v>
      </c>
      <c r="B440" s="8">
        <v>24.5</v>
      </c>
    </row>
    <row r="441" spans="1:2" x14ac:dyDescent="0.2">
      <c r="A441" s="3">
        <v>17807</v>
      </c>
      <c r="B441" s="8">
        <v>24.4</v>
      </c>
    </row>
    <row r="442" spans="1:2" x14ac:dyDescent="0.2">
      <c r="A442" s="3">
        <v>17838</v>
      </c>
      <c r="B442" s="8">
        <v>24.2</v>
      </c>
    </row>
    <row r="443" spans="1:2" x14ac:dyDescent="0.2">
      <c r="A443" s="3">
        <v>17868</v>
      </c>
      <c r="B443" s="8">
        <v>24.1</v>
      </c>
    </row>
    <row r="444" spans="1:2" x14ac:dyDescent="0.2">
      <c r="A444" s="3">
        <v>17899</v>
      </c>
      <c r="B444" s="8">
        <v>24</v>
      </c>
    </row>
    <row r="445" spans="1:2" x14ac:dyDescent="0.2">
      <c r="A445" s="3">
        <v>17930</v>
      </c>
      <c r="B445" s="8">
        <v>23.8</v>
      </c>
    </row>
    <row r="446" spans="1:2" x14ac:dyDescent="0.2">
      <c r="A446" s="3">
        <v>17958</v>
      </c>
      <c r="B446" s="8">
        <v>23.8</v>
      </c>
    </row>
    <row r="447" spans="1:2" x14ac:dyDescent="0.2">
      <c r="A447" s="3">
        <v>17989</v>
      </c>
      <c r="B447" s="8">
        <v>23.9</v>
      </c>
    </row>
    <row r="448" spans="1:2" x14ac:dyDescent="0.2">
      <c r="A448" s="3">
        <v>18019</v>
      </c>
      <c r="B448" s="8">
        <v>23.8</v>
      </c>
    </row>
    <row r="449" spans="1:2" x14ac:dyDescent="0.2">
      <c r="A449" s="3">
        <v>18050</v>
      </c>
      <c r="B449" s="8">
        <v>23.9</v>
      </c>
    </row>
    <row r="450" spans="1:2" x14ac:dyDescent="0.2">
      <c r="A450" s="3">
        <v>18080</v>
      </c>
      <c r="B450" s="8">
        <v>23.7</v>
      </c>
    </row>
    <row r="451" spans="1:2" x14ac:dyDescent="0.2">
      <c r="A451" s="3">
        <v>18111</v>
      </c>
      <c r="B451" s="8">
        <v>23.8</v>
      </c>
    </row>
    <row r="452" spans="1:2" x14ac:dyDescent="0.2">
      <c r="A452" s="3">
        <v>18142</v>
      </c>
      <c r="B452" s="8">
        <v>23.9</v>
      </c>
    </row>
    <row r="453" spans="1:2" x14ac:dyDescent="0.2">
      <c r="A453" s="3">
        <v>18172</v>
      </c>
      <c r="B453" s="8">
        <v>23.7</v>
      </c>
    </row>
    <row r="454" spans="1:2" x14ac:dyDescent="0.2">
      <c r="A454" s="3">
        <v>18203</v>
      </c>
      <c r="B454" s="8">
        <v>23.8</v>
      </c>
    </row>
    <row r="455" spans="1:2" x14ac:dyDescent="0.2">
      <c r="A455" s="3">
        <v>18233</v>
      </c>
      <c r="B455" s="8">
        <v>23.6</v>
      </c>
    </row>
    <row r="456" spans="1:2" x14ac:dyDescent="0.2">
      <c r="A456" s="3">
        <v>18264</v>
      </c>
      <c r="B456" s="8">
        <v>23.5</v>
      </c>
    </row>
    <row r="457" spans="1:2" x14ac:dyDescent="0.2">
      <c r="A457" s="3">
        <v>18295</v>
      </c>
      <c r="B457" s="8">
        <v>23.5</v>
      </c>
    </row>
    <row r="458" spans="1:2" x14ac:dyDescent="0.2">
      <c r="A458" s="3">
        <v>18323</v>
      </c>
      <c r="B458" s="8">
        <v>23.6</v>
      </c>
    </row>
    <row r="459" spans="1:2" x14ac:dyDescent="0.2">
      <c r="A459" s="3">
        <v>18354</v>
      </c>
      <c r="B459" s="8">
        <v>23.6</v>
      </c>
    </row>
    <row r="460" spans="1:2" x14ac:dyDescent="0.2">
      <c r="A460" s="3">
        <v>18384</v>
      </c>
      <c r="B460" s="8">
        <v>23.7</v>
      </c>
    </row>
    <row r="461" spans="1:2" x14ac:dyDescent="0.2">
      <c r="A461" s="3">
        <v>18415</v>
      </c>
      <c r="B461" s="8">
        <v>23.8</v>
      </c>
    </row>
    <row r="462" spans="1:2" x14ac:dyDescent="0.2">
      <c r="A462" s="3">
        <v>18445</v>
      </c>
      <c r="B462" s="8">
        <v>24.1</v>
      </c>
    </row>
    <row r="463" spans="1:2" x14ac:dyDescent="0.2">
      <c r="A463" s="3">
        <v>18476</v>
      </c>
      <c r="B463" s="8">
        <v>24.3</v>
      </c>
    </row>
    <row r="464" spans="1:2" x14ac:dyDescent="0.2">
      <c r="A464" s="3">
        <v>18507</v>
      </c>
      <c r="B464" s="8">
        <v>24.4</v>
      </c>
    </row>
    <row r="465" spans="1:2" x14ac:dyDescent="0.2">
      <c r="A465" s="3">
        <v>18537</v>
      </c>
      <c r="B465" s="8">
        <v>24.6</v>
      </c>
    </row>
    <row r="466" spans="1:2" x14ac:dyDescent="0.2">
      <c r="A466" s="3">
        <v>18568</v>
      </c>
      <c r="B466" s="8">
        <v>24.7</v>
      </c>
    </row>
    <row r="467" spans="1:2" x14ac:dyDescent="0.2">
      <c r="A467" s="3">
        <v>18598</v>
      </c>
      <c r="B467" s="8">
        <v>25</v>
      </c>
    </row>
    <row r="468" spans="1:2" x14ac:dyDescent="0.2">
      <c r="A468" s="3">
        <v>18629</v>
      </c>
      <c r="B468" s="8">
        <v>25.4</v>
      </c>
    </row>
    <row r="469" spans="1:2" x14ac:dyDescent="0.2">
      <c r="A469" s="3">
        <v>18660</v>
      </c>
      <c r="B469" s="8">
        <v>25.7</v>
      </c>
    </row>
    <row r="470" spans="1:2" x14ac:dyDescent="0.2">
      <c r="A470" s="3">
        <v>18688</v>
      </c>
      <c r="B470" s="8">
        <v>25.8</v>
      </c>
    </row>
    <row r="471" spans="1:2" x14ac:dyDescent="0.2">
      <c r="A471" s="3">
        <v>18719</v>
      </c>
      <c r="B471" s="8">
        <v>25.8</v>
      </c>
    </row>
    <row r="472" spans="1:2" x14ac:dyDescent="0.2">
      <c r="A472" s="3">
        <v>18749</v>
      </c>
      <c r="B472" s="8">
        <v>25.9</v>
      </c>
    </row>
    <row r="473" spans="1:2" x14ac:dyDescent="0.2">
      <c r="A473" s="3">
        <v>18780</v>
      </c>
      <c r="B473" s="8">
        <v>25.9</v>
      </c>
    </row>
    <row r="474" spans="1:2" x14ac:dyDescent="0.2">
      <c r="A474" s="3">
        <v>18810</v>
      </c>
      <c r="B474" s="8">
        <v>25.9</v>
      </c>
    </row>
    <row r="475" spans="1:2" x14ac:dyDescent="0.2">
      <c r="A475" s="3">
        <v>18841</v>
      </c>
      <c r="B475" s="8">
        <v>25.9</v>
      </c>
    </row>
    <row r="476" spans="1:2" x14ac:dyDescent="0.2">
      <c r="A476" s="3">
        <v>18872</v>
      </c>
      <c r="B476" s="8">
        <v>26.1</v>
      </c>
    </row>
    <row r="477" spans="1:2" x14ac:dyDescent="0.2">
      <c r="A477" s="3">
        <v>18902</v>
      </c>
      <c r="B477" s="8">
        <v>26.2</v>
      </c>
    </row>
    <row r="478" spans="1:2" x14ac:dyDescent="0.2">
      <c r="A478" s="3">
        <v>18933</v>
      </c>
      <c r="B478" s="8">
        <v>26.4</v>
      </c>
    </row>
    <row r="479" spans="1:2" x14ac:dyDescent="0.2">
      <c r="A479" s="3">
        <v>18963</v>
      </c>
      <c r="B479" s="8">
        <v>26.5</v>
      </c>
    </row>
    <row r="480" spans="1:2" x14ac:dyDescent="0.2">
      <c r="A480" s="3">
        <v>18994</v>
      </c>
      <c r="B480" s="8">
        <v>26.5</v>
      </c>
    </row>
    <row r="481" spans="1:2" x14ac:dyDescent="0.2">
      <c r="A481" s="3">
        <v>19025</v>
      </c>
      <c r="B481" s="8">
        <v>26.3</v>
      </c>
    </row>
    <row r="482" spans="1:2" x14ac:dyDescent="0.2">
      <c r="A482" s="3">
        <v>19054</v>
      </c>
      <c r="B482" s="8">
        <v>26.3</v>
      </c>
    </row>
    <row r="483" spans="1:2" x14ac:dyDescent="0.2">
      <c r="A483" s="3">
        <v>19085</v>
      </c>
      <c r="B483" s="8">
        <v>26.4</v>
      </c>
    </row>
    <row r="484" spans="1:2" x14ac:dyDescent="0.2">
      <c r="A484" s="3">
        <v>19115</v>
      </c>
      <c r="B484" s="8">
        <v>26.4</v>
      </c>
    </row>
    <row r="485" spans="1:2" x14ac:dyDescent="0.2">
      <c r="A485" s="3">
        <v>19146</v>
      </c>
      <c r="B485" s="8">
        <v>26.5</v>
      </c>
    </row>
    <row r="486" spans="1:2" x14ac:dyDescent="0.2">
      <c r="A486" s="3">
        <v>19176</v>
      </c>
      <c r="B486" s="8">
        <v>26.7</v>
      </c>
    </row>
    <row r="487" spans="1:2" x14ac:dyDescent="0.2">
      <c r="A487" s="3">
        <v>19207</v>
      </c>
      <c r="B487" s="8">
        <v>26.7</v>
      </c>
    </row>
    <row r="488" spans="1:2" x14ac:dyDescent="0.2">
      <c r="A488" s="3">
        <v>19238</v>
      </c>
      <c r="B488" s="8">
        <v>26.7</v>
      </c>
    </row>
    <row r="489" spans="1:2" x14ac:dyDescent="0.2">
      <c r="A489" s="3">
        <v>19268</v>
      </c>
      <c r="B489" s="8">
        <v>26.7</v>
      </c>
    </row>
    <row r="490" spans="1:2" x14ac:dyDescent="0.2">
      <c r="A490" s="3">
        <v>19299</v>
      </c>
      <c r="B490" s="8">
        <v>26.7</v>
      </c>
    </row>
    <row r="491" spans="1:2" x14ac:dyDescent="0.2">
      <c r="A491" s="3">
        <v>19329</v>
      </c>
      <c r="B491" s="8">
        <v>26.7</v>
      </c>
    </row>
    <row r="492" spans="1:2" x14ac:dyDescent="0.2">
      <c r="A492" s="3">
        <v>19360</v>
      </c>
      <c r="B492" s="8">
        <v>26.6</v>
      </c>
    </row>
    <row r="493" spans="1:2" x14ac:dyDescent="0.2">
      <c r="A493" s="3">
        <v>19391</v>
      </c>
      <c r="B493" s="8">
        <v>26.5</v>
      </c>
    </row>
    <row r="494" spans="1:2" x14ac:dyDescent="0.2">
      <c r="A494" s="3">
        <v>19419</v>
      </c>
      <c r="B494" s="8">
        <v>26.6</v>
      </c>
    </row>
    <row r="495" spans="1:2" x14ac:dyDescent="0.2">
      <c r="A495" s="3">
        <v>19450</v>
      </c>
      <c r="B495" s="8">
        <v>26.6</v>
      </c>
    </row>
    <row r="496" spans="1:2" x14ac:dyDescent="0.2">
      <c r="A496" s="3">
        <v>19480</v>
      </c>
      <c r="B496" s="8">
        <v>26.7</v>
      </c>
    </row>
    <row r="497" spans="1:2" x14ac:dyDescent="0.2">
      <c r="A497" s="3">
        <v>19511</v>
      </c>
      <c r="B497" s="8">
        <v>26.8</v>
      </c>
    </row>
    <row r="498" spans="1:2" x14ac:dyDescent="0.2">
      <c r="A498" s="3">
        <v>19541</v>
      </c>
      <c r="B498" s="8">
        <v>26.8</v>
      </c>
    </row>
    <row r="499" spans="1:2" x14ac:dyDescent="0.2">
      <c r="A499" s="3">
        <v>19572</v>
      </c>
      <c r="B499" s="8">
        <v>26.9</v>
      </c>
    </row>
    <row r="500" spans="1:2" x14ac:dyDescent="0.2">
      <c r="A500" s="3">
        <v>19603</v>
      </c>
      <c r="B500" s="8">
        <v>26.9</v>
      </c>
    </row>
    <row r="501" spans="1:2" x14ac:dyDescent="0.2">
      <c r="A501" s="3">
        <v>19633</v>
      </c>
      <c r="B501" s="8">
        <v>27</v>
      </c>
    </row>
    <row r="502" spans="1:2" x14ac:dyDescent="0.2">
      <c r="A502" s="3">
        <v>19664</v>
      </c>
      <c r="B502" s="8">
        <v>26.9</v>
      </c>
    </row>
    <row r="503" spans="1:2" x14ac:dyDescent="0.2">
      <c r="A503" s="3">
        <v>19694</v>
      </c>
      <c r="B503" s="8">
        <v>26.9</v>
      </c>
    </row>
    <row r="504" spans="1:2" x14ac:dyDescent="0.2">
      <c r="A504" s="3">
        <v>19725</v>
      </c>
      <c r="B504" s="8">
        <v>26.9</v>
      </c>
    </row>
    <row r="505" spans="1:2" x14ac:dyDescent="0.2">
      <c r="A505" s="3">
        <v>19756</v>
      </c>
      <c r="B505" s="8">
        <v>26.9</v>
      </c>
    </row>
    <row r="506" spans="1:2" x14ac:dyDescent="0.2">
      <c r="A506" s="3">
        <v>19784</v>
      </c>
      <c r="B506" s="8">
        <v>26.9</v>
      </c>
    </row>
    <row r="507" spans="1:2" x14ac:dyDescent="0.2">
      <c r="A507" s="3">
        <v>19815</v>
      </c>
      <c r="B507" s="8">
        <v>26.8</v>
      </c>
    </row>
    <row r="508" spans="1:2" x14ac:dyDescent="0.2">
      <c r="A508" s="3">
        <v>19845</v>
      </c>
      <c r="B508" s="8">
        <v>26.9</v>
      </c>
    </row>
    <row r="509" spans="1:2" x14ac:dyDescent="0.2">
      <c r="A509" s="3">
        <v>19876</v>
      </c>
      <c r="B509" s="8">
        <v>26.9</v>
      </c>
    </row>
    <row r="510" spans="1:2" x14ac:dyDescent="0.2">
      <c r="A510" s="3">
        <v>19906</v>
      </c>
      <c r="B510" s="8">
        <v>26.9</v>
      </c>
    </row>
    <row r="511" spans="1:2" x14ac:dyDescent="0.2">
      <c r="A511" s="3">
        <v>19937</v>
      </c>
      <c r="B511" s="8">
        <v>26.9</v>
      </c>
    </row>
    <row r="512" spans="1:2" x14ac:dyDescent="0.2">
      <c r="A512" s="3">
        <v>19968</v>
      </c>
      <c r="B512" s="8">
        <v>26.8</v>
      </c>
    </row>
    <row r="513" spans="1:2" x14ac:dyDescent="0.2">
      <c r="A513" s="3">
        <v>19998</v>
      </c>
      <c r="B513" s="8">
        <v>26.8</v>
      </c>
    </row>
    <row r="514" spans="1:2" x14ac:dyDescent="0.2">
      <c r="A514" s="3">
        <v>20029</v>
      </c>
      <c r="B514" s="8">
        <v>26.8</v>
      </c>
    </row>
    <row r="515" spans="1:2" x14ac:dyDescent="0.2">
      <c r="A515" s="3">
        <v>20059</v>
      </c>
      <c r="B515" s="8">
        <v>26.7</v>
      </c>
    </row>
    <row r="516" spans="1:2" x14ac:dyDescent="0.2">
      <c r="A516" s="3">
        <v>20090</v>
      </c>
      <c r="B516" s="8">
        <v>26.7</v>
      </c>
    </row>
    <row r="517" spans="1:2" x14ac:dyDescent="0.2">
      <c r="A517" s="3">
        <v>20121</v>
      </c>
      <c r="B517" s="8">
        <v>26.7</v>
      </c>
    </row>
    <row r="518" spans="1:2" x14ac:dyDescent="0.2">
      <c r="A518" s="3">
        <v>20149</v>
      </c>
      <c r="B518" s="8">
        <v>26.7</v>
      </c>
    </row>
    <row r="519" spans="1:2" x14ac:dyDescent="0.2">
      <c r="A519" s="3">
        <v>20180</v>
      </c>
      <c r="B519" s="8">
        <v>26.7</v>
      </c>
    </row>
    <row r="520" spans="1:2" x14ac:dyDescent="0.2">
      <c r="A520" s="3">
        <v>20210</v>
      </c>
      <c r="B520" s="8">
        <v>26.7</v>
      </c>
    </row>
    <row r="521" spans="1:2" x14ac:dyDescent="0.2">
      <c r="A521" s="3">
        <v>20241</v>
      </c>
      <c r="B521" s="8">
        <v>26.7</v>
      </c>
    </row>
    <row r="522" spans="1:2" x14ac:dyDescent="0.2">
      <c r="A522" s="3">
        <v>20271</v>
      </c>
      <c r="B522" s="8">
        <v>26.8</v>
      </c>
    </row>
    <row r="523" spans="1:2" x14ac:dyDescent="0.2">
      <c r="A523" s="3">
        <v>20302</v>
      </c>
      <c r="B523" s="8">
        <v>26.8</v>
      </c>
    </row>
    <row r="524" spans="1:2" x14ac:dyDescent="0.2">
      <c r="A524" s="3">
        <v>20333</v>
      </c>
      <c r="B524" s="8">
        <v>26.9</v>
      </c>
    </row>
    <row r="525" spans="1:2" x14ac:dyDescent="0.2">
      <c r="A525" s="3">
        <v>20363</v>
      </c>
      <c r="B525" s="8">
        <v>26.9</v>
      </c>
    </row>
    <row r="526" spans="1:2" x14ac:dyDescent="0.2">
      <c r="A526" s="3">
        <v>20394</v>
      </c>
      <c r="B526" s="8">
        <v>26.9</v>
      </c>
    </row>
    <row r="527" spans="1:2" x14ac:dyDescent="0.2">
      <c r="A527" s="3">
        <v>20424</v>
      </c>
      <c r="B527" s="8">
        <v>26.8</v>
      </c>
    </row>
    <row r="528" spans="1:2" x14ac:dyDescent="0.2">
      <c r="A528" s="3">
        <v>20455</v>
      </c>
      <c r="B528" s="8">
        <v>26.8</v>
      </c>
    </row>
    <row r="529" spans="1:2" x14ac:dyDescent="0.2">
      <c r="A529" s="3">
        <v>20486</v>
      </c>
      <c r="B529" s="8">
        <v>26.8</v>
      </c>
    </row>
    <row r="530" spans="1:2" x14ac:dyDescent="0.2">
      <c r="A530" s="3">
        <v>20515</v>
      </c>
      <c r="B530" s="8">
        <v>26.8</v>
      </c>
    </row>
    <row r="531" spans="1:2" x14ac:dyDescent="0.2">
      <c r="A531" s="3">
        <v>20546</v>
      </c>
      <c r="B531" s="8">
        <v>26.9</v>
      </c>
    </row>
    <row r="532" spans="1:2" x14ac:dyDescent="0.2">
      <c r="A532" s="3">
        <v>20576</v>
      </c>
      <c r="B532" s="8">
        <v>27</v>
      </c>
    </row>
    <row r="533" spans="1:2" x14ac:dyDescent="0.2">
      <c r="A533" s="3">
        <v>20607</v>
      </c>
      <c r="B533" s="8">
        <v>27.2</v>
      </c>
    </row>
    <row r="534" spans="1:2" x14ac:dyDescent="0.2">
      <c r="A534" s="3">
        <v>20637</v>
      </c>
      <c r="B534" s="8">
        <v>27.4</v>
      </c>
    </row>
    <row r="535" spans="1:2" x14ac:dyDescent="0.2">
      <c r="A535" s="3">
        <v>20668</v>
      </c>
      <c r="B535" s="8">
        <v>27.3</v>
      </c>
    </row>
    <row r="536" spans="1:2" x14ac:dyDescent="0.2">
      <c r="A536" s="3">
        <v>20699</v>
      </c>
      <c r="B536" s="8">
        <v>27.4</v>
      </c>
    </row>
    <row r="537" spans="1:2" x14ac:dyDescent="0.2">
      <c r="A537" s="3">
        <v>20729</v>
      </c>
      <c r="B537" s="8">
        <v>27.5</v>
      </c>
    </row>
    <row r="538" spans="1:2" x14ac:dyDescent="0.2">
      <c r="A538" s="3">
        <v>20760</v>
      </c>
      <c r="B538" s="8">
        <v>27.5</v>
      </c>
    </row>
    <row r="539" spans="1:2" x14ac:dyDescent="0.2">
      <c r="A539" s="3">
        <v>20790</v>
      </c>
      <c r="B539" s="8">
        <v>27.6</v>
      </c>
    </row>
    <row r="540" spans="1:2" x14ac:dyDescent="0.2">
      <c r="A540" s="3">
        <v>20821</v>
      </c>
      <c r="B540" s="8">
        <v>27.6</v>
      </c>
    </row>
    <row r="541" spans="1:2" x14ac:dyDescent="0.2">
      <c r="A541" s="3">
        <v>20852</v>
      </c>
      <c r="B541" s="8">
        <v>27.7</v>
      </c>
    </row>
    <row r="542" spans="1:2" x14ac:dyDescent="0.2">
      <c r="A542" s="3">
        <v>20880</v>
      </c>
      <c r="B542" s="8">
        <v>27.8</v>
      </c>
    </row>
    <row r="543" spans="1:2" x14ac:dyDescent="0.2">
      <c r="A543" s="3">
        <v>20911</v>
      </c>
      <c r="B543" s="8">
        <v>27.9</v>
      </c>
    </row>
    <row r="544" spans="1:2" x14ac:dyDescent="0.2">
      <c r="A544" s="3">
        <v>20941</v>
      </c>
      <c r="B544" s="8">
        <v>28</v>
      </c>
    </row>
    <row r="545" spans="1:2" x14ac:dyDescent="0.2">
      <c r="A545" s="3">
        <v>20972</v>
      </c>
      <c r="B545" s="8">
        <v>28.1</v>
      </c>
    </row>
    <row r="546" spans="1:2" x14ac:dyDescent="0.2">
      <c r="A546" s="3">
        <v>21002</v>
      </c>
      <c r="B546" s="8">
        <v>28.3</v>
      </c>
    </row>
    <row r="547" spans="1:2" x14ac:dyDescent="0.2">
      <c r="A547" s="3">
        <v>21033</v>
      </c>
      <c r="B547" s="8">
        <v>28.3</v>
      </c>
    </row>
    <row r="548" spans="1:2" x14ac:dyDescent="0.2">
      <c r="A548" s="3">
        <v>21064</v>
      </c>
      <c r="B548" s="8">
        <v>28.3</v>
      </c>
    </row>
    <row r="549" spans="1:2" x14ac:dyDescent="0.2">
      <c r="A549" s="3">
        <v>21094</v>
      </c>
      <c r="B549" s="8">
        <v>28.3</v>
      </c>
    </row>
    <row r="550" spans="1:2" x14ac:dyDescent="0.2">
      <c r="A550" s="3">
        <v>21125</v>
      </c>
      <c r="B550" s="8">
        <v>28.4</v>
      </c>
    </row>
    <row r="551" spans="1:2" x14ac:dyDescent="0.2">
      <c r="A551" s="3">
        <v>21155</v>
      </c>
      <c r="B551" s="8">
        <v>28.4</v>
      </c>
    </row>
    <row r="552" spans="1:2" x14ac:dyDescent="0.2">
      <c r="A552" s="3">
        <v>21186</v>
      </c>
      <c r="B552" s="8">
        <v>28.6</v>
      </c>
    </row>
    <row r="553" spans="1:2" x14ac:dyDescent="0.2">
      <c r="A553" s="3">
        <v>21217</v>
      </c>
      <c r="B553" s="8">
        <v>28.6</v>
      </c>
    </row>
    <row r="554" spans="1:2" x14ac:dyDescent="0.2">
      <c r="A554" s="3">
        <v>21245</v>
      </c>
      <c r="B554" s="8">
        <v>28.8</v>
      </c>
    </row>
    <row r="555" spans="1:2" x14ac:dyDescent="0.2">
      <c r="A555" s="3">
        <v>21276</v>
      </c>
      <c r="B555" s="8">
        <v>28.9</v>
      </c>
    </row>
    <row r="556" spans="1:2" x14ac:dyDescent="0.2">
      <c r="A556" s="3">
        <v>21306</v>
      </c>
      <c r="B556" s="8">
        <v>28.9</v>
      </c>
    </row>
    <row r="557" spans="1:2" x14ac:dyDescent="0.2">
      <c r="A557" s="3">
        <v>21337</v>
      </c>
      <c r="B557" s="8">
        <v>28.9</v>
      </c>
    </row>
    <row r="558" spans="1:2" x14ac:dyDescent="0.2">
      <c r="A558" s="3">
        <v>21367</v>
      </c>
      <c r="B558" s="8">
        <v>29</v>
      </c>
    </row>
    <row r="559" spans="1:2" x14ac:dyDescent="0.2">
      <c r="A559" s="3">
        <v>21398</v>
      </c>
      <c r="B559" s="8">
        <v>28.9</v>
      </c>
    </row>
    <row r="560" spans="1:2" x14ac:dyDescent="0.2">
      <c r="A560" s="3">
        <v>21429</v>
      </c>
      <c r="B560" s="8">
        <v>28.9</v>
      </c>
    </row>
    <row r="561" spans="1:2" x14ac:dyDescent="0.2">
      <c r="A561" s="3">
        <v>21459</v>
      </c>
      <c r="B561" s="8">
        <v>28.9</v>
      </c>
    </row>
    <row r="562" spans="1:2" x14ac:dyDescent="0.2">
      <c r="A562" s="3">
        <v>21490</v>
      </c>
      <c r="B562" s="8">
        <v>29</v>
      </c>
    </row>
    <row r="563" spans="1:2" x14ac:dyDescent="0.2">
      <c r="A563" s="3">
        <v>21520</v>
      </c>
      <c r="B563" s="8">
        <v>28.9</v>
      </c>
    </row>
    <row r="564" spans="1:2" x14ac:dyDescent="0.2">
      <c r="A564" s="3">
        <v>21551</v>
      </c>
      <c r="B564" s="8">
        <v>29</v>
      </c>
    </row>
    <row r="565" spans="1:2" x14ac:dyDescent="0.2">
      <c r="A565" s="3">
        <v>21582</v>
      </c>
      <c r="B565" s="8">
        <v>28.9</v>
      </c>
    </row>
    <row r="566" spans="1:2" x14ac:dyDescent="0.2">
      <c r="A566" s="3">
        <v>21610</v>
      </c>
      <c r="B566" s="8">
        <v>28.9</v>
      </c>
    </row>
    <row r="567" spans="1:2" x14ac:dyDescent="0.2">
      <c r="A567" s="3">
        <v>21641</v>
      </c>
      <c r="B567" s="8">
        <v>29</v>
      </c>
    </row>
    <row r="568" spans="1:2" x14ac:dyDescent="0.2">
      <c r="A568" s="3">
        <v>21671</v>
      </c>
      <c r="B568" s="8">
        <v>29</v>
      </c>
    </row>
    <row r="569" spans="1:2" x14ac:dyDescent="0.2">
      <c r="A569" s="3">
        <v>21702</v>
      </c>
      <c r="B569" s="8">
        <v>29.1</v>
      </c>
    </row>
    <row r="570" spans="1:2" x14ac:dyDescent="0.2">
      <c r="A570" s="3">
        <v>21732</v>
      </c>
      <c r="B570" s="8">
        <v>29.2</v>
      </c>
    </row>
    <row r="571" spans="1:2" x14ac:dyDescent="0.2">
      <c r="A571" s="3">
        <v>21763</v>
      </c>
      <c r="B571" s="8">
        <v>29.2</v>
      </c>
    </row>
    <row r="572" spans="1:2" x14ac:dyDescent="0.2">
      <c r="A572" s="3">
        <v>21794</v>
      </c>
      <c r="B572" s="8">
        <v>29.3</v>
      </c>
    </row>
    <row r="573" spans="1:2" x14ac:dyDescent="0.2">
      <c r="A573" s="3">
        <v>21824</v>
      </c>
      <c r="B573" s="8">
        <v>29.4</v>
      </c>
    </row>
    <row r="574" spans="1:2" x14ac:dyDescent="0.2">
      <c r="A574" s="3">
        <v>21855</v>
      </c>
      <c r="B574" s="8">
        <v>29.4</v>
      </c>
    </row>
    <row r="575" spans="1:2" x14ac:dyDescent="0.2">
      <c r="A575" s="3">
        <v>21885</v>
      </c>
      <c r="B575" s="8">
        <v>29.4</v>
      </c>
    </row>
    <row r="576" spans="1:2" x14ac:dyDescent="0.2">
      <c r="A576" s="3">
        <v>21916</v>
      </c>
      <c r="B576" s="8">
        <v>29.3</v>
      </c>
    </row>
    <row r="577" spans="1:2" x14ac:dyDescent="0.2">
      <c r="A577" s="3">
        <v>21947</v>
      </c>
      <c r="B577" s="8">
        <v>29.4</v>
      </c>
    </row>
    <row r="578" spans="1:2" x14ac:dyDescent="0.2">
      <c r="A578" s="3">
        <v>21976</v>
      </c>
      <c r="B578" s="8">
        <v>29.4</v>
      </c>
    </row>
    <row r="579" spans="1:2" x14ac:dyDescent="0.2">
      <c r="A579" s="3">
        <v>22007</v>
      </c>
      <c r="B579" s="8">
        <v>29.5</v>
      </c>
    </row>
    <row r="580" spans="1:2" x14ac:dyDescent="0.2">
      <c r="A580" s="3">
        <v>22037</v>
      </c>
      <c r="B580" s="8">
        <v>29.5</v>
      </c>
    </row>
    <row r="581" spans="1:2" x14ac:dyDescent="0.2">
      <c r="A581" s="3">
        <v>22068</v>
      </c>
      <c r="B581" s="8">
        <v>29.6</v>
      </c>
    </row>
    <row r="582" spans="1:2" x14ac:dyDescent="0.2">
      <c r="A582" s="3">
        <v>22098</v>
      </c>
      <c r="B582" s="8">
        <v>29.6</v>
      </c>
    </row>
    <row r="583" spans="1:2" x14ac:dyDescent="0.2">
      <c r="A583" s="3">
        <v>22129</v>
      </c>
      <c r="B583" s="8">
        <v>29.6</v>
      </c>
    </row>
    <row r="584" spans="1:2" x14ac:dyDescent="0.2">
      <c r="A584" s="3">
        <v>22160</v>
      </c>
      <c r="B584" s="8">
        <v>29.6</v>
      </c>
    </row>
    <row r="585" spans="1:2" x14ac:dyDescent="0.2">
      <c r="A585" s="3">
        <v>22190</v>
      </c>
      <c r="B585" s="8">
        <v>29.8</v>
      </c>
    </row>
    <row r="586" spans="1:2" x14ac:dyDescent="0.2">
      <c r="A586" s="3">
        <v>22221</v>
      </c>
      <c r="B586" s="8">
        <v>29.8</v>
      </c>
    </row>
    <row r="587" spans="1:2" x14ac:dyDescent="0.2">
      <c r="A587" s="3">
        <v>22251</v>
      </c>
      <c r="B587" s="8">
        <v>29.8</v>
      </c>
    </row>
    <row r="588" spans="1:2" x14ac:dyDescent="0.2">
      <c r="A588" s="3">
        <v>22282</v>
      </c>
      <c r="B588" s="8">
        <v>29.8</v>
      </c>
    </row>
    <row r="589" spans="1:2" x14ac:dyDescent="0.2">
      <c r="A589" s="3">
        <v>22313</v>
      </c>
      <c r="B589" s="8">
        <v>29.8</v>
      </c>
    </row>
    <row r="590" spans="1:2" x14ac:dyDescent="0.2">
      <c r="A590" s="3">
        <v>22341</v>
      </c>
      <c r="B590" s="8">
        <v>29.8</v>
      </c>
    </row>
    <row r="591" spans="1:2" x14ac:dyDescent="0.2">
      <c r="A591" s="3">
        <v>22372</v>
      </c>
      <c r="B591" s="8">
        <v>29.8</v>
      </c>
    </row>
    <row r="592" spans="1:2" x14ac:dyDescent="0.2">
      <c r="A592" s="3">
        <v>22402</v>
      </c>
      <c r="B592" s="8">
        <v>29.8</v>
      </c>
    </row>
    <row r="593" spans="1:2" x14ac:dyDescent="0.2">
      <c r="A593" s="3">
        <v>22433</v>
      </c>
      <c r="B593" s="8">
        <v>29.8</v>
      </c>
    </row>
    <row r="594" spans="1:2" x14ac:dyDescent="0.2">
      <c r="A594" s="3">
        <v>22463</v>
      </c>
      <c r="B594" s="8">
        <v>30</v>
      </c>
    </row>
    <row r="595" spans="1:2" x14ac:dyDescent="0.2">
      <c r="A595" s="3">
        <v>22494</v>
      </c>
      <c r="B595" s="8">
        <v>29.9</v>
      </c>
    </row>
    <row r="596" spans="1:2" x14ac:dyDescent="0.2">
      <c r="A596" s="3">
        <v>22525</v>
      </c>
      <c r="B596" s="8">
        <v>30</v>
      </c>
    </row>
    <row r="597" spans="1:2" x14ac:dyDescent="0.2">
      <c r="A597" s="3">
        <v>22555</v>
      </c>
      <c r="B597" s="8">
        <v>30</v>
      </c>
    </row>
    <row r="598" spans="1:2" x14ac:dyDescent="0.2">
      <c r="A598" s="3">
        <v>22586</v>
      </c>
      <c r="B598" s="8">
        <v>30</v>
      </c>
    </row>
    <row r="599" spans="1:2" x14ac:dyDescent="0.2">
      <c r="A599" s="3">
        <v>22616</v>
      </c>
      <c r="B599" s="8">
        <v>30</v>
      </c>
    </row>
    <row r="600" spans="1:2" x14ac:dyDescent="0.2">
      <c r="A600" s="3">
        <v>22647</v>
      </c>
      <c r="B600" s="8">
        <v>30</v>
      </c>
    </row>
    <row r="601" spans="1:2" x14ac:dyDescent="0.2">
      <c r="A601" s="3">
        <v>22678</v>
      </c>
      <c r="B601" s="8">
        <v>30.1</v>
      </c>
    </row>
    <row r="602" spans="1:2" x14ac:dyDescent="0.2">
      <c r="A602" s="3">
        <v>22706</v>
      </c>
      <c r="B602" s="8">
        <v>30.1</v>
      </c>
    </row>
    <row r="603" spans="1:2" x14ac:dyDescent="0.2">
      <c r="A603" s="3">
        <v>22737</v>
      </c>
      <c r="B603" s="8">
        <v>30.2</v>
      </c>
    </row>
    <row r="604" spans="1:2" x14ac:dyDescent="0.2">
      <c r="A604" s="3">
        <v>22767</v>
      </c>
      <c r="B604" s="8">
        <v>30.2</v>
      </c>
    </row>
    <row r="605" spans="1:2" x14ac:dyDescent="0.2">
      <c r="A605" s="3">
        <v>22798</v>
      </c>
      <c r="B605" s="8">
        <v>30.2</v>
      </c>
    </row>
    <row r="606" spans="1:2" x14ac:dyDescent="0.2">
      <c r="A606" s="3">
        <v>22828</v>
      </c>
      <c r="B606" s="8">
        <v>30.3</v>
      </c>
    </row>
    <row r="607" spans="1:2" x14ac:dyDescent="0.2">
      <c r="A607" s="3">
        <v>22859</v>
      </c>
      <c r="B607" s="8">
        <v>30.3</v>
      </c>
    </row>
    <row r="608" spans="1:2" x14ac:dyDescent="0.2">
      <c r="A608" s="3">
        <v>22890</v>
      </c>
      <c r="B608" s="8">
        <v>30.4</v>
      </c>
    </row>
    <row r="609" spans="1:2" x14ac:dyDescent="0.2">
      <c r="A609" s="3">
        <v>22920</v>
      </c>
      <c r="B609" s="8">
        <v>30.4</v>
      </c>
    </row>
    <row r="610" spans="1:2" x14ac:dyDescent="0.2">
      <c r="A610" s="3">
        <v>22951</v>
      </c>
      <c r="B610" s="8">
        <v>30.4</v>
      </c>
    </row>
    <row r="611" spans="1:2" x14ac:dyDescent="0.2">
      <c r="A611" s="3">
        <v>22981</v>
      </c>
      <c r="B611" s="8">
        <v>30.4</v>
      </c>
    </row>
    <row r="612" spans="1:2" x14ac:dyDescent="0.2">
      <c r="A612" s="3">
        <v>23012</v>
      </c>
      <c r="B612" s="8">
        <v>30.4</v>
      </c>
    </row>
    <row r="613" spans="1:2" x14ac:dyDescent="0.2">
      <c r="A613" s="3">
        <v>23043</v>
      </c>
      <c r="B613" s="8">
        <v>30.4</v>
      </c>
    </row>
    <row r="614" spans="1:2" x14ac:dyDescent="0.2">
      <c r="A614" s="3">
        <v>23071</v>
      </c>
      <c r="B614" s="8">
        <v>30.5</v>
      </c>
    </row>
    <row r="615" spans="1:2" x14ac:dyDescent="0.2">
      <c r="A615" s="3">
        <v>23102</v>
      </c>
      <c r="B615" s="8">
        <v>30.5</v>
      </c>
    </row>
    <row r="616" spans="1:2" x14ac:dyDescent="0.2">
      <c r="A616" s="3">
        <v>23132</v>
      </c>
      <c r="B616" s="8">
        <v>30.5</v>
      </c>
    </row>
    <row r="617" spans="1:2" x14ac:dyDescent="0.2">
      <c r="A617" s="3">
        <v>23163</v>
      </c>
      <c r="B617" s="8">
        <v>30.6</v>
      </c>
    </row>
    <row r="618" spans="1:2" x14ac:dyDescent="0.2">
      <c r="A618" s="3">
        <v>23193</v>
      </c>
      <c r="B618" s="8">
        <v>30.7</v>
      </c>
    </row>
    <row r="619" spans="1:2" x14ac:dyDescent="0.2">
      <c r="A619" s="3">
        <v>23224</v>
      </c>
      <c r="B619" s="8">
        <v>30.7</v>
      </c>
    </row>
    <row r="620" spans="1:2" x14ac:dyDescent="0.2">
      <c r="A620" s="3">
        <v>23255</v>
      </c>
      <c r="B620" s="8">
        <v>30.7</v>
      </c>
    </row>
    <row r="621" spans="1:2" x14ac:dyDescent="0.2">
      <c r="A621" s="3">
        <v>23285</v>
      </c>
      <c r="B621" s="8">
        <v>30.8</v>
      </c>
    </row>
    <row r="622" spans="1:2" x14ac:dyDescent="0.2">
      <c r="A622" s="3">
        <v>23316</v>
      </c>
      <c r="B622" s="8">
        <v>30.8</v>
      </c>
    </row>
    <row r="623" spans="1:2" x14ac:dyDescent="0.2">
      <c r="A623" s="3">
        <v>23346</v>
      </c>
      <c r="B623" s="8">
        <v>30.9</v>
      </c>
    </row>
    <row r="624" spans="1:2" x14ac:dyDescent="0.2">
      <c r="A624" s="3">
        <v>23377</v>
      </c>
      <c r="B624" s="8">
        <v>30.9</v>
      </c>
    </row>
    <row r="625" spans="1:2" x14ac:dyDescent="0.2">
      <c r="A625" s="3">
        <v>23408</v>
      </c>
      <c r="B625" s="8">
        <v>30.9</v>
      </c>
    </row>
    <row r="626" spans="1:2" x14ac:dyDescent="0.2">
      <c r="A626" s="3">
        <v>23437</v>
      </c>
      <c r="B626" s="8">
        <v>30.9</v>
      </c>
    </row>
    <row r="627" spans="1:2" x14ac:dyDescent="0.2">
      <c r="A627" s="3">
        <v>23468</v>
      </c>
      <c r="B627" s="8">
        <v>30.9</v>
      </c>
    </row>
    <row r="628" spans="1:2" x14ac:dyDescent="0.2">
      <c r="A628" s="3">
        <v>23498</v>
      </c>
      <c r="B628" s="8">
        <v>30.9</v>
      </c>
    </row>
    <row r="629" spans="1:2" x14ac:dyDescent="0.2">
      <c r="A629" s="3">
        <v>23529</v>
      </c>
      <c r="B629" s="8">
        <v>31</v>
      </c>
    </row>
    <row r="630" spans="1:2" x14ac:dyDescent="0.2">
      <c r="A630" s="3">
        <v>23559</v>
      </c>
      <c r="B630" s="8">
        <v>31.1</v>
      </c>
    </row>
    <row r="631" spans="1:2" x14ac:dyDescent="0.2">
      <c r="A631" s="3">
        <v>23590</v>
      </c>
      <c r="B631" s="8">
        <v>31</v>
      </c>
    </row>
    <row r="632" spans="1:2" x14ac:dyDescent="0.2">
      <c r="A632" s="3">
        <v>23621</v>
      </c>
      <c r="B632" s="8">
        <v>31.1</v>
      </c>
    </row>
    <row r="633" spans="1:2" x14ac:dyDescent="0.2">
      <c r="A633" s="3">
        <v>23651</v>
      </c>
      <c r="B633" s="8">
        <v>31.1</v>
      </c>
    </row>
    <row r="634" spans="1:2" x14ac:dyDescent="0.2">
      <c r="A634" s="3">
        <v>23682</v>
      </c>
      <c r="B634" s="8">
        <v>31.2</v>
      </c>
    </row>
    <row r="635" spans="1:2" x14ac:dyDescent="0.2">
      <c r="A635" s="3">
        <v>23712</v>
      </c>
      <c r="B635" s="8">
        <v>31.2</v>
      </c>
    </row>
    <row r="636" spans="1:2" x14ac:dyDescent="0.2">
      <c r="A636" s="3">
        <v>23743</v>
      </c>
      <c r="B636" s="8">
        <v>31.2</v>
      </c>
    </row>
    <row r="637" spans="1:2" x14ac:dyDescent="0.2">
      <c r="A637" s="3">
        <v>23774</v>
      </c>
      <c r="B637" s="8">
        <v>31.2</v>
      </c>
    </row>
    <row r="638" spans="1:2" x14ac:dyDescent="0.2">
      <c r="A638" s="3">
        <v>23802</v>
      </c>
      <c r="B638" s="8">
        <v>31.3</v>
      </c>
    </row>
    <row r="639" spans="1:2" x14ac:dyDescent="0.2">
      <c r="A639" s="3">
        <v>23833</v>
      </c>
      <c r="B639" s="8">
        <v>31.4</v>
      </c>
    </row>
    <row r="640" spans="1:2" x14ac:dyDescent="0.2">
      <c r="A640" s="3">
        <v>23863</v>
      </c>
      <c r="B640" s="8">
        <v>31.4</v>
      </c>
    </row>
    <row r="641" spans="1:2" x14ac:dyDescent="0.2">
      <c r="A641" s="3">
        <v>23894</v>
      </c>
      <c r="B641" s="8">
        <v>31.6</v>
      </c>
    </row>
    <row r="642" spans="1:2" x14ac:dyDescent="0.2">
      <c r="A642" s="3">
        <v>23924</v>
      </c>
      <c r="B642" s="8">
        <v>31.6</v>
      </c>
    </row>
    <row r="643" spans="1:2" x14ac:dyDescent="0.2">
      <c r="A643" s="3">
        <v>23955</v>
      </c>
      <c r="B643" s="8">
        <v>31.6</v>
      </c>
    </row>
    <row r="644" spans="1:2" x14ac:dyDescent="0.2">
      <c r="A644" s="3">
        <v>23986</v>
      </c>
      <c r="B644" s="8">
        <v>31.6</v>
      </c>
    </row>
    <row r="645" spans="1:2" x14ac:dyDescent="0.2">
      <c r="A645" s="3">
        <v>24016</v>
      </c>
      <c r="B645" s="8">
        <v>31.7</v>
      </c>
    </row>
    <row r="646" spans="1:2" x14ac:dyDescent="0.2">
      <c r="A646" s="3">
        <v>24047</v>
      </c>
      <c r="B646" s="8">
        <v>31.7</v>
      </c>
    </row>
    <row r="647" spans="1:2" x14ac:dyDescent="0.2">
      <c r="A647" s="3">
        <v>24077</v>
      </c>
      <c r="B647" s="8">
        <v>31.8</v>
      </c>
    </row>
    <row r="648" spans="1:2" x14ac:dyDescent="0.2">
      <c r="A648" s="3">
        <v>24108</v>
      </c>
      <c r="B648" s="8">
        <v>31.8</v>
      </c>
    </row>
    <row r="649" spans="1:2" x14ac:dyDescent="0.2">
      <c r="A649" s="3">
        <v>24139</v>
      </c>
      <c r="B649" s="8">
        <v>32</v>
      </c>
    </row>
    <row r="650" spans="1:2" x14ac:dyDescent="0.2">
      <c r="A650" s="3">
        <v>24167</v>
      </c>
      <c r="B650" s="8">
        <v>32.1</v>
      </c>
    </row>
    <row r="651" spans="1:2" x14ac:dyDescent="0.2">
      <c r="A651" s="3">
        <v>24198</v>
      </c>
      <c r="B651" s="8">
        <v>32.299999999999997</v>
      </c>
    </row>
    <row r="652" spans="1:2" x14ac:dyDescent="0.2">
      <c r="A652" s="3">
        <v>24228</v>
      </c>
      <c r="B652" s="8">
        <v>32.299999999999997</v>
      </c>
    </row>
    <row r="653" spans="1:2" x14ac:dyDescent="0.2">
      <c r="A653" s="3">
        <v>24259</v>
      </c>
      <c r="B653" s="8">
        <v>32.4</v>
      </c>
    </row>
    <row r="654" spans="1:2" x14ac:dyDescent="0.2">
      <c r="A654" s="3">
        <v>24289</v>
      </c>
      <c r="B654" s="8">
        <v>32.5</v>
      </c>
    </row>
    <row r="655" spans="1:2" x14ac:dyDescent="0.2">
      <c r="A655" s="3">
        <v>24320</v>
      </c>
      <c r="B655" s="8">
        <v>32.700000000000003</v>
      </c>
    </row>
    <row r="656" spans="1:2" x14ac:dyDescent="0.2">
      <c r="A656" s="3">
        <v>24351</v>
      </c>
      <c r="B656" s="8">
        <v>32.700000000000003</v>
      </c>
    </row>
    <row r="657" spans="1:2" x14ac:dyDescent="0.2">
      <c r="A657" s="3">
        <v>24381</v>
      </c>
      <c r="B657" s="8">
        <v>32.9</v>
      </c>
    </row>
    <row r="658" spans="1:2" x14ac:dyDescent="0.2">
      <c r="A658" s="3">
        <v>24412</v>
      </c>
      <c r="B658" s="8">
        <v>32.9</v>
      </c>
    </row>
    <row r="659" spans="1:2" x14ac:dyDescent="0.2">
      <c r="A659" s="3">
        <v>24442</v>
      </c>
      <c r="B659" s="8">
        <v>32.9</v>
      </c>
    </row>
    <row r="660" spans="1:2" x14ac:dyDescent="0.2">
      <c r="A660" s="3">
        <v>24473</v>
      </c>
      <c r="B660" s="8">
        <v>32.9</v>
      </c>
    </row>
    <row r="661" spans="1:2" x14ac:dyDescent="0.2">
      <c r="A661" s="3">
        <v>24504</v>
      </c>
      <c r="B661" s="8">
        <v>32.9</v>
      </c>
    </row>
    <row r="662" spans="1:2" x14ac:dyDescent="0.2">
      <c r="A662" s="3">
        <v>24532</v>
      </c>
      <c r="B662" s="8">
        <v>33</v>
      </c>
    </row>
    <row r="663" spans="1:2" x14ac:dyDescent="0.2">
      <c r="A663" s="3">
        <v>24563</v>
      </c>
      <c r="B663" s="8">
        <v>33.1</v>
      </c>
    </row>
    <row r="664" spans="1:2" x14ac:dyDescent="0.2">
      <c r="A664" s="3">
        <v>24593</v>
      </c>
      <c r="B664" s="8">
        <v>33.200000000000003</v>
      </c>
    </row>
    <row r="665" spans="1:2" x14ac:dyDescent="0.2">
      <c r="A665" s="3">
        <v>24624</v>
      </c>
      <c r="B665" s="8">
        <v>33.299999999999997</v>
      </c>
    </row>
    <row r="666" spans="1:2" x14ac:dyDescent="0.2">
      <c r="A666" s="3">
        <v>24654</v>
      </c>
      <c r="B666" s="8">
        <v>33.4</v>
      </c>
    </row>
    <row r="667" spans="1:2" x14ac:dyDescent="0.2">
      <c r="A667" s="3">
        <v>24685</v>
      </c>
      <c r="B667" s="8">
        <v>33.5</v>
      </c>
    </row>
    <row r="668" spans="1:2" x14ac:dyDescent="0.2">
      <c r="A668" s="3">
        <v>24716</v>
      </c>
      <c r="B668" s="8">
        <v>33.6</v>
      </c>
    </row>
    <row r="669" spans="1:2" x14ac:dyDescent="0.2">
      <c r="A669" s="3">
        <v>24746</v>
      </c>
      <c r="B669" s="8">
        <v>33.700000000000003</v>
      </c>
    </row>
    <row r="670" spans="1:2" x14ac:dyDescent="0.2">
      <c r="A670" s="3">
        <v>24777</v>
      </c>
      <c r="B670" s="8">
        <v>33.799999999999997</v>
      </c>
    </row>
    <row r="671" spans="1:2" x14ac:dyDescent="0.2">
      <c r="A671" s="3">
        <v>24807</v>
      </c>
      <c r="B671" s="8">
        <v>33.9</v>
      </c>
    </row>
    <row r="672" spans="1:2" x14ac:dyDescent="0.2">
      <c r="A672" s="3">
        <v>24838</v>
      </c>
      <c r="B672" s="8">
        <v>34.1</v>
      </c>
    </row>
    <row r="673" spans="1:2" x14ac:dyDescent="0.2">
      <c r="A673" s="3">
        <v>24869</v>
      </c>
      <c r="B673" s="8">
        <v>34.200000000000003</v>
      </c>
    </row>
    <row r="674" spans="1:2" x14ac:dyDescent="0.2">
      <c r="A674" s="3">
        <v>24898</v>
      </c>
      <c r="B674" s="8">
        <v>34.299999999999997</v>
      </c>
    </row>
    <row r="675" spans="1:2" x14ac:dyDescent="0.2">
      <c r="A675" s="3">
        <v>24929</v>
      </c>
      <c r="B675" s="8">
        <v>34.4</v>
      </c>
    </row>
    <row r="676" spans="1:2" x14ac:dyDescent="0.2">
      <c r="A676" s="3">
        <v>24959</v>
      </c>
      <c r="B676" s="8">
        <v>34.5</v>
      </c>
    </row>
    <row r="677" spans="1:2" x14ac:dyDescent="0.2">
      <c r="A677" s="3">
        <v>24990</v>
      </c>
      <c r="B677" s="8">
        <v>34.700000000000003</v>
      </c>
    </row>
    <row r="678" spans="1:2" x14ac:dyDescent="0.2">
      <c r="A678" s="3">
        <v>25020</v>
      </c>
      <c r="B678" s="8">
        <v>34.9</v>
      </c>
    </row>
    <row r="679" spans="1:2" x14ac:dyDescent="0.2">
      <c r="A679" s="3">
        <v>25051</v>
      </c>
      <c r="B679" s="8">
        <v>35</v>
      </c>
    </row>
    <row r="680" spans="1:2" x14ac:dyDescent="0.2">
      <c r="A680" s="3">
        <v>25082</v>
      </c>
      <c r="B680" s="8">
        <v>35.1</v>
      </c>
    </row>
    <row r="681" spans="1:2" x14ac:dyDescent="0.2">
      <c r="A681" s="3">
        <v>25112</v>
      </c>
      <c r="B681" s="8">
        <v>35.299999999999997</v>
      </c>
    </row>
    <row r="682" spans="1:2" x14ac:dyDescent="0.2">
      <c r="A682" s="3">
        <v>25143</v>
      </c>
      <c r="B682" s="8">
        <v>35.4</v>
      </c>
    </row>
    <row r="683" spans="1:2" x14ac:dyDescent="0.2">
      <c r="A683" s="3">
        <v>25173</v>
      </c>
      <c r="B683" s="8">
        <v>35.5</v>
      </c>
    </row>
    <row r="684" spans="1:2" x14ac:dyDescent="0.2">
      <c r="A684" s="3">
        <v>25204</v>
      </c>
      <c r="B684" s="8">
        <v>35.6</v>
      </c>
    </row>
    <row r="685" spans="1:2" x14ac:dyDescent="0.2">
      <c r="A685" s="3">
        <v>25235</v>
      </c>
      <c r="B685" s="8">
        <v>35.799999999999997</v>
      </c>
    </row>
    <row r="686" spans="1:2" x14ac:dyDescent="0.2">
      <c r="A686" s="3">
        <v>25263</v>
      </c>
      <c r="B686" s="8">
        <v>36.1</v>
      </c>
    </row>
    <row r="687" spans="1:2" x14ac:dyDescent="0.2">
      <c r="A687" s="3">
        <v>25294</v>
      </c>
      <c r="B687" s="8">
        <v>36.299999999999997</v>
      </c>
    </row>
    <row r="688" spans="1:2" x14ac:dyDescent="0.2">
      <c r="A688" s="3">
        <v>25324</v>
      </c>
      <c r="B688" s="8">
        <v>36.4</v>
      </c>
    </row>
    <row r="689" spans="1:2" x14ac:dyDescent="0.2">
      <c r="A689" s="3">
        <v>25355</v>
      </c>
      <c r="B689" s="8">
        <v>36.6</v>
      </c>
    </row>
    <row r="690" spans="1:2" x14ac:dyDescent="0.2">
      <c r="A690" s="3">
        <v>25385</v>
      </c>
      <c r="B690" s="8">
        <v>36.799999999999997</v>
      </c>
    </row>
    <row r="691" spans="1:2" x14ac:dyDescent="0.2">
      <c r="A691" s="3">
        <v>25416</v>
      </c>
      <c r="B691" s="8">
        <v>37</v>
      </c>
    </row>
    <row r="692" spans="1:2" x14ac:dyDescent="0.2">
      <c r="A692" s="3">
        <v>25447</v>
      </c>
      <c r="B692" s="8">
        <v>37.1</v>
      </c>
    </row>
    <row r="693" spans="1:2" x14ac:dyDescent="0.2">
      <c r="A693" s="3">
        <v>25477</v>
      </c>
      <c r="B693" s="8">
        <v>37.299999999999997</v>
      </c>
    </row>
    <row r="694" spans="1:2" x14ac:dyDescent="0.2">
      <c r="A694" s="3">
        <v>25508</v>
      </c>
      <c r="B694" s="8">
        <v>37.5</v>
      </c>
    </row>
    <row r="695" spans="1:2" x14ac:dyDescent="0.2">
      <c r="A695" s="3">
        <v>25538</v>
      </c>
      <c r="B695" s="8">
        <v>37.700000000000003</v>
      </c>
    </row>
    <row r="696" spans="1:2" x14ac:dyDescent="0.2">
      <c r="A696" s="3">
        <v>25569</v>
      </c>
      <c r="B696" s="8">
        <v>37.799999999999997</v>
      </c>
    </row>
    <row r="697" spans="1:2" x14ac:dyDescent="0.2">
      <c r="A697" s="3">
        <v>25600</v>
      </c>
      <c r="B697" s="8">
        <v>38</v>
      </c>
    </row>
    <row r="698" spans="1:2" x14ac:dyDescent="0.2">
      <c r="A698" s="3">
        <v>25628</v>
      </c>
      <c r="B698" s="8">
        <v>38.200000000000003</v>
      </c>
    </row>
    <row r="699" spans="1:2" x14ac:dyDescent="0.2">
      <c r="A699" s="3">
        <v>25659</v>
      </c>
      <c r="B699" s="8">
        <v>38.5</v>
      </c>
    </row>
    <row r="700" spans="1:2" x14ac:dyDescent="0.2">
      <c r="A700" s="3">
        <v>25689</v>
      </c>
      <c r="B700" s="8">
        <v>38.6</v>
      </c>
    </row>
    <row r="701" spans="1:2" x14ac:dyDescent="0.2">
      <c r="A701" s="3">
        <v>25720</v>
      </c>
      <c r="B701" s="8">
        <v>38.799999999999997</v>
      </c>
    </row>
    <row r="702" spans="1:2" x14ac:dyDescent="0.2">
      <c r="A702" s="3">
        <v>25750</v>
      </c>
      <c r="B702" s="8">
        <v>39</v>
      </c>
    </row>
    <row r="703" spans="1:2" x14ac:dyDescent="0.2">
      <c r="A703" s="3">
        <v>25781</v>
      </c>
      <c r="B703" s="8">
        <v>39</v>
      </c>
    </row>
    <row r="704" spans="1:2" x14ac:dyDescent="0.2">
      <c r="A704" s="3">
        <v>25812</v>
      </c>
      <c r="B704" s="8">
        <v>39.200000000000003</v>
      </c>
    </row>
    <row r="705" spans="1:2" x14ac:dyDescent="0.2">
      <c r="A705" s="3">
        <v>25842</v>
      </c>
      <c r="B705" s="8">
        <v>39.4</v>
      </c>
    </row>
    <row r="706" spans="1:2" x14ac:dyDescent="0.2">
      <c r="A706" s="3">
        <v>25873</v>
      </c>
      <c r="B706" s="8">
        <v>39.6</v>
      </c>
    </row>
    <row r="707" spans="1:2" x14ac:dyDescent="0.2">
      <c r="A707" s="3">
        <v>25903</v>
      </c>
      <c r="B707" s="8">
        <v>39.799999999999997</v>
      </c>
    </row>
    <row r="708" spans="1:2" x14ac:dyDescent="0.2">
      <c r="A708" s="3">
        <v>25934</v>
      </c>
      <c r="B708" s="8">
        <v>39.799999999999997</v>
      </c>
    </row>
    <row r="709" spans="1:2" x14ac:dyDescent="0.2">
      <c r="A709" s="3">
        <v>25965</v>
      </c>
      <c r="B709" s="8">
        <v>39.9</v>
      </c>
    </row>
    <row r="710" spans="1:2" x14ac:dyDescent="0.2">
      <c r="A710" s="3">
        <v>25993</v>
      </c>
      <c r="B710" s="8">
        <v>40</v>
      </c>
    </row>
    <row r="711" spans="1:2" x14ac:dyDescent="0.2">
      <c r="A711" s="3">
        <v>26024</v>
      </c>
      <c r="B711" s="8">
        <v>40.1</v>
      </c>
    </row>
    <row r="712" spans="1:2" x14ac:dyDescent="0.2">
      <c r="A712" s="3">
        <v>26054</v>
      </c>
      <c r="B712" s="8">
        <v>40.299999999999997</v>
      </c>
    </row>
    <row r="713" spans="1:2" x14ac:dyDescent="0.2">
      <c r="A713" s="3">
        <v>26085</v>
      </c>
      <c r="B713" s="8">
        <v>40.6</v>
      </c>
    </row>
    <row r="714" spans="1:2" x14ac:dyDescent="0.2">
      <c r="A714" s="3">
        <v>26115</v>
      </c>
      <c r="B714" s="8">
        <v>40.700000000000003</v>
      </c>
    </row>
    <row r="715" spans="1:2" x14ac:dyDescent="0.2">
      <c r="A715" s="3">
        <v>26146</v>
      </c>
      <c r="B715" s="8">
        <v>40.799999999999997</v>
      </c>
    </row>
    <row r="716" spans="1:2" x14ac:dyDescent="0.2">
      <c r="A716" s="3">
        <v>26177</v>
      </c>
      <c r="B716" s="8">
        <v>40.799999999999997</v>
      </c>
    </row>
    <row r="717" spans="1:2" x14ac:dyDescent="0.2">
      <c r="A717" s="3">
        <v>26207</v>
      </c>
      <c r="B717" s="8">
        <v>40.9</v>
      </c>
    </row>
    <row r="718" spans="1:2" x14ac:dyDescent="0.2">
      <c r="A718" s="3">
        <v>26238</v>
      </c>
      <c r="B718" s="8">
        <v>40.9</v>
      </c>
    </row>
    <row r="719" spans="1:2" x14ac:dyDescent="0.2">
      <c r="A719" s="3">
        <v>26268</v>
      </c>
      <c r="B719" s="8">
        <v>41.1</v>
      </c>
    </row>
    <row r="720" spans="1:2" x14ac:dyDescent="0.2">
      <c r="A720" s="3">
        <v>26299</v>
      </c>
      <c r="B720" s="8">
        <v>41.1</v>
      </c>
    </row>
    <row r="721" spans="1:2" x14ac:dyDescent="0.2">
      <c r="A721" s="3">
        <v>26330</v>
      </c>
      <c r="B721" s="8">
        <v>41.3</v>
      </c>
    </row>
    <row r="722" spans="1:2" x14ac:dyDescent="0.2">
      <c r="A722" s="3">
        <v>26359</v>
      </c>
      <c r="B722" s="8">
        <v>41.4</v>
      </c>
    </row>
    <row r="723" spans="1:2" x14ac:dyDescent="0.2">
      <c r="A723" s="3">
        <v>26390</v>
      </c>
      <c r="B723" s="8">
        <v>41.5</v>
      </c>
    </row>
    <row r="724" spans="1:2" x14ac:dyDescent="0.2">
      <c r="A724" s="3">
        <v>26420</v>
      </c>
      <c r="B724" s="8">
        <v>41.6</v>
      </c>
    </row>
    <row r="725" spans="1:2" x14ac:dyDescent="0.2">
      <c r="A725" s="3">
        <v>26451</v>
      </c>
      <c r="B725" s="8">
        <v>41.7</v>
      </c>
    </row>
    <row r="726" spans="1:2" x14ac:dyDescent="0.2">
      <c r="A726" s="3">
        <v>26481</v>
      </c>
      <c r="B726" s="8">
        <v>41.9</v>
      </c>
    </row>
    <row r="727" spans="1:2" x14ac:dyDescent="0.2">
      <c r="A727" s="3">
        <v>26512</v>
      </c>
      <c r="B727" s="8">
        <v>42</v>
      </c>
    </row>
    <row r="728" spans="1:2" x14ac:dyDescent="0.2">
      <c r="A728" s="3">
        <v>26543</v>
      </c>
      <c r="B728" s="8">
        <v>42.1</v>
      </c>
    </row>
    <row r="729" spans="1:2" x14ac:dyDescent="0.2">
      <c r="A729" s="3">
        <v>26573</v>
      </c>
      <c r="B729" s="8">
        <v>42.3</v>
      </c>
    </row>
    <row r="730" spans="1:2" x14ac:dyDescent="0.2">
      <c r="A730" s="3">
        <v>26604</v>
      </c>
      <c r="B730" s="8">
        <v>42.4</v>
      </c>
    </row>
    <row r="731" spans="1:2" x14ac:dyDescent="0.2">
      <c r="A731" s="3">
        <v>26634</v>
      </c>
      <c r="B731" s="8">
        <v>42.5</v>
      </c>
    </row>
    <row r="732" spans="1:2" x14ac:dyDescent="0.2">
      <c r="A732" s="3">
        <v>26665</v>
      </c>
      <c r="B732" s="8">
        <v>42.6</v>
      </c>
    </row>
    <row r="733" spans="1:2" x14ac:dyDescent="0.2">
      <c r="A733" s="3">
        <v>26696</v>
      </c>
      <c r="B733" s="8">
        <v>42.9</v>
      </c>
    </row>
    <row r="734" spans="1:2" x14ac:dyDescent="0.2">
      <c r="A734" s="3">
        <v>26724</v>
      </c>
      <c r="B734" s="8">
        <v>43.3</v>
      </c>
    </row>
    <row r="735" spans="1:2" x14ac:dyDescent="0.2">
      <c r="A735" s="3">
        <v>26755</v>
      </c>
      <c r="B735" s="8">
        <v>43.6</v>
      </c>
    </row>
    <row r="736" spans="1:2" x14ac:dyDescent="0.2">
      <c r="A736" s="3">
        <v>26785</v>
      </c>
      <c r="B736" s="8">
        <v>43.9</v>
      </c>
    </row>
    <row r="737" spans="1:2" x14ac:dyDescent="0.2">
      <c r="A737" s="3">
        <v>26816</v>
      </c>
      <c r="B737" s="8">
        <v>44.2</v>
      </c>
    </row>
    <row r="738" spans="1:2" x14ac:dyDescent="0.2">
      <c r="A738" s="3">
        <v>26846</v>
      </c>
      <c r="B738" s="8">
        <v>44.3</v>
      </c>
    </row>
    <row r="739" spans="1:2" x14ac:dyDescent="0.2">
      <c r="A739" s="3">
        <v>26877</v>
      </c>
      <c r="B739" s="8">
        <v>45.1</v>
      </c>
    </row>
    <row r="740" spans="1:2" x14ac:dyDescent="0.2">
      <c r="A740" s="3">
        <v>26908</v>
      </c>
      <c r="B740" s="8">
        <v>45.2</v>
      </c>
    </row>
    <row r="741" spans="1:2" x14ac:dyDescent="0.2">
      <c r="A741" s="3">
        <v>26938</v>
      </c>
      <c r="B741" s="8">
        <v>45.6</v>
      </c>
    </row>
    <row r="742" spans="1:2" x14ac:dyDescent="0.2">
      <c r="A742" s="3">
        <v>26969</v>
      </c>
      <c r="B742" s="8">
        <v>45.9</v>
      </c>
    </row>
    <row r="743" spans="1:2" x14ac:dyDescent="0.2">
      <c r="A743" s="3">
        <v>26999</v>
      </c>
      <c r="B743" s="8">
        <v>46.2</v>
      </c>
    </row>
    <row r="744" spans="1:2" x14ac:dyDescent="0.2">
      <c r="A744" s="3">
        <v>27030</v>
      </c>
      <c r="B744" s="8">
        <v>46.6</v>
      </c>
    </row>
    <row r="745" spans="1:2" x14ac:dyDescent="0.2">
      <c r="A745" s="3">
        <v>27061</v>
      </c>
      <c r="B745" s="8">
        <v>47.2</v>
      </c>
    </row>
    <row r="746" spans="1:2" x14ac:dyDescent="0.2">
      <c r="A746" s="3">
        <v>27089</v>
      </c>
      <c r="B746" s="8">
        <v>47.8</v>
      </c>
    </row>
    <row r="747" spans="1:2" x14ac:dyDescent="0.2">
      <c r="A747" s="3">
        <v>27120</v>
      </c>
      <c r="B747" s="8">
        <v>48</v>
      </c>
    </row>
    <row r="748" spans="1:2" x14ac:dyDescent="0.2">
      <c r="A748" s="3">
        <v>27150</v>
      </c>
      <c r="B748" s="8">
        <v>48.6</v>
      </c>
    </row>
    <row r="749" spans="1:2" x14ac:dyDescent="0.2">
      <c r="A749" s="3">
        <v>27181</v>
      </c>
      <c r="B749" s="8">
        <v>49</v>
      </c>
    </row>
    <row r="750" spans="1:2" x14ac:dyDescent="0.2">
      <c r="A750" s="3">
        <v>27211</v>
      </c>
      <c r="B750" s="8">
        <v>49.4</v>
      </c>
    </row>
    <row r="751" spans="1:2" x14ac:dyDescent="0.2">
      <c r="A751" s="3">
        <v>27242</v>
      </c>
      <c r="B751" s="8">
        <v>50</v>
      </c>
    </row>
    <row r="752" spans="1:2" x14ac:dyDescent="0.2">
      <c r="A752" s="3">
        <v>27273</v>
      </c>
      <c r="B752" s="8">
        <v>50.6</v>
      </c>
    </row>
    <row r="753" spans="1:2" x14ac:dyDescent="0.2">
      <c r="A753" s="3">
        <v>27303</v>
      </c>
      <c r="B753" s="8">
        <v>51.1</v>
      </c>
    </row>
    <row r="754" spans="1:2" x14ac:dyDescent="0.2">
      <c r="A754" s="3">
        <v>27334</v>
      </c>
      <c r="B754" s="8">
        <v>51.5</v>
      </c>
    </row>
    <row r="755" spans="1:2" x14ac:dyDescent="0.2">
      <c r="A755" s="3">
        <v>27364</v>
      </c>
      <c r="B755" s="8">
        <v>51.9</v>
      </c>
    </row>
    <row r="756" spans="1:2" x14ac:dyDescent="0.2">
      <c r="A756" s="3">
        <v>27395</v>
      </c>
      <c r="B756" s="8">
        <v>52.1</v>
      </c>
    </row>
    <row r="757" spans="1:2" x14ac:dyDescent="0.2">
      <c r="A757" s="3">
        <v>27426</v>
      </c>
      <c r="B757" s="8">
        <v>52.5</v>
      </c>
    </row>
    <row r="758" spans="1:2" x14ac:dyDescent="0.2">
      <c r="A758" s="3">
        <v>27454</v>
      </c>
      <c r="B758" s="8">
        <v>52.7</v>
      </c>
    </row>
    <row r="759" spans="1:2" x14ac:dyDescent="0.2">
      <c r="A759" s="3">
        <v>27485</v>
      </c>
      <c r="B759" s="8">
        <v>52.9</v>
      </c>
    </row>
    <row r="760" spans="1:2" x14ac:dyDescent="0.2">
      <c r="A760" s="3">
        <v>27515</v>
      </c>
      <c r="B760" s="8">
        <v>53.2</v>
      </c>
    </row>
    <row r="761" spans="1:2" x14ac:dyDescent="0.2">
      <c r="A761" s="3">
        <v>27546</v>
      </c>
      <c r="B761" s="8">
        <v>53.6</v>
      </c>
    </row>
    <row r="762" spans="1:2" x14ac:dyDescent="0.2">
      <c r="A762" s="3">
        <v>27576</v>
      </c>
      <c r="B762" s="8">
        <v>54.2</v>
      </c>
    </row>
    <row r="763" spans="1:2" x14ac:dyDescent="0.2">
      <c r="A763" s="3">
        <v>27607</v>
      </c>
      <c r="B763" s="8">
        <v>54.3</v>
      </c>
    </row>
    <row r="764" spans="1:2" x14ac:dyDescent="0.2">
      <c r="A764" s="3">
        <v>27638</v>
      </c>
      <c r="B764" s="8">
        <v>54.6</v>
      </c>
    </row>
    <row r="765" spans="1:2" x14ac:dyDescent="0.2">
      <c r="A765" s="3">
        <v>27668</v>
      </c>
      <c r="B765" s="8">
        <v>54.9</v>
      </c>
    </row>
    <row r="766" spans="1:2" x14ac:dyDescent="0.2">
      <c r="A766" s="3">
        <v>27699</v>
      </c>
      <c r="B766" s="8">
        <v>55.3</v>
      </c>
    </row>
    <row r="767" spans="1:2" x14ac:dyDescent="0.2">
      <c r="A767" s="3">
        <v>27729</v>
      </c>
      <c r="B767" s="8">
        <v>55.5</v>
      </c>
    </row>
    <row r="768" spans="1:2" x14ac:dyDescent="0.2">
      <c r="A768" s="3">
        <v>27760</v>
      </c>
      <c r="B768" s="8">
        <v>55.6</v>
      </c>
    </row>
    <row r="769" spans="1:2" x14ac:dyDescent="0.2">
      <c r="A769" s="3">
        <v>27791</v>
      </c>
      <c r="B769" s="8">
        <v>55.8</v>
      </c>
    </row>
    <row r="770" spans="1:2" x14ac:dyDescent="0.2">
      <c r="A770" s="3">
        <v>27820</v>
      </c>
      <c r="B770" s="8">
        <v>55.9</v>
      </c>
    </row>
    <row r="771" spans="1:2" x14ac:dyDescent="0.2">
      <c r="A771" s="3">
        <v>27851</v>
      </c>
      <c r="B771" s="8">
        <v>56.1</v>
      </c>
    </row>
    <row r="772" spans="1:2" x14ac:dyDescent="0.2">
      <c r="A772" s="3">
        <v>27881</v>
      </c>
      <c r="B772" s="8">
        <v>56.5</v>
      </c>
    </row>
    <row r="773" spans="1:2" x14ac:dyDescent="0.2">
      <c r="A773" s="3">
        <v>27912</v>
      </c>
      <c r="B773" s="8">
        <v>56.8</v>
      </c>
    </row>
    <row r="774" spans="1:2" x14ac:dyDescent="0.2">
      <c r="A774" s="3">
        <v>27942</v>
      </c>
      <c r="B774" s="8">
        <v>57.1</v>
      </c>
    </row>
    <row r="775" spans="1:2" x14ac:dyDescent="0.2">
      <c r="A775" s="3">
        <v>27973</v>
      </c>
      <c r="B775" s="8">
        <v>57.4</v>
      </c>
    </row>
    <row r="776" spans="1:2" x14ac:dyDescent="0.2">
      <c r="A776" s="3">
        <v>28004</v>
      </c>
      <c r="B776" s="8">
        <v>57.6</v>
      </c>
    </row>
    <row r="777" spans="1:2" x14ac:dyDescent="0.2">
      <c r="A777" s="3">
        <v>28034</v>
      </c>
      <c r="B777" s="8">
        <v>57.9</v>
      </c>
    </row>
    <row r="778" spans="1:2" x14ac:dyDescent="0.2">
      <c r="A778" s="3">
        <v>28065</v>
      </c>
      <c r="B778" s="8">
        <v>58</v>
      </c>
    </row>
    <row r="779" spans="1:2" x14ac:dyDescent="0.2">
      <c r="A779" s="3">
        <v>28095</v>
      </c>
      <c r="B779" s="8">
        <v>58.2</v>
      </c>
    </row>
    <row r="780" spans="1:2" x14ac:dyDescent="0.2">
      <c r="A780" s="3">
        <v>28126</v>
      </c>
      <c r="B780" s="8">
        <v>58.5</v>
      </c>
    </row>
    <row r="781" spans="1:2" x14ac:dyDescent="0.2">
      <c r="A781" s="3">
        <v>28157</v>
      </c>
      <c r="B781" s="8">
        <v>59.1</v>
      </c>
    </row>
    <row r="782" spans="1:2" x14ac:dyDescent="0.2">
      <c r="A782" s="3">
        <v>28185</v>
      </c>
      <c r="B782" s="8">
        <v>59.5</v>
      </c>
    </row>
    <row r="783" spans="1:2" x14ac:dyDescent="0.2">
      <c r="A783" s="3">
        <v>28216</v>
      </c>
      <c r="B783" s="8">
        <v>60</v>
      </c>
    </row>
    <row r="784" spans="1:2" x14ac:dyDescent="0.2">
      <c r="A784" s="3">
        <v>28246</v>
      </c>
      <c r="B784" s="8">
        <v>60.3</v>
      </c>
    </row>
    <row r="785" spans="1:2" x14ac:dyDescent="0.2">
      <c r="A785" s="3">
        <v>28277</v>
      </c>
      <c r="B785" s="8">
        <v>60.7</v>
      </c>
    </row>
    <row r="786" spans="1:2" x14ac:dyDescent="0.2">
      <c r="A786" s="3">
        <v>28307</v>
      </c>
      <c r="B786" s="8">
        <v>61</v>
      </c>
    </row>
    <row r="787" spans="1:2" x14ac:dyDescent="0.2">
      <c r="A787" s="3">
        <v>28338</v>
      </c>
      <c r="B787" s="8">
        <v>61.2</v>
      </c>
    </row>
    <row r="788" spans="1:2" x14ac:dyDescent="0.2">
      <c r="A788" s="3">
        <v>28369</v>
      </c>
      <c r="B788" s="8">
        <v>61.4</v>
      </c>
    </row>
    <row r="789" spans="1:2" x14ac:dyDescent="0.2">
      <c r="A789" s="3">
        <v>28399</v>
      </c>
      <c r="B789" s="8">
        <v>61.6</v>
      </c>
    </row>
    <row r="790" spans="1:2" x14ac:dyDescent="0.2">
      <c r="A790" s="3">
        <v>28430</v>
      </c>
      <c r="B790" s="8">
        <v>61.9</v>
      </c>
    </row>
    <row r="791" spans="1:2" x14ac:dyDescent="0.2">
      <c r="A791" s="3">
        <v>28460</v>
      </c>
      <c r="B791" s="8">
        <v>62.1</v>
      </c>
    </row>
    <row r="792" spans="1:2" x14ac:dyDescent="0.2">
      <c r="A792" s="3">
        <v>28491</v>
      </c>
      <c r="B792" s="8">
        <v>62.5</v>
      </c>
    </row>
    <row r="793" spans="1:2" x14ac:dyDescent="0.2">
      <c r="A793" s="3">
        <v>28522</v>
      </c>
      <c r="B793" s="8">
        <v>62.9</v>
      </c>
    </row>
    <row r="794" spans="1:2" x14ac:dyDescent="0.2">
      <c r="A794" s="3">
        <v>28550</v>
      </c>
      <c r="B794" s="8">
        <v>63.4</v>
      </c>
    </row>
    <row r="795" spans="1:2" x14ac:dyDescent="0.2">
      <c r="A795" s="3">
        <v>28581</v>
      </c>
      <c r="B795" s="8">
        <v>63.9</v>
      </c>
    </row>
    <row r="796" spans="1:2" x14ac:dyDescent="0.2">
      <c r="A796" s="3">
        <v>28611</v>
      </c>
      <c r="B796" s="8">
        <v>64.5</v>
      </c>
    </row>
    <row r="797" spans="1:2" x14ac:dyDescent="0.2">
      <c r="A797" s="3">
        <v>28642</v>
      </c>
      <c r="B797" s="8">
        <v>65.2</v>
      </c>
    </row>
    <row r="798" spans="1:2" x14ac:dyDescent="0.2">
      <c r="A798" s="3">
        <v>28672</v>
      </c>
      <c r="B798" s="8">
        <v>65.7</v>
      </c>
    </row>
    <row r="799" spans="1:2" x14ac:dyDescent="0.2">
      <c r="A799" s="3">
        <v>28703</v>
      </c>
      <c r="B799" s="8">
        <v>66</v>
      </c>
    </row>
    <row r="800" spans="1:2" x14ac:dyDescent="0.2">
      <c r="A800" s="3">
        <v>28734</v>
      </c>
      <c r="B800" s="8">
        <v>66.5</v>
      </c>
    </row>
    <row r="801" spans="1:2" x14ac:dyDescent="0.2">
      <c r="A801" s="3">
        <v>28764</v>
      </c>
      <c r="B801" s="8">
        <v>67.099999999999994</v>
      </c>
    </row>
    <row r="802" spans="1:2" x14ac:dyDescent="0.2">
      <c r="A802" s="3">
        <v>28795</v>
      </c>
      <c r="B802" s="8">
        <v>67.400000000000006</v>
      </c>
    </row>
    <row r="803" spans="1:2" x14ac:dyDescent="0.2">
      <c r="A803" s="3">
        <v>28825</v>
      </c>
      <c r="B803" s="8">
        <v>67.7</v>
      </c>
    </row>
    <row r="804" spans="1:2" x14ac:dyDescent="0.2">
      <c r="A804" s="3">
        <v>28856</v>
      </c>
      <c r="B804" s="8">
        <v>68.3</v>
      </c>
    </row>
    <row r="805" spans="1:2" x14ac:dyDescent="0.2">
      <c r="A805" s="3">
        <v>28887</v>
      </c>
      <c r="B805" s="8">
        <v>69.099999999999994</v>
      </c>
    </row>
    <row r="806" spans="1:2" x14ac:dyDescent="0.2">
      <c r="A806" s="3">
        <v>28915</v>
      </c>
      <c r="B806" s="8">
        <v>69.8</v>
      </c>
    </row>
    <row r="807" spans="1:2" x14ac:dyDescent="0.2">
      <c r="A807" s="3">
        <v>28946</v>
      </c>
      <c r="B807" s="8">
        <v>70.599999999999994</v>
      </c>
    </row>
    <row r="808" spans="1:2" x14ac:dyDescent="0.2">
      <c r="A808" s="3">
        <v>28976</v>
      </c>
      <c r="B808" s="8">
        <v>71.5</v>
      </c>
    </row>
    <row r="809" spans="1:2" x14ac:dyDescent="0.2">
      <c r="A809" s="3">
        <v>29007</v>
      </c>
      <c r="B809" s="8">
        <v>72.3</v>
      </c>
    </row>
    <row r="810" spans="1:2" x14ac:dyDescent="0.2">
      <c r="A810" s="3">
        <v>29037</v>
      </c>
      <c r="B810" s="8">
        <v>73.099999999999994</v>
      </c>
    </row>
    <row r="811" spans="1:2" x14ac:dyDescent="0.2">
      <c r="A811" s="3">
        <v>29068</v>
      </c>
      <c r="B811" s="8">
        <v>73.8</v>
      </c>
    </row>
    <row r="812" spans="1:2" x14ac:dyDescent="0.2">
      <c r="A812" s="3">
        <v>29099</v>
      </c>
      <c r="B812" s="8">
        <v>74.599999999999994</v>
      </c>
    </row>
    <row r="813" spans="1:2" x14ac:dyDescent="0.2">
      <c r="A813" s="3">
        <v>29129</v>
      </c>
      <c r="B813" s="8">
        <v>75.2</v>
      </c>
    </row>
    <row r="814" spans="1:2" x14ac:dyDescent="0.2">
      <c r="A814" s="3">
        <v>29160</v>
      </c>
      <c r="B814" s="8">
        <v>75.900000000000006</v>
      </c>
    </row>
    <row r="815" spans="1:2" x14ac:dyDescent="0.2">
      <c r="A815" s="3">
        <v>29190</v>
      </c>
      <c r="B815" s="8">
        <v>76.7</v>
      </c>
    </row>
    <row r="816" spans="1:2" x14ac:dyDescent="0.2">
      <c r="A816" s="3">
        <v>29221</v>
      </c>
      <c r="B816" s="8">
        <v>77.8</v>
      </c>
    </row>
    <row r="817" spans="1:2" x14ac:dyDescent="0.2">
      <c r="A817" s="3">
        <v>29252</v>
      </c>
      <c r="B817" s="8">
        <v>78.900000000000006</v>
      </c>
    </row>
    <row r="818" spans="1:2" x14ac:dyDescent="0.2">
      <c r="A818" s="3">
        <v>29281</v>
      </c>
      <c r="B818" s="8">
        <v>80.099999999999994</v>
      </c>
    </row>
    <row r="819" spans="1:2" x14ac:dyDescent="0.2">
      <c r="A819" s="3">
        <v>29312</v>
      </c>
      <c r="B819" s="8">
        <v>81</v>
      </c>
    </row>
    <row r="820" spans="1:2" x14ac:dyDescent="0.2">
      <c r="A820" s="3">
        <v>29342</v>
      </c>
      <c r="B820" s="8">
        <v>81.8</v>
      </c>
    </row>
    <row r="821" spans="1:2" x14ac:dyDescent="0.2">
      <c r="A821" s="3">
        <v>29373</v>
      </c>
      <c r="B821" s="8">
        <v>82.7</v>
      </c>
    </row>
    <row r="822" spans="1:2" x14ac:dyDescent="0.2">
      <c r="A822" s="3">
        <v>29403</v>
      </c>
      <c r="B822" s="8">
        <v>82.7</v>
      </c>
    </row>
    <row r="823" spans="1:2" x14ac:dyDescent="0.2">
      <c r="A823" s="3">
        <v>29434</v>
      </c>
      <c r="B823" s="8">
        <v>83.3</v>
      </c>
    </row>
    <row r="824" spans="1:2" x14ac:dyDescent="0.2">
      <c r="A824" s="3">
        <v>29465</v>
      </c>
      <c r="B824" s="8">
        <v>84</v>
      </c>
    </row>
    <row r="825" spans="1:2" x14ac:dyDescent="0.2">
      <c r="A825" s="3">
        <v>29495</v>
      </c>
      <c r="B825" s="8">
        <v>84.8</v>
      </c>
    </row>
    <row r="826" spans="1:2" x14ac:dyDescent="0.2">
      <c r="A826" s="3">
        <v>29526</v>
      </c>
      <c r="B826" s="8">
        <v>85.5</v>
      </c>
    </row>
    <row r="827" spans="1:2" x14ac:dyDescent="0.2">
      <c r="A827" s="3">
        <v>29556</v>
      </c>
      <c r="B827" s="8">
        <v>86.3</v>
      </c>
    </row>
    <row r="828" spans="1:2" x14ac:dyDescent="0.2">
      <c r="A828" s="3">
        <v>29587</v>
      </c>
      <c r="B828" s="8">
        <v>87</v>
      </c>
    </row>
    <row r="829" spans="1:2" x14ac:dyDescent="0.2">
      <c r="A829" s="3">
        <v>29618</v>
      </c>
      <c r="B829" s="8">
        <v>87.9</v>
      </c>
    </row>
    <row r="830" spans="1:2" x14ac:dyDescent="0.2">
      <c r="A830" s="3">
        <v>29646</v>
      </c>
      <c r="B830" s="8">
        <v>88.5</v>
      </c>
    </row>
    <row r="831" spans="1:2" x14ac:dyDescent="0.2">
      <c r="A831" s="3">
        <v>29677</v>
      </c>
      <c r="B831" s="8">
        <v>89.1</v>
      </c>
    </row>
    <row r="832" spans="1:2" x14ac:dyDescent="0.2">
      <c r="A832" s="3">
        <v>29707</v>
      </c>
      <c r="B832" s="8">
        <v>89.8</v>
      </c>
    </row>
    <row r="833" spans="1:2" x14ac:dyDescent="0.2">
      <c r="A833" s="3">
        <v>29738</v>
      </c>
      <c r="B833" s="8">
        <v>90.6</v>
      </c>
    </row>
    <row r="834" spans="1:2" x14ac:dyDescent="0.2">
      <c r="A834" s="3">
        <v>29768</v>
      </c>
      <c r="B834" s="8">
        <v>91.6</v>
      </c>
    </row>
    <row r="835" spans="1:2" x14ac:dyDescent="0.2">
      <c r="A835" s="3">
        <v>29799</v>
      </c>
      <c r="B835" s="8">
        <v>92.3</v>
      </c>
    </row>
    <row r="836" spans="1:2" x14ac:dyDescent="0.2">
      <c r="A836" s="3">
        <v>29830</v>
      </c>
      <c r="B836" s="8">
        <v>93.2</v>
      </c>
    </row>
    <row r="837" spans="1:2" x14ac:dyDescent="0.2">
      <c r="A837" s="3">
        <v>29860</v>
      </c>
      <c r="B837" s="8">
        <v>93.4</v>
      </c>
    </row>
    <row r="838" spans="1:2" x14ac:dyDescent="0.2">
      <c r="A838" s="3">
        <v>29891</v>
      </c>
      <c r="B838" s="8">
        <v>93.7</v>
      </c>
    </row>
    <row r="839" spans="1:2" x14ac:dyDescent="0.2">
      <c r="A839" s="3">
        <v>29921</v>
      </c>
      <c r="B839" s="8">
        <v>94</v>
      </c>
    </row>
    <row r="840" spans="1:2" x14ac:dyDescent="0.2">
      <c r="A840" s="3">
        <v>29952</v>
      </c>
      <c r="B840" s="8">
        <v>94.3</v>
      </c>
    </row>
    <row r="841" spans="1:2" x14ac:dyDescent="0.2">
      <c r="A841" s="3">
        <v>29983</v>
      </c>
      <c r="B841" s="8">
        <v>94.6</v>
      </c>
    </row>
    <row r="842" spans="1:2" x14ac:dyDescent="0.2">
      <c r="A842" s="3">
        <v>30011</v>
      </c>
      <c r="B842" s="8">
        <v>94.5</v>
      </c>
    </row>
    <row r="843" spans="1:2" x14ac:dyDescent="0.2">
      <c r="A843" s="3">
        <v>30042</v>
      </c>
      <c r="B843" s="8">
        <v>94.9</v>
      </c>
    </row>
    <row r="844" spans="1:2" x14ac:dyDescent="0.2">
      <c r="A844" s="3">
        <v>30072</v>
      </c>
      <c r="B844" s="8">
        <v>95.8</v>
      </c>
    </row>
    <row r="845" spans="1:2" x14ac:dyDescent="0.2">
      <c r="A845" s="3">
        <v>30103</v>
      </c>
      <c r="B845" s="8">
        <v>97</v>
      </c>
    </row>
    <row r="846" spans="1:2" x14ac:dyDescent="0.2">
      <c r="A846" s="3">
        <v>30133</v>
      </c>
      <c r="B846" s="8">
        <v>97.5</v>
      </c>
    </row>
    <row r="847" spans="1:2" x14ac:dyDescent="0.2">
      <c r="A847" s="3">
        <v>30164</v>
      </c>
      <c r="B847" s="8">
        <v>97.7</v>
      </c>
    </row>
    <row r="848" spans="1:2" x14ac:dyDescent="0.2">
      <c r="A848" s="3">
        <v>30195</v>
      </c>
      <c r="B848" s="8">
        <v>97.9</v>
      </c>
    </row>
    <row r="849" spans="1:2" x14ac:dyDescent="0.2">
      <c r="A849" s="3">
        <v>30225</v>
      </c>
      <c r="B849" s="8">
        <v>98.2</v>
      </c>
    </row>
    <row r="850" spans="1:2" x14ac:dyDescent="0.2">
      <c r="A850" s="3">
        <v>30256</v>
      </c>
      <c r="B850" s="8">
        <v>98</v>
      </c>
    </row>
    <row r="851" spans="1:2" x14ac:dyDescent="0.2">
      <c r="A851" s="3">
        <v>30286</v>
      </c>
      <c r="B851" s="8">
        <v>97.6</v>
      </c>
    </row>
    <row r="852" spans="1:2" x14ac:dyDescent="0.2">
      <c r="A852" s="3">
        <v>30317</v>
      </c>
      <c r="B852" s="8">
        <v>97.8</v>
      </c>
    </row>
    <row r="853" spans="1:2" x14ac:dyDescent="0.2">
      <c r="A853" s="3">
        <v>30348</v>
      </c>
      <c r="B853" s="8">
        <v>97.9</v>
      </c>
    </row>
    <row r="854" spans="1:2" x14ac:dyDescent="0.2">
      <c r="A854" s="3">
        <v>30376</v>
      </c>
      <c r="B854" s="8">
        <v>97.9</v>
      </c>
    </row>
    <row r="855" spans="1:2" x14ac:dyDescent="0.2">
      <c r="A855" s="3">
        <v>30407</v>
      </c>
      <c r="B855" s="8">
        <v>98.6</v>
      </c>
    </row>
    <row r="856" spans="1:2" x14ac:dyDescent="0.2">
      <c r="A856" s="3">
        <v>30437</v>
      </c>
      <c r="B856" s="8">
        <v>99.2</v>
      </c>
    </row>
    <row r="857" spans="1:2" x14ac:dyDescent="0.2">
      <c r="A857" s="3">
        <v>30468</v>
      </c>
      <c r="B857" s="8">
        <v>99.5</v>
      </c>
    </row>
    <row r="858" spans="1:2" x14ac:dyDescent="0.2">
      <c r="A858" s="3">
        <v>30498</v>
      </c>
      <c r="B858" s="8">
        <v>99.9</v>
      </c>
    </row>
    <row r="859" spans="1:2" x14ac:dyDescent="0.2">
      <c r="A859" s="3">
        <v>30529</v>
      </c>
      <c r="B859" s="8">
        <v>100.2</v>
      </c>
    </row>
    <row r="860" spans="1:2" x14ac:dyDescent="0.2">
      <c r="A860" s="3">
        <v>30560</v>
      </c>
      <c r="B860" s="8">
        <v>100.7</v>
      </c>
    </row>
    <row r="861" spans="1:2" x14ac:dyDescent="0.2">
      <c r="A861" s="3">
        <v>30590</v>
      </c>
      <c r="B861" s="8">
        <v>101</v>
      </c>
    </row>
    <row r="862" spans="1:2" x14ac:dyDescent="0.2">
      <c r="A862" s="3">
        <v>30621</v>
      </c>
      <c r="B862" s="8">
        <v>101.2</v>
      </c>
    </row>
    <row r="863" spans="1:2" x14ac:dyDescent="0.2">
      <c r="A863" s="3">
        <v>30651</v>
      </c>
      <c r="B863" s="8">
        <v>101.3</v>
      </c>
    </row>
    <row r="864" spans="1:2" x14ac:dyDescent="0.2">
      <c r="A864" s="3">
        <v>30682</v>
      </c>
      <c r="B864" s="8">
        <v>101.9</v>
      </c>
    </row>
    <row r="865" spans="1:2" x14ac:dyDescent="0.2">
      <c r="A865" s="3">
        <v>30713</v>
      </c>
      <c r="B865" s="8">
        <v>102.4</v>
      </c>
    </row>
    <row r="866" spans="1:2" x14ac:dyDescent="0.2">
      <c r="A866" s="3">
        <v>30742</v>
      </c>
      <c r="B866" s="8">
        <v>102.6</v>
      </c>
    </row>
    <row r="867" spans="1:2" x14ac:dyDescent="0.2">
      <c r="A867" s="3">
        <v>30773</v>
      </c>
      <c r="B867" s="8">
        <v>103.1</v>
      </c>
    </row>
    <row r="868" spans="1:2" x14ac:dyDescent="0.2">
      <c r="A868" s="3">
        <v>30803</v>
      </c>
      <c r="B868" s="8">
        <v>103.4</v>
      </c>
    </row>
    <row r="869" spans="1:2" x14ac:dyDescent="0.2">
      <c r="A869" s="3">
        <v>30834</v>
      </c>
      <c r="B869" s="8">
        <v>103.7</v>
      </c>
    </row>
    <row r="870" spans="1:2" x14ac:dyDescent="0.2">
      <c r="A870" s="3">
        <v>30864</v>
      </c>
      <c r="B870" s="8">
        <v>104.1</v>
      </c>
    </row>
    <row r="871" spans="1:2" x14ac:dyDescent="0.2">
      <c r="A871" s="3">
        <v>30895</v>
      </c>
      <c r="B871" s="8">
        <v>104.5</v>
      </c>
    </row>
    <row r="872" spans="1:2" x14ac:dyDescent="0.2">
      <c r="A872" s="3">
        <v>30926</v>
      </c>
      <c r="B872" s="8">
        <v>105</v>
      </c>
    </row>
    <row r="873" spans="1:2" x14ac:dyDescent="0.2">
      <c r="A873" s="3">
        <v>30956</v>
      </c>
      <c r="B873" s="8">
        <v>105.3</v>
      </c>
    </row>
    <row r="874" spans="1:2" x14ac:dyDescent="0.2">
      <c r="A874" s="3">
        <v>30987</v>
      </c>
      <c r="B874" s="8">
        <v>105.3</v>
      </c>
    </row>
    <row r="875" spans="1:2" x14ac:dyDescent="0.2">
      <c r="A875" s="3">
        <v>31017</v>
      </c>
      <c r="B875" s="8">
        <v>105.3</v>
      </c>
    </row>
    <row r="876" spans="1:2" x14ac:dyDescent="0.2">
      <c r="A876" s="3">
        <v>31048</v>
      </c>
      <c r="B876" s="8">
        <v>105.5</v>
      </c>
    </row>
    <row r="877" spans="1:2" x14ac:dyDescent="0.2">
      <c r="A877" s="3">
        <v>31079</v>
      </c>
      <c r="B877" s="8">
        <v>106</v>
      </c>
    </row>
    <row r="878" spans="1:2" x14ac:dyDescent="0.2">
      <c r="A878" s="3">
        <v>31107</v>
      </c>
      <c r="B878" s="8">
        <v>106.4</v>
      </c>
    </row>
    <row r="879" spans="1:2" x14ac:dyDescent="0.2">
      <c r="A879" s="3">
        <v>31138</v>
      </c>
      <c r="B879" s="8">
        <v>106.9</v>
      </c>
    </row>
    <row r="880" spans="1:2" x14ac:dyDescent="0.2">
      <c r="A880" s="3">
        <v>31168</v>
      </c>
      <c r="B880" s="8">
        <v>107.3</v>
      </c>
    </row>
    <row r="881" spans="1:2" x14ac:dyDescent="0.2">
      <c r="A881" s="3">
        <v>31199</v>
      </c>
      <c r="B881" s="8">
        <v>107.6</v>
      </c>
    </row>
    <row r="882" spans="1:2" x14ac:dyDescent="0.2">
      <c r="A882" s="3">
        <v>31229</v>
      </c>
      <c r="B882" s="8">
        <v>107.8</v>
      </c>
    </row>
    <row r="883" spans="1:2" x14ac:dyDescent="0.2">
      <c r="A883" s="3">
        <v>31260</v>
      </c>
      <c r="B883" s="8">
        <v>108</v>
      </c>
    </row>
    <row r="884" spans="1:2" x14ac:dyDescent="0.2">
      <c r="A884" s="3">
        <v>31291</v>
      </c>
      <c r="B884" s="8">
        <v>108.3</v>
      </c>
    </row>
    <row r="885" spans="1:2" x14ac:dyDescent="0.2">
      <c r="A885" s="3">
        <v>31321</v>
      </c>
      <c r="B885" s="8">
        <v>108.7</v>
      </c>
    </row>
    <row r="886" spans="1:2" x14ac:dyDescent="0.2">
      <c r="A886" s="3">
        <v>31352</v>
      </c>
      <c r="B886" s="8">
        <v>109</v>
      </c>
    </row>
    <row r="887" spans="1:2" x14ac:dyDescent="0.2">
      <c r="A887" s="3">
        <v>31382</v>
      </c>
      <c r="B887" s="8">
        <v>109.3</v>
      </c>
    </row>
    <row r="888" spans="1:2" x14ac:dyDescent="0.2">
      <c r="A888" s="3">
        <v>31413</v>
      </c>
      <c r="B888" s="8">
        <v>109.6</v>
      </c>
    </row>
    <row r="889" spans="1:2" x14ac:dyDescent="0.2">
      <c r="A889" s="3">
        <v>31444</v>
      </c>
      <c r="B889" s="8">
        <v>109.3</v>
      </c>
    </row>
    <row r="890" spans="1:2" x14ac:dyDescent="0.2">
      <c r="A890" s="3">
        <v>31472</v>
      </c>
      <c r="B890" s="8">
        <v>108.8</v>
      </c>
    </row>
    <row r="891" spans="1:2" x14ac:dyDescent="0.2">
      <c r="A891" s="3">
        <v>31503</v>
      </c>
      <c r="B891" s="8">
        <v>108.6</v>
      </c>
    </row>
    <row r="892" spans="1:2" x14ac:dyDescent="0.2">
      <c r="A892" s="3">
        <v>31533</v>
      </c>
      <c r="B892" s="8">
        <v>108.9</v>
      </c>
    </row>
    <row r="893" spans="1:2" x14ac:dyDescent="0.2">
      <c r="A893" s="3">
        <v>31564</v>
      </c>
      <c r="B893" s="8">
        <v>109.5</v>
      </c>
    </row>
    <row r="894" spans="1:2" x14ac:dyDescent="0.2">
      <c r="A894" s="3">
        <v>31594</v>
      </c>
      <c r="B894" s="8">
        <v>109.5</v>
      </c>
    </row>
    <row r="895" spans="1:2" x14ac:dyDescent="0.2">
      <c r="A895" s="3">
        <v>31625</v>
      </c>
      <c r="B895" s="8">
        <v>109.7</v>
      </c>
    </row>
    <row r="896" spans="1:2" x14ac:dyDescent="0.2">
      <c r="A896" s="3">
        <v>31656</v>
      </c>
      <c r="B896" s="8">
        <v>110.2</v>
      </c>
    </row>
    <row r="897" spans="1:2" x14ac:dyDescent="0.2">
      <c r="A897" s="3">
        <v>31686</v>
      </c>
      <c r="B897" s="8">
        <v>110.3</v>
      </c>
    </row>
    <row r="898" spans="1:2" x14ac:dyDescent="0.2">
      <c r="A898" s="3">
        <v>31717</v>
      </c>
      <c r="B898" s="8">
        <v>110.4</v>
      </c>
    </row>
    <row r="899" spans="1:2" x14ac:dyDescent="0.2">
      <c r="A899" s="3">
        <v>31747</v>
      </c>
      <c r="B899" s="8">
        <v>110.5</v>
      </c>
    </row>
    <row r="900" spans="1:2" x14ac:dyDescent="0.2">
      <c r="A900" s="3">
        <v>31778</v>
      </c>
      <c r="B900" s="8">
        <v>111.2</v>
      </c>
    </row>
    <row r="901" spans="1:2" x14ac:dyDescent="0.2">
      <c r="A901" s="3">
        <v>31809</v>
      </c>
      <c r="B901" s="8">
        <v>111.6</v>
      </c>
    </row>
    <row r="902" spans="1:2" x14ac:dyDescent="0.2">
      <c r="A902" s="3">
        <v>31837</v>
      </c>
      <c r="B902" s="8">
        <v>112.1</v>
      </c>
    </row>
    <row r="903" spans="1:2" x14ac:dyDescent="0.2">
      <c r="A903" s="3">
        <v>31868</v>
      </c>
      <c r="B903" s="8">
        <v>112.7</v>
      </c>
    </row>
    <row r="904" spans="1:2" x14ac:dyDescent="0.2">
      <c r="A904" s="3">
        <v>31898</v>
      </c>
      <c r="B904" s="8">
        <v>113.1</v>
      </c>
    </row>
    <row r="905" spans="1:2" x14ac:dyDescent="0.2">
      <c r="A905" s="3">
        <v>31929</v>
      </c>
      <c r="B905" s="8">
        <v>113.5</v>
      </c>
    </row>
    <row r="906" spans="1:2" x14ac:dyDescent="0.2">
      <c r="A906" s="3">
        <v>31959</v>
      </c>
      <c r="B906" s="8">
        <v>113.8</v>
      </c>
    </row>
    <row r="907" spans="1:2" x14ac:dyDescent="0.2">
      <c r="A907" s="3">
        <v>31990</v>
      </c>
      <c r="B907" s="8">
        <v>114.4</v>
      </c>
    </row>
    <row r="908" spans="1:2" x14ac:dyDescent="0.2">
      <c r="A908" s="3">
        <v>32021</v>
      </c>
      <c r="B908" s="8">
        <v>115</v>
      </c>
    </row>
    <row r="909" spans="1:2" x14ac:dyDescent="0.2">
      <c r="A909" s="3">
        <v>32051</v>
      </c>
      <c r="B909" s="8">
        <v>115.3</v>
      </c>
    </row>
    <row r="910" spans="1:2" x14ac:dyDescent="0.2">
      <c r="A910" s="3">
        <v>32082</v>
      </c>
      <c r="B910" s="8">
        <v>115.4</v>
      </c>
    </row>
    <row r="911" spans="1:2" x14ac:dyDescent="0.2">
      <c r="A911" s="3">
        <v>32112</v>
      </c>
      <c r="B911" s="8">
        <v>115.4</v>
      </c>
    </row>
    <row r="912" spans="1:2" x14ac:dyDescent="0.2">
      <c r="A912" s="3">
        <v>32143</v>
      </c>
      <c r="B912" s="8">
        <v>115.7</v>
      </c>
    </row>
    <row r="913" spans="1:2" x14ac:dyDescent="0.2">
      <c r="A913" s="3">
        <v>32174</v>
      </c>
      <c r="B913" s="8">
        <v>116</v>
      </c>
    </row>
    <row r="914" spans="1:2" x14ac:dyDescent="0.2">
      <c r="A914" s="3">
        <v>32203</v>
      </c>
      <c r="B914" s="8">
        <v>116.5</v>
      </c>
    </row>
    <row r="915" spans="1:2" x14ac:dyDescent="0.2">
      <c r="A915" s="3">
        <v>32234</v>
      </c>
      <c r="B915" s="8">
        <v>117.1</v>
      </c>
    </row>
    <row r="916" spans="1:2" x14ac:dyDescent="0.2">
      <c r="A916" s="3">
        <v>32264</v>
      </c>
      <c r="B916" s="8">
        <v>117.5</v>
      </c>
    </row>
    <row r="917" spans="1:2" x14ac:dyDescent="0.2">
      <c r="A917" s="3">
        <v>32295</v>
      </c>
      <c r="B917" s="8">
        <v>118</v>
      </c>
    </row>
    <row r="918" spans="1:2" x14ac:dyDescent="0.2">
      <c r="A918" s="3">
        <v>32325</v>
      </c>
      <c r="B918" s="8">
        <v>118.5</v>
      </c>
    </row>
    <row r="919" spans="1:2" x14ac:dyDescent="0.2">
      <c r="A919" s="3">
        <v>32356</v>
      </c>
      <c r="B919" s="8">
        <v>119</v>
      </c>
    </row>
    <row r="920" spans="1:2" x14ac:dyDescent="0.2">
      <c r="A920" s="3">
        <v>32387</v>
      </c>
      <c r="B920" s="8">
        <v>119.8</v>
      </c>
    </row>
    <row r="921" spans="1:2" x14ac:dyDescent="0.2">
      <c r="A921" s="3">
        <v>32417</v>
      </c>
      <c r="B921" s="8">
        <v>120.2</v>
      </c>
    </row>
    <row r="922" spans="1:2" x14ac:dyDescent="0.2">
      <c r="A922" s="3">
        <v>32448</v>
      </c>
      <c r="B922" s="8">
        <v>120.3</v>
      </c>
    </row>
    <row r="923" spans="1:2" x14ac:dyDescent="0.2">
      <c r="A923" s="3">
        <v>32478</v>
      </c>
      <c r="B923" s="8">
        <v>120.5</v>
      </c>
    </row>
    <row r="924" spans="1:2" x14ac:dyDescent="0.2">
      <c r="A924" s="3">
        <v>32509</v>
      </c>
      <c r="B924" s="8">
        <v>121.1</v>
      </c>
    </row>
    <row r="925" spans="1:2" x14ac:dyDescent="0.2">
      <c r="A925" s="3">
        <v>32540</v>
      </c>
      <c r="B925" s="8">
        <v>121.6</v>
      </c>
    </row>
    <row r="926" spans="1:2" x14ac:dyDescent="0.2">
      <c r="A926" s="3">
        <v>32568</v>
      </c>
      <c r="B926" s="8">
        <v>122.3</v>
      </c>
    </row>
    <row r="927" spans="1:2" x14ac:dyDescent="0.2">
      <c r="A927" s="3">
        <v>32599</v>
      </c>
      <c r="B927" s="8">
        <v>123.1</v>
      </c>
    </row>
    <row r="928" spans="1:2" x14ac:dyDescent="0.2">
      <c r="A928" s="3">
        <v>32629</v>
      </c>
      <c r="B928" s="8">
        <v>123.8</v>
      </c>
    </row>
    <row r="929" spans="1:2" x14ac:dyDescent="0.2">
      <c r="A929" s="3">
        <v>32660</v>
      </c>
      <c r="B929" s="8">
        <v>124.1</v>
      </c>
    </row>
    <row r="930" spans="1:2" x14ac:dyDescent="0.2">
      <c r="A930" s="3">
        <v>32690</v>
      </c>
      <c r="B930" s="8">
        <v>124.4</v>
      </c>
    </row>
    <row r="931" spans="1:2" x14ac:dyDescent="0.2">
      <c r="A931" s="3">
        <v>32721</v>
      </c>
      <c r="B931" s="8">
        <v>124.6</v>
      </c>
    </row>
    <row r="932" spans="1:2" x14ac:dyDescent="0.2">
      <c r="A932" s="3">
        <v>32752</v>
      </c>
      <c r="B932" s="8">
        <v>125</v>
      </c>
    </row>
    <row r="933" spans="1:2" x14ac:dyDescent="0.2">
      <c r="A933" s="3">
        <v>32782</v>
      </c>
      <c r="B933" s="8">
        <v>125.6</v>
      </c>
    </row>
    <row r="934" spans="1:2" x14ac:dyDescent="0.2">
      <c r="A934" s="3">
        <v>32813</v>
      </c>
      <c r="B934" s="8">
        <v>125.9</v>
      </c>
    </row>
    <row r="935" spans="1:2" x14ac:dyDescent="0.2">
      <c r="A935" s="3">
        <v>32843</v>
      </c>
      <c r="B935" s="8">
        <v>126.1</v>
      </c>
    </row>
    <row r="936" spans="1:2" x14ac:dyDescent="0.2">
      <c r="A936" s="3">
        <v>32874</v>
      </c>
      <c r="B936" s="8">
        <v>127.4</v>
      </c>
    </row>
    <row r="937" spans="1:2" x14ac:dyDescent="0.2">
      <c r="A937" s="3">
        <v>32905</v>
      </c>
      <c r="B937" s="8">
        <v>128</v>
      </c>
    </row>
    <row r="938" spans="1:2" x14ac:dyDescent="0.2">
      <c r="A938" s="3">
        <v>32933</v>
      </c>
      <c r="B938" s="8">
        <v>128.69999999999999</v>
      </c>
    </row>
    <row r="939" spans="1:2" x14ac:dyDescent="0.2">
      <c r="A939" s="3">
        <v>32964</v>
      </c>
      <c r="B939" s="8">
        <v>128.9</v>
      </c>
    </row>
    <row r="940" spans="1:2" x14ac:dyDescent="0.2">
      <c r="A940" s="3">
        <v>32994</v>
      </c>
      <c r="B940" s="8">
        <v>129.19999999999999</v>
      </c>
    </row>
    <row r="941" spans="1:2" x14ac:dyDescent="0.2">
      <c r="A941" s="3">
        <v>33025</v>
      </c>
      <c r="B941" s="8">
        <v>129.9</v>
      </c>
    </row>
    <row r="942" spans="1:2" x14ac:dyDescent="0.2">
      <c r="A942" s="3">
        <v>33055</v>
      </c>
      <c r="B942" s="8">
        <v>130.4</v>
      </c>
    </row>
    <row r="943" spans="1:2" x14ac:dyDescent="0.2">
      <c r="A943" s="3">
        <v>33086</v>
      </c>
      <c r="B943" s="8">
        <v>131.6</v>
      </c>
    </row>
    <row r="944" spans="1:2" x14ac:dyDescent="0.2">
      <c r="A944" s="3">
        <v>33117</v>
      </c>
      <c r="B944" s="8">
        <v>132.69999999999999</v>
      </c>
    </row>
    <row r="945" spans="1:2" x14ac:dyDescent="0.2">
      <c r="A945" s="3">
        <v>33147</v>
      </c>
      <c r="B945" s="8">
        <v>133.5</v>
      </c>
    </row>
    <row r="946" spans="1:2" x14ac:dyDescent="0.2">
      <c r="A946" s="3">
        <v>33178</v>
      </c>
      <c r="B946" s="8">
        <v>133.80000000000001</v>
      </c>
    </row>
    <row r="947" spans="1:2" x14ac:dyDescent="0.2">
      <c r="A947" s="3">
        <v>33208</v>
      </c>
      <c r="B947" s="8">
        <v>133.80000000000001</v>
      </c>
    </row>
    <row r="948" spans="1:2" x14ac:dyDescent="0.2">
      <c r="A948" s="3">
        <v>33239</v>
      </c>
      <c r="B948" s="8">
        <v>134.6</v>
      </c>
    </row>
    <row r="949" spans="1:2" x14ac:dyDescent="0.2">
      <c r="A949" s="3">
        <v>33270</v>
      </c>
      <c r="B949" s="8">
        <v>134.80000000000001</v>
      </c>
    </row>
    <row r="950" spans="1:2" x14ac:dyDescent="0.2">
      <c r="A950" s="3">
        <v>33298</v>
      </c>
      <c r="B950" s="8">
        <v>135</v>
      </c>
    </row>
    <row r="951" spans="1:2" x14ac:dyDescent="0.2">
      <c r="A951" s="3">
        <v>33329</v>
      </c>
      <c r="B951" s="8">
        <v>135.19999999999999</v>
      </c>
    </row>
    <row r="952" spans="1:2" x14ac:dyDescent="0.2">
      <c r="A952" s="3">
        <v>33359</v>
      </c>
      <c r="B952" s="8">
        <v>135.6</v>
      </c>
    </row>
    <row r="953" spans="1:2" x14ac:dyDescent="0.2">
      <c r="A953" s="3">
        <v>33390</v>
      </c>
      <c r="B953" s="8">
        <v>136</v>
      </c>
    </row>
    <row r="954" spans="1:2" x14ac:dyDescent="0.2">
      <c r="A954" s="3">
        <v>33420</v>
      </c>
      <c r="B954" s="8">
        <v>136.19999999999999</v>
      </c>
    </row>
    <row r="955" spans="1:2" x14ac:dyDescent="0.2">
      <c r="A955" s="3">
        <v>33451</v>
      </c>
      <c r="B955" s="8">
        <v>136.6</v>
      </c>
    </row>
    <row r="956" spans="1:2" x14ac:dyDescent="0.2">
      <c r="A956" s="3">
        <v>33482</v>
      </c>
      <c r="B956" s="8">
        <v>137.19999999999999</v>
      </c>
    </row>
    <row r="957" spans="1:2" x14ac:dyDescent="0.2">
      <c r="A957" s="3">
        <v>33512</v>
      </c>
      <c r="B957" s="8">
        <v>137.4</v>
      </c>
    </row>
    <row r="958" spans="1:2" x14ac:dyDescent="0.2">
      <c r="A958" s="3">
        <v>33543</v>
      </c>
      <c r="B958" s="8">
        <v>137.80000000000001</v>
      </c>
    </row>
    <row r="959" spans="1:2" x14ac:dyDescent="0.2">
      <c r="A959" s="3">
        <v>33573</v>
      </c>
      <c r="B959" s="8">
        <v>137.9</v>
      </c>
    </row>
    <row r="960" spans="1:2" x14ac:dyDescent="0.2">
      <c r="A960" s="3">
        <v>33604</v>
      </c>
      <c r="B960" s="8">
        <v>138.1</v>
      </c>
    </row>
    <row r="961" spans="1:2" x14ac:dyDescent="0.2">
      <c r="A961" s="3">
        <v>33635</v>
      </c>
      <c r="B961" s="8">
        <v>138.6</v>
      </c>
    </row>
    <row r="962" spans="1:2" x14ac:dyDescent="0.2">
      <c r="A962" s="3">
        <v>33664</v>
      </c>
      <c r="B962" s="8">
        <v>139.30000000000001</v>
      </c>
    </row>
    <row r="963" spans="1:2" x14ac:dyDescent="0.2">
      <c r="A963" s="3">
        <v>33695</v>
      </c>
      <c r="B963" s="8">
        <v>139.5</v>
      </c>
    </row>
    <row r="964" spans="1:2" x14ac:dyDescent="0.2">
      <c r="A964" s="3">
        <v>33725</v>
      </c>
      <c r="B964" s="8">
        <v>139.69999999999999</v>
      </c>
    </row>
    <row r="965" spans="1:2" x14ac:dyDescent="0.2">
      <c r="A965" s="3">
        <v>33756</v>
      </c>
      <c r="B965" s="8">
        <v>140.19999999999999</v>
      </c>
    </row>
    <row r="966" spans="1:2" x14ac:dyDescent="0.2">
      <c r="A966" s="3">
        <v>33786</v>
      </c>
      <c r="B966" s="8">
        <v>140.5</v>
      </c>
    </row>
    <row r="967" spans="1:2" x14ac:dyDescent="0.2">
      <c r="A967" s="3">
        <v>33817</v>
      </c>
      <c r="B967" s="8">
        <v>140.9</v>
      </c>
    </row>
    <row r="968" spans="1:2" x14ac:dyDescent="0.2">
      <c r="A968" s="3">
        <v>33848</v>
      </c>
      <c r="B968" s="8">
        <v>141.30000000000001</v>
      </c>
    </row>
    <row r="969" spans="1:2" x14ac:dyDescent="0.2">
      <c r="A969" s="3">
        <v>33878</v>
      </c>
      <c r="B969" s="8">
        <v>141.80000000000001</v>
      </c>
    </row>
    <row r="970" spans="1:2" x14ac:dyDescent="0.2">
      <c r="A970" s="3">
        <v>33909</v>
      </c>
      <c r="B970" s="8">
        <v>142</v>
      </c>
    </row>
    <row r="971" spans="1:2" x14ac:dyDescent="0.2">
      <c r="A971" s="3">
        <v>33939</v>
      </c>
      <c r="B971" s="8">
        <v>141.9</v>
      </c>
    </row>
    <row r="972" spans="1:2" x14ac:dyDescent="0.2">
      <c r="A972" s="3">
        <v>33970</v>
      </c>
      <c r="B972" s="8">
        <v>142.6</v>
      </c>
    </row>
    <row r="973" spans="1:2" x14ac:dyDescent="0.2">
      <c r="A973" s="3">
        <v>34001</v>
      </c>
      <c r="B973" s="8">
        <v>143.1</v>
      </c>
    </row>
    <row r="974" spans="1:2" x14ac:dyDescent="0.2">
      <c r="A974" s="3">
        <v>34029</v>
      </c>
      <c r="B974" s="8">
        <v>143.6</v>
      </c>
    </row>
    <row r="975" spans="1:2" x14ac:dyDescent="0.2">
      <c r="A975" s="3">
        <v>34060</v>
      </c>
      <c r="B975" s="8">
        <v>144</v>
      </c>
    </row>
    <row r="976" spans="1:2" x14ac:dyDescent="0.2">
      <c r="A976" s="3">
        <v>34090</v>
      </c>
      <c r="B976" s="8">
        <v>144.19999999999999</v>
      </c>
    </row>
    <row r="977" spans="1:2" x14ac:dyDescent="0.2">
      <c r="A977" s="3">
        <v>34121</v>
      </c>
      <c r="B977" s="8">
        <v>144.4</v>
      </c>
    </row>
    <row r="978" spans="1:2" x14ac:dyDescent="0.2">
      <c r="A978" s="3">
        <v>34151</v>
      </c>
      <c r="B978" s="8">
        <v>144.4</v>
      </c>
    </row>
    <row r="979" spans="1:2" x14ac:dyDescent="0.2">
      <c r="A979" s="3">
        <v>34182</v>
      </c>
      <c r="B979" s="8">
        <v>144.80000000000001</v>
      </c>
    </row>
    <row r="980" spans="1:2" x14ac:dyDescent="0.2">
      <c r="A980" s="3">
        <v>34213</v>
      </c>
      <c r="B980" s="8">
        <v>145.1</v>
      </c>
    </row>
    <row r="981" spans="1:2" x14ac:dyDescent="0.2">
      <c r="A981" s="3">
        <v>34243</v>
      </c>
      <c r="B981" s="8">
        <v>145.69999999999999</v>
      </c>
    </row>
    <row r="982" spans="1:2" x14ac:dyDescent="0.2">
      <c r="A982" s="3">
        <v>34274</v>
      </c>
      <c r="B982" s="8">
        <v>145.80000000000001</v>
      </c>
    </row>
    <row r="983" spans="1:2" x14ac:dyDescent="0.2">
      <c r="A983" s="3">
        <v>34304</v>
      </c>
      <c r="B983" s="8">
        <v>145.80000000000001</v>
      </c>
    </row>
    <row r="984" spans="1:2" x14ac:dyDescent="0.2">
      <c r="A984" s="3">
        <v>34335</v>
      </c>
      <c r="B984" s="8">
        <v>146.19999999999999</v>
      </c>
    </row>
    <row r="985" spans="1:2" x14ac:dyDescent="0.2">
      <c r="A985" s="3">
        <v>34366</v>
      </c>
      <c r="B985" s="8">
        <v>146.69999999999999</v>
      </c>
    </row>
    <row r="986" spans="1:2" x14ac:dyDescent="0.2">
      <c r="A986" s="3">
        <v>34394</v>
      </c>
      <c r="B986" s="8">
        <v>147.19999999999999</v>
      </c>
    </row>
    <row r="987" spans="1:2" x14ac:dyDescent="0.2">
      <c r="A987" s="3">
        <v>34425</v>
      </c>
      <c r="B987" s="8">
        <v>147.4</v>
      </c>
    </row>
    <row r="988" spans="1:2" x14ac:dyDescent="0.2">
      <c r="A988" s="3">
        <v>34455</v>
      </c>
      <c r="B988" s="8">
        <v>147.5</v>
      </c>
    </row>
    <row r="989" spans="1:2" x14ac:dyDescent="0.2">
      <c r="A989" s="3">
        <v>34486</v>
      </c>
      <c r="B989" s="8">
        <v>148</v>
      </c>
    </row>
    <row r="990" spans="1:2" x14ac:dyDescent="0.2">
      <c r="A990" s="3">
        <v>34516</v>
      </c>
      <c r="B990" s="8">
        <v>148.4</v>
      </c>
    </row>
    <row r="991" spans="1:2" x14ac:dyDescent="0.2">
      <c r="A991" s="3">
        <v>34547</v>
      </c>
      <c r="B991" s="8">
        <v>149</v>
      </c>
    </row>
    <row r="992" spans="1:2" x14ac:dyDescent="0.2">
      <c r="A992" s="3">
        <v>34578</v>
      </c>
      <c r="B992" s="8">
        <v>149.4</v>
      </c>
    </row>
    <row r="993" spans="1:2" x14ac:dyDescent="0.2">
      <c r="A993" s="3">
        <v>34608</v>
      </c>
      <c r="B993" s="8">
        <v>149.5</v>
      </c>
    </row>
    <row r="994" spans="1:2" x14ac:dyDescent="0.2">
      <c r="A994" s="3">
        <v>34639</v>
      </c>
      <c r="B994" s="8">
        <v>149.69999999999999</v>
      </c>
    </row>
    <row r="995" spans="1:2" x14ac:dyDescent="0.2">
      <c r="A995" s="3">
        <v>34669</v>
      </c>
      <c r="B995" s="8">
        <v>149.69999999999999</v>
      </c>
    </row>
    <row r="996" spans="1:2" x14ac:dyDescent="0.2">
      <c r="A996" s="3">
        <v>34700</v>
      </c>
      <c r="B996" s="8">
        <v>150.30000000000001</v>
      </c>
    </row>
    <row r="997" spans="1:2" x14ac:dyDescent="0.2">
      <c r="A997" s="3">
        <v>34731</v>
      </c>
      <c r="B997" s="8">
        <v>150.9</v>
      </c>
    </row>
    <row r="998" spans="1:2" x14ac:dyDescent="0.2">
      <c r="A998" s="3">
        <v>34759</v>
      </c>
      <c r="B998" s="8">
        <v>151.4</v>
      </c>
    </row>
    <row r="999" spans="1:2" x14ac:dyDescent="0.2">
      <c r="A999" s="3">
        <v>34790</v>
      </c>
      <c r="B999" s="8">
        <v>151.9</v>
      </c>
    </row>
    <row r="1000" spans="1:2" x14ac:dyDescent="0.2">
      <c r="A1000" s="3">
        <v>34820</v>
      </c>
      <c r="B1000" s="8">
        <v>152.19999999999999</v>
      </c>
    </row>
    <row r="1001" spans="1:2" x14ac:dyDescent="0.2">
      <c r="A1001" s="3">
        <v>34851</v>
      </c>
      <c r="B1001" s="8">
        <v>152.5</v>
      </c>
    </row>
    <row r="1002" spans="1:2" x14ac:dyDescent="0.2">
      <c r="A1002" s="3">
        <v>34881</v>
      </c>
      <c r="B1002" s="8">
        <v>152.5</v>
      </c>
    </row>
    <row r="1003" spans="1:2" x14ac:dyDescent="0.2">
      <c r="A1003" s="3">
        <v>34912</v>
      </c>
      <c r="B1003" s="8">
        <v>152.9</v>
      </c>
    </row>
    <row r="1004" spans="1:2" x14ac:dyDescent="0.2">
      <c r="A1004" s="3">
        <v>34943</v>
      </c>
      <c r="B1004" s="8">
        <v>153.19999999999999</v>
      </c>
    </row>
    <row r="1005" spans="1:2" x14ac:dyDescent="0.2">
      <c r="A1005" s="3">
        <v>34973</v>
      </c>
      <c r="B1005" s="8">
        <v>153.69999999999999</v>
      </c>
    </row>
    <row r="1006" spans="1:2" x14ac:dyDescent="0.2">
      <c r="A1006" s="3">
        <v>35004</v>
      </c>
      <c r="B1006" s="8">
        <v>153.6</v>
      </c>
    </row>
    <row r="1007" spans="1:2" x14ac:dyDescent="0.2">
      <c r="A1007" s="3">
        <v>35034</v>
      </c>
      <c r="B1007" s="8">
        <v>153.5</v>
      </c>
    </row>
    <row r="1008" spans="1:2" x14ac:dyDescent="0.2">
      <c r="A1008" s="3">
        <v>35065</v>
      </c>
      <c r="B1008" s="8">
        <v>154.4</v>
      </c>
    </row>
    <row r="1009" spans="1:2" x14ac:dyDescent="0.2">
      <c r="A1009" s="3">
        <v>35096</v>
      </c>
      <c r="B1009" s="8">
        <v>154.9</v>
      </c>
    </row>
    <row r="1010" spans="1:2" x14ac:dyDescent="0.2">
      <c r="A1010" s="3">
        <v>35125</v>
      </c>
      <c r="B1010" s="8">
        <v>155.69999999999999</v>
      </c>
    </row>
    <row r="1011" spans="1:2" x14ac:dyDescent="0.2">
      <c r="A1011" s="3">
        <v>35156</v>
      </c>
      <c r="B1011" s="8">
        <v>156.30000000000001</v>
      </c>
    </row>
    <row r="1012" spans="1:2" x14ac:dyDescent="0.2">
      <c r="A1012" s="3">
        <v>35186</v>
      </c>
      <c r="B1012" s="8">
        <v>156.6</v>
      </c>
    </row>
    <row r="1013" spans="1:2" x14ac:dyDescent="0.2">
      <c r="A1013" s="3">
        <v>35217</v>
      </c>
      <c r="B1013" s="8">
        <v>156.69999999999999</v>
      </c>
    </row>
    <row r="1014" spans="1:2" x14ac:dyDescent="0.2">
      <c r="A1014" s="3">
        <v>35247</v>
      </c>
      <c r="B1014" s="8">
        <v>157</v>
      </c>
    </row>
    <row r="1015" spans="1:2" x14ac:dyDescent="0.2">
      <c r="A1015" s="3">
        <v>35278</v>
      </c>
      <c r="B1015" s="8">
        <v>157.30000000000001</v>
      </c>
    </row>
    <row r="1016" spans="1:2" x14ac:dyDescent="0.2">
      <c r="A1016" s="3">
        <v>35309</v>
      </c>
      <c r="B1016" s="8">
        <v>157.80000000000001</v>
      </c>
    </row>
    <row r="1017" spans="1:2" x14ac:dyDescent="0.2">
      <c r="A1017" s="3">
        <v>35339</v>
      </c>
      <c r="B1017" s="8">
        <v>158.30000000000001</v>
      </c>
    </row>
    <row r="1018" spans="1:2" x14ac:dyDescent="0.2">
      <c r="A1018" s="3">
        <v>35370</v>
      </c>
      <c r="B1018" s="8">
        <v>158.6</v>
      </c>
    </row>
    <row r="1019" spans="1:2" x14ac:dyDescent="0.2">
      <c r="A1019" s="3">
        <v>35400</v>
      </c>
      <c r="B1019" s="8">
        <v>158.6</v>
      </c>
    </row>
    <row r="1020" spans="1:2" x14ac:dyDescent="0.2">
      <c r="A1020" s="3">
        <v>35431</v>
      </c>
      <c r="B1020" s="8">
        <v>159.1</v>
      </c>
    </row>
    <row r="1021" spans="1:2" x14ac:dyDescent="0.2">
      <c r="A1021" s="3">
        <v>35462</v>
      </c>
      <c r="B1021" s="8">
        <v>159.6</v>
      </c>
    </row>
    <row r="1022" spans="1:2" x14ac:dyDescent="0.2">
      <c r="A1022" s="3">
        <v>35490</v>
      </c>
      <c r="B1022" s="8">
        <v>160</v>
      </c>
    </row>
    <row r="1023" spans="1:2" x14ac:dyDescent="0.2">
      <c r="A1023" s="3">
        <v>35521</v>
      </c>
      <c r="B1023" s="8">
        <v>160.19999999999999</v>
      </c>
    </row>
    <row r="1024" spans="1:2" x14ac:dyDescent="0.2">
      <c r="A1024" s="3">
        <v>35551</v>
      </c>
      <c r="B1024" s="8">
        <v>160.1</v>
      </c>
    </row>
    <row r="1025" spans="1:2" x14ac:dyDescent="0.2">
      <c r="A1025" s="3">
        <v>35582</v>
      </c>
      <c r="B1025" s="8">
        <v>160.30000000000001</v>
      </c>
    </row>
    <row r="1026" spans="1:2" x14ac:dyDescent="0.2">
      <c r="A1026" s="3">
        <v>35612</v>
      </c>
      <c r="B1026" s="8">
        <v>160.5</v>
      </c>
    </row>
    <row r="1027" spans="1:2" x14ac:dyDescent="0.2">
      <c r="A1027" s="3">
        <v>35643</v>
      </c>
      <c r="B1027" s="8">
        <v>160.80000000000001</v>
      </c>
    </row>
    <row r="1028" spans="1:2" x14ac:dyDescent="0.2">
      <c r="A1028" s="3">
        <v>35674</v>
      </c>
      <c r="B1028" s="8">
        <v>161.19999999999999</v>
      </c>
    </row>
    <row r="1029" spans="1:2" x14ac:dyDescent="0.2">
      <c r="A1029" s="3">
        <v>35704</v>
      </c>
      <c r="B1029" s="8">
        <v>161.6</v>
      </c>
    </row>
    <row r="1030" spans="1:2" x14ac:dyDescent="0.2">
      <c r="A1030" s="3">
        <v>35735</v>
      </c>
      <c r="B1030" s="8">
        <v>161.5</v>
      </c>
    </row>
    <row r="1031" spans="1:2" x14ac:dyDescent="0.2">
      <c r="A1031" s="3">
        <v>35765</v>
      </c>
      <c r="B1031" s="8">
        <v>161.30000000000001</v>
      </c>
    </row>
    <row r="1032" spans="1:2" x14ac:dyDescent="0.2">
      <c r="A1032" s="3">
        <v>35796</v>
      </c>
      <c r="B1032" s="8">
        <v>161.6</v>
      </c>
    </row>
    <row r="1033" spans="1:2" x14ac:dyDescent="0.2">
      <c r="A1033" s="3">
        <v>35827</v>
      </c>
      <c r="B1033" s="8">
        <v>161.9</v>
      </c>
    </row>
    <row r="1034" spans="1:2" x14ac:dyDescent="0.2">
      <c r="A1034" s="3">
        <v>35855</v>
      </c>
      <c r="B1034" s="8">
        <v>162.19999999999999</v>
      </c>
    </row>
    <row r="1035" spans="1:2" x14ac:dyDescent="0.2">
      <c r="A1035" s="3">
        <v>35886</v>
      </c>
      <c r="B1035" s="8">
        <v>162.5</v>
      </c>
    </row>
    <row r="1036" spans="1:2" x14ac:dyDescent="0.2">
      <c r="A1036" s="3">
        <v>35916</v>
      </c>
      <c r="B1036" s="8">
        <v>162.80000000000001</v>
      </c>
    </row>
    <row r="1037" spans="1:2" x14ac:dyDescent="0.2">
      <c r="A1037" s="3">
        <v>35947</v>
      </c>
      <c r="B1037" s="8">
        <v>163</v>
      </c>
    </row>
    <row r="1038" spans="1:2" x14ac:dyDescent="0.2">
      <c r="A1038" s="3">
        <v>35977</v>
      </c>
      <c r="B1038" s="8">
        <v>163.19999999999999</v>
      </c>
    </row>
    <row r="1039" spans="1:2" x14ac:dyDescent="0.2">
      <c r="A1039" s="3">
        <v>36008</v>
      </c>
      <c r="B1039" s="8">
        <v>163.4</v>
      </c>
    </row>
    <row r="1040" spans="1:2" x14ac:dyDescent="0.2">
      <c r="A1040" s="3">
        <v>36039</v>
      </c>
      <c r="B1040" s="8">
        <v>163.6</v>
      </c>
    </row>
    <row r="1041" spans="1:2" x14ac:dyDescent="0.2">
      <c r="A1041" s="3">
        <v>36069</v>
      </c>
      <c r="B1041" s="8">
        <v>164</v>
      </c>
    </row>
    <row r="1042" spans="1:2" x14ac:dyDescent="0.2">
      <c r="A1042" s="3">
        <v>36100</v>
      </c>
      <c r="B1042" s="8">
        <v>164</v>
      </c>
    </row>
    <row r="1043" spans="1:2" x14ac:dyDescent="0.2">
      <c r="A1043" s="3">
        <v>36130</v>
      </c>
      <c r="B1043" s="8">
        <v>163.9</v>
      </c>
    </row>
    <row r="1044" spans="1:2" x14ac:dyDescent="0.2">
      <c r="A1044" s="3">
        <v>36161</v>
      </c>
      <c r="B1044" s="8">
        <v>164.3</v>
      </c>
    </row>
    <row r="1045" spans="1:2" x14ac:dyDescent="0.2">
      <c r="A1045" s="3">
        <v>36192</v>
      </c>
      <c r="B1045" s="8">
        <v>164.5</v>
      </c>
    </row>
    <row r="1046" spans="1:2" x14ac:dyDescent="0.2">
      <c r="A1046" s="3">
        <v>36220</v>
      </c>
      <c r="B1046" s="8">
        <v>165</v>
      </c>
    </row>
    <row r="1047" spans="1:2" x14ac:dyDescent="0.2">
      <c r="A1047" s="3">
        <v>36251</v>
      </c>
      <c r="B1047" s="8">
        <v>166.2</v>
      </c>
    </row>
    <row r="1048" spans="1:2" x14ac:dyDescent="0.2">
      <c r="A1048" s="3">
        <v>36281</v>
      </c>
      <c r="B1048" s="8">
        <v>166.2</v>
      </c>
    </row>
    <row r="1049" spans="1:2" x14ac:dyDescent="0.2">
      <c r="A1049" s="3">
        <v>36312</v>
      </c>
      <c r="B1049" s="8">
        <v>166.2</v>
      </c>
    </row>
    <row r="1050" spans="1:2" x14ac:dyDescent="0.2">
      <c r="A1050" s="3">
        <v>36342</v>
      </c>
      <c r="B1050" s="8">
        <v>166.7</v>
      </c>
    </row>
    <row r="1051" spans="1:2" x14ac:dyDescent="0.2">
      <c r="A1051" s="3">
        <v>36373</v>
      </c>
      <c r="B1051" s="8">
        <v>167.1</v>
      </c>
    </row>
    <row r="1052" spans="1:2" x14ac:dyDescent="0.2">
      <c r="A1052" s="3">
        <v>36404</v>
      </c>
      <c r="B1052" s="8">
        <v>167.9</v>
      </c>
    </row>
    <row r="1053" spans="1:2" x14ac:dyDescent="0.2">
      <c r="A1053" s="3">
        <v>36434</v>
      </c>
      <c r="B1053" s="8">
        <v>168.2</v>
      </c>
    </row>
    <row r="1054" spans="1:2" x14ac:dyDescent="0.2">
      <c r="A1054" s="3">
        <v>36465</v>
      </c>
      <c r="B1054" s="8">
        <v>168.3</v>
      </c>
    </row>
    <row r="1055" spans="1:2" x14ac:dyDescent="0.2">
      <c r="A1055" s="3">
        <v>36495</v>
      </c>
      <c r="B1055" s="8">
        <v>168.3</v>
      </c>
    </row>
    <row r="1056" spans="1:2" x14ac:dyDescent="0.2">
      <c r="A1056" s="3">
        <v>36526</v>
      </c>
      <c r="B1056" s="8">
        <v>168.8</v>
      </c>
    </row>
    <row r="1057" spans="1:2" x14ac:dyDescent="0.2">
      <c r="A1057" s="3">
        <v>36557</v>
      </c>
      <c r="B1057" s="8">
        <v>169.8</v>
      </c>
    </row>
    <row r="1058" spans="1:2" x14ac:dyDescent="0.2">
      <c r="A1058" s="3">
        <v>36586</v>
      </c>
      <c r="B1058" s="8">
        <v>171.2</v>
      </c>
    </row>
    <row r="1059" spans="1:2" x14ac:dyDescent="0.2">
      <c r="A1059" s="3">
        <v>36617</v>
      </c>
      <c r="B1059" s="8">
        <v>171.3</v>
      </c>
    </row>
    <row r="1060" spans="1:2" x14ac:dyDescent="0.2">
      <c r="A1060" s="3">
        <v>36647</v>
      </c>
      <c r="B1060" s="8">
        <v>171.5</v>
      </c>
    </row>
    <row r="1061" spans="1:2" x14ac:dyDescent="0.2">
      <c r="A1061" s="3">
        <v>36678</v>
      </c>
      <c r="B1061" s="8">
        <v>172.4</v>
      </c>
    </row>
    <row r="1062" spans="1:2" x14ac:dyDescent="0.2">
      <c r="A1062" s="3">
        <v>36708</v>
      </c>
      <c r="B1062" s="8">
        <v>172.8</v>
      </c>
    </row>
    <row r="1063" spans="1:2" x14ac:dyDescent="0.2">
      <c r="A1063" s="3">
        <v>36739</v>
      </c>
      <c r="B1063" s="8">
        <v>172.8</v>
      </c>
    </row>
    <row r="1064" spans="1:2" x14ac:dyDescent="0.2">
      <c r="A1064" s="3">
        <v>36770</v>
      </c>
      <c r="B1064" s="8">
        <v>173.7</v>
      </c>
    </row>
    <row r="1065" spans="1:2" x14ac:dyDescent="0.2">
      <c r="A1065" s="3">
        <v>36800</v>
      </c>
      <c r="B1065" s="8">
        <v>174</v>
      </c>
    </row>
    <row r="1066" spans="1:2" x14ac:dyDescent="0.2">
      <c r="A1066" s="3">
        <v>36831</v>
      </c>
      <c r="B1066" s="8">
        <v>174.1</v>
      </c>
    </row>
    <row r="1067" spans="1:2" x14ac:dyDescent="0.2">
      <c r="A1067" s="3">
        <v>36861</v>
      </c>
      <c r="B1067" s="8">
        <v>174</v>
      </c>
    </row>
    <row r="1068" spans="1:2" x14ac:dyDescent="0.2">
      <c r="A1068" s="3">
        <v>36892</v>
      </c>
      <c r="B1068" s="8">
        <v>175.1</v>
      </c>
    </row>
    <row r="1069" spans="1:2" x14ac:dyDescent="0.2">
      <c r="A1069" s="3">
        <v>36923</v>
      </c>
      <c r="B1069" s="8">
        <v>175.8</v>
      </c>
    </row>
    <row r="1070" spans="1:2" x14ac:dyDescent="0.2">
      <c r="A1070" s="3">
        <v>36951</v>
      </c>
      <c r="B1070" s="8">
        <v>176.2</v>
      </c>
    </row>
    <row r="1071" spans="1:2" x14ac:dyDescent="0.2">
      <c r="A1071" s="3">
        <v>36982</v>
      </c>
      <c r="B1071" s="8">
        <v>176.9</v>
      </c>
    </row>
    <row r="1072" spans="1:2" x14ac:dyDescent="0.2">
      <c r="A1072" s="3">
        <v>37012</v>
      </c>
      <c r="B1072" s="8">
        <v>177.7</v>
      </c>
    </row>
    <row r="1073" spans="1:2" x14ac:dyDescent="0.2">
      <c r="A1073" s="3">
        <v>37043</v>
      </c>
      <c r="B1073" s="8">
        <v>178</v>
      </c>
    </row>
    <row r="1074" spans="1:2" x14ac:dyDescent="0.2">
      <c r="A1074" s="3">
        <v>37073</v>
      </c>
      <c r="B1074" s="8">
        <v>177.5</v>
      </c>
    </row>
    <row r="1075" spans="1:2" x14ac:dyDescent="0.2">
      <c r="A1075" s="3">
        <v>37104</v>
      </c>
      <c r="B1075" s="8">
        <v>177.5</v>
      </c>
    </row>
    <row r="1076" spans="1:2" x14ac:dyDescent="0.2">
      <c r="A1076" s="3">
        <v>37135</v>
      </c>
      <c r="B1076" s="8">
        <v>178.3</v>
      </c>
    </row>
    <row r="1077" spans="1:2" x14ac:dyDescent="0.2">
      <c r="A1077" s="3">
        <v>37165</v>
      </c>
      <c r="B1077" s="8">
        <v>177.7</v>
      </c>
    </row>
    <row r="1078" spans="1:2" x14ac:dyDescent="0.2">
      <c r="A1078" s="3">
        <v>37196</v>
      </c>
      <c r="B1078" s="8">
        <v>177.4</v>
      </c>
    </row>
    <row r="1079" spans="1:2" x14ac:dyDescent="0.2">
      <c r="A1079" s="3">
        <v>37226</v>
      </c>
      <c r="B1079" s="8">
        <v>176.7</v>
      </c>
    </row>
    <row r="1080" spans="1:2" x14ac:dyDescent="0.2">
      <c r="A1080" s="3">
        <v>37257</v>
      </c>
      <c r="B1080" s="8">
        <v>177.1</v>
      </c>
    </row>
    <row r="1081" spans="1:2" x14ac:dyDescent="0.2">
      <c r="A1081" s="3">
        <v>37288</v>
      </c>
      <c r="B1081" s="8">
        <v>177.8</v>
      </c>
    </row>
    <row r="1082" spans="1:2" x14ac:dyDescent="0.2">
      <c r="A1082" s="3">
        <v>37316</v>
      </c>
      <c r="B1082" s="8">
        <v>178.8</v>
      </c>
    </row>
    <row r="1083" spans="1:2" x14ac:dyDescent="0.2">
      <c r="A1083" s="3">
        <v>37347</v>
      </c>
      <c r="B1083" s="8">
        <v>179.8</v>
      </c>
    </row>
    <row r="1084" spans="1:2" x14ac:dyDescent="0.2">
      <c r="A1084" s="3">
        <v>37377</v>
      </c>
      <c r="B1084" s="8">
        <v>179.8</v>
      </c>
    </row>
    <row r="1085" spans="1:2" x14ac:dyDescent="0.2">
      <c r="A1085" s="3">
        <v>37408</v>
      </c>
      <c r="B1085" s="8">
        <v>179.9</v>
      </c>
    </row>
    <row r="1086" spans="1:2" x14ac:dyDescent="0.2">
      <c r="A1086" s="3">
        <v>37438</v>
      </c>
      <c r="B1086" s="8">
        <v>180.1</v>
      </c>
    </row>
    <row r="1087" spans="1:2" x14ac:dyDescent="0.2">
      <c r="A1087" s="3">
        <v>37469</v>
      </c>
      <c r="B1087" s="8">
        <v>180.7</v>
      </c>
    </row>
    <row r="1088" spans="1:2" x14ac:dyDescent="0.2">
      <c r="A1088" s="3">
        <v>37500</v>
      </c>
      <c r="B1088" s="8">
        <v>181</v>
      </c>
    </row>
    <row r="1089" spans="1:2" x14ac:dyDescent="0.2">
      <c r="A1089" s="3">
        <v>37530</v>
      </c>
      <c r="B1089" s="8">
        <v>181.3</v>
      </c>
    </row>
    <row r="1090" spans="1:2" x14ac:dyDescent="0.2">
      <c r="A1090" s="3">
        <v>37561</v>
      </c>
      <c r="B1090" s="8">
        <v>181.3</v>
      </c>
    </row>
    <row r="1091" spans="1:2" x14ac:dyDescent="0.2">
      <c r="A1091" s="3">
        <v>37591</v>
      </c>
      <c r="B1091" s="8">
        <v>180.9</v>
      </c>
    </row>
    <row r="1092" spans="1:2" x14ac:dyDescent="0.2">
      <c r="A1092" s="3">
        <v>37622</v>
      </c>
      <c r="B1092" s="8">
        <v>181.7</v>
      </c>
    </row>
    <row r="1093" spans="1:2" x14ac:dyDescent="0.2">
      <c r="A1093" s="3">
        <v>37653</v>
      </c>
      <c r="B1093" s="8">
        <v>183.1</v>
      </c>
    </row>
    <row r="1094" spans="1:2" x14ac:dyDescent="0.2">
      <c r="A1094" s="3">
        <v>37681</v>
      </c>
      <c r="B1094" s="8">
        <v>184.2</v>
      </c>
    </row>
    <row r="1095" spans="1:2" x14ac:dyDescent="0.2">
      <c r="A1095" s="3">
        <v>37712</v>
      </c>
      <c r="B1095" s="8">
        <v>183.8</v>
      </c>
    </row>
    <row r="1096" spans="1:2" x14ac:dyDescent="0.2">
      <c r="A1096" s="3">
        <v>37742</v>
      </c>
      <c r="B1096" s="8">
        <v>183.5</v>
      </c>
    </row>
    <row r="1097" spans="1:2" x14ac:dyDescent="0.2">
      <c r="A1097" s="3">
        <v>37773</v>
      </c>
      <c r="B1097" s="8">
        <v>183.7</v>
      </c>
    </row>
    <row r="1098" spans="1:2" x14ac:dyDescent="0.2">
      <c r="A1098" s="3">
        <v>37803</v>
      </c>
      <c r="B1098" s="8">
        <v>183.9</v>
      </c>
    </row>
    <row r="1099" spans="1:2" x14ac:dyDescent="0.2">
      <c r="A1099" s="3">
        <v>37834</v>
      </c>
      <c r="B1099" s="8">
        <v>184.6</v>
      </c>
    </row>
    <row r="1100" spans="1:2" x14ac:dyDescent="0.2">
      <c r="A1100" s="3">
        <v>37865</v>
      </c>
      <c r="B1100" s="8">
        <v>185.2</v>
      </c>
    </row>
    <row r="1101" spans="1:2" x14ac:dyDescent="0.2">
      <c r="A1101" s="3">
        <v>37895</v>
      </c>
      <c r="B1101" s="8">
        <v>185</v>
      </c>
    </row>
    <row r="1102" spans="1:2" x14ac:dyDescent="0.2">
      <c r="A1102" s="3">
        <v>37926</v>
      </c>
      <c r="B1102" s="8">
        <v>184.5</v>
      </c>
    </row>
    <row r="1103" spans="1:2" x14ac:dyDescent="0.2">
      <c r="A1103" s="3">
        <v>37956</v>
      </c>
      <c r="B1103" s="8">
        <v>184.3</v>
      </c>
    </row>
    <row r="1104" spans="1:2" x14ac:dyDescent="0.2">
      <c r="A1104" s="3">
        <v>37987</v>
      </c>
      <c r="B1104" s="8">
        <v>185.2</v>
      </c>
    </row>
    <row r="1105" spans="1:2" x14ac:dyDescent="0.2">
      <c r="A1105" s="3">
        <v>38018</v>
      </c>
      <c r="B1105" s="8">
        <v>186.2</v>
      </c>
    </row>
    <row r="1106" spans="1:2" x14ac:dyDescent="0.2">
      <c r="A1106" s="3">
        <v>38047</v>
      </c>
      <c r="B1106" s="8">
        <v>187.4</v>
      </c>
    </row>
    <row r="1107" spans="1:2" x14ac:dyDescent="0.2">
      <c r="A1107" s="3">
        <v>38078</v>
      </c>
      <c r="B1107" s="8">
        <v>188</v>
      </c>
    </row>
    <row r="1108" spans="1:2" x14ac:dyDescent="0.2">
      <c r="A1108" s="3">
        <v>38108</v>
      </c>
      <c r="B1108" s="8">
        <v>189.1</v>
      </c>
    </row>
    <row r="1109" spans="1:2" x14ac:dyDescent="0.2">
      <c r="A1109" s="3">
        <v>38139</v>
      </c>
      <c r="B1109" s="8">
        <v>189.7</v>
      </c>
    </row>
    <row r="1110" spans="1:2" x14ac:dyDescent="0.2">
      <c r="A1110" s="3">
        <v>38169</v>
      </c>
      <c r="B1110" s="8">
        <v>189.4</v>
      </c>
    </row>
    <row r="1111" spans="1:2" x14ac:dyDescent="0.2">
      <c r="A1111" s="3">
        <v>38200</v>
      </c>
      <c r="B1111" s="8">
        <v>189.5</v>
      </c>
    </row>
    <row r="1112" spans="1:2" x14ac:dyDescent="0.2">
      <c r="A1112" s="3">
        <v>38231</v>
      </c>
      <c r="B1112" s="8">
        <v>189.9</v>
      </c>
    </row>
    <row r="1113" spans="1:2" x14ac:dyDescent="0.2">
      <c r="A1113" s="3">
        <v>38261</v>
      </c>
      <c r="B1113" s="8">
        <v>190.9</v>
      </c>
    </row>
    <row r="1114" spans="1:2" x14ac:dyDescent="0.2">
      <c r="A1114" s="3">
        <v>38292</v>
      </c>
      <c r="B1114" s="8">
        <v>191</v>
      </c>
    </row>
    <row r="1115" spans="1:2" x14ac:dyDescent="0.2">
      <c r="A1115" s="3">
        <v>38322</v>
      </c>
      <c r="B1115" s="8">
        <v>190.3</v>
      </c>
    </row>
    <row r="1116" spans="1:2" x14ac:dyDescent="0.2">
      <c r="A1116" s="3">
        <v>38353</v>
      </c>
      <c r="B1116" s="8">
        <v>190.7</v>
      </c>
    </row>
    <row r="1117" spans="1:2" x14ac:dyDescent="0.2">
      <c r="A1117" s="3">
        <v>38384</v>
      </c>
      <c r="B1117" s="8">
        <v>191.8</v>
      </c>
    </row>
    <row r="1118" spans="1:2" x14ac:dyDescent="0.2">
      <c r="A1118" s="3">
        <v>38412</v>
      </c>
      <c r="B1118" s="8">
        <v>193.3</v>
      </c>
    </row>
    <row r="1119" spans="1:2" x14ac:dyDescent="0.2">
      <c r="A1119" s="3">
        <v>38443</v>
      </c>
      <c r="B1119" s="8">
        <v>194.6</v>
      </c>
    </row>
    <row r="1120" spans="1:2" x14ac:dyDescent="0.2">
      <c r="A1120" s="3">
        <v>38473</v>
      </c>
      <c r="B1120" s="8">
        <v>194.4</v>
      </c>
    </row>
    <row r="1121" spans="1:2" x14ac:dyDescent="0.2">
      <c r="A1121" s="3">
        <v>38504</v>
      </c>
      <c r="B1121" s="8">
        <v>194.5</v>
      </c>
    </row>
    <row r="1122" spans="1:2" x14ac:dyDescent="0.2">
      <c r="A1122" s="3">
        <v>38534</v>
      </c>
      <c r="B1122" s="8">
        <v>195.4</v>
      </c>
    </row>
    <row r="1123" spans="1:2" x14ac:dyDescent="0.2">
      <c r="A1123" s="3">
        <v>38565</v>
      </c>
      <c r="B1123" s="8">
        <v>196.4</v>
      </c>
    </row>
    <row r="1124" spans="1:2" x14ac:dyDescent="0.2">
      <c r="A1124" s="3">
        <v>38596</v>
      </c>
      <c r="B1124" s="8">
        <v>198.8</v>
      </c>
    </row>
    <row r="1125" spans="1:2" x14ac:dyDescent="0.2">
      <c r="A1125" s="3">
        <v>38626</v>
      </c>
      <c r="B1125" s="8">
        <v>199.2</v>
      </c>
    </row>
    <row r="1126" spans="1:2" x14ac:dyDescent="0.2">
      <c r="A1126" s="3">
        <v>38657</v>
      </c>
      <c r="B1126" s="8">
        <v>197.6</v>
      </c>
    </row>
    <row r="1127" spans="1:2" x14ac:dyDescent="0.2">
      <c r="A1127" s="3">
        <v>38687</v>
      </c>
      <c r="B1127" s="8">
        <v>196.8</v>
      </c>
    </row>
    <row r="1128" spans="1:2" x14ac:dyDescent="0.2">
      <c r="A1128" s="3">
        <v>38718</v>
      </c>
      <c r="B1128" s="8">
        <v>198.3</v>
      </c>
    </row>
    <row r="1129" spans="1:2" x14ac:dyDescent="0.2">
      <c r="A1129" s="3">
        <v>38749</v>
      </c>
      <c r="B1129" s="8">
        <v>198.7</v>
      </c>
    </row>
    <row r="1130" spans="1:2" x14ac:dyDescent="0.2">
      <c r="A1130" s="3">
        <v>38777</v>
      </c>
      <c r="B1130" s="8">
        <v>199.8</v>
      </c>
    </row>
    <row r="1131" spans="1:2" x14ac:dyDescent="0.2">
      <c r="A1131" s="3">
        <v>38808</v>
      </c>
      <c r="B1131" s="8">
        <v>201.5</v>
      </c>
    </row>
    <row r="1132" spans="1:2" x14ac:dyDescent="0.2">
      <c r="A1132" s="3">
        <v>38838</v>
      </c>
      <c r="B1132" s="8">
        <v>202.5</v>
      </c>
    </row>
    <row r="1133" spans="1:2" x14ac:dyDescent="0.2">
      <c r="A1133" s="3">
        <v>38869</v>
      </c>
      <c r="B1133" s="8">
        <v>202.9</v>
      </c>
    </row>
    <row r="1134" spans="1:2" x14ac:dyDescent="0.2">
      <c r="A1134" s="3">
        <v>38899</v>
      </c>
      <c r="B1134" s="8">
        <v>203.5</v>
      </c>
    </row>
    <row r="1135" spans="1:2" x14ac:dyDescent="0.2">
      <c r="A1135" s="3">
        <v>38930</v>
      </c>
      <c r="B1135" s="8">
        <v>203.9</v>
      </c>
    </row>
    <row r="1136" spans="1:2" x14ac:dyDescent="0.2">
      <c r="A1136" s="3">
        <v>38961</v>
      </c>
      <c r="B1136" s="8">
        <v>202.9</v>
      </c>
    </row>
    <row r="1137" spans="1:2" x14ac:dyDescent="0.2">
      <c r="A1137" s="3">
        <v>38991</v>
      </c>
      <c r="B1137" s="8">
        <v>201.8</v>
      </c>
    </row>
    <row r="1138" spans="1:2" x14ac:dyDescent="0.2">
      <c r="A1138" s="3">
        <v>39022</v>
      </c>
      <c r="B1138" s="8">
        <v>201.5</v>
      </c>
    </row>
    <row r="1139" spans="1:2" x14ac:dyDescent="0.2">
      <c r="A1139" s="3">
        <v>39052</v>
      </c>
      <c r="B1139" s="8">
        <v>201.8</v>
      </c>
    </row>
    <row r="1140" spans="1:2" x14ac:dyDescent="0.2">
      <c r="A1140" s="3">
        <v>39083</v>
      </c>
      <c r="B1140" s="8">
        <v>202.416</v>
      </c>
    </row>
    <row r="1141" spans="1:2" x14ac:dyDescent="0.2">
      <c r="A1141" s="3">
        <v>39114</v>
      </c>
      <c r="B1141" s="8">
        <v>203.499</v>
      </c>
    </row>
    <row r="1142" spans="1:2" x14ac:dyDescent="0.2">
      <c r="A1142" s="3">
        <v>39142</v>
      </c>
      <c r="B1142" s="8">
        <v>205.352</v>
      </c>
    </row>
    <row r="1143" spans="1:2" x14ac:dyDescent="0.2">
      <c r="A1143" s="3">
        <v>39173</v>
      </c>
      <c r="B1143" s="8">
        <v>206.68600000000001</v>
      </c>
    </row>
    <row r="1144" spans="1:2" x14ac:dyDescent="0.2">
      <c r="A1144" s="3">
        <v>39203</v>
      </c>
      <c r="B1144" s="8">
        <v>207.94900000000001</v>
      </c>
    </row>
    <row r="1145" spans="1:2" x14ac:dyDescent="0.2">
      <c r="A1145" s="3">
        <v>39234</v>
      </c>
      <c r="B1145" s="8">
        <v>208.352</v>
      </c>
    </row>
    <row r="1146" spans="1:2" x14ac:dyDescent="0.2">
      <c r="A1146" s="3">
        <v>39264</v>
      </c>
      <c r="B1146" s="8">
        <v>208.29900000000001</v>
      </c>
    </row>
    <row r="1147" spans="1:2" x14ac:dyDescent="0.2">
      <c r="A1147" s="3">
        <v>39295</v>
      </c>
      <c r="B1147" s="8">
        <v>207.917</v>
      </c>
    </row>
    <row r="1148" spans="1:2" x14ac:dyDescent="0.2">
      <c r="A1148" s="3">
        <v>39326</v>
      </c>
      <c r="B1148" s="8">
        <v>208.49</v>
      </c>
    </row>
    <row r="1149" spans="1:2" x14ac:dyDescent="0.2">
      <c r="A1149" s="3">
        <v>39356</v>
      </c>
      <c r="B1149" s="8">
        <v>208.93600000000001</v>
      </c>
    </row>
    <row r="1150" spans="1:2" x14ac:dyDescent="0.2">
      <c r="A1150" s="3">
        <v>39387</v>
      </c>
      <c r="B1150" s="8">
        <v>210.17699999999999</v>
      </c>
    </row>
    <row r="1151" spans="1:2" x14ac:dyDescent="0.2">
      <c r="A1151" s="3">
        <v>39417</v>
      </c>
      <c r="B1151" s="8">
        <v>210.036</v>
      </c>
    </row>
    <row r="1152" spans="1:2" x14ac:dyDescent="0.2">
      <c r="A1152" s="3">
        <v>39448</v>
      </c>
      <c r="B1152" s="8">
        <v>211.08</v>
      </c>
    </row>
    <row r="1153" spans="1:2" x14ac:dyDescent="0.2">
      <c r="A1153" s="3">
        <v>39479</v>
      </c>
      <c r="B1153" s="8">
        <v>211.69300000000001</v>
      </c>
    </row>
    <row r="1154" spans="1:2" x14ac:dyDescent="0.2">
      <c r="A1154" s="3">
        <v>39508</v>
      </c>
      <c r="B1154" s="8">
        <v>213.52799999999999</v>
      </c>
    </row>
    <row r="1155" spans="1:2" x14ac:dyDescent="0.2">
      <c r="A1155" s="3">
        <v>39539</v>
      </c>
      <c r="B1155" s="8">
        <v>214.82300000000001</v>
      </c>
    </row>
    <row r="1156" spans="1:2" x14ac:dyDescent="0.2">
      <c r="A1156" s="3">
        <v>39569</v>
      </c>
      <c r="B1156" s="8">
        <v>216.63200000000001</v>
      </c>
    </row>
    <row r="1157" spans="1:2" x14ac:dyDescent="0.2">
      <c r="A1157" s="3">
        <v>39600</v>
      </c>
      <c r="B1157" s="8">
        <v>218.815</v>
      </c>
    </row>
    <row r="1158" spans="1:2" x14ac:dyDescent="0.2">
      <c r="A1158" s="3">
        <v>39630</v>
      </c>
      <c r="B1158" s="8">
        <v>219.964</v>
      </c>
    </row>
    <row r="1159" spans="1:2" x14ac:dyDescent="0.2">
      <c r="A1159" s="3">
        <v>39661</v>
      </c>
      <c r="B1159" s="8">
        <v>219.08600000000001</v>
      </c>
    </row>
    <row r="1160" spans="1:2" x14ac:dyDescent="0.2">
      <c r="A1160" s="3">
        <v>39692</v>
      </c>
      <c r="B1160" s="8">
        <v>218.78299999999999</v>
      </c>
    </row>
    <row r="1161" spans="1:2" x14ac:dyDescent="0.2">
      <c r="A1161" s="3">
        <v>39722</v>
      </c>
      <c r="B1161" s="8">
        <v>216.57300000000001</v>
      </c>
    </row>
    <row r="1162" spans="1:2" x14ac:dyDescent="0.2">
      <c r="A1162" s="3">
        <v>39753</v>
      </c>
      <c r="B1162" s="8">
        <v>212.42500000000001</v>
      </c>
    </row>
    <row r="1163" spans="1:2" x14ac:dyDescent="0.2">
      <c r="A1163" s="3">
        <v>39783</v>
      </c>
      <c r="B1163" s="8">
        <v>210.22800000000001</v>
      </c>
    </row>
    <row r="1164" spans="1:2" x14ac:dyDescent="0.2">
      <c r="A1164" s="3">
        <v>39814</v>
      </c>
      <c r="B1164" s="8">
        <v>211.143</v>
      </c>
    </row>
    <row r="1165" spans="1:2" x14ac:dyDescent="0.2">
      <c r="A1165" s="3">
        <v>39845</v>
      </c>
      <c r="B1165" s="8">
        <v>212.19300000000001</v>
      </c>
    </row>
    <row r="1166" spans="1:2" x14ac:dyDescent="0.2">
      <c r="A1166" s="3">
        <v>39873</v>
      </c>
      <c r="B1166" s="8">
        <v>212.709</v>
      </c>
    </row>
    <row r="1167" spans="1:2" x14ac:dyDescent="0.2">
      <c r="A1167" s="3">
        <v>39904</v>
      </c>
      <c r="B1167" s="8">
        <v>213.24</v>
      </c>
    </row>
    <row r="1168" spans="1:2" x14ac:dyDescent="0.2">
      <c r="A1168" s="3">
        <v>39934</v>
      </c>
      <c r="B1168" s="8">
        <v>213.85599999999999</v>
      </c>
    </row>
    <row r="1169" spans="1:2" x14ac:dyDescent="0.2">
      <c r="A1169" s="3">
        <v>39965</v>
      </c>
      <c r="B1169" s="8">
        <v>215.69300000000001</v>
      </c>
    </row>
    <row r="1170" spans="1:2" x14ac:dyDescent="0.2">
      <c r="A1170" s="3">
        <v>39995</v>
      </c>
      <c r="B1170" s="8">
        <v>215.351</v>
      </c>
    </row>
    <row r="1171" spans="1:2" x14ac:dyDescent="0.2">
      <c r="A1171" s="3">
        <v>40026</v>
      </c>
      <c r="B1171" s="8">
        <v>215.834</v>
      </c>
    </row>
    <row r="1172" spans="1:2" x14ac:dyDescent="0.2">
      <c r="A1172" s="3">
        <v>40057</v>
      </c>
      <c r="B1172" s="8">
        <v>215.96899999999999</v>
      </c>
    </row>
    <row r="1173" spans="1:2" x14ac:dyDescent="0.2">
      <c r="A1173" s="3">
        <v>40087</v>
      </c>
      <c r="B1173" s="8">
        <v>216.17699999999999</v>
      </c>
    </row>
    <row r="1174" spans="1:2" x14ac:dyDescent="0.2">
      <c r="A1174" s="3">
        <v>40118</v>
      </c>
      <c r="B1174" s="8">
        <v>216.33</v>
      </c>
    </row>
    <row r="1175" spans="1:2" x14ac:dyDescent="0.2">
      <c r="A1175" s="3">
        <v>40148</v>
      </c>
      <c r="B1175" s="8">
        <v>215.94900000000001</v>
      </c>
    </row>
    <row r="1176" spans="1:2" x14ac:dyDescent="0.2">
      <c r="A1176" s="3">
        <v>40179</v>
      </c>
      <c r="B1176" s="8">
        <v>216.68700000000001</v>
      </c>
    </row>
    <row r="1177" spans="1:2" x14ac:dyDescent="0.2">
      <c r="A1177" s="3">
        <v>40210</v>
      </c>
      <c r="B1177" s="8">
        <v>216.74100000000001</v>
      </c>
    </row>
    <row r="1178" spans="1:2" x14ac:dyDescent="0.2">
      <c r="A1178" s="3">
        <v>40238</v>
      </c>
      <c r="B1178" s="8">
        <v>217.631</v>
      </c>
    </row>
    <row r="1179" spans="1:2" x14ac:dyDescent="0.2">
      <c r="A1179" s="3">
        <v>40269</v>
      </c>
      <c r="B1179" s="8">
        <v>218.00899999999999</v>
      </c>
    </row>
    <row r="1180" spans="1:2" x14ac:dyDescent="0.2">
      <c r="A1180" s="3">
        <v>40299</v>
      </c>
      <c r="B1180" s="8">
        <v>218.178</v>
      </c>
    </row>
    <row r="1181" spans="1:2" x14ac:dyDescent="0.2">
      <c r="A1181" s="3">
        <v>40330</v>
      </c>
      <c r="B1181" s="8">
        <v>217.965</v>
      </c>
    </row>
    <row r="1182" spans="1:2" x14ac:dyDescent="0.2">
      <c r="A1182" s="3">
        <v>40360</v>
      </c>
      <c r="B1182" s="8">
        <v>218.011</v>
      </c>
    </row>
    <row r="1183" spans="1:2" x14ac:dyDescent="0.2">
      <c r="A1183" s="3">
        <v>40391</v>
      </c>
      <c r="B1183" s="8">
        <v>218.31200000000001</v>
      </c>
    </row>
    <row r="1184" spans="1:2" x14ac:dyDescent="0.2">
      <c r="A1184" s="3">
        <v>40422</v>
      </c>
      <c r="B1184" s="8">
        <v>218.43899999999999</v>
      </c>
    </row>
    <row r="1185" spans="1:2" x14ac:dyDescent="0.2">
      <c r="A1185" s="3">
        <v>40452</v>
      </c>
      <c r="B1185" s="8">
        <v>218.71100000000001</v>
      </c>
    </row>
    <row r="1186" spans="1:2" x14ac:dyDescent="0.2">
      <c r="A1186" s="3">
        <v>40483</v>
      </c>
      <c r="B1186" s="8">
        <v>218.803</v>
      </c>
    </row>
    <row r="1187" spans="1:2" x14ac:dyDescent="0.2">
      <c r="A1187" s="3">
        <v>40513</v>
      </c>
      <c r="B1187" s="8">
        <v>219.179</v>
      </c>
    </row>
    <row r="1188" spans="1:2" x14ac:dyDescent="0.2">
      <c r="A1188" s="3">
        <v>40544</v>
      </c>
      <c r="B1188" s="8">
        <v>220.22300000000001</v>
      </c>
    </row>
    <row r="1189" spans="1:2" x14ac:dyDescent="0.2">
      <c r="A1189" s="3">
        <v>40575</v>
      </c>
      <c r="B1189" s="8">
        <v>221.309</v>
      </c>
    </row>
    <row r="1190" spans="1:2" x14ac:dyDescent="0.2">
      <c r="A1190" s="3">
        <v>40603</v>
      </c>
      <c r="B1190" s="8">
        <v>223.46700000000001</v>
      </c>
    </row>
    <row r="1191" spans="1:2" x14ac:dyDescent="0.2">
      <c r="A1191" s="3">
        <v>40634</v>
      </c>
      <c r="B1191" s="8">
        <v>224.90600000000001</v>
      </c>
    </row>
    <row r="1192" spans="1:2" x14ac:dyDescent="0.2">
      <c r="A1192" s="3">
        <v>40664</v>
      </c>
      <c r="B1192" s="8">
        <v>225.964</v>
      </c>
    </row>
    <row r="1193" spans="1:2" x14ac:dyDescent="0.2">
      <c r="A1193" s="3">
        <v>40695</v>
      </c>
      <c r="B1193" s="8">
        <v>225.72200000000001</v>
      </c>
    </row>
    <row r="1194" spans="1:2" x14ac:dyDescent="0.2">
      <c r="A1194" s="3">
        <v>40725</v>
      </c>
      <c r="B1194" s="8">
        <v>225.922</v>
      </c>
    </row>
    <row r="1195" spans="1:2" x14ac:dyDescent="0.2">
      <c r="A1195" s="3">
        <v>40756</v>
      </c>
      <c r="B1195" s="8">
        <v>226.54499999999999</v>
      </c>
    </row>
    <row r="1196" spans="1:2" x14ac:dyDescent="0.2">
      <c r="A1196" s="3">
        <v>40787</v>
      </c>
      <c r="B1196" s="8">
        <v>226.88900000000001</v>
      </c>
    </row>
    <row r="1197" spans="1:2" x14ac:dyDescent="0.2">
      <c r="A1197" s="3">
        <v>40817</v>
      </c>
      <c r="B1197" s="8">
        <v>226.42099999999999</v>
      </c>
    </row>
    <row r="1198" spans="1:2" x14ac:dyDescent="0.2">
      <c r="A1198" s="3">
        <v>40848</v>
      </c>
      <c r="B1198" s="8">
        <v>226.23</v>
      </c>
    </row>
    <row r="1199" spans="1:2" x14ac:dyDescent="0.2">
      <c r="A1199" s="3">
        <v>40878</v>
      </c>
      <c r="B1199" s="8">
        <v>225.672</v>
      </c>
    </row>
    <row r="1200" spans="1:2" x14ac:dyDescent="0.2">
      <c r="A1200" s="3">
        <v>40909</v>
      </c>
      <c r="B1200" s="8">
        <v>226.66499999999999</v>
      </c>
    </row>
    <row r="1201" spans="1:2" x14ac:dyDescent="0.2">
      <c r="A1201" s="3">
        <v>40940</v>
      </c>
      <c r="B1201" s="8">
        <v>227.66300000000001</v>
      </c>
    </row>
    <row r="1202" spans="1:2" x14ac:dyDescent="0.2">
      <c r="A1202" s="3">
        <v>40969</v>
      </c>
      <c r="B1202" s="8">
        <v>229.392</v>
      </c>
    </row>
    <row r="1203" spans="1:2" x14ac:dyDescent="0.2">
      <c r="A1203" s="3">
        <v>41000</v>
      </c>
      <c r="B1203" s="8">
        <v>230.08500000000001</v>
      </c>
    </row>
    <row r="1204" spans="1:2" x14ac:dyDescent="0.2">
      <c r="A1204" s="3">
        <v>41030</v>
      </c>
      <c r="B1204" s="8">
        <v>229.815</v>
      </c>
    </row>
    <row r="1205" spans="1:2" x14ac:dyDescent="0.2">
      <c r="A1205" s="3">
        <v>41061</v>
      </c>
      <c r="B1205" s="8">
        <v>229.47800000000001</v>
      </c>
    </row>
    <row r="1206" spans="1:2" x14ac:dyDescent="0.2">
      <c r="A1206" s="3">
        <v>41091</v>
      </c>
      <c r="B1206" s="8">
        <v>229.10400000000001</v>
      </c>
    </row>
    <row r="1207" spans="1:2" x14ac:dyDescent="0.2">
      <c r="A1207" s="3">
        <v>41122</v>
      </c>
      <c r="B1207" s="8">
        <v>230.37899999999999</v>
      </c>
    </row>
    <row r="1208" spans="1:2" x14ac:dyDescent="0.2">
      <c r="A1208" s="3">
        <v>41153</v>
      </c>
      <c r="B1208" s="8">
        <v>231.40700000000001</v>
      </c>
    </row>
    <row r="1209" spans="1:2" x14ac:dyDescent="0.2">
      <c r="A1209" s="3">
        <v>41183</v>
      </c>
      <c r="B1209" s="8">
        <v>231.31700000000001</v>
      </c>
    </row>
    <row r="1210" spans="1:2" x14ac:dyDescent="0.2">
      <c r="A1210" s="3">
        <v>41214</v>
      </c>
      <c r="B1210" s="8">
        <v>230.221</v>
      </c>
    </row>
    <row r="1211" spans="1:2" x14ac:dyDescent="0.2">
      <c r="A1211" s="3">
        <v>41244</v>
      </c>
      <c r="B1211" s="8">
        <v>229.601</v>
      </c>
    </row>
    <row r="1212" spans="1:2" x14ac:dyDescent="0.2">
      <c r="A1212" s="3">
        <v>41275</v>
      </c>
      <c r="B1212" s="8">
        <v>230.28</v>
      </c>
    </row>
    <row r="1213" spans="1:2" x14ac:dyDescent="0.2">
      <c r="A1213" s="3">
        <v>41306</v>
      </c>
      <c r="B1213" s="8">
        <v>232.166</v>
      </c>
    </row>
    <row r="1214" spans="1:2" x14ac:dyDescent="0.2">
      <c r="A1214" s="3">
        <v>41334</v>
      </c>
      <c r="B1214" s="8">
        <v>232.773</v>
      </c>
    </row>
    <row r="1215" spans="1:2" x14ac:dyDescent="0.2">
      <c r="A1215" s="3">
        <v>41365</v>
      </c>
      <c r="B1215" s="8">
        <v>232.53100000000001</v>
      </c>
    </row>
    <row r="1216" spans="1:2" x14ac:dyDescent="0.2">
      <c r="A1216" s="3">
        <v>41395</v>
      </c>
      <c r="B1216" s="8">
        <v>232.94499999999999</v>
      </c>
    </row>
    <row r="1217" spans="1:2" x14ac:dyDescent="0.2">
      <c r="A1217" s="3">
        <v>41426</v>
      </c>
      <c r="B1217" s="8">
        <v>233.50399999999999</v>
      </c>
    </row>
    <row r="1218" spans="1:2" x14ac:dyDescent="0.2">
      <c r="A1218" s="3">
        <v>41456</v>
      </c>
      <c r="B1218" s="8">
        <v>233.596</v>
      </c>
    </row>
    <row r="1219" spans="1:2" x14ac:dyDescent="0.2">
      <c r="A1219" s="3">
        <v>41487</v>
      </c>
      <c r="B1219" s="8">
        <v>233.87700000000001</v>
      </c>
    </row>
    <row r="1220" spans="1:2" x14ac:dyDescent="0.2">
      <c r="A1220" s="3">
        <v>41518</v>
      </c>
      <c r="B1220" s="8">
        <v>234.149</v>
      </c>
    </row>
    <row r="1221" spans="1:2" x14ac:dyDescent="0.2">
      <c r="A1221" s="3">
        <v>41548</v>
      </c>
      <c r="B1221" s="8">
        <v>233.54599999999999</v>
      </c>
    </row>
    <row r="1222" spans="1:2" x14ac:dyDescent="0.2">
      <c r="A1222" s="3">
        <v>41579</v>
      </c>
      <c r="B1222" s="8">
        <v>233.06899999999999</v>
      </c>
    </row>
    <row r="1223" spans="1:2" x14ac:dyDescent="0.2">
      <c r="A1223" s="3">
        <v>41609</v>
      </c>
      <c r="B1223" s="8">
        <v>233.04900000000001</v>
      </c>
    </row>
    <row r="1224" spans="1:2" x14ac:dyDescent="0.2">
      <c r="A1224" s="3">
        <v>41640</v>
      </c>
      <c r="B1224" s="8">
        <v>233.916</v>
      </c>
    </row>
    <row r="1225" spans="1:2" x14ac:dyDescent="0.2">
      <c r="A1225" s="3">
        <v>41671</v>
      </c>
      <c r="B1225" s="8">
        <v>234.78100000000001</v>
      </c>
    </row>
    <row r="1226" spans="1:2" x14ac:dyDescent="0.2">
      <c r="A1226" s="3">
        <v>41699</v>
      </c>
      <c r="B1226" s="8">
        <v>236.29300000000001</v>
      </c>
    </row>
    <row r="1227" spans="1:2" x14ac:dyDescent="0.2">
      <c r="A1227" s="3">
        <v>41730</v>
      </c>
      <c r="B1227" s="8">
        <v>237.072</v>
      </c>
    </row>
    <row r="1228" spans="1:2" x14ac:dyDescent="0.2">
      <c r="A1228" s="3">
        <v>41760</v>
      </c>
      <c r="B1228" s="8">
        <v>237.9</v>
      </c>
    </row>
    <row r="1229" spans="1:2" x14ac:dyDescent="0.2">
      <c r="A1229" s="3">
        <v>41791</v>
      </c>
      <c r="B1229" s="8">
        <v>238.34299999999999</v>
      </c>
    </row>
    <row r="1230" spans="1:2" x14ac:dyDescent="0.2">
      <c r="A1230" s="3">
        <v>41821</v>
      </c>
      <c r="B1230" s="8">
        <v>238.25</v>
      </c>
    </row>
    <row r="1231" spans="1:2" x14ac:dyDescent="0.2">
      <c r="A1231" s="3">
        <v>41852</v>
      </c>
      <c r="B1231" s="8">
        <v>237.852</v>
      </c>
    </row>
    <row r="1232" spans="1:2" x14ac:dyDescent="0.2">
      <c r="A1232" s="3">
        <v>41883</v>
      </c>
      <c r="B1232" s="8">
        <v>238.03100000000001</v>
      </c>
    </row>
    <row r="1233" spans="1:2" x14ac:dyDescent="0.2">
      <c r="A1233" s="3">
        <v>41913</v>
      </c>
      <c r="B1233" s="8">
        <v>237.43299999999999</v>
      </c>
    </row>
    <row r="1234" spans="1:2" x14ac:dyDescent="0.2">
      <c r="A1234" s="3">
        <v>41944</v>
      </c>
      <c r="B1234" s="8">
        <v>236.15100000000001</v>
      </c>
    </row>
    <row r="1235" spans="1:2" x14ac:dyDescent="0.2">
      <c r="A1235" s="3">
        <v>41974</v>
      </c>
      <c r="B1235" s="8">
        <v>234.81200000000001</v>
      </c>
    </row>
    <row r="1236" spans="1:2" x14ac:dyDescent="0.2">
      <c r="A1236" s="3">
        <v>42005</v>
      </c>
      <c r="B1236" s="8">
        <v>233.70699999999999</v>
      </c>
    </row>
    <row r="1237" spans="1:2" x14ac:dyDescent="0.2">
      <c r="A1237" s="3">
        <v>42036</v>
      </c>
      <c r="B1237" s="8">
        <v>234.72200000000001</v>
      </c>
    </row>
    <row r="1238" spans="1:2" x14ac:dyDescent="0.2">
      <c r="A1238" s="3">
        <v>42064</v>
      </c>
      <c r="B1238" s="8">
        <v>236.119</v>
      </c>
    </row>
    <row r="1239" spans="1:2" x14ac:dyDescent="0.2">
      <c r="A1239" s="3">
        <v>42095</v>
      </c>
      <c r="B1239" s="8">
        <v>236.59899999999999</v>
      </c>
    </row>
    <row r="1240" spans="1:2" x14ac:dyDescent="0.2">
      <c r="A1240" s="3">
        <v>42125</v>
      </c>
      <c r="B1240" s="8">
        <v>237.80500000000001</v>
      </c>
    </row>
    <row r="1241" spans="1:2" x14ac:dyDescent="0.2">
      <c r="A1241" s="3">
        <v>42156</v>
      </c>
      <c r="B1241" s="8">
        <v>238.63800000000001</v>
      </c>
    </row>
    <row r="1242" spans="1:2" x14ac:dyDescent="0.2">
      <c r="A1242" s="3">
        <v>42186</v>
      </c>
      <c r="B1242" s="8">
        <v>238.654</v>
      </c>
    </row>
    <row r="1243" spans="1:2" x14ac:dyDescent="0.2">
      <c r="A1243" s="3">
        <v>42217</v>
      </c>
      <c r="B1243" s="8">
        <v>238.316</v>
      </c>
    </row>
    <row r="1244" spans="1:2" x14ac:dyDescent="0.2">
      <c r="A1244" s="3">
        <v>42248</v>
      </c>
      <c r="B1244" s="8">
        <v>237.94499999999999</v>
      </c>
    </row>
    <row r="1245" spans="1:2" x14ac:dyDescent="0.2">
      <c r="A1245" s="3">
        <v>42278</v>
      </c>
      <c r="B1245" s="8">
        <v>237.83799999999999</v>
      </c>
    </row>
    <row r="1246" spans="1:2" x14ac:dyDescent="0.2">
      <c r="A1246" s="3">
        <v>42309</v>
      </c>
      <c r="B1246" s="8">
        <v>237.33600000000001</v>
      </c>
    </row>
    <row r="1247" spans="1:2" x14ac:dyDescent="0.2">
      <c r="A1247" s="3">
        <v>42339</v>
      </c>
      <c r="B1247" s="8">
        <v>236.52500000000001</v>
      </c>
    </row>
    <row r="1248" spans="1:2" x14ac:dyDescent="0.2">
      <c r="A1248" s="3">
        <v>42370</v>
      </c>
      <c r="B1248" s="8">
        <v>236.916</v>
      </c>
    </row>
    <row r="1249" spans="1:2" x14ac:dyDescent="0.2">
      <c r="A1249" s="3">
        <v>42401</v>
      </c>
      <c r="B1249" s="8">
        <v>237.11099999999999</v>
      </c>
    </row>
    <row r="1250" spans="1:2" x14ac:dyDescent="0.2">
      <c r="A1250" s="3">
        <v>42430</v>
      </c>
      <c r="B1250" s="8">
        <v>238.13200000000001</v>
      </c>
    </row>
    <row r="1251" spans="1:2" x14ac:dyDescent="0.2">
      <c r="A1251" s="3">
        <v>42461</v>
      </c>
      <c r="B1251" s="8">
        <v>239.261</v>
      </c>
    </row>
    <row r="1252" spans="1:2" x14ac:dyDescent="0.2">
      <c r="A1252" s="3">
        <v>42491</v>
      </c>
      <c r="B1252" s="8">
        <v>240.22900000000001</v>
      </c>
    </row>
    <row r="1253" spans="1:2" x14ac:dyDescent="0.2">
      <c r="A1253" s="3">
        <v>42522</v>
      </c>
      <c r="B1253" s="8">
        <v>241.018</v>
      </c>
    </row>
    <row r="1254" spans="1:2" x14ac:dyDescent="0.2">
      <c r="A1254" s="3">
        <v>42552</v>
      </c>
      <c r="B1254" s="8">
        <v>240.62799999999999</v>
      </c>
    </row>
    <row r="1255" spans="1:2" x14ac:dyDescent="0.2">
      <c r="A1255" s="3">
        <v>42583</v>
      </c>
      <c r="B1255" s="8">
        <v>240.84899999999999</v>
      </c>
    </row>
    <row r="1256" spans="1:2" x14ac:dyDescent="0.2">
      <c r="A1256" s="3">
        <v>42614</v>
      </c>
      <c r="B1256" s="8">
        <v>241.428</v>
      </c>
    </row>
    <row r="1257" spans="1:2" x14ac:dyDescent="0.2">
      <c r="A1257" s="3">
        <v>42644</v>
      </c>
      <c r="B1257" s="8">
        <v>241.72900000000001</v>
      </c>
    </row>
    <row r="1258" spans="1:2" x14ac:dyDescent="0.2">
      <c r="A1258" s="3">
        <v>42675</v>
      </c>
      <c r="B1258" s="8">
        <v>241.35300000000001</v>
      </c>
    </row>
    <row r="1259" spans="1:2" x14ac:dyDescent="0.2">
      <c r="A1259" s="3">
        <v>42705</v>
      </c>
      <c r="B1259" s="8">
        <v>241.43199999999999</v>
      </c>
    </row>
    <row r="1260" spans="1:2" x14ac:dyDescent="0.2">
      <c r="A1260" s="3">
        <v>42736</v>
      </c>
      <c r="B1260" s="8">
        <v>242.839</v>
      </c>
    </row>
    <row r="1261" spans="1:2" x14ac:dyDescent="0.2">
      <c r="A1261" s="3">
        <v>42767</v>
      </c>
      <c r="B1261" s="8">
        <v>243.60300000000001</v>
      </c>
    </row>
    <row r="1262" spans="1:2" x14ac:dyDescent="0.2">
      <c r="A1262" s="3">
        <v>42795</v>
      </c>
      <c r="B1262" s="8">
        <v>243.80099999999999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>
      <selection activeCell="B15" sqref="B15"/>
    </sheetView>
  </sheetViews>
  <sheetFormatPr defaultRowHeight="12.75" x14ac:dyDescent="0.2"/>
  <cols>
    <col min="1" max="256" width="20.7109375" style="1" customWidth="1"/>
    <col min="257" max="16384" width="9.140625" style="1"/>
  </cols>
  <sheetData>
    <row r="1" spans="1:2" x14ac:dyDescent="0.2">
      <c r="A1" s="1" t="s">
        <v>10</v>
      </c>
    </row>
    <row r="2" spans="1:2" x14ac:dyDescent="0.2">
      <c r="A2" s="1" t="s">
        <v>9</v>
      </c>
    </row>
    <row r="3" spans="1:2" x14ac:dyDescent="0.2">
      <c r="A3" s="1" t="s">
        <v>8</v>
      </c>
    </row>
    <row r="4" spans="1:2" x14ac:dyDescent="0.2">
      <c r="A4" s="1" t="s">
        <v>7</v>
      </c>
    </row>
    <row r="5" spans="1:2" x14ac:dyDescent="0.2">
      <c r="A5" s="1" t="s">
        <v>6</v>
      </c>
    </row>
    <row r="6" spans="1:2" x14ac:dyDescent="0.2">
      <c r="A6" s="1" t="s">
        <v>5</v>
      </c>
    </row>
    <row r="8" spans="1:2" x14ac:dyDescent="0.2">
      <c r="A8" s="1" t="s">
        <v>1</v>
      </c>
      <c r="B8" s="1" t="s">
        <v>4</v>
      </c>
    </row>
    <row r="10" spans="1:2" x14ac:dyDescent="0.2">
      <c r="A10" s="1" t="s">
        <v>3</v>
      </c>
    </row>
    <row r="11" spans="1:2" x14ac:dyDescent="0.2">
      <c r="A11" s="1" t="s">
        <v>2</v>
      </c>
      <c r="B11" s="1" t="s">
        <v>1</v>
      </c>
    </row>
    <row r="12" spans="1:2" x14ac:dyDescent="0.2">
      <c r="A12" s="3">
        <v>36861</v>
      </c>
      <c r="B12" s="2">
        <v>76.87</v>
      </c>
    </row>
    <row r="13" spans="1:2" x14ac:dyDescent="0.2">
      <c r="A13" s="3">
        <v>36892</v>
      </c>
      <c r="B13" s="2">
        <v>76.55</v>
      </c>
    </row>
    <row r="14" spans="1:2" x14ac:dyDescent="0.2">
      <c r="A14" s="3">
        <v>36923</v>
      </c>
      <c r="B14" s="2">
        <v>76.78</v>
      </c>
    </row>
    <row r="15" spans="1:2" x14ac:dyDescent="0.2">
      <c r="A15" s="3">
        <v>36951</v>
      </c>
      <c r="B15" s="2">
        <v>77.19</v>
      </c>
    </row>
    <row r="16" spans="1:2" x14ac:dyDescent="0.2">
      <c r="A16" s="3">
        <v>36982</v>
      </c>
      <c r="B16" s="2">
        <v>77.66</v>
      </c>
    </row>
    <row r="17" spans="1:2" x14ac:dyDescent="0.2">
      <c r="A17" s="3">
        <v>37012</v>
      </c>
      <c r="B17" s="2">
        <v>78.03</v>
      </c>
    </row>
    <row r="18" spans="1:2" x14ac:dyDescent="0.2">
      <c r="A18" s="3">
        <v>37043</v>
      </c>
      <c r="B18" s="2">
        <v>78.14</v>
      </c>
    </row>
    <row r="19" spans="1:2" x14ac:dyDescent="0.2">
      <c r="A19" s="3">
        <v>37073</v>
      </c>
      <c r="B19" s="2">
        <v>77.959999999999994</v>
      </c>
    </row>
    <row r="20" spans="1:2" x14ac:dyDescent="0.2">
      <c r="A20" s="3">
        <v>37104</v>
      </c>
      <c r="B20" s="2">
        <v>77.900000000000006</v>
      </c>
    </row>
    <row r="21" spans="1:2" x14ac:dyDescent="0.2">
      <c r="A21" s="3">
        <v>37135</v>
      </c>
      <c r="B21" s="2">
        <v>78.12</v>
      </c>
    </row>
    <row r="22" spans="1:2" x14ac:dyDescent="0.2">
      <c r="A22" s="3">
        <v>37165</v>
      </c>
      <c r="B22" s="2">
        <v>78.180000000000007</v>
      </c>
    </row>
    <row r="23" spans="1:2" x14ac:dyDescent="0.2">
      <c r="A23" s="3">
        <v>37196</v>
      </c>
      <c r="B23" s="2">
        <v>78.13</v>
      </c>
    </row>
    <row r="24" spans="1:2" x14ac:dyDescent="0.2">
      <c r="A24" s="3">
        <v>37226</v>
      </c>
      <c r="B24" s="2">
        <v>78.48</v>
      </c>
    </row>
    <row r="25" spans="1:2" x14ac:dyDescent="0.2">
      <c r="A25" s="3">
        <v>37257</v>
      </c>
      <c r="B25" s="2">
        <v>78.58</v>
      </c>
    </row>
    <row r="26" spans="1:2" x14ac:dyDescent="0.2">
      <c r="A26" s="3">
        <v>37288</v>
      </c>
      <c r="B26" s="2">
        <v>78.7</v>
      </c>
    </row>
    <row r="27" spans="1:2" x14ac:dyDescent="0.2">
      <c r="A27" s="3">
        <v>37316</v>
      </c>
      <c r="B27" s="2">
        <v>79.150000000000006</v>
      </c>
    </row>
    <row r="28" spans="1:2" x14ac:dyDescent="0.2">
      <c r="A28" s="3">
        <v>37347</v>
      </c>
      <c r="B28" s="2">
        <v>79.510000000000005</v>
      </c>
    </row>
    <row r="29" spans="1:2" x14ac:dyDescent="0.2">
      <c r="A29" s="3">
        <v>37377</v>
      </c>
      <c r="B29" s="2">
        <v>79.650000000000006</v>
      </c>
    </row>
    <row r="30" spans="1:2" x14ac:dyDescent="0.2">
      <c r="A30" s="3">
        <v>37408</v>
      </c>
      <c r="B30" s="2">
        <v>79.61</v>
      </c>
    </row>
    <row r="31" spans="1:2" x14ac:dyDescent="0.2">
      <c r="A31" s="3">
        <v>37438</v>
      </c>
      <c r="B31" s="2">
        <v>79.53</v>
      </c>
    </row>
    <row r="32" spans="1:2" x14ac:dyDescent="0.2">
      <c r="A32" s="3">
        <v>37469</v>
      </c>
      <c r="B32" s="2">
        <v>79.59</v>
      </c>
    </row>
    <row r="33" spans="1:2" x14ac:dyDescent="0.2">
      <c r="A33" s="3">
        <v>37500</v>
      </c>
      <c r="B33" s="2">
        <v>79.790000000000006</v>
      </c>
    </row>
    <row r="34" spans="1:2" x14ac:dyDescent="0.2">
      <c r="A34" s="3">
        <v>37530</v>
      </c>
      <c r="B34" s="2">
        <v>79.98</v>
      </c>
    </row>
    <row r="35" spans="1:2" x14ac:dyDescent="0.2">
      <c r="A35" s="3">
        <v>37561</v>
      </c>
      <c r="B35" s="2">
        <v>79.92</v>
      </c>
    </row>
    <row r="36" spans="1:2" x14ac:dyDescent="0.2">
      <c r="A36" s="3">
        <v>37591</v>
      </c>
      <c r="B36" s="2">
        <v>80.3</v>
      </c>
    </row>
    <row r="37" spans="1:2" x14ac:dyDescent="0.2">
      <c r="A37" s="3">
        <v>37622</v>
      </c>
      <c r="B37" s="2">
        <v>80.260000000000005</v>
      </c>
    </row>
    <row r="38" spans="1:2" x14ac:dyDescent="0.2">
      <c r="A38" s="3">
        <v>37653</v>
      </c>
      <c r="B38" s="2">
        <v>80.58</v>
      </c>
    </row>
    <row r="39" spans="1:2" x14ac:dyDescent="0.2">
      <c r="A39" s="3">
        <v>37681</v>
      </c>
      <c r="B39" s="2">
        <v>81.05</v>
      </c>
    </row>
    <row r="40" spans="1:2" x14ac:dyDescent="0.2">
      <c r="A40" s="3">
        <v>37712</v>
      </c>
      <c r="B40" s="2">
        <v>81.180000000000007</v>
      </c>
    </row>
    <row r="41" spans="1:2" x14ac:dyDescent="0.2">
      <c r="A41" s="3">
        <v>37742</v>
      </c>
      <c r="B41" s="2">
        <v>81.13</v>
      </c>
    </row>
    <row r="42" spans="1:2" x14ac:dyDescent="0.2">
      <c r="A42" s="3">
        <v>37773</v>
      </c>
      <c r="B42" s="2">
        <v>81.23</v>
      </c>
    </row>
    <row r="43" spans="1:2" x14ac:dyDescent="0.2">
      <c r="A43" s="3">
        <v>37803</v>
      </c>
      <c r="B43" s="2">
        <v>81.11</v>
      </c>
    </row>
    <row r="44" spans="1:2" x14ac:dyDescent="0.2">
      <c r="A44" s="3">
        <v>37834</v>
      </c>
      <c r="B44" s="2">
        <v>81.23</v>
      </c>
    </row>
    <row r="45" spans="1:2" x14ac:dyDescent="0.2">
      <c r="A45" s="3">
        <v>37865</v>
      </c>
      <c r="B45" s="2">
        <v>81.52</v>
      </c>
    </row>
    <row r="46" spans="1:2" x14ac:dyDescent="0.2">
      <c r="A46" s="3">
        <v>37895</v>
      </c>
      <c r="B46" s="2">
        <v>81.64</v>
      </c>
    </row>
    <row r="47" spans="1:2" x14ac:dyDescent="0.2">
      <c r="A47" s="3">
        <v>37926</v>
      </c>
      <c r="B47" s="2">
        <v>81.67</v>
      </c>
    </row>
    <row r="48" spans="1:2" x14ac:dyDescent="0.2">
      <c r="A48" s="3">
        <v>37956</v>
      </c>
      <c r="B48" s="2">
        <v>81.92</v>
      </c>
    </row>
    <row r="49" spans="1:2" x14ac:dyDescent="0.2">
      <c r="A49" s="3">
        <v>37987</v>
      </c>
      <c r="B49" s="2">
        <v>81.739999999999995</v>
      </c>
    </row>
    <row r="50" spans="1:2" x14ac:dyDescent="0.2">
      <c r="A50" s="3">
        <v>38018</v>
      </c>
      <c r="B50" s="2">
        <v>81.93</v>
      </c>
    </row>
    <row r="51" spans="1:2" x14ac:dyDescent="0.2">
      <c r="A51" s="3">
        <v>38047</v>
      </c>
      <c r="B51" s="2">
        <v>82.45</v>
      </c>
    </row>
    <row r="52" spans="1:2" x14ac:dyDescent="0.2">
      <c r="A52" s="3">
        <v>38078</v>
      </c>
      <c r="B52" s="2">
        <v>82.87</v>
      </c>
    </row>
    <row r="53" spans="1:2" x14ac:dyDescent="0.2">
      <c r="A53" s="3">
        <v>38108</v>
      </c>
      <c r="B53" s="2">
        <v>83.14</v>
      </c>
    </row>
    <row r="54" spans="1:2" x14ac:dyDescent="0.2">
      <c r="A54" s="3">
        <v>38139</v>
      </c>
      <c r="B54" s="2">
        <v>83.19</v>
      </c>
    </row>
    <row r="55" spans="1:2" x14ac:dyDescent="0.2">
      <c r="A55" s="3">
        <v>38169</v>
      </c>
      <c r="B55" s="2">
        <v>83.01</v>
      </c>
    </row>
    <row r="56" spans="1:2" x14ac:dyDescent="0.2">
      <c r="A56" s="3">
        <v>38200</v>
      </c>
      <c r="B56" s="2">
        <v>83.17</v>
      </c>
    </row>
    <row r="57" spans="1:2" x14ac:dyDescent="0.2">
      <c r="A57" s="3">
        <v>38231</v>
      </c>
      <c r="B57" s="2">
        <v>83.27</v>
      </c>
    </row>
    <row r="58" spans="1:2" x14ac:dyDescent="0.2">
      <c r="A58" s="3">
        <v>38261</v>
      </c>
      <c r="B58" s="2">
        <v>83.59</v>
      </c>
    </row>
    <row r="59" spans="1:2" x14ac:dyDescent="0.2">
      <c r="A59" s="3">
        <v>38292</v>
      </c>
      <c r="B59" s="2">
        <v>83.53</v>
      </c>
    </row>
    <row r="60" spans="1:2" x14ac:dyDescent="0.2">
      <c r="A60" s="3">
        <v>38322</v>
      </c>
      <c r="B60" s="2">
        <v>83.85</v>
      </c>
    </row>
    <row r="61" spans="1:2" x14ac:dyDescent="0.2">
      <c r="A61" s="3">
        <v>38353</v>
      </c>
      <c r="B61" s="2">
        <v>83.33</v>
      </c>
    </row>
    <row r="62" spans="1:2" x14ac:dyDescent="0.2">
      <c r="A62" s="3">
        <v>38384</v>
      </c>
      <c r="B62" s="2">
        <v>83.64</v>
      </c>
    </row>
    <row r="63" spans="1:2" x14ac:dyDescent="0.2">
      <c r="A63" s="3">
        <v>38412</v>
      </c>
      <c r="B63" s="2">
        <v>84.25</v>
      </c>
    </row>
    <row r="64" spans="1:2" x14ac:dyDescent="0.2">
      <c r="A64" s="3">
        <v>38443</v>
      </c>
      <c r="B64" s="2">
        <v>84.61</v>
      </c>
    </row>
    <row r="65" spans="1:2" x14ac:dyDescent="0.2">
      <c r="A65" s="3">
        <v>38473</v>
      </c>
      <c r="B65" s="2">
        <v>84.79</v>
      </c>
    </row>
    <row r="66" spans="1:2" x14ac:dyDescent="0.2">
      <c r="A66" s="3">
        <v>38504</v>
      </c>
      <c r="B66" s="2">
        <v>84.89</v>
      </c>
    </row>
    <row r="67" spans="1:2" x14ac:dyDescent="0.2">
      <c r="A67" s="3">
        <v>38534</v>
      </c>
      <c r="B67" s="2">
        <v>84.79</v>
      </c>
    </row>
    <row r="68" spans="1:2" x14ac:dyDescent="0.2">
      <c r="A68" s="3">
        <v>38565</v>
      </c>
      <c r="B68" s="2">
        <v>84.99</v>
      </c>
    </row>
    <row r="69" spans="1:2" x14ac:dyDescent="0.2">
      <c r="A69" s="3">
        <v>38596</v>
      </c>
      <c r="B69" s="2">
        <v>85.44</v>
      </c>
    </row>
    <row r="70" spans="1:2" x14ac:dyDescent="0.2">
      <c r="A70" s="3">
        <v>38626</v>
      </c>
      <c r="B70" s="2">
        <v>85.66</v>
      </c>
    </row>
    <row r="71" spans="1:2" x14ac:dyDescent="0.2">
      <c r="A71" s="3">
        <v>38657</v>
      </c>
      <c r="B71" s="2">
        <v>85.47</v>
      </c>
    </row>
    <row r="72" spans="1:2" x14ac:dyDescent="0.2">
      <c r="A72" s="3">
        <v>38687</v>
      </c>
      <c r="B72" s="2">
        <v>85.76</v>
      </c>
    </row>
    <row r="73" spans="1:2" x14ac:dyDescent="0.2">
      <c r="A73" s="3">
        <v>38718</v>
      </c>
      <c r="B73" s="2">
        <v>85.38</v>
      </c>
    </row>
    <row r="74" spans="1:2" x14ac:dyDescent="0.2">
      <c r="A74" s="3">
        <v>38749</v>
      </c>
      <c r="B74" s="2">
        <v>85.62</v>
      </c>
    </row>
    <row r="75" spans="1:2" x14ac:dyDescent="0.2">
      <c r="A75" s="3">
        <v>38777</v>
      </c>
      <c r="B75" s="2">
        <v>86.11</v>
      </c>
    </row>
    <row r="76" spans="1:2" x14ac:dyDescent="0.2">
      <c r="A76" s="3">
        <v>38808</v>
      </c>
      <c r="B76" s="2">
        <v>86.69</v>
      </c>
    </row>
    <row r="77" spans="1:2" x14ac:dyDescent="0.2">
      <c r="A77" s="3">
        <v>38838</v>
      </c>
      <c r="B77" s="2">
        <v>86.93</v>
      </c>
    </row>
    <row r="78" spans="1:2" x14ac:dyDescent="0.2">
      <c r="A78" s="3">
        <v>38869</v>
      </c>
      <c r="B78" s="2">
        <v>86.99</v>
      </c>
    </row>
    <row r="79" spans="1:2" x14ac:dyDescent="0.2">
      <c r="A79" s="3">
        <v>38899</v>
      </c>
      <c r="B79" s="2">
        <v>86.89</v>
      </c>
    </row>
    <row r="80" spans="1:2" x14ac:dyDescent="0.2">
      <c r="A80" s="3">
        <v>38930</v>
      </c>
      <c r="B80" s="2">
        <v>86.96</v>
      </c>
    </row>
    <row r="81" spans="1:2" x14ac:dyDescent="0.2">
      <c r="A81" s="3">
        <v>38961</v>
      </c>
      <c r="B81" s="2">
        <v>86.97</v>
      </c>
    </row>
    <row r="82" spans="1:2" x14ac:dyDescent="0.2">
      <c r="A82" s="3">
        <v>38991</v>
      </c>
      <c r="B82" s="2">
        <v>87.04</v>
      </c>
    </row>
    <row r="83" spans="1:2" x14ac:dyDescent="0.2">
      <c r="A83" s="3">
        <v>39022</v>
      </c>
      <c r="B83" s="2">
        <v>87.07</v>
      </c>
    </row>
    <row r="84" spans="1:2" x14ac:dyDescent="0.2">
      <c r="A84" s="3">
        <v>39052</v>
      </c>
      <c r="B84" s="2">
        <v>87.41</v>
      </c>
    </row>
    <row r="85" spans="1:2" x14ac:dyDescent="0.2">
      <c r="A85" s="3">
        <v>39083</v>
      </c>
      <c r="B85" s="2">
        <v>86.97</v>
      </c>
    </row>
    <row r="86" spans="1:2" x14ac:dyDescent="0.2">
      <c r="A86" s="3">
        <v>39114</v>
      </c>
      <c r="B86" s="2">
        <v>87.22</v>
      </c>
    </row>
    <row r="87" spans="1:2" x14ac:dyDescent="0.2">
      <c r="A87" s="3">
        <v>39142</v>
      </c>
      <c r="B87" s="2">
        <v>87.8</v>
      </c>
    </row>
    <row r="88" spans="1:2" x14ac:dyDescent="0.2">
      <c r="A88" s="3">
        <v>39173</v>
      </c>
      <c r="B88" s="2">
        <v>88.36</v>
      </c>
    </row>
    <row r="89" spans="1:2" x14ac:dyDescent="0.2">
      <c r="A89" s="3">
        <v>39203</v>
      </c>
      <c r="B89" s="2">
        <v>88.57</v>
      </c>
    </row>
    <row r="90" spans="1:2" x14ac:dyDescent="0.2">
      <c r="A90" s="3">
        <v>39234</v>
      </c>
      <c r="B90" s="2">
        <v>88.66</v>
      </c>
    </row>
    <row r="91" spans="1:2" x14ac:dyDescent="0.2">
      <c r="A91" s="3">
        <v>39264</v>
      </c>
      <c r="B91" s="2">
        <v>88.45</v>
      </c>
    </row>
    <row r="92" spans="1:2" x14ac:dyDescent="0.2">
      <c r="A92" s="3">
        <v>39295</v>
      </c>
      <c r="B92" s="2">
        <v>88.51</v>
      </c>
    </row>
    <row r="93" spans="1:2" x14ac:dyDescent="0.2">
      <c r="A93" s="3">
        <v>39326</v>
      </c>
      <c r="B93" s="2">
        <v>88.85</v>
      </c>
    </row>
    <row r="94" spans="1:2" x14ac:dyDescent="0.2">
      <c r="A94" s="3">
        <v>39356</v>
      </c>
      <c r="B94" s="2">
        <v>89.29</v>
      </c>
    </row>
    <row r="95" spans="1:2" x14ac:dyDescent="0.2">
      <c r="A95" s="3">
        <v>39387</v>
      </c>
      <c r="B95" s="2">
        <v>89.77</v>
      </c>
    </row>
    <row r="96" spans="1:2" x14ac:dyDescent="0.2">
      <c r="A96" s="3">
        <v>39417</v>
      </c>
      <c r="B96" s="2">
        <v>90.13</v>
      </c>
    </row>
    <row r="97" spans="1:2" x14ac:dyDescent="0.2">
      <c r="A97" s="3">
        <v>39448</v>
      </c>
      <c r="B97" s="2">
        <v>89.81</v>
      </c>
    </row>
    <row r="98" spans="1:2" x14ac:dyDescent="0.2">
      <c r="A98" s="3">
        <v>39479</v>
      </c>
      <c r="B98" s="2">
        <v>90.13</v>
      </c>
    </row>
    <row r="99" spans="1:2" x14ac:dyDescent="0.2">
      <c r="A99" s="3">
        <v>39508</v>
      </c>
      <c r="B99" s="2">
        <v>91.01</v>
      </c>
    </row>
    <row r="100" spans="1:2" x14ac:dyDescent="0.2">
      <c r="A100" s="3">
        <v>39539</v>
      </c>
      <c r="B100" s="2">
        <v>91.31</v>
      </c>
    </row>
    <row r="101" spans="1:2" x14ac:dyDescent="0.2">
      <c r="A101" s="3">
        <v>39569</v>
      </c>
      <c r="B101" s="2">
        <v>91.88</v>
      </c>
    </row>
    <row r="102" spans="1:2" x14ac:dyDescent="0.2">
      <c r="A102" s="3">
        <v>39600</v>
      </c>
      <c r="B102" s="2">
        <v>92.23</v>
      </c>
    </row>
    <row r="103" spans="1:2" x14ac:dyDescent="0.2">
      <c r="A103" s="3">
        <v>39630</v>
      </c>
      <c r="B103" s="2">
        <v>92.1</v>
      </c>
    </row>
    <row r="104" spans="1:2" x14ac:dyDescent="0.2">
      <c r="A104" s="3">
        <v>39661</v>
      </c>
      <c r="B104" s="2">
        <v>91.97</v>
      </c>
    </row>
    <row r="105" spans="1:2" x14ac:dyDescent="0.2">
      <c r="A105" s="3">
        <v>39692</v>
      </c>
      <c r="B105" s="2">
        <v>92.15</v>
      </c>
    </row>
    <row r="106" spans="1:2" x14ac:dyDescent="0.2">
      <c r="A106" s="3">
        <v>39722</v>
      </c>
      <c r="B106" s="2">
        <v>92.17</v>
      </c>
    </row>
    <row r="107" spans="1:2" x14ac:dyDescent="0.2">
      <c r="A107" s="3">
        <v>39753</v>
      </c>
      <c r="B107" s="2">
        <v>91.73</v>
      </c>
    </row>
    <row r="108" spans="1:2" x14ac:dyDescent="0.2">
      <c r="A108" s="3">
        <v>39783</v>
      </c>
      <c r="B108" s="2">
        <v>91.61</v>
      </c>
    </row>
    <row r="109" spans="1:2" x14ac:dyDescent="0.2">
      <c r="A109" s="3">
        <v>39814</v>
      </c>
      <c r="B109" s="2">
        <v>90.87</v>
      </c>
    </row>
    <row r="110" spans="1:2" x14ac:dyDescent="0.2">
      <c r="A110" s="3">
        <v>39845</v>
      </c>
      <c r="B110" s="2">
        <v>91.24</v>
      </c>
    </row>
    <row r="111" spans="1:2" x14ac:dyDescent="0.2">
      <c r="A111" s="3">
        <v>39873</v>
      </c>
      <c r="B111" s="2">
        <v>91.58</v>
      </c>
    </row>
    <row r="112" spans="1:2" x14ac:dyDescent="0.2">
      <c r="A112" s="3">
        <v>39904</v>
      </c>
      <c r="B112" s="2">
        <v>91.91</v>
      </c>
    </row>
    <row r="113" spans="1:2" x14ac:dyDescent="0.2">
      <c r="A113" s="3">
        <v>39934</v>
      </c>
      <c r="B113" s="2">
        <v>91.95</v>
      </c>
    </row>
    <row r="114" spans="1:2" x14ac:dyDescent="0.2">
      <c r="A114" s="3">
        <v>39965</v>
      </c>
      <c r="B114" s="2">
        <v>92.13</v>
      </c>
    </row>
    <row r="115" spans="1:2" x14ac:dyDescent="0.2">
      <c r="A115" s="3">
        <v>39995</v>
      </c>
      <c r="B115" s="2">
        <v>91.53</v>
      </c>
    </row>
    <row r="116" spans="1:2" x14ac:dyDescent="0.2">
      <c r="A116" s="3">
        <v>40026</v>
      </c>
      <c r="B116" s="2">
        <v>91.83</v>
      </c>
    </row>
    <row r="117" spans="1:2" x14ac:dyDescent="0.2">
      <c r="A117" s="3">
        <v>40057</v>
      </c>
      <c r="B117" s="2">
        <v>91.86</v>
      </c>
    </row>
    <row r="118" spans="1:2" x14ac:dyDescent="0.2">
      <c r="A118" s="3">
        <v>40087</v>
      </c>
      <c r="B118" s="2">
        <v>92.06</v>
      </c>
    </row>
    <row r="119" spans="1:2" x14ac:dyDescent="0.2">
      <c r="A119" s="3">
        <v>40118</v>
      </c>
      <c r="B119" s="2">
        <v>92.17</v>
      </c>
    </row>
    <row r="120" spans="1:2" x14ac:dyDescent="0.2">
      <c r="A120" s="3">
        <v>40148</v>
      </c>
      <c r="B120" s="2">
        <v>92.45</v>
      </c>
    </row>
    <row r="121" spans="1:2" x14ac:dyDescent="0.2">
      <c r="A121" s="3">
        <v>40179</v>
      </c>
      <c r="B121" s="2">
        <v>91.71</v>
      </c>
    </row>
    <row r="122" spans="1:2" x14ac:dyDescent="0.2">
      <c r="A122" s="3">
        <v>40210</v>
      </c>
      <c r="B122" s="2">
        <v>92</v>
      </c>
    </row>
    <row r="123" spans="1:2" x14ac:dyDescent="0.2">
      <c r="A123" s="3">
        <v>40238</v>
      </c>
      <c r="B123" s="2">
        <v>93.01</v>
      </c>
    </row>
    <row r="124" spans="1:2" x14ac:dyDescent="0.2">
      <c r="A124" s="3">
        <v>40269</v>
      </c>
      <c r="B124" s="2">
        <v>93.39</v>
      </c>
    </row>
    <row r="125" spans="1:2" x14ac:dyDescent="0.2">
      <c r="A125" s="3">
        <v>40299</v>
      </c>
      <c r="B125" s="2">
        <v>93.5</v>
      </c>
    </row>
    <row r="126" spans="1:2" x14ac:dyDescent="0.2">
      <c r="A126" s="3">
        <v>40330</v>
      </c>
      <c r="B126" s="2">
        <v>93.5</v>
      </c>
    </row>
    <row r="127" spans="1:2" x14ac:dyDescent="0.2">
      <c r="A127" s="3">
        <v>40360</v>
      </c>
      <c r="B127" s="2">
        <v>93.1</v>
      </c>
    </row>
    <row r="128" spans="1:2" x14ac:dyDescent="0.2">
      <c r="A128" s="3">
        <v>40391</v>
      </c>
      <c r="B128" s="2">
        <v>93.28</v>
      </c>
    </row>
    <row r="129" spans="1:2" x14ac:dyDescent="0.2">
      <c r="A129" s="3">
        <v>40422</v>
      </c>
      <c r="B129" s="2">
        <v>93.57</v>
      </c>
    </row>
    <row r="130" spans="1:2" x14ac:dyDescent="0.2">
      <c r="A130" s="3">
        <v>40452</v>
      </c>
      <c r="B130" s="2">
        <v>93.85</v>
      </c>
    </row>
    <row r="131" spans="1:2" x14ac:dyDescent="0.2">
      <c r="A131" s="3">
        <v>40483</v>
      </c>
      <c r="B131" s="2">
        <v>93.94</v>
      </c>
    </row>
    <row r="132" spans="1:2" x14ac:dyDescent="0.2">
      <c r="A132" s="3">
        <v>40513</v>
      </c>
      <c r="B132" s="2">
        <v>94.51</v>
      </c>
    </row>
    <row r="133" spans="1:2" x14ac:dyDescent="0.2">
      <c r="A133" s="3">
        <v>40544</v>
      </c>
      <c r="B133" s="2">
        <v>93.84</v>
      </c>
    </row>
    <row r="134" spans="1:2" x14ac:dyDescent="0.2">
      <c r="A134" s="3">
        <v>40575</v>
      </c>
      <c r="B134" s="2">
        <v>94.23</v>
      </c>
    </row>
    <row r="135" spans="1:2" x14ac:dyDescent="0.2">
      <c r="A135" s="3">
        <v>40603</v>
      </c>
      <c r="B135" s="2">
        <v>95.51</v>
      </c>
    </row>
    <row r="136" spans="1:2" x14ac:dyDescent="0.2">
      <c r="A136" s="3">
        <v>40634</v>
      </c>
      <c r="B136" s="2">
        <v>96.04</v>
      </c>
    </row>
    <row r="137" spans="1:2" x14ac:dyDescent="0.2">
      <c r="A137" s="3">
        <v>40664</v>
      </c>
      <c r="B137" s="2">
        <v>96.05</v>
      </c>
    </row>
    <row r="138" spans="1:2" x14ac:dyDescent="0.2">
      <c r="A138" s="3">
        <v>40695</v>
      </c>
      <c r="B138" s="2">
        <v>96.04</v>
      </c>
    </row>
    <row r="139" spans="1:2" x14ac:dyDescent="0.2">
      <c r="A139" s="3">
        <v>40725</v>
      </c>
      <c r="B139" s="2">
        <v>95.49</v>
      </c>
    </row>
    <row r="140" spans="1:2" x14ac:dyDescent="0.2">
      <c r="A140" s="3">
        <v>40756</v>
      </c>
      <c r="B140" s="2">
        <v>95.67</v>
      </c>
    </row>
    <row r="141" spans="1:2" x14ac:dyDescent="0.2">
      <c r="A141" s="3">
        <v>40787</v>
      </c>
      <c r="B141" s="2">
        <v>96.37</v>
      </c>
    </row>
    <row r="142" spans="1:2" x14ac:dyDescent="0.2">
      <c r="A142" s="3">
        <v>40817</v>
      </c>
      <c r="B142" s="2">
        <v>96.71</v>
      </c>
    </row>
    <row r="143" spans="1:2" x14ac:dyDescent="0.2">
      <c r="A143" s="3">
        <v>40848</v>
      </c>
      <c r="B143" s="2">
        <v>96.79</v>
      </c>
    </row>
    <row r="144" spans="1:2" x14ac:dyDescent="0.2">
      <c r="A144" s="3">
        <v>40878</v>
      </c>
      <c r="B144" s="2">
        <v>97.11</v>
      </c>
    </row>
    <row r="145" spans="1:2" x14ac:dyDescent="0.2">
      <c r="A145" s="3">
        <v>40909</v>
      </c>
      <c r="B145" s="2">
        <v>96.33</v>
      </c>
    </row>
    <row r="146" spans="1:2" x14ac:dyDescent="0.2">
      <c r="A146" s="3">
        <v>40940</v>
      </c>
      <c r="B146" s="2">
        <v>96.81</v>
      </c>
    </row>
    <row r="147" spans="1:2" x14ac:dyDescent="0.2">
      <c r="A147" s="3">
        <v>40969</v>
      </c>
      <c r="B147" s="2">
        <v>98.06</v>
      </c>
    </row>
    <row r="148" spans="1:2" x14ac:dyDescent="0.2">
      <c r="A148" s="3">
        <v>41000</v>
      </c>
      <c r="B148" s="2">
        <v>98.52</v>
      </c>
    </row>
    <row r="149" spans="1:2" x14ac:dyDescent="0.2">
      <c r="A149" s="3">
        <v>41030</v>
      </c>
      <c r="B149" s="2">
        <v>98.39</v>
      </c>
    </row>
    <row r="150" spans="1:2" x14ac:dyDescent="0.2">
      <c r="A150" s="3">
        <v>41061</v>
      </c>
      <c r="B150" s="2">
        <v>98.31</v>
      </c>
    </row>
    <row r="151" spans="1:2" x14ac:dyDescent="0.2">
      <c r="A151" s="3">
        <v>41091</v>
      </c>
      <c r="B151" s="2">
        <v>97.8</v>
      </c>
    </row>
    <row r="152" spans="1:2" x14ac:dyDescent="0.2">
      <c r="A152" s="3">
        <v>41122</v>
      </c>
      <c r="B152" s="2">
        <v>98.17</v>
      </c>
    </row>
    <row r="153" spans="1:2" x14ac:dyDescent="0.2">
      <c r="A153" s="3">
        <v>41153</v>
      </c>
      <c r="B153" s="2">
        <v>98.88</v>
      </c>
    </row>
    <row r="154" spans="1:2" x14ac:dyDescent="0.2">
      <c r="A154" s="3">
        <v>41183</v>
      </c>
      <c r="B154" s="2">
        <v>99.12</v>
      </c>
    </row>
    <row r="155" spans="1:2" x14ac:dyDescent="0.2">
      <c r="A155" s="3">
        <v>41214</v>
      </c>
      <c r="B155" s="2">
        <v>98.92</v>
      </c>
    </row>
    <row r="156" spans="1:2" x14ac:dyDescent="0.2">
      <c r="A156" s="3">
        <v>41244</v>
      </c>
      <c r="B156" s="2">
        <v>99.27</v>
      </c>
    </row>
    <row r="157" spans="1:2" x14ac:dyDescent="0.2">
      <c r="A157" s="3">
        <v>41275</v>
      </c>
      <c r="B157" s="2">
        <v>98.24</v>
      </c>
    </row>
    <row r="158" spans="1:2" x14ac:dyDescent="0.2">
      <c r="A158" s="3">
        <v>41306</v>
      </c>
      <c r="B158" s="2">
        <v>98.6</v>
      </c>
    </row>
    <row r="159" spans="1:2" x14ac:dyDescent="0.2">
      <c r="A159" s="3">
        <v>41334</v>
      </c>
      <c r="B159" s="2">
        <v>99.76</v>
      </c>
    </row>
    <row r="160" spans="1:2" x14ac:dyDescent="0.2">
      <c r="A160" s="3">
        <v>41365</v>
      </c>
      <c r="B160" s="2">
        <v>99.68</v>
      </c>
    </row>
    <row r="161" spans="1:2" x14ac:dyDescent="0.2">
      <c r="A161" s="3">
        <v>41395</v>
      </c>
      <c r="B161" s="2">
        <v>99.78</v>
      </c>
    </row>
    <row r="162" spans="1:2" x14ac:dyDescent="0.2">
      <c r="A162" s="3">
        <v>41426</v>
      </c>
      <c r="B162" s="2">
        <v>99.89</v>
      </c>
    </row>
    <row r="163" spans="1:2" x14ac:dyDescent="0.2">
      <c r="A163" s="3">
        <v>41456</v>
      </c>
      <c r="B163" s="2">
        <v>99.36</v>
      </c>
    </row>
    <row r="164" spans="1:2" x14ac:dyDescent="0.2">
      <c r="A164" s="3">
        <v>41487</v>
      </c>
      <c r="B164" s="2">
        <v>99.48</v>
      </c>
    </row>
    <row r="165" spans="1:2" x14ac:dyDescent="0.2">
      <c r="A165" s="3">
        <v>41518</v>
      </c>
      <c r="B165" s="2">
        <v>99.96</v>
      </c>
    </row>
    <row r="166" spans="1:2" x14ac:dyDescent="0.2">
      <c r="A166" s="3">
        <v>41548</v>
      </c>
      <c r="B166" s="2">
        <v>99.84</v>
      </c>
    </row>
    <row r="167" spans="1:2" x14ac:dyDescent="0.2">
      <c r="A167" s="3">
        <v>41579</v>
      </c>
      <c r="B167" s="2">
        <v>99.76</v>
      </c>
    </row>
    <row r="168" spans="1:2" x14ac:dyDescent="0.2">
      <c r="A168" s="3">
        <v>41609</v>
      </c>
      <c r="B168" s="2">
        <v>100.11</v>
      </c>
    </row>
    <row r="169" spans="1:2" x14ac:dyDescent="0.2">
      <c r="A169" s="3">
        <v>41640</v>
      </c>
      <c r="B169" s="2">
        <v>99</v>
      </c>
    </row>
    <row r="170" spans="1:2" x14ac:dyDescent="0.2">
      <c r="A170" s="3">
        <v>41671</v>
      </c>
      <c r="B170" s="2">
        <v>99.3</v>
      </c>
    </row>
    <row r="171" spans="1:2" x14ac:dyDescent="0.2">
      <c r="A171" s="3">
        <v>41699</v>
      </c>
      <c r="B171" s="2">
        <v>100.23</v>
      </c>
    </row>
    <row r="172" spans="1:2" x14ac:dyDescent="0.2">
      <c r="A172" s="3">
        <v>41730</v>
      </c>
      <c r="B172" s="2">
        <v>100.38</v>
      </c>
    </row>
    <row r="173" spans="1:2" x14ac:dyDescent="0.2">
      <c r="A173" s="3">
        <v>41760</v>
      </c>
      <c r="B173" s="2">
        <v>100.27</v>
      </c>
    </row>
    <row r="174" spans="1:2" x14ac:dyDescent="0.2">
      <c r="A174" s="3">
        <v>41791</v>
      </c>
      <c r="B174" s="2">
        <v>100.38</v>
      </c>
    </row>
    <row r="175" spans="1:2" x14ac:dyDescent="0.2">
      <c r="A175" s="3">
        <v>41821</v>
      </c>
      <c r="B175" s="2">
        <v>99.73</v>
      </c>
    </row>
    <row r="176" spans="1:2" x14ac:dyDescent="0.2">
      <c r="A176" s="3">
        <v>41852</v>
      </c>
      <c r="B176" s="2">
        <v>99.84</v>
      </c>
    </row>
    <row r="177" spans="1:2" x14ac:dyDescent="0.2">
      <c r="A177" s="3">
        <v>41883</v>
      </c>
      <c r="B177" s="2">
        <v>100.28</v>
      </c>
    </row>
    <row r="178" spans="1:2" x14ac:dyDescent="0.2">
      <c r="A178" s="3">
        <v>41913</v>
      </c>
      <c r="B178" s="2">
        <v>100.22</v>
      </c>
    </row>
    <row r="179" spans="1:2" x14ac:dyDescent="0.2">
      <c r="A179" s="3">
        <v>41944</v>
      </c>
      <c r="B179" s="2">
        <v>100.04</v>
      </c>
    </row>
    <row r="180" spans="1:2" x14ac:dyDescent="0.2">
      <c r="A180" s="3">
        <v>41974</v>
      </c>
      <c r="B180" s="2">
        <v>99.94</v>
      </c>
    </row>
    <row r="181" spans="1:2" x14ac:dyDescent="0.2">
      <c r="A181" s="3">
        <v>42005</v>
      </c>
      <c r="B181" s="2">
        <v>98.4</v>
      </c>
    </row>
    <row r="182" spans="1:2" x14ac:dyDescent="0.2">
      <c r="A182" s="3">
        <v>42036</v>
      </c>
      <c r="B182" s="2">
        <v>99.03</v>
      </c>
    </row>
    <row r="183" spans="1:2" x14ac:dyDescent="0.2">
      <c r="A183" s="3">
        <v>42064</v>
      </c>
      <c r="B183" s="2">
        <v>100.15</v>
      </c>
    </row>
    <row r="184" spans="1:2" x14ac:dyDescent="0.2">
      <c r="A184" s="3">
        <v>42095</v>
      </c>
      <c r="B184" s="2">
        <v>100.39</v>
      </c>
    </row>
    <row r="185" spans="1:2" x14ac:dyDescent="0.2">
      <c r="A185" s="3">
        <v>42125</v>
      </c>
      <c r="B185" s="2">
        <v>100.61</v>
      </c>
    </row>
    <row r="186" spans="1:2" x14ac:dyDescent="0.2">
      <c r="A186" s="3">
        <v>42156</v>
      </c>
      <c r="B186" s="2">
        <v>100.6</v>
      </c>
    </row>
    <row r="187" spans="1:2" x14ac:dyDescent="0.2">
      <c r="A187" s="3">
        <v>42186</v>
      </c>
      <c r="B187" s="2">
        <v>99.96</v>
      </c>
    </row>
    <row r="188" spans="1:2" x14ac:dyDescent="0.2">
      <c r="A188" s="3">
        <v>42217</v>
      </c>
      <c r="B188" s="2">
        <v>99.97</v>
      </c>
    </row>
    <row r="189" spans="1:2" x14ac:dyDescent="0.2">
      <c r="A189" s="3">
        <v>42248</v>
      </c>
      <c r="B189" s="2">
        <v>100.19</v>
      </c>
    </row>
    <row r="190" spans="1:2" x14ac:dyDescent="0.2">
      <c r="A190" s="3">
        <v>42278</v>
      </c>
      <c r="B190" s="2">
        <v>100.34</v>
      </c>
    </row>
    <row r="191" spans="1:2" x14ac:dyDescent="0.2">
      <c r="A191" s="3">
        <v>42309</v>
      </c>
      <c r="B191" s="2">
        <v>100.19</v>
      </c>
    </row>
    <row r="192" spans="1:2" x14ac:dyDescent="0.2">
      <c r="A192" s="3">
        <v>42339</v>
      </c>
      <c r="B192" s="2">
        <v>100.17</v>
      </c>
    </row>
    <row r="193" spans="1:2" x14ac:dyDescent="0.2">
      <c r="A193" s="3">
        <v>42370</v>
      </c>
      <c r="B193" s="2">
        <v>98.72</v>
      </c>
    </row>
    <row r="194" spans="1:2" x14ac:dyDescent="0.2">
      <c r="A194" s="3">
        <v>42401</v>
      </c>
      <c r="B194" s="2">
        <v>98.88</v>
      </c>
    </row>
    <row r="195" spans="1:2" x14ac:dyDescent="0.2">
      <c r="A195" s="3">
        <v>42430</v>
      </c>
      <c r="B195" s="2">
        <v>100.11</v>
      </c>
    </row>
    <row r="196" spans="1:2" x14ac:dyDescent="0.2">
      <c r="A196" s="3">
        <v>42461</v>
      </c>
      <c r="B196" s="2">
        <v>100.15</v>
      </c>
    </row>
    <row r="197" spans="1:2" x14ac:dyDescent="0.2">
      <c r="A197" s="3">
        <v>42491</v>
      </c>
      <c r="B197" s="2">
        <v>100.51</v>
      </c>
    </row>
    <row r="198" spans="1:2" x14ac:dyDescent="0.2">
      <c r="A198" s="3">
        <v>42522</v>
      </c>
      <c r="B198" s="2">
        <v>100.68</v>
      </c>
    </row>
    <row r="199" spans="1:2" x14ac:dyDescent="0.2">
      <c r="A199" s="3">
        <v>42552</v>
      </c>
      <c r="B199" s="2">
        <v>100.12</v>
      </c>
    </row>
    <row r="200" spans="1:2" x14ac:dyDescent="0.2">
      <c r="A200" s="3">
        <v>42583</v>
      </c>
      <c r="B200" s="2">
        <v>100.21</v>
      </c>
    </row>
    <row r="201" spans="1:2" x14ac:dyDescent="0.2">
      <c r="A201" s="3">
        <v>42614</v>
      </c>
      <c r="B201" s="2">
        <v>100.6</v>
      </c>
    </row>
    <row r="202" spans="1:2" x14ac:dyDescent="0.2">
      <c r="A202" s="3">
        <v>42644</v>
      </c>
      <c r="B202" s="2">
        <v>100.85</v>
      </c>
    </row>
    <row r="203" spans="1:2" x14ac:dyDescent="0.2">
      <c r="A203" s="3">
        <v>42675</v>
      </c>
      <c r="B203" s="2">
        <v>100.76</v>
      </c>
    </row>
    <row r="204" spans="1:2" x14ac:dyDescent="0.2">
      <c r="A204" s="3">
        <v>42705</v>
      </c>
      <c r="B204" s="2">
        <v>101.31</v>
      </c>
    </row>
    <row r="205" spans="1:2" x14ac:dyDescent="0.2">
      <c r="A205" s="3">
        <v>42736</v>
      </c>
      <c r="B205" s="2">
        <v>100.46</v>
      </c>
    </row>
    <row r="206" spans="1:2" x14ac:dyDescent="0.2">
      <c r="A206" s="3">
        <v>42767</v>
      </c>
      <c r="B206" s="2">
        <v>100.84</v>
      </c>
    </row>
    <row r="207" spans="1:2" x14ac:dyDescent="0.2">
      <c r="A207" s="3">
        <v>42795</v>
      </c>
      <c r="B207" s="2">
        <v>101.65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topLeftCell="A109" workbookViewId="0">
      <selection activeCell="C12" sqref="C12"/>
    </sheetView>
  </sheetViews>
  <sheetFormatPr defaultRowHeight="12.75" x14ac:dyDescent="0.2"/>
  <cols>
    <col min="1" max="256" width="20.7109375" style="5" customWidth="1"/>
    <col min="257" max="16384" width="9.140625" style="5"/>
  </cols>
  <sheetData>
    <row r="1" spans="1:2" x14ac:dyDescent="0.2">
      <c r="A1" s="5" t="s">
        <v>10</v>
      </c>
    </row>
    <row r="2" spans="1:2" x14ac:dyDescent="0.2">
      <c r="A2" s="5" t="s">
        <v>9</v>
      </c>
    </row>
    <row r="3" spans="1:2" x14ac:dyDescent="0.2">
      <c r="A3" s="37" t="s">
        <v>8</v>
      </c>
    </row>
    <row r="4" spans="1:2" x14ac:dyDescent="0.2">
      <c r="A4" s="5" t="s">
        <v>7</v>
      </c>
    </row>
    <row r="5" spans="1:2" x14ac:dyDescent="0.2">
      <c r="A5" s="5" t="s">
        <v>6</v>
      </c>
    </row>
    <row r="6" spans="1:2" x14ac:dyDescent="0.2">
      <c r="A6" s="5" t="s">
        <v>5</v>
      </c>
    </row>
    <row r="8" spans="1:2" x14ac:dyDescent="0.2">
      <c r="A8" s="5" t="s">
        <v>13</v>
      </c>
      <c r="B8" s="5" t="s">
        <v>14</v>
      </c>
    </row>
    <row r="10" spans="1:2" x14ac:dyDescent="0.2">
      <c r="A10" s="5" t="s">
        <v>3</v>
      </c>
    </row>
    <row r="11" spans="1:2" x14ac:dyDescent="0.2">
      <c r="A11" s="5" t="s">
        <v>2</v>
      </c>
      <c r="B11" s="5" t="s">
        <v>13</v>
      </c>
    </row>
    <row r="12" spans="1:2" x14ac:dyDescent="0.2">
      <c r="A12" s="7">
        <v>33604</v>
      </c>
      <c r="B12" s="6">
        <v>-2026</v>
      </c>
    </row>
    <row r="13" spans="1:2" x14ac:dyDescent="0.2">
      <c r="A13" s="7">
        <v>33635</v>
      </c>
      <c r="B13" s="6">
        <v>-831</v>
      </c>
    </row>
    <row r="14" spans="1:2" x14ac:dyDescent="0.2">
      <c r="A14" s="7">
        <v>33664</v>
      </c>
      <c r="B14" s="6">
        <v>-2641</v>
      </c>
    </row>
    <row r="15" spans="1:2" x14ac:dyDescent="0.2">
      <c r="A15" s="7">
        <v>33695</v>
      </c>
      <c r="B15" s="6">
        <v>-3109</v>
      </c>
    </row>
    <row r="16" spans="1:2" x14ac:dyDescent="0.2">
      <c r="A16" s="7">
        <v>33725</v>
      </c>
      <c r="B16" s="6">
        <v>-3919</v>
      </c>
    </row>
    <row r="17" spans="1:2" x14ac:dyDescent="0.2">
      <c r="A17" s="7">
        <v>33756</v>
      </c>
      <c r="B17" s="6">
        <v>-2824</v>
      </c>
    </row>
    <row r="18" spans="1:2" x14ac:dyDescent="0.2">
      <c r="A18" s="7">
        <v>33786</v>
      </c>
      <c r="B18" s="6">
        <v>-2781</v>
      </c>
    </row>
    <row r="19" spans="1:2" x14ac:dyDescent="0.2">
      <c r="A19" s="7">
        <v>33817</v>
      </c>
      <c r="B19" s="6">
        <v>-4455</v>
      </c>
    </row>
    <row r="20" spans="1:2" x14ac:dyDescent="0.2">
      <c r="A20" s="7">
        <v>33848</v>
      </c>
      <c r="B20" s="6">
        <v>-3530</v>
      </c>
    </row>
    <row r="21" spans="1:2" x14ac:dyDescent="0.2">
      <c r="A21" s="7">
        <v>33878</v>
      </c>
      <c r="B21" s="6">
        <v>-3520</v>
      </c>
    </row>
    <row r="22" spans="1:2" x14ac:dyDescent="0.2">
      <c r="A22" s="7">
        <v>33909</v>
      </c>
      <c r="B22" s="6">
        <v>-3968</v>
      </c>
    </row>
    <row r="23" spans="1:2" x14ac:dyDescent="0.2">
      <c r="A23" s="7">
        <v>33939</v>
      </c>
      <c r="B23" s="6">
        <v>-5603</v>
      </c>
    </row>
    <row r="24" spans="1:2" x14ac:dyDescent="0.2">
      <c r="A24" s="7">
        <v>33970</v>
      </c>
      <c r="B24" s="6">
        <v>-3871</v>
      </c>
    </row>
    <row r="25" spans="1:2" x14ac:dyDescent="0.2">
      <c r="A25" s="7">
        <v>34001</v>
      </c>
      <c r="B25" s="6">
        <v>-3596</v>
      </c>
    </row>
    <row r="26" spans="1:2" x14ac:dyDescent="0.2">
      <c r="A26" s="7">
        <v>34029</v>
      </c>
      <c r="B26" s="6">
        <v>-6777</v>
      </c>
    </row>
    <row r="27" spans="1:2" x14ac:dyDescent="0.2">
      <c r="A27" s="7">
        <v>34060</v>
      </c>
      <c r="B27" s="6">
        <v>-6445</v>
      </c>
    </row>
    <row r="28" spans="1:2" x14ac:dyDescent="0.2">
      <c r="A28" s="7">
        <v>34090</v>
      </c>
      <c r="B28" s="6">
        <v>-4369</v>
      </c>
    </row>
    <row r="29" spans="1:2" x14ac:dyDescent="0.2">
      <c r="A29" s="7">
        <v>34121</v>
      </c>
      <c r="B29" s="6">
        <v>-6929</v>
      </c>
    </row>
    <row r="30" spans="1:2" x14ac:dyDescent="0.2">
      <c r="A30" s="7">
        <v>34151</v>
      </c>
      <c r="B30" s="6">
        <v>-6382</v>
      </c>
    </row>
    <row r="31" spans="1:2" x14ac:dyDescent="0.2">
      <c r="A31" s="7">
        <v>34182</v>
      </c>
      <c r="B31" s="6">
        <v>-5581</v>
      </c>
    </row>
    <row r="32" spans="1:2" x14ac:dyDescent="0.2">
      <c r="A32" s="7">
        <v>34213</v>
      </c>
      <c r="B32" s="6">
        <v>-7031</v>
      </c>
    </row>
    <row r="33" spans="1:2" x14ac:dyDescent="0.2">
      <c r="A33" s="7">
        <v>34243</v>
      </c>
      <c r="B33" s="6">
        <v>-6594</v>
      </c>
    </row>
    <row r="34" spans="1:2" x14ac:dyDescent="0.2">
      <c r="A34" s="7">
        <v>34274</v>
      </c>
      <c r="B34" s="6">
        <v>-7016</v>
      </c>
    </row>
    <row r="35" spans="1:2" x14ac:dyDescent="0.2">
      <c r="A35" s="7">
        <v>34304</v>
      </c>
      <c r="B35" s="6">
        <v>-5719</v>
      </c>
    </row>
    <row r="36" spans="1:2" x14ac:dyDescent="0.2">
      <c r="A36" s="7">
        <v>34335</v>
      </c>
      <c r="B36" s="6">
        <v>-6207</v>
      </c>
    </row>
    <row r="37" spans="1:2" x14ac:dyDescent="0.2">
      <c r="A37" s="7">
        <v>34366</v>
      </c>
      <c r="B37" s="6">
        <v>-9245</v>
      </c>
    </row>
    <row r="38" spans="1:2" x14ac:dyDescent="0.2">
      <c r="A38" s="7">
        <v>34394</v>
      </c>
      <c r="B38" s="6">
        <v>-6466</v>
      </c>
    </row>
    <row r="39" spans="1:2" x14ac:dyDescent="0.2">
      <c r="A39" s="7">
        <v>34425</v>
      </c>
      <c r="B39" s="6">
        <v>-7887</v>
      </c>
    </row>
    <row r="40" spans="1:2" x14ac:dyDescent="0.2">
      <c r="A40" s="7">
        <v>34455</v>
      </c>
      <c r="B40" s="6">
        <v>-7728</v>
      </c>
    </row>
    <row r="41" spans="1:2" x14ac:dyDescent="0.2">
      <c r="A41" s="7">
        <v>34486</v>
      </c>
      <c r="B41" s="6">
        <v>-8380</v>
      </c>
    </row>
    <row r="42" spans="1:2" x14ac:dyDescent="0.2">
      <c r="A42" s="7">
        <v>34516</v>
      </c>
      <c r="B42" s="6">
        <v>-8739</v>
      </c>
    </row>
    <row r="43" spans="1:2" x14ac:dyDescent="0.2">
      <c r="A43" s="7">
        <v>34547</v>
      </c>
      <c r="B43" s="6">
        <v>-8303</v>
      </c>
    </row>
    <row r="44" spans="1:2" x14ac:dyDescent="0.2">
      <c r="A44" s="7">
        <v>34578</v>
      </c>
      <c r="B44" s="6">
        <v>-8310</v>
      </c>
    </row>
    <row r="45" spans="1:2" x14ac:dyDescent="0.2">
      <c r="A45" s="7">
        <v>34608</v>
      </c>
      <c r="B45" s="6">
        <v>-9158</v>
      </c>
    </row>
    <row r="46" spans="1:2" x14ac:dyDescent="0.2">
      <c r="A46" s="7">
        <v>34639</v>
      </c>
      <c r="B46" s="6">
        <v>-9615</v>
      </c>
    </row>
    <row r="47" spans="1:2" x14ac:dyDescent="0.2">
      <c r="A47" s="7">
        <v>34669</v>
      </c>
      <c r="B47" s="6">
        <v>-8456</v>
      </c>
    </row>
    <row r="48" spans="1:2" x14ac:dyDescent="0.2">
      <c r="A48" s="7">
        <v>34700</v>
      </c>
      <c r="B48" s="6">
        <v>-9324</v>
      </c>
    </row>
    <row r="49" spans="1:2" x14ac:dyDescent="0.2">
      <c r="A49" s="7">
        <v>34731</v>
      </c>
      <c r="B49" s="6">
        <v>-8817</v>
      </c>
    </row>
    <row r="50" spans="1:2" x14ac:dyDescent="0.2">
      <c r="A50" s="7">
        <v>34759</v>
      </c>
      <c r="B50" s="6">
        <v>-9708</v>
      </c>
    </row>
    <row r="51" spans="1:2" x14ac:dyDescent="0.2">
      <c r="A51" s="7">
        <v>34790</v>
      </c>
      <c r="B51" s="6">
        <v>-9609</v>
      </c>
    </row>
    <row r="52" spans="1:2" x14ac:dyDescent="0.2">
      <c r="A52" s="7">
        <v>34820</v>
      </c>
      <c r="B52" s="6">
        <v>-9090</v>
      </c>
    </row>
    <row r="53" spans="1:2" x14ac:dyDescent="0.2">
      <c r="A53" s="7">
        <v>34851</v>
      </c>
      <c r="B53" s="6">
        <v>-10623</v>
      </c>
    </row>
    <row r="54" spans="1:2" x14ac:dyDescent="0.2">
      <c r="A54" s="7">
        <v>34881</v>
      </c>
      <c r="B54" s="6">
        <v>-7688</v>
      </c>
    </row>
    <row r="55" spans="1:2" x14ac:dyDescent="0.2">
      <c r="A55" s="7">
        <v>34912</v>
      </c>
      <c r="B55" s="6">
        <v>-6704</v>
      </c>
    </row>
    <row r="56" spans="1:2" x14ac:dyDescent="0.2">
      <c r="A56" s="7">
        <v>34943</v>
      </c>
      <c r="B56" s="6">
        <v>-5924</v>
      </c>
    </row>
    <row r="57" spans="1:2" x14ac:dyDescent="0.2">
      <c r="A57" s="7">
        <v>34973</v>
      </c>
      <c r="B57" s="6">
        <v>-6114</v>
      </c>
    </row>
    <row r="58" spans="1:2" x14ac:dyDescent="0.2">
      <c r="A58" s="7">
        <v>35004</v>
      </c>
      <c r="B58" s="6">
        <v>-6514</v>
      </c>
    </row>
    <row r="59" spans="1:2" x14ac:dyDescent="0.2">
      <c r="A59" s="7">
        <v>35034</v>
      </c>
      <c r="B59" s="6">
        <v>-6271</v>
      </c>
    </row>
    <row r="60" spans="1:2" x14ac:dyDescent="0.2">
      <c r="A60" s="7">
        <v>35065</v>
      </c>
      <c r="B60" s="6">
        <v>-8465</v>
      </c>
    </row>
    <row r="61" spans="1:2" x14ac:dyDescent="0.2">
      <c r="A61" s="7">
        <v>35096</v>
      </c>
      <c r="B61" s="6">
        <v>-7319</v>
      </c>
    </row>
    <row r="62" spans="1:2" x14ac:dyDescent="0.2">
      <c r="A62" s="7">
        <v>35125</v>
      </c>
      <c r="B62" s="6">
        <v>-7756</v>
      </c>
    </row>
    <row r="63" spans="1:2" x14ac:dyDescent="0.2">
      <c r="A63" s="7">
        <v>35156</v>
      </c>
      <c r="B63" s="6">
        <v>-8744</v>
      </c>
    </row>
    <row r="64" spans="1:2" x14ac:dyDescent="0.2">
      <c r="A64" s="7">
        <v>35186</v>
      </c>
      <c r="B64" s="6">
        <v>-9259</v>
      </c>
    </row>
    <row r="65" spans="1:2" x14ac:dyDescent="0.2">
      <c r="A65" s="7">
        <v>35217</v>
      </c>
      <c r="B65" s="6">
        <v>-7460</v>
      </c>
    </row>
    <row r="66" spans="1:2" x14ac:dyDescent="0.2">
      <c r="A66" s="7">
        <v>35247</v>
      </c>
      <c r="B66" s="6">
        <v>-10132</v>
      </c>
    </row>
    <row r="67" spans="1:2" x14ac:dyDescent="0.2">
      <c r="A67" s="7">
        <v>35278</v>
      </c>
      <c r="B67" s="6">
        <v>-10357</v>
      </c>
    </row>
    <row r="68" spans="1:2" x14ac:dyDescent="0.2">
      <c r="A68" s="7">
        <v>35309</v>
      </c>
      <c r="B68" s="6">
        <v>-10195</v>
      </c>
    </row>
    <row r="69" spans="1:2" x14ac:dyDescent="0.2">
      <c r="A69" s="7">
        <v>35339</v>
      </c>
      <c r="B69" s="6">
        <v>-6635</v>
      </c>
    </row>
    <row r="70" spans="1:2" x14ac:dyDescent="0.2">
      <c r="A70" s="7">
        <v>35370</v>
      </c>
      <c r="B70" s="6">
        <v>-7268</v>
      </c>
    </row>
    <row r="71" spans="1:2" x14ac:dyDescent="0.2">
      <c r="A71" s="7">
        <v>35400</v>
      </c>
      <c r="B71" s="6">
        <v>-10475</v>
      </c>
    </row>
    <row r="72" spans="1:2" x14ac:dyDescent="0.2">
      <c r="A72" s="7">
        <v>35431</v>
      </c>
      <c r="B72" s="6">
        <v>-11269</v>
      </c>
    </row>
    <row r="73" spans="1:2" x14ac:dyDescent="0.2">
      <c r="A73" s="7">
        <v>35462</v>
      </c>
      <c r="B73" s="6">
        <v>-9776</v>
      </c>
    </row>
    <row r="74" spans="1:2" x14ac:dyDescent="0.2">
      <c r="A74" s="7">
        <v>35490</v>
      </c>
      <c r="B74" s="6">
        <v>-8383</v>
      </c>
    </row>
    <row r="75" spans="1:2" x14ac:dyDescent="0.2">
      <c r="A75" s="7">
        <v>35521</v>
      </c>
      <c r="B75" s="6">
        <v>-8086</v>
      </c>
    </row>
    <row r="76" spans="1:2" x14ac:dyDescent="0.2">
      <c r="A76" s="7">
        <v>35551</v>
      </c>
      <c r="B76" s="6">
        <v>-8394</v>
      </c>
    </row>
    <row r="77" spans="1:2" x14ac:dyDescent="0.2">
      <c r="A77" s="7">
        <v>35582</v>
      </c>
      <c r="B77" s="6">
        <v>-7154</v>
      </c>
    </row>
    <row r="78" spans="1:2" x14ac:dyDescent="0.2">
      <c r="A78" s="7">
        <v>35612</v>
      </c>
      <c r="B78" s="6">
        <v>-7033</v>
      </c>
    </row>
    <row r="79" spans="1:2" x14ac:dyDescent="0.2">
      <c r="A79" s="7">
        <v>35643</v>
      </c>
      <c r="B79" s="6">
        <v>-8743</v>
      </c>
    </row>
    <row r="80" spans="1:2" x14ac:dyDescent="0.2">
      <c r="A80" s="7">
        <v>35674</v>
      </c>
      <c r="B80" s="6">
        <v>-9269</v>
      </c>
    </row>
    <row r="81" spans="1:2" x14ac:dyDescent="0.2">
      <c r="A81" s="7">
        <v>35704</v>
      </c>
      <c r="B81" s="6">
        <v>-9089</v>
      </c>
    </row>
    <row r="82" spans="1:2" x14ac:dyDescent="0.2">
      <c r="A82" s="7">
        <v>35735</v>
      </c>
      <c r="B82" s="6">
        <v>-9786</v>
      </c>
    </row>
    <row r="83" spans="1:2" x14ac:dyDescent="0.2">
      <c r="A83" s="7">
        <v>35765</v>
      </c>
      <c r="B83" s="6">
        <v>-11289</v>
      </c>
    </row>
    <row r="84" spans="1:2" x14ac:dyDescent="0.2">
      <c r="A84" s="7">
        <v>35796</v>
      </c>
      <c r="B84" s="6">
        <v>-10776</v>
      </c>
    </row>
    <row r="85" spans="1:2" x14ac:dyDescent="0.2">
      <c r="A85" s="7">
        <v>35827</v>
      </c>
      <c r="B85" s="6">
        <v>-11564</v>
      </c>
    </row>
    <row r="86" spans="1:2" x14ac:dyDescent="0.2">
      <c r="A86" s="7">
        <v>35855</v>
      </c>
      <c r="B86" s="6">
        <v>-12880</v>
      </c>
    </row>
    <row r="87" spans="1:2" x14ac:dyDescent="0.2">
      <c r="A87" s="7">
        <v>35886</v>
      </c>
      <c r="B87" s="6">
        <v>-13940</v>
      </c>
    </row>
    <row r="88" spans="1:2" x14ac:dyDescent="0.2">
      <c r="A88" s="7">
        <v>35916</v>
      </c>
      <c r="B88" s="6">
        <v>-14202</v>
      </c>
    </row>
    <row r="89" spans="1:2" x14ac:dyDescent="0.2">
      <c r="A89" s="7">
        <v>35947</v>
      </c>
      <c r="B89" s="6">
        <v>-13247</v>
      </c>
    </row>
    <row r="90" spans="1:2" x14ac:dyDescent="0.2">
      <c r="A90" s="7">
        <v>35977</v>
      </c>
      <c r="B90" s="6">
        <v>-13949</v>
      </c>
    </row>
    <row r="91" spans="1:2" x14ac:dyDescent="0.2">
      <c r="A91" s="7">
        <v>36008</v>
      </c>
      <c r="B91" s="6">
        <v>-16028</v>
      </c>
    </row>
    <row r="92" spans="1:2" x14ac:dyDescent="0.2">
      <c r="A92" s="7">
        <v>36039</v>
      </c>
      <c r="B92" s="6">
        <v>-14820</v>
      </c>
    </row>
    <row r="93" spans="1:2" x14ac:dyDescent="0.2">
      <c r="A93" s="7">
        <v>36069</v>
      </c>
      <c r="B93" s="6">
        <v>-14815</v>
      </c>
    </row>
    <row r="94" spans="1:2" x14ac:dyDescent="0.2">
      <c r="A94" s="7">
        <v>36100</v>
      </c>
      <c r="B94" s="6">
        <v>-15173</v>
      </c>
    </row>
    <row r="95" spans="1:2" x14ac:dyDescent="0.2">
      <c r="A95" s="7">
        <v>36130</v>
      </c>
      <c r="B95" s="6">
        <v>-14745</v>
      </c>
    </row>
    <row r="96" spans="1:2" x14ac:dyDescent="0.2">
      <c r="A96" s="7">
        <v>36161</v>
      </c>
      <c r="B96" s="6">
        <v>-15946</v>
      </c>
    </row>
    <row r="97" spans="1:2" x14ac:dyDescent="0.2">
      <c r="A97" s="7">
        <v>36192</v>
      </c>
      <c r="B97" s="6">
        <v>-18786</v>
      </c>
    </row>
    <row r="98" spans="1:2" x14ac:dyDescent="0.2">
      <c r="A98" s="7">
        <v>36220</v>
      </c>
      <c r="B98" s="6">
        <v>-17900</v>
      </c>
    </row>
    <row r="99" spans="1:2" x14ac:dyDescent="0.2">
      <c r="A99" s="7">
        <v>36251</v>
      </c>
      <c r="B99" s="6">
        <v>-18254</v>
      </c>
    </row>
    <row r="100" spans="1:2" x14ac:dyDescent="0.2">
      <c r="A100" s="7">
        <v>36281</v>
      </c>
      <c r="B100" s="6">
        <v>-20229</v>
      </c>
    </row>
    <row r="101" spans="1:2" x14ac:dyDescent="0.2">
      <c r="A101" s="7">
        <v>36312</v>
      </c>
      <c r="B101" s="6">
        <v>-23115</v>
      </c>
    </row>
    <row r="102" spans="1:2" x14ac:dyDescent="0.2">
      <c r="A102" s="7">
        <v>36342</v>
      </c>
      <c r="B102" s="6">
        <v>-23421</v>
      </c>
    </row>
    <row r="103" spans="1:2" x14ac:dyDescent="0.2">
      <c r="A103" s="7">
        <v>36373</v>
      </c>
      <c r="B103" s="6">
        <v>-22977</v>
      </c>
    </row>
    <row r="104" spans="1:2" x14ac:dyDescent="0.2">
      <c r="A104" s="7">
        <v>36404</v>
      </c>
      <c r="B104" s="6">
        <v>-22899</v>
      </c>
    </row>
    <row r="105" spans="1:2" x14ac:dyDescent="0.2">
      <c r="A105" s="7">
        <v>36434</v>
      </c>
      <c r="B105" s="6">
        <v>-23531</v>
      </c>
    </row>
    <row r="106" spans="1:2" x14ac:dyDescent="0.2">
      <c r="A106" s="7">
        <v>36465</v>
      </c>
      <c r="B106" s="6">
        <v>-25224</v>
      </c>
    </row>
    <row r="107" spans="1:2" x14ac:dyDescent="0.2">
      <c r="A107" s="7">
        <v>36495</v>
      </c>
      <c r="B107" s="6">
        <v>-26337</v>
      </c>
    </row>
    <row r="108" spans="1:2" x14ac:dyDescent="0.2">
      <c r="A108" s="7">
        <v>36526</v>
      </c>
      <c r="B108" s="6">
        <v>-27088</v>
      </c>
    </row>
    <row r="109" spans="1:2" x14ac:dyDescent="0.2">
      <c r="A109" s="7">
        <v>36557</v>
      </c>
      <c r="B109" s="6">
        <v>-29930</v>
      </c>
    </row>
    <row r="110" spans="1:2" x14ac:dyDescent="0.2">
      <c r="A110" s="7">
        <v>36586</v>
      </c>
      <c r="B110" s="6">
        <v>-31154</v>
      </c>
    </row>
    <row r="111" spans="1:2" x14ac:dyDescent="0.2">
      <c r="A111" s="7">
        <v>36617</v>
      </c>
      <c r="B111" s="6">
        <v>-28800</v>
      </c>
    </row>
    <row r="112" spans="1:2" x14ac:dyDescent="0.2">
      <c r="A112" s="7">
        <v>36647</v>
      </c>
      <c r="B112" s="6">
        <v>-29813</v>
      </c>
    </row>
    <row r="113" spans="1:2" x14ac:dyDescent="0.2">
      <c r="A113" s="7">
        <v>36678</v>
      </c>
      <c r="B113" s="6">
        <v>-30966</v>
      </c>
    </row>
    <row r="114" spans="1:2" x14ac:dyDescent="0.2">
      <c r="A114" s="7">
        <v>36708</v>
      </c>
      <c r="B114" s="6">
        <v>-31426</v>
      </c>
    </row>
    <row r="115" spans="1:2" x14ac:dyDescent="0.2">
      <c r="A115" s="7">
        <v>36739</v>
      </c>
      <c r="B115" s="6">
        <v>-30035</v>
      </c>
    </row>
    <row r="116" spans="1:2" x14ac:dyDescent="0.2">
      <c r="A116" s="7">
        <v>36770</v>
      </c>
      <c r="B116" s="6">
        <v>-34018</v>
      </c>
    </row>
    <row r="117" spans="1:2" x14ac:dyDescent="0.2">
      <c r="A117" s="7">
        <v>36800</v>
      </c>
      <c r="B117" s="6">
        <v>-33224</v>
      </c>
    </row>
    <row r="118" spans="1:2" x14ac:dyDescent="0.2">
      <c r="A118" s="7">
        <v>36831</v>
      </c>
      <c r="B118" s="6">
        <v>-32607</v>
      </c>
    </row>
    <row r="119" spans="1:2" x14ac:dyDescent="0.2">
      <c r="A119" s="7">
        <v>36861</v>
      </c>
      <c r="B119" s="6">
        <v>-33454</v>
      </c>
    </row>
    <row r="120" spans="1:2" x14ac:dyDescent="0.2">
      <c r="A120" s="7">
        <v>36892</v>
      </c>
      <c r="B120" s="6">
        <v>-34817</v>
      </c>
    </row>
    <row r="121" spans="1:2" x14ac:dyDescent="0.2">
      <c r="A121" s="7">
        <v>36923</v>
      </c>
      <c r="B121" s="6">
        <v>-29349</v>
      </c>
    </row>
    <row r="122" spans="1:2" x14ac:dyDescent="0.2">
      <c r="A122" s="7">
        <v>36951</v>
      </c>
      <c r="B122" s="6">
        <v>-32732</v>
      </c>
    </row>
    <row r="123" spans="1:2" x14ac:dyDescent="0.2">
      <c r="A123" s="7">
        <v>36982</v>
      </c>
      <c r="B123" s="6">
        <v>-31217</v>
      </c>
    </row>
    <row r="124" spans="1:2" x14ac:dyDescent="0.2">
      <c r="A124" s="7">
        <v>37012</v>
      </c>
      <c r="B124" s="6">
        <v>-27446</v>
      </c>
    </row>
    <row r="125" spans="1:2" x14ac:dyDescent="0.2">
      <c r="A125" s="7">
        <v>37043</v>
      </c>
      <c r="B125" s="6">
        <v>-29140</v>
      </c>
    </row>
    <row r="126" spans="1:2" x14ac:dyDescent="0.2">
      <c r="A126" s="7">
        <v>37073</v>
      </c>
      <c r="B126" s="6">
        <v>-30081</v>
      </c>
    </row>
    <row r="127" spans="1:2" x14ac:dyDescent="0.2">
      <c r="A127" s="7">
        <v>37104</v>
      </c>
      <c r="B127" s="6">
        <v>-28171</v>
      </c>
    </row>
    <row r="128" spans="1:2" x14ac:dyDescent="0.2">
      <c r="A128" s="7">
        <v>37135</v>
      </c>
      <c r="B128" s="6">
        <v>-31141</v>
      </c>
    </row>
    <row r="129" spans="1:2" x14ac:dyDescent="0.2">
      <c r="A129" s="7">
        <v>37165</v>
      </c>
      <c r="B129" s="6">
        <v>-30839</v>
      </c>
    </row>
    <row r="130" spans="1:2" x14ac:dyDescent="0.2">
      <c r="A130" s="7">
        <v>37196</v>
      </c>
      <c r="B130" s="6">
        <v>-29737</v>
      </c>
    </row>
    <row r="131" spans="1:2" x14ac:dyDescent="0.2">
      <c r="A131" s="7">
        <v>37226</v>
      </c>
      <c r="B131" s="6">
        <v>-26839</v>
      </c>
    </row>
    <row r="132" spans="1:2" x14ac:dyDescent="0.2">
      <c r="A132" s="7">
        <v>37257</v>
      </c>
      <c r="B132" s="6">
        <v>-29355</v>
      </c>
    </row>
    <row r="133" spans="1:2" x14ac:dyDescent="0.2">
      <c r="A133" s="7">
        <v>37288</v>
      </c>
      <c r="B133" s="6">
        <v>-32287</v>
      </c>
    </row>
    <row r="134" spans="1:2" x14ac:dyDescent="0.2">
      <c r="A134" s="7">
        <v>37316</v>
      </c>
      <c r="B134" s="6">
        <v>-30825</v>
      </c>
    </row>
    <row r="135" spans="1:2" x14ac:dyDescent="0.2">
      <c r="A135" s="7">
        <v>37347</v>
      </c>
      <c r="B135" s="6">
        <v>-33666</v>
      </c>
    </row>
    <row r="136" spans="1:2" x14ac:dyDescent="0.2">
      <c r="A136" s="7">
        <v>37377</v>
      </c>
      <c r="B136" s="6">
        <v>-33921</v>
      </c>
    </row>
    <row r="137" spans="1:2" x14ac:dyDescent="0.2">
      <c r="A137" s="7">
        <v>37408</v>
      </c>
      <c r="B137" s="6">
        <v>-34900</v>
      </c>
    </row>
    <row r="138" spans="1:2" x14ac:dyDescent="0.2">
      <c r="A138" s="7">
        <v>37438</v>
      </c>
      <c r="B138" s="6">
        <v>-33650</v>
      </c>
    </row>
    <row r="139" spans="1:2" x14ac:dyDescent="0.2">
      <c r="A139" s="7">
        <v>37469</v>
      </c>
      <c r="B139" s="6">
        <v>-35743</v>
      </c>
    </row>
    <row r="140" spans="1:2" x14ac:dyDescent="0.2">
      <c r="A140" s="7">
        <v>37500</v>
      </c>
      <c r="B140" s="6">
        <v>-36519</v>
      </c>
    </row>
    <row r="141" spans="1:2" x14ac:dyDescent="0.2">
      <c r="A141" s="7">
        <v>37530</v>
      </c>
      <c r="B141" s="6">
        <v>-35171</v>
      </c>
    </row>
    <row r="142" spans="1:2" x14ac:dyDescent="0.2">
      <c r="A142" s="7">
        <v>37561</v>
      </c>
      <c r="B142" s="6">
        <v>-39624</v>
      </c>
    </row>
    <row r="143" spans="1:2" x14ac:dyDescent="0.2">
      <c r="A143" s="7">
        <v>37591</v>
      </c>
      <c r="B143" s="6">
        <v>-43294</v>
      </c>
    </row>
    <row r="144" spans="1:2" x14ac:dyDescent="0.2">
      <c r="A144" s="7">
        <v>37622</v>
      </c>
      <c r="B144" s="6">
        <v>-40740</v>
      </c>
    </row>
    <row r="145" spans="1:2" x14ac:dyDescent="0.2">
      <c r="A145" s="7">
        <v>37653</v>
      </c>
      <c r="B145" s="6">
        <v>-39363</v>
      </c>
    </row>
    <row r="146" spans="1:2" x14ac:dyDescent="0.2">
      <c r="A146" s="7">
        <v>37681</v>
      </c>
      <c r="B146" s="6">
        <v>-43355</v>
      </c>
    </row>
    <row r="147" spans="1:2" x14ac:dyDescent="0.2">
      <c r="A147" s="7">
        <v>37712</v>
      </c>
      <c r="B147" s="6">
        <v>-41987</v>
      </c>
    </row>
    <row r="148" spans="1:2" x14ac:dyDescent="0.2">
      <c r="A148" s="7">
        <v>37742</v>
      </c>
      <c r="B148" s="6">
        <v>-40779</v>
      </c>
    </row>
    <row r="149" spans="1:2" x14ac:dyDescent="0.2">
      <c r="A149" s="7">
        <v>37773</v>
      </c>
      <c r="B149" s="6">
        <v>-39621</v>
      </c>
    </row>
    <row r="150" spans="1:2" x14ac:dyDescent="0.2">
      <c r="A150" s="7">
        <v>37803</v>
      </c>
      <c r="B150" s="6">
        <v>-41363</v>
      </c>
    </row>
    <row r="151" spans="1:2" x14ac:dyDescent="0.2">
      <c r="A151" s="7">
        <v>37834</v>
      </c>
      <c r="B151" s="6">
        <v>-39802</v>
      </c>
    </row>
    <row r="152" spans="1:2" x14ac:dyDescent="0.2">
      <c r="A152" s="7">
        <v>37865</v>
      </c>
      <c r="B152" s="6">
        <v>-41706</v>
      </c>
    </row>
    <row r="153" spans="1:2" x14ac:dyDescent="0.2">
      <c r="A153" s="7">
        <v>37895</v>
      </c>
      <c r="B153" s="6">
        <v>-41271</v>
      </c>
    </row>
    <row r="154" spans="1:2" x14ac:dyDescent="0.2">
      <c r="A154" s="7">
        <v>37926</v>
      </c>
      <c r="B154" s="6">
        <v>-39841</v>
      </c>
    </row>
    <row r="155" spans="1:2" x14ac:dyDescent="0.2">
      <c r="A155" s="7">
        <v>37956</v>
      </c>
      <c r="B155" s="6">
        <v>-44064</v>
      </c>
    </row>
    <row r="156" spans="1:2" x14ac:dyDescent="0.2">
      <c r="A156" s="7">
        <v>37987</v>
      </c>
      <c r="B156" s="6">
        <v>-44352</v>
      </c>
    </row>
    <row r="157" spans="1:2" x14ac:dyDescent="0.2">
      <c r="A157" s="7">
        <v>38018</v>
      </c>
      <c r="B157" s="6">
        <v>-44322</v>
      </c>
    </row>
    <row r="158" spans="1:2" x14ac:dyDescent="0.2">
      <c r="A158" s="7">
        <v>38047</v>
      </c>
      <c r="B158" s="6">
        <v>-46484</v>
      </c>
    </row>
    <row r="159" spans="1:2" x14ac:dyDescent="0.2">
      <c r="A159" s="7">
        <v>38078</v>
      </c>
      <c r="B159" s="6">
        <v>-47479</v>
      </c>
    </row>
    <row r="160" spans="1:2" x14ac:dyDescent="0.2">
      <c r="A160" s="7">
        <v>38108</v>
      </c>
      <c r="B160" s="6">
        <v>-48169</v>
      </c>
    </row>
    <row r="161" spans="1:2" x14ac:dyDescent="0.2">
      <c r="A161" s="7">
        <v>38139</v>
      </c>
      <c r="B161" s="6">
        <v>-54702</v>
      </c>
    </row>
    <row r="162" spans="1:2" x14ac:dyDescent="0.2">
      <c r="A162" s="7">
        <v>38169</v>
      </c>
      <c r="B162" s="6">
        <v>-51293</v>
      </c>
    </row>
    <row r="163" spans="1:2" x14ac:dyDescent="0.2">
      <c r="A163" s="7">
        <v>38200</v>
      </c>
      <c r="B163" s="6">
        <v>-53316</v>
      </c>
    </row>
    <row r="164" spans="1:2" x14ac:dyDescent="0.2">
      <c r="A164" s="7">
        <v>38231</v>
      </c>
      <c r="B164" s="6">
        <v>-51489</v>
      </c>
    </row>
    <row r="165" spans="1:2" x14ac:dyDescent="0.2">
      <c r="A165" s="7">
        <v>38261</v>
      </c>
      <c r="B165" s="6">
        <v>-54961</v>
      </c>
    </row>
    <row r="166" spans="1:2" x14ac:dyDescent="0.2">
      <c r="A166" s="7">
        <v>38292</v>
      </c>
      <c r="B166" s="6">
        <v>-58819</v>
      </c>
    </row>
    <row r="167" spans="1:2" x14ac:dyDescent="0.2">
      <c r="A167" s="7">
        <v>38322</v>
      </c>
      <c r="B167" s="6">
        <v>-54500</v>
      </c>
    </row>
    <row r="168" spans="1:2" x14ac:dyDescent="0.2">
      <c r="A168" s="7">
        <v>38353</v>
      </c>
      <c r="B168" s="6">
        <v>-55561</v>
      </c>
    </row>
    <row r="169" spans="1:2" x14ac:dyDescent="0.2">
      <c r="A169" s="7">
        <v>38384</v>
      </c>
      <c r="B169" s="6">
        <v>-57454</v>
      </c>
    </row>
    <row r="170" spans="1:2" x14ac:dyDescent="0.2">
      <c r="A170" s="7">
        <v>38412</v>
      </c>
      <c r="B170" s="6">
        <v>-52619</v>
      </c>
    </row>
    <row r="171" spans="1:2" x14ac:dyDescent="0.2">
      <c r="A171" s="7">
        <v>38443</v>
      </c>
      <c r="B171" s="6">
        <v>-57115</v>
      </c>
    </row>
    <row r="172" spans="1:2" x14ac:dyDescent="0.2">
      <c r="A172" s="7">
        <v>38473</v>
      </c>
      <c r="B172" s="6">
        <v>-56264</v>
      </c>
    </row>
    <row r="173" spans="1:2" x14ac:dyDescent="0.2">
      <c r="A173" s="7">
        <v>38504</v>
      </c>
      <c r="B173" s="6">
        <v>-58260</v>
      </c>
    </row>
    <row r="174" spans="1:2" x14ac:dyDescent="0.2">
      <c r="A174" s="7">
        <v>38534</v>
      </c>
      <c r="B174" s="6">
        <v>-58063</v>
      </c>
    </row>
    <row r="175" spans="1:2" x14ac:dyDescent="0.2">
      <c r="A175" s="7">
        <v>38565</v>
      </c>
      <c r="B175" s="6">
        <v>-58388</v>
      </c>
    </row>
    <row r="176" spans="1:2" x14ac:dyDescent="0.2">
      <c r="A176" s="7">
        <v>38596</v>
      </c>
      <c r="B176" s="6">
        <v>-64923</v>
      </c>
    </row>
    <row r="177" spans="1:2" x14ac:dyDescent="0.2">
      <c r="A177" s="7">
        <v>38626</v>
      </c>
      <c r="B177" s="6">
        <v>-67140</v>
      </c>
    </row>
    <row r="178" spans="1:2" x14ac:dyDescent="0.2">
      <c r="A178" s="7">
        <v>38657</v>
      </c>
      <c r="B178" s="6">
        <v>-64090</v>
      </c>
    </row>
    <row r="179" spans="1:2" x14ac:dyDescent="0.2">
      <c r="A179" s="7">
        <v>38687</v>
      </c>
      <c r="B179" s="6">
        <v>-64366</v>
      </c>
    </row>
    <row r="180" spans="1:2" x14ac:dyDescent="0.2">
      <c r="A180" s="7">
        <v>38718</v>
      </c>
      <c r="B180" s="6">
        <v>-66680</v>
      </c>
    </row>
    <row r="181" spans="1:2" x14ac:dyDescent="0.2">
      <c r="A181" s="7">
        <v>38749</v>
      </c>
      <c r="B181" s="6">
        <v>-62851</v>
      </c>
    </row>
    <row r="182" spans="1:2" x14ac:dyDescent="0.2">
      <c r="A182" s="7">
        <v>38777</v>
      </c>
      <c r="B182" s="6">
        <v>-62574</v>
      </c>
    </row>
    <row r="183" spans="1:2" x14ac:dyDescent="0.2">
      <c r="A183" s="7">
        <v>38808</v>
      </c>
      <c r="B183" s="6">
        <v>-62844</v>
      </c>
    </row>
    <row r="184" spans="1:2" x14ac:dyDescent="0.2">
      <c r="A184" s="7">
        <v>38838</v>
      </c>
      <c r="B184" s="6">
        <v>-64844</v>
      </c>
    </row>
    <row r="185" spans="1:2" x14ac:dyDescent="0.2">
      <c r="A185" s="7">
        <v>38869</v>
      </c>
      <c r="B185" s="6">
        <v>-63481</v>
      </c>
    </row>
    <row r="186" spans="1:2" x14ac:dyDescent="0.2">
      <c r="A186" s="7">
        <v>38899</v>
      </c>
      <c r="B186" s="6">
        <v>-66525</v>
      </c>
    </row>
    <row r="187" spans="1:2" x14ac:dyDescent="0.2">
      <c r="A187" s="7">
        <v>38930</v>
      </c>
      <c r="B187" s="6">
        <v>-67823</v>
      </c>
    </row>
    <row r="188" spans="1:2" x14ac:dyDescent="0.2">
      <c r="A188" s="7">
        <v>38961</v>
      </c>
      <c r="B188" s="6">
        <v>-64936</v>
      </c>
    </row>
    <row r="189" spans="1:2" x14ac:dyDescent="0.2">
      <c r="A189" s="7">
        <v>38991</v>
      </c>
      <c r="B189" s="6">
        <v>-58990</v>
      </c>
    </row>
    <row r="190" spans="1:2" x14ac:dyDescent="0.2">
      <c r="A190" s="7">
        <v>39022</v>
      </c>
      <c r="B190" s="6">
        <v>-58575</v>
      </c>
    </row>
    <row r="191" spans="1:2" x14ac:dyDescent="0.2">
      <c r="A191" s="7">
        <v>39052</v>
      </c>
      <c r="B191" s="6">
        <v>-61592</v>
      </c>
    </row>
    <row r="192" spans="1:2" x14ac:dyDescent="0.2">
      <c r="A192" s="7">
        <v>39083</v>
      </c>
      <c r="B192" s="6">
        <v>-57656</v>
      </c>
    </row>
    <row r="193" spans="1:2" x14ac:dyDescent="0.2">
      <c r="A193" s="7">
        <v>39114</v>
      </c>
      <c r="B193" s="6">
        <v>-58478</v>
      </c>
    </row>
    <row r="194" spans="1:2" x14ac:dyDescent="0.2">
      <c r="A194" s="7">
        <v>39142</v>
      </c>
      <c r="B194" s="6">
        <v>-61797</v>
      </c>
    </row>
    <row r="195" spans="1:2" x14ac:dyDescent="0.2">
      <c r="A195" s="7">
        <v>39173</v>
      </c>
      <c r="B195" s="6">
        <v>-60514</v>
      </c>
    </row>
    <row r="196" spans="1:2" x14ac:dyDescent="0.2">
      <c r="A196" s="7">
        <v>39203</v>
      </c>
      <c r="B196" s="6">
        <v>-59288</v>
      </c>
    </row>
    <row r="197" spans="1:2" x14ac:dyDescent="0.2">
      <c r="A197" s="7">
        <v>39234</v>
      </c>
      <c r="B197" s="6">
        <v>-59520</v>
      </c>
    </row>
    <row r="198" spans="1:2" x14ac:dyDescent="0.2">
      <c r="A198" s="7">
        <v>39264</v>
      </c>
      <c r="B198" s="6">
        <v>-59914</v>
      </c>
    </row>
    <row r="199" spans="1:2" x14ac:dyDescent="0.2">
      <c r="A199" s="7">
        <v>39295</v>
      </c>
      <c r="B199" s="6">
        <v>-57005</v>
      </c>
    </row>
    <row r="200" spans="1:2" x14ac:dyDescent="0.2">
      <c r="A200" s="7">
        <v>39326</v>
      </c>
      <c r="B200" s="6">
        <v>-57794</v>
      </c>
    </row>
    <row r="201" spans="1:2" x14ac:dyDescent="0.2">
      <c r="A201" s="7">
        <v>39356</v>
      </c>
      <c r="B201" s="6">
        <v>-56538</v>
      </c>
    </row>
    <row r="202" spans="1:2" x14ac:dyDescent="0.2">
      <c r="A202" s="7">
        <v>39387</v>
      </c>
      <c r="B202" s="6">
        <v>-59717</v>
      </c>
    </row>
    <row r="203" spans="1:2" x14ac:dyDescent="0.2">
      <c r="A203" s="7">
        <v>39417</v>
      </c>
      <c r="B203" s="6">
        <v>-57154</v>
      </c>
    </row>
    <row r="204" spans="1:2" x14ac:dyDescent="0.2">
      <c r="A204" s="7">
        <v>39448</v>
      </c>
      <c r="B204" s="6">
        <v>-61139</v>
      </c>
    </row>
    <row r="205" spans="1:2" x14ac:dyDescent="0.2">
      <c r="A205" s="7">
        <v>39479</v>
      </c>
      <c r="B205" s="6">
        <v>-64348</v>
      </c>
    </row>
    <row r="206" spans="1:2" x14ac:dyDescent="0.2">
      <c r="A206" s="7">
        <v>39508</v>
      </c>
      <c r="B206" s="6">
        <v>-60064</v>
      </c>
    </row>
    <row r="207" spans="1:2" x14ac:dyDescent="0.2">
      <c r="A207" s="7">
        <v>39539</v>
      </c>
      <c r="B207" s="6">
        <v>-63528</v>
      </c>
    </row>
    <row r="208" spans="1:2" x14ac:dyDescent="0.2">
      <c r="A208" s="7">
        <v>39569</v>
      </c>
      <c r="B208" s="6">
        <v>-62151</v>
      </c>
    </row>
    <row r="209" spans="1:2" x14ac:dyDescent="0.2">
      <c r="A209" s="7">
        <v>39600</v>
      </c>
      <c r="B209" s="6">
        <v>-60670</v>
      </c>
    </row>
    <row r="210" spans="1:2" x14ac:dyDescent="0.2">
      <c r="A210" s="7">
        <v>39630</v>
      </c>
      <c r="B210" s="6">
        <v>-66842</v>
      </c>
    </row>
    <row r="211" spans="1:2" x14ac:dyDescent="0.2">
      <c r="A211" s="7">
        <v>39661</v>
      </c>
      <c r="B211" s="6">
        <v>-62108</v>
      </c>
    </row>
    <row r="212" spans="1:2" x14ac:dyDescent="0.2">
      <c r="A212" s="7">
        <v>39692</v>
      </c>
      <c r="B212" s="6">
        <v>-60499</v>
      </c>
    </row>
    <row r="213" spans="1:2" x14ac:dyDescent="0.2">
      <c r="A213" s="7">
        <v>39722</v>
      </c>
      <c r="B213" s="6">
        <v>-60191</v>
      </c>
    </row>
    <row r="214" spans="1:2" x14ac:dyDescent="0.2">
      <c r="A214" s="7">
        <v>39753</v>
      </c>
      <c r="B214" s="6">
        <v>-44724</v>
      </c>
    </row>
    <row r="215" spans="1:2" x14ac:dyDescent="0.2">
      <c r="A215" s="7">
        <v>39783</v>
      </c>
      <c r="B215" s="6">
        <v>-42463</v>
      </c>
    </row>
    <row r="216" spans="1:2" x14ac:dyDescent="0.2">
      <c r="A216" s="7">
        <v>39814</v>
      </c>
      <c r="B216" s="6">
        <v>-37842</v>
      </c>
    </row>
    <row r="217" spans="1:2" x14ac:dyDescent="0.2">
      <c r="A217" s="7">
        <v>39845</v>
      </c>
      <c r="B217" s="6">
        <v>-27767</v>
      </c>
    </row>
    <row r="218" spans="1:2" x14ac:dyDescent="0.2">
      <c r="A218" s="7">
        <v>39873</v>
      </c>
      <c r="B218" s="6">
        <v>-29162</v>
      </c>
    </row>
    <row r="219" spans="1:2" x14ac:dyDescent="0.2">
      <c r="A219" s="7">
        <v>39904</v>
      </c>
      <c r="B219" s="6">
        <v>-29705</v>
      </c>
    </row>
    <row r="220" spans="1:2" x14ac:dyDescent="0.2">
      <c r="A220" s="7">
        <v>39934</v>
      </c>
      <c r="B220" s="6">
        <v>-25372</v>
      </c>
    </row>
    <row r="221" spans="1:2" x14ac:dyDescent="0.2">
      <c r="A221" s="7">
        <v>39965</v>
      </c>
      <c r="B221" s="6">
        <v>-26367</v>
      </c>
    </row>
    <row r="222" spans="1:2" x14ac:dyDescent="0.2">
      <c r="A222" s="7">
        <v>39995</v>
      </c>
      <c r="B222" s="6">
        <v>-32790</v>
      </c>
    </row>
    <row r="223" spans="1:2" x14ac:dyDescent="0.2">
      <c r="A223" s="7">
        <v>40026</v>
      </c>
      <c r="B223" s="6">
        <v>-31267</v>
      </c>
    </row>
    <row r="224" spans="1:2" x14ac:dyDescent="0.2">
      <c r="A224" s="7">
        <v>40057</v>
      </c>
      <c r="B224" s="6">
        <v>-34491</v>
      </c>
    </row>
    <row r="225" spans="1:2" x14ac:dyDescent="0.2">
      <c r="A225" s="7">
        <v>40087</v>
      </c>
      <c r="B225" s="6">
        <v>-33826</v>
      </c>
    </row>
    <row r="226" spans="1:2" x14ac:dyDescent="0.2">
      <c r="A226" s="7">
        <v>40118</v>
      </c>
      <c r="B226" s="6">
        <v>-37203</v>
      </c>
    </row>
    <row r="227" spans="1:2" x14ac:dyDescent="0.2">
      <c r="A227" s="7">
        <v>40148</v>
      </c>
      <c r="B227" s="6">
        <v>-37983</v>
      </c>
    </row>
    <row r="228" spans="1:2" x14ac:dyDescent="0.2">
      <c r="A228" s="7">
        <v>40179</v>
      </c>
      <c r="B228" s="6">
        <v>-37154</v>
      </c>
    </row>
    <row r="229" spans="1:2" x14ac:dyDescent="0.2">
      <c r="A229" s="7">
        <v>40210</v>
      </c>
      <c r="B229" s="6">
        <v>-41034</v>
      </c>
    </row>
    <row r="230" spans="1:2" x14ac:dyDescent="0.2">
      <c r="A230" s="7">
        <v>40238</v>
      </c>
      <c r="B230" s="6">
        <v>-39766</v>
      </c>
    </row>
    <row r="231" spans="1:2" x14ac:dyDescent="0.2">
      <c r="A231" s="7">
        <v>40269</v>
      </c>
      <c r="B231" s="6">
        <v>-40864</v>
      </c>
    </row>
    <row r="232" spans="1:2" x14ac:dyDescent="0.2">
      <c r="A232" s="7">
        <v>40299</v>
      </c>
      <c r="B232" s="6">
        <v>-41333</v>
      </c>
    </row>
    <row r="233" spans="1:2" x14ac:dyDescent="0.2">
      <c r="A233" s="7">
        <v>40330</v>
      </c>
      <c r="B233" s="6">
        <v>-46557</v>
      </c>
    </row>
    <row r="234" spans="1:2" x14ac:dyDescent="0.2">
      <c r="A234" s="7">
        <v>40360</v>
      </c>
      <c r="B234" s="6">
        <v>-40413</v>
      </c>
    </row>
    <row r="235" spans="1:2" x14ac:dyDescent="0.2">
      <c r="A235" s="7">
        <v>40391</v>
      </c>
      <c r="B235" s="6">
        <v>-44921</v>
      </c>
    </row>
    <row r="236" spans="1:2" x14ac:dyDescent="0.2">
      <c r="A236" s="7">
        <v>40422</v>
      </c>
      <c r="B236" s="6">
        <v>-44042</v>
      </c>
    </row>
    <row r="237" spans="1:2" x14ac:dyDescent="0.2">
      <c r="A237" s="7">
        <v>40452</v>
      </c>
      <c r="B237" s="6">
        <v>-39998</v>
      </c>
    </row>
    <row r="238" spans="1:2" x14ac:dyDescent="0.2">
      <c r="A238" s="7">
        <v>40483</v>
      </c>
      <c r="B238" s="6">
        <v>-37762</v>
      </c>
    </row>
    <row r="239" spans="1:2" x14ac:dyDescent="0.2">
      <c r="A239" s="7">
        <v>40513</v>
      </c>
      <c r="B239" s="6">
        <v>-40815</v>
      </c>
    </row>
    <row r="240" spans="1:2" x14ac:dyDescent="0.2">
      <c r="A240" s="7">
        <v>40544</v>
      </c>
      <c r="B240" s="6">
        <v>-47123</v>
      </c>
    </row>
    <row r="241" spans="1:2" x14ac:dyDescent="0.2">
      <c r="A241" s="7">
        <v>40575</v>
      </c>
      <c r="B241" s="6">
        <v>-43718</v>
      </c>
    </row>
    <row r="242" spans="1:2" x14ac:dyDescent="0.2">
      <c r="A242" s="7">
        <v>40603</v>
      </c>
      <c r="B242" s="6">
        <v>-43478</v>
      </c>
    </row>
    <row r="243" spans="1:2" x14ac:dyDescent="0.2">
      <c r="A243" s="7">
        <v>40634</v>
      </c>
      <c r="B243" s="6">
        <v>-42227</v>
      </c>
    </row>
    <row r="244" spans="1:2" x14ac:dyDescent="0.2">
      <c r="A244" s="7">
        <v>40664</v>
      </c>
      <c r="B244" s="6">
        <v>-47220</v>
      </c>
    </row>
    <row r="245" spans="1:2" x14ac:dyDescent="0.2">
      <c r="A245" s="7">
        <v>40695</v>
      </c>
      <c r="B245" s="6">
        <v>-49433</v>
      </c>
    </row>
    <row r="246" spans="1:2" x14ac:dyDescent="0.2">
      <c r="A246" s="7">
        <v>40725</v>
      </c>
      <c r="B246" s="6">
        <v>-45689</v>
      </c>
    </row>
    <row r="247" spans="1:2" x14ac:dyDescent="0.2">
      <c r="A247" s="7">
        <v>40756</v>
      </c>
      <c r="B247" s="6">
        <v>-44968</v>
      </c>
    </row>
    <row r="248" spans="1:2" x14ac:dyDescent="0.2">
      <c r="A248" s="7">
        <v>40787</v>
      </c>
      <c r="B248" s="6">
        <v>-43305</v>
      </c>
    </row>
    <row r="249" spans="1:2" x14ac:dyDescent="0.2">
      <c r="A249" s="7">
        <v>40817</v>
      </c>
      <c r="B249" s="6">
        <v>-44962</v>
      </c>
    </row>
    <row r="250" spans="1:2" x14ac:dyDescent="0.2">
      <c r="A250" s="7">
        <v>40848</v>
      </c>
      <c r="B250" s="6">
        <v>-47044</v>
      </c>
    </row>
    <row r="251" spans="1:2" x14ac:dyDescent="0.2">
      <c r="A251" s="7">
        <v>40878</v>
      </c>
      <c r="B251" s="6">
        <v>-49460</v>
      </c>
    </row>
    <row r="252" spans="1:2" x14ac:dyDescent="0.2">
      <c r="A252" s="7">
        <v>40909</v>
      </c>
      <c r="B252" s="6">
        <v>-50983</v>
      </c>
    </row>
    <row r="253" spans="1:2" x14ac:dyDescent="0.2">
      <c r="A253" s="7">
        <v>40940</v>
      </c>
      <c r="B253" s="6">
        <v>-43570</v>
      </c>
    </row>
    <row r="254" spans="1:2" x14ac:dyDescent="0.2">
      <c r="A254" s="7">
        <v>40969</v>
      </c>
      <c r="B254" s="6">
        <v>-50218</v>
      </c>
    </row>
    <row r="255" spans="1:2" x14ac:dyDescent="0.2">
      <c r="A255" s="7">
        <v>41000</v>
      </c>
      <c r="B255" s="6">
        <v>-47254</v>
      </c>
    </row>
    <row r="256" spans="1:2" x14ac:dyDescent="0.2">
      <c r="A256" s="7">
        <v>41030</v>
      </c>
      <c r="B256" s="6">
        <v>-45970</v>
      </c>
    </row>
    <row r="257" spans="1:2" x14ac:dyDescent="0.2">
      <c r="A257" s="7">
        <v>41061</v>
      </c>
      <c r="B257" s="6">
        <v>-43460</v>
      </c>
    </row>
    <row r="258" spans="1:2" x14ac:dyDescent="0.2">
      <c r="A258" s="7">
        <v>41091</v>
      </c>
      <c r="B258" s="6">
        <v>-43370</v>
      </c>
    </row>
    <row r="259" spans="1:2" x14ac:dyDescent="0.2">
      <c r="A259" s="7">
        <v>41122</v>
      </c>
      <c r="B259" s="6">
        <v>-44107</v>
      </c>
    </row>
    <row r="260" spans="1:2" x14ac:dyDescent="0.2">
      <c r="A260" s="7">
        <v>41153</v>
      </c>
      <c r="B260" s="6">
        <v>-40064</v>
      </c>
    </row>
    <row r="261" spans="1:2" x14ac:dyDescent="0.2">
      <c r="A261" s="7">
        <v>41183</v>
      </c>
      <c r="B261" s="6">
        <v>-43041</v>
      </c>
    </row>
    <row r="262" spans="1:2" x14ac:dyDescent="0.2">
      <c r="A262" s="7">
        <v>41214</v>
      </c>
      <c r="B262" s="6">
        <v>-46667</v>
      </c>
    </row>
    <row r="263" spans="1:2" x14ac:dyDescent="0.2">
      <c r="A263" s="7">
        <v>41244</v>
      </c>
      <c r="B263" s="6">
        <v>-38070</v>
      </c>
    </row>
    <row r="264" spans="1:2" x14ac:dyDescent="0.2">
      <c r="A264" s="7">
        <v>41275</v>
      </c>
      <c r="B264" s="6">
        <v>-41043</v>
      </c>
    </row>
    <row r="265" spans="1:2" x14ac:dyDescent="0.2">
      <c r="A265" s="7">
        <v>41306</v>
      </c>
      <c r="B265" s="6">
        <v>-42618</v>
      </c>
    </row>
    <row r="266" spans="1:2" x14ac:dyDescent="0.2">
      <c r="A266" s="7">
        <v>41334</v>
      </c>
      <c r="B266" s="6">
        <v>-35949</v>
      </c>
    </row>
    <row r="267" spans="1:2" x14ac:dyDescent="0.2">
      <c r="A267" s="7">
        <v>41365</v>
      </c>
      <c r="B267" s="6">
        <v>-38927</v>
      </c>
    </row>
    <row r="268" spans="1:2" x14ac:dyDescent="0.2">
      <c r="A268" s="7">
        <v>41395</v>
      </c>
      <c r="B268" s="6">
        <v>-42839</v>
      </c>
    </row>
    <row r="269" spans="1:2" x14ac:dyDescent="0.2">
      <c r="A269" s="7">
        <v>41426</v>
      </c>
      <c r="B269" s="6">
        <v>-35965</v>
      </c>
    </row>
    <row r="270" spans="1:2" x14ac:dyDescent="0.2">
      <c r="A270" s="7">
        <v>41456</v>
      </c>
      <c r="B270" s="6">
        <v>-37670</v>
      </c>
    </row>
    <row r="271" spans="1:2" x14ac:dyDescent="0.2">
      <c r="A271" s="7">
        <v>41487</v>
      </c>
      <c r="B271" s="6">
        <v>-38083</v>
      </c>
    </row>
    <row r="272" spans="1:2" x14ac:dyDescent="0.2">
      <c r="A272" s="7">
        <v>41518</v>
      </c>
      <c r="B272" s="6">
        <v>-41317</v>
      </c>
    </row>
    <row r="273" spans="1:2" x14ac:dyDescent="0.2">
      <c r="A273" s="7">
        <v>41548</v>
      </c>
      <c r="B273" s="6">
        <v>-37801</v>
      </c>
    </row>
    <row r="274" spans="1:2" x14ac:dyDescent="0.2">
      <c r="A274" s="7">
        <v>41579</v>
      </c>
      <c r="B274" s="6">
        <v>-34851</v>
      </c>
    </row>
    <row r="275" spans="1:2" x14ac:dyDescent="0.2">
      <c r="A275" s="7">
        <v>41609</v>
      </c>
      <c r="B275" s="6">
        <v>-34813</v>
      </c>
    </row>
    <row r="276" spans="1:2" x14ac:dyDescent="0.2">
      <c r="A276" s="7">
        <v>41640</v>
      </c>
      <c r="B276" s="6">
        <v>-38834</v>
      </c>
    </row>
    <row r="277" spans="1:2" x14ac:dyDescent="0.2">
      <c r="A277" s="7">
        <v>41671</v>
      </c>
      <c r="B277" s="6">
        <v>-40825</v>
      </c>
    </row>
    <row r="278" spans="1:2" x14ac:dyDescent="0.2">
      <c r="A278" s="7">
        <v>41699</v>
      </c>
      <c r="B278" s="6">
        <v>-40855</v>
      </c>
    </row>
    <row r="279" spans="1:2" x14ac:dyDescent="0.2">
      <c r="A279" s="7">
        <v>41730</v>
      </c>
      <c r="B279" s="6">
        <v>-44019</v>
      </c>
    </row>
    <row r="280" spans="1:2" x14ac:dyDescent="0.2">
      <c r="A280" s="7">
        <v>41760</v>
      </c>
      <c r="B280" s="6">
        <v>-41075</v>
      </c>
    </row>
    <row r="281" spans="1:2" x14ac:dyDescent="0.2">
      <c r="A281" s="7">
        <v>41791</v>
      </c>
      <c r="B281" s="6">
        <v>-40740</v>
      </c>
    </row>
    <row r="282" spans="1:2" x14ac:dyDescent="0.2">
      <c r="A282" s="7">
        <v>41821</v>
      </c>
      <c r="B282" s="6">
        <v>-39287</v>
      </c>
    </row>
    <row r="283" spans="1:2" x14ac:dyDescent="0.2">
      <c r="A283" s="7">
        <v>41852</v>
      </c>
      <c r="B283" s="6">
        <v>-38441</v>
      </c>
    </row>
    <row r="284" spans="1:2" x14ac:dyDescent="0.2">
      <c r="A284" s="7">
        <v>41883</v>
      </c>
      <c r="B284" s="6">
        <v>-41687</v>
      </c>
    </row>
    <row r="285" spans="1:2" x14ac:dyDescent="0.2">
      <c r="A285" s="7">
        <v>41913</v>
      </c>
      <c r="B285" s="6">
        <v>-41024</v>
      </c>
    </row>
    <row r="286" spans="1:2" x14ac:dyDescent="0.2">
      <c r="A286" s="7">
        <v>41944</v>
      </c>
      <c r="B286" s="6">
        <v>-39640</v>
      </c>
    </row>
    <row r="287" spans="1:2" x14ac:dyDescent="0.2">
      <c r="A287" s="7">
        <v>41974</v>
      </c>
      <c r="B287" s="6">
        <v>-43749</v>
      </c>
    </row>
    <row r="288" spans="1:2" x14ac:dyDescent="0.2">
      <c r="A288" s="7">
        <v>42005</v>
      </c>
      <c r="B288" s="6">
        <v>-42057</v>
      </c>
    </row>
    <row r="289" spans="1:2" x14ac:dyDescent="0.2">
      <c r="A289" s="7">
        <v>42036</v>
      </c>
      <c r="B289" s="6">
        <v>-36268</v>
      </c>
    </row>
    <row r="290" spans="1:2" x14ac:dyDescent="0.2">
      <c r="A290" s="7">
        <v>42064</v>
      </c>
      <c r="B290" s="6">
        <v>-48189</v>
      </c>
    </row>
    <row r="291" spans="1:2" x14ac:dyDescent="0.2">
      <c r="A291" s="7">
        <v>42095</v>
      </c>
      <c r="B291" s="6">
        <v>-40885</v>
      </c>
    </row>
    <row r="292" spans="1:2" x14ac:dyDescent="0.2">
      <c r="A292" s="7">
        <v>42125</v>
      </c>
      <c r="B292" s="6">
        <v>-40170</v>
      </c>
    </row>
    <row r="293" spans="1:2" x14ac:dyDescent="0.2">
      <c r="A293" s="7">
        <v>42156</v>
      </c>
      <c r="B293" s="6">
        <v>-42973</v>
      </c>
    </row>
    <row r="294" spans="1:2" x14ac:dyDescent="0.2">
      <c r="A294" s="7">
        <v>42186</v>
      </c>
      <c r="B294" s="6">
        <v>-39900</v>
      </c>
    </row>
    <row r="295" spans="1:2" x14ac:dyDescent="0.2">
      <c r="A295" s="7">
        <v>42217</v>
      </c>
      <c r="B295" s="6">
        <v>-44639</v>
      </c>
    </row>
    <row r="296" spans="1:2" x14ac:dyDescent="0.2">
      <c r="A296" s="7">
        <v>42248</v>
      </c>
      <c r="B296" s="6">
        <v>-41072</v>
      </c>
    </row>
    <row r="297" spans="1:2" x14ac:dyDescent="0.2">
      <c r="A297" s="7">
        <v>42278</v>
      </c>
      <c r="B297" s="6">
        <v>-41600</v>
      </c>
    </row>
    <row r="298" spans="1:2" x14ac:dyDescent="0.2">
      <c r="A298" s="7">
        <v>42309</v>
      </c>
      <c r="B298" s="6">
        <v>-41122</v>
      </c>
    </row>
    <row r="299" spans="1:2" x14ac:dyDescent="0.2">
      <c r="A299" s="7">
        <v>42339</v>
      </c>
      <c r="B299" s="6">
        <v>-41487</v>
      </c>
    </row>
    <row r="300" spans="1:2" x14ac:dyDescent="0.2">
      <c r="A300" s="7">
        <v>42370</v>
      </c>
      <c r="B300" s="6">
        <v>-43356</v>
      </c>
    </row>
    <row r="301" spans="1:2" x14ac:dyDescent="0.2">
      <c r="A301" s="7">
        <v>42401</v>
      </c>
      <c r="B301" s="6">
        <v>-45588</v>
      </c>
    </row>
    <row r="302" spans="1:2" x14ac:dyDescent="0.2">
      <c r="A302" s="7">
        <v>42430</v>
      </c>
      <c r="B302" s="6">
        <v>-37259</v>
      </c>
    </row>
    <row r="303" spans="1:2" x14ac:dyDescent="0.2">
      <c r="A303" s="7">
        <v>42461</v>
      </c>
      <c r="B303" s="6">
        <v>-38544</v>
      </c>
    </row>
    <row r="304" spans="1:2" x14ac:dyDescent="0.2">
      <c r="A304" s="7">
        <v>42491</v>
      </c>
      <c r="B304" s="6">
        <v>-42189</v>
      </c>
    </row>
    <row r="305" spans="1:2" x14ac:dyDescent="0.2">
      <c r="A305" s="7">
        <v>42522</v>
      </c>
      <c r="B305" s="6">
        <v>-45073</v>
      </c>
    </row>
    <row r="306" spans="1:2" x14ac:dyDescent="0.2">
      <c r="A306" s="7">
        <v>42552</v>
      </c>
      <c r="B306" s="6">
        <v>-39691</v>
      </c>
    </row>
    <row r="307" spans="1:2" x14ac:dyDescent="0.2">
      <c r="A307" s="7">
        <v>42583</v>
      </c>
      <c r="B307" s="6">
        <v>-40513</v>
      </c>
    </row>
    <row r="308" spans="1:2" x14ac:dyDescent="0.2">
      <c r="A308" s="7">
        <v>42614</v>
      </c>
      <c r="B308" s="6">
        <v>-36026</v>
      </c>
    </row>
    <row r="309" spans="1:2" x14ac:dyDescent="0.2">
      <c r="A309" s="7">
        <v>42644</v>
      </c>
      <c r="B309" s="6">
        <v>-42577</v>
      </c>
    </row>
    <row r="310" spans="1:2" x14ac:dyDescent="0.2">
      <c r="A310" s="7">
        <v>42675</v>
      </c>
      <c r="B310" s="6">
        <v>-45484</v>
      </c>
    </row>
    <row r="311" spans="1:2" x14ac:dyDescent="0.2">
      <c r="A311" s="7">
        <v>42705</v>
      </c>
      <c r="B311" s="6">
        <v>-44259</v>
      </c>
    </row>
    <row r="312" spans="1:2" x14ac:dyDescent="0.2">
      <c r="A312" s="7">
        <v>42736</v>
      </c>
      <c r="B312" s="6">
        <v>-48173</v>
      </c>
    </row>
    <row r="313" spans="1:2" x14ac:dyDescent="0.2">
      <c r="A313" s="7">
        <v>42767</v>
      </c>
      <c r="B313" s="6">
        <v>-43557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workbookViewId="0">
      <selection activeCell="D5" sqref="D5"/>
    </sheetView>
  </sheetViews>
  <sheetFormatPr defaultRowHeight="15" x14ac:dyDescent="0.25"/>
  <cols>
    <col min="1" max="1" width="9.7109375" style="13" bestFit="1" customWidth="1"/>
    <col min="2" max="2" width="10.140625" style="14" bestFit="1" customWidth="1"/>
    <col min="3" max="3" width="15" style="13" customWidth="1"/>
  </cols>
  <sheetData>
    <row r="1" spans="1:13" x14ac:dyDescent="0.25">
      <c r="C1" s="13" t="s">
        <v>602</v>
      </c>
    </row>
    <row r="2" spans="1:13" x14ac:dyDescent="0.25">
      <c r="D2" t="s">
        <v>601</v>
      </c>
    </row>
    <row r="3" spans="1:13" x14ac:dyDescent="0.25">
      <c r="D3" t="s">
        <v>600</v>
      </c>
    </row>
    <row r="4" spans="1:13" x14ac:dyDescent="0.25">
      <c r="C4" s="13" t="s">
        <v>585</v>
      </c>
      <c r="D4" t="s">
        <v>599</v>
      </c>
    </row>
    <row r="5" spans="1:13" x14ac:dyDescent="0.25">
      <c r="C5" s="13" t="s">
        <v>583</v>
      </c>
      <c r="D5" t="s">
        <v>591</v>
      </c>
    </row>
    <row r="6" spans="1:13" x14ac:dyDescent="0.25">
      <c r="A6" s="13">
        <v>42767</v>
      </c>
      <c r="B6" s="14">
        <f>DATE(LEFT(C6,4)*1,VLOOKUP(LOWER(RIGHT(C6,3)),$K$6:$L$17,2,0),1)</f>
        <v>42767</v>
      </c>
      <c r="C6" s="13" t="s">
        <v>580</v>
      </c>
      <c r="D6">
        <v>37868</v>
      </c>
      <c r="K6" t="s">
        <v>612</v>
      </c>
      <c r="L6">
        <v>1</v>
      </c>
      <c r="M6" t="str">
        <f>"0"&amp;L6</f>
        <v>01</v>
      </c>
    </row>
    <row r="7" spans="1:13" x14ac:dyDescent="0.25">
      <c r="A7" s="13">
        <v>42736</v>
      </c>
      <c r="B7" s="14">
        <f>DATE(LEFT(C7,4)*1,VLOOKUP(LOWER(RIGHT(C7,3)),$K$6:$L$17,2,0),1)</f>
        <v>42736</v>
      </c>
      <c r="C7" s="13" t="s">
        <v>579</v>
      </c>
      <c r="D7">
        <v>26145</v>
      </c>
      <c r="K7" t="s">
        <v>611</v>
      </c>
      <c r="L7">
        <v>2</v>
      </c>
      <c r="M7" t="str">
        <f t="shared" ref="M7:M14" si="0">"0"&amp;L7</f>
        <v>02</v>
      </c>
    </row>
    <row r="8" spans="1:13" x14ac:dyDescent="0.25">
      <c r="A8" s="13">
        <v>42705</v>
      </c>
      <c r="B8" s="14">
        <f t="shared" ref="B8:B71" si="1">DATE(LEFT(C8,4)*1,VLOOKUP(LOWER(RIGHT(C8,3)),$K$6:$L$17,2,0),1)</f>
        <v>42705</v>
      </c>
      <c r="C8" s="13" t="s">
        <v>578</v>
      </c>
      <c r="D8">
        <v>24363</v>
      </c>
      <c r="K8" t="s">
        <v>613</v>
      </c>
      <c r="L8">
        <v>3</v>
      </c>
      <c r="M8" t="str">
        <f t="shared" si="0"/>
        <v>03</v>
      </c>
    </row>
    <row r="9" spans="1:13" x14ac:dyDescent="0.25">
      <c r="A9" s="13">
        <v>42675</v>
      </c>
      <c r="B9" s="14">
        <f t="shared" si="1"/>
        <v>42675</v>
      </c>
      <c r="C9" s="13" t="s">
        <v>577</v>
      </c>
      <c r="D9">
        <v>27258</v>
      </c>
      <c r="K9" t="s">
        <v>614</v>
      </c>
      <c r="L9">
        <v>4</v>
      </c>
      <c r="M9" t="str">
        <f t="shared" si="0"/>
        <v>04</v>
      </c>
    </row>
    <row r="10" spans="1:13" x14ac:dyDescent="0.25">
      <c r="A10" s="13">
        <v>42644</v>
      </c>
      <c r="B10" s="14">
        <f t="shared" si="1"/>
        <v>42644</v>
      </c>
      <c r="C10" s="13" t="s">
        <v>576</v>
      </c>
      <c r="D10">
        <v>22480</v>
      </c>
      <c r="K10" t="s">
        <v>615</v>
      </c>
      <c r="L10">
        <v>5</v>
      </c>
      <c r="M10" t="str">
        <f t="shared" si="0"/>
        <v>05</v>
      </c>
    </row>
    <row r="11" spans="1:13" x14ac:dyDescent="0.25">
      <c r="A11" s="13">
        <v>42614</v>
      </c>
      <c r="B11" s="14">
        <f t="shared" si="1"/>
        <v>42614</v>
      </c>
      <c r="C11" s="13" t="s">
        <v>575</v>
      </c>
      <c r="D11">
        <v>31616</v>
      </c>
      <c r="K11" t="s">
        <v>616</v>
      </c>
      <c r="L11">
        <v>6</v>
      </c>
      <c r="M11" t="str">
        <f t="shared" si="0"/>
        <v>06</v>
      </c>
    </row>
    <row r="12" spans="1:13" x14ac:dyDescent="0.25">
      <c r="A12" s="13">
        <v>42583</v>
      </c>
      <c r="B12" s="14">
        <f t="shared" si="1"/>
        <v>42583</v>
      </c>
      <c r="C12" s="13" t="s">
        <v>574</v>
      </c>
      <c r="D12">
        <v>29883</v>
      </c>
      <c r="K12" t="s">
        <v>617</v>
      </c>
      <c r="L12">
        <v>7</v>
      </c>
      <c r="M12" t="str">
        <f t="shared" si="0"/>
        <v>07</v>
      </c>
    </row>
    <row r="13" spans="1:13" x14ac:dyDescent="0.25">
      <c r="A13" s="13">
        <v>42552</v>
      </c>
      <c r="B13" s="14">
        <f t="shared" si="1"/>
        <v>42552</v>
      </c>
      <c r="C13" s="13" t="s">
        <v>573</v>
      </c>
      <c r="D13">
        <v>28136</v>
      </c>
      <c r="G13" s="13"/>
      <c r="K13" t="s">
        <v>618</v>
      </c>
      <c r="L13">
        <v>8</v>
      </c>
      <c r="M13" t="str">
        <f t="shared" si="0"/>
        <v>08</v>
      </c>
    </row>
    <row r="14" spans="1:13" x14ac:dyDescent="0.25">
      <c r="A14" s="13">
        <v>42522</v>
      </c>
      <c r="B14" s="14">
        <f t="shared" si="1"/>
        <v>42522</v>
      </c>
      <c r="C14" s="13" t="s">
        <v>572</v>
      </c>
      <c r="D14">
        <v>31060</v>
      </c>
      <c r="K14" t="s">
        <v>619</v>
      </c>
      <c r="L14">
        <v>9</v>
      </c>
      <c r="M14" t="str">
        <f t="shared" si="0"/>
        <v>09</v>
      </c>
    </row>
    <row r="15" spans="1:13" x14ac:dyDescent="0.25">
      <c r="A15" s="13">
        <v>42491</v>
      </c>
      <c r="B15" s="14">
        <f t="shared" si="1"/>
        <v>42491</v>
      </c>
      <c r="C15" s="13" t="s">
        <v>571</v>
      </c>
      <c r="D15">
        <v>33245</v>
      </c>
      <c r="K15" t="s">
        <v>620</v>
      </c>
      <c r="L15">
        <v>10</v>
      </c>
      <c r="M15" t="str">
        <f>TEXT(L15,0)</f>
        <v>10</v>
      </c>
    </row>
    <row r="16" spans="1:13" x14ac:dyDescent="0.25">
      <c r="A16" s="13">
        <v>42461</v>
      </c>
      <c r="B16" s="14">
        <f t="shared" si="1"/>
        <v>42461</v>
      </c>
      <c r="C16" s="13" t="s">
        <v>570</v>
      </c>
      <c r="D16">
        <v>37317</v>
      </c>
      <c r="K16" t="s">
        <v>621</v>
      </c>
      <c r="L16">
        <v>11</v>
      </c>
      <c r="M16" t="str">
        <f t="shared" ref="M16:M17" si="2">TEXT(L16,0)</f>
        <v>11</v>
      </c>
    </row>
    <row r="17" spans="1:13" x14ac:dyDescent="0.25">
      <c r="A17" s="13">
        <v>42430</v>
      </c>
      <c r="B17" s="14">
        <f t="shared" si="1"/>
        <v>42430</v>
      </c>
      <c r="C17" s="13" t="s">
        <v>569</v>
      </c>
      <c r="D17">
        <v>30831</v>
      </c>
      <c r="K17" t="s">
        <v>622</v>
      </c>
      <c r="L17">
        <v>12</v>
      </c>
      <c r="M17" t="str">
        <f t="shared" si="2"/>
        <v>12</v>
      </c>
    </row>
    <row r="18" spans="1:13" x14ac:dyDescent="0.25">
      <c r="A18" s="13">
        <v>42401</v>
      </c>
      <c r="B18" s="14">
        <f t="shared" si="1"/>
        <v>42401</v>
      </c>
      <c r="C18" s="13" t="s">
        <v>568</v>
      </c>
      <c r="D18">
        <v>28269</v>
      </c>
    </row>
    <row r="19" spans="1:13" x14ac:dyDescent="0.25">
      <c r="A19" s="13">
        <v>42370</v>
      </c>
      <c r="B19" s="14">
        <f t="shared" si="1"/>
        <v>42370</v>
      </c>
      <c r="C19" s="13" t="s">
        <v>567</v>
      </c>
      <c r="D19">
        <v>34893</v>
      </c>
    </row>
    <row r="20" spans="1:13" x14ac:dyDescent="0.25">
      <c r="A20" s="13">
        <v>42339</v>
      </c>
      <c r="B20" s="14">
        <f t="shared" si="1"/>
        <v>42339</v>
      </c>
      <c r="C20" s="13" t="s">
        <v>566</v>
      </c>
      <c r="D20">
        <v>27565</v>
      </c>
    </row>
    <row r="21" spans="1:13" x14ac:dyDescent="0.25">
      <c r="A21" s="13">
        <v>42309</v>
      </c>
      <c r="B21" s="14">
        <f t="shared" si="1"/>
        <v>42309</v>
      </c>
      <c r="C21" s="13" t="s">
        <v>565</v>
      </c>
      <c r="D21">
        <v>27931</v>
      </c>
    </row>
    <row r="22" spans="1:13" x14ac:dyDescent="0.25">
      <c r="A22" s="13">
        <v>42278</v>
      </c>
      <c r="B22" s="14">
        <f t="shared" si="1"/>
        <v>42278</v>
      </c>
      <c r="C22" s="13" t="s">
        <v>564</v>
      </c>
      <c r="D22">
        <v>26681</v>
      </c>
    </row>
    <row r="23" spans="1:13" x14ac:dyDescent="0.25">
      <c r="A23" s="13">
        <v>42248</v>
      </c>
      <c r="B23" s="14">
        <f t="shared" si="1"/>
        <v>42248</v>
      </c>
      <c r="C23" s="13" t="s">
        <v>563</v>
      </c>
      <c r="D23">
        <v>32276</v>
      </c>
    </row>
    <row r="24" spans="1:13" x14ac:dyDescent="0.25">
      <c r="A24" s="13">
        <v>42217</v>
      </c>
      <c r="B24" s="14">
        <f t="shared" si="1"/>
        <v>42217</v>
      </c>
      <c r="C24" s="13" t="s">
        <v>562</v>
      </c>
      <c r="D24">
        <v>27238</v>
      </c>
    </row>
    <row r="25" spans="1:13" x14ac:dyDescent="0.25">
      <c r="A25" s="13">
        <v>42186</v>
      </c>
      <c r="B25" s="14">
        <f t="shared" si="1"/>
        <v>42186</v>
      </c>
      <c r="C25" s="13" t="s">
        <v>561</v>
      </c>
      <c r="D25">
        <v>31321</v>
      </c>
    </row>
    <row r="26" spans="1:13" x14ac:dyDescent="0.25">
      <c r="A26" s="13">
        <v>42156</v>
      </c>
      <c r="B26" s="14">
        <f t="shared" si="1"/>
        <v>42156</v>
      </c>
      <c r="C26" s="13" t="s">
        <v>560</v>
      </c>
      <c r="D26">
        <v>29188</v>
      </c>
    </row>
    <row r="27" spans="1:13" x14ac:dyDescent="0.25">
      <c r="A27" s="13">
        <v>42125</v>
      </c>
      <c r="B27" s="14">
        <f t="shared" si="1"/>
        <v>42125</v>
      </c>
      <c r="C27" s="13" t="s">
        <v>559</v>
      </c>
      <c r="D27">
        <v>25133</v>
      </c>
    </row>
    <row r="28" spans="1:13" x14ac:dyDescent="0.25">
      <c r="A28" s="13">
        <v>42095</v>
      </c>
      <c r="B28" s="14">
        <f t="shared" si="1"/>
        <v>42095</v>
      </c>
      <c r="C28" s="13" t="s">
        <v>558</v>
      </c>
      <c r="D28">
        <v>25881</v>
      </c>
    </row>
    <row r="29" spans="1:13" x14ac:dyDescent="0.25">
      <c r="A29" s="13">
        <v>42064</v>
      </c>
      <c r="B29" s="14">
        <f t="shared" si="1"/>
        <v>42064</v>
      </c>
      <c r="C29" s="13" t="s">
        <v>557</v>
      </c>
      <c r="D29">
        <v>24826</v>
      </c>
    </row>
    <row r="30" spans="1:13" x14ac:dyDescent="0.25">
      <c r="A30" s="13">
        <v>42036</v>
      </c>
      <c r="B30" s="14">
        <f t="shared" si="1"/>
        <v>42036</v>
      </c>
      <c r="C30" s="13" t="s">
        <v>556</v>
      </c>
      <c r="D30">
        <v>29348</v>
      </c>
    </row>
    <row r="31" spans="1:13" x14ac:dyDescent="0.25">
      <c r="A31" s="13">
        <v>42005</v>
      </c>
      <c r="B31" s="14">
        <f t="shared" si="1"/>
        <v>42005</v>
      </c>
      <c r="C31" s="13" t="s">
        <v>555</v>
      </c>
      <c r="D31">
        <v>28798</v>
      </c>
    </row>
    <row r="32" spans="1:13" x14ac:dyDescent="0.25">
      <c r="A32" s="13">
        <v>41974</v>
      </c>
      <c r="B32" s="14">
        <f t="shared" si="1"/>
        <v>41974</v>
      </c>
      <c r="C32" s="13" t="s">
        <v>554</v>
      </c>
      <c r="D32">
        <v>26332</v>
      </c>
    </row>
    <row r="33" spans="1:4" x14ac:dyDescent="0.25">
      <c r="A33" s="13">
        <v>41944</v>
      </c>
      <c r="B33" s="14">
        <f t="shared" si="1"/>
        <v>41944</v>
      </c>
      <c r="C33" s="13" t="s">
        <v>553</v>
      </c>
      <c r="D33">
        <v>21652</v>
      </c>
    </row>
    <row r="34" spans="1:4" x14ac:dyDescent="0.25">
      <c r="A34" s="13">
        <v>41913</v>
      </c>
      <c r="B34" s="14">
        <f t="shared" si="1"/>
        <v>41913</v>
      </c>
      <c r="C34" s="13" t="s">
        <v>552</v>
      </c>
      <c r="D34">
        <v>28343</v>
      </c>
    </row>
    <row r="35" spans="1:4" x14ac:dyDescent="0.25">
      <c r="A35" s="13">
        <v>41883</v>
      </c>
      <c r="B35" s="14">
        <f t="shared" si="1"/>
        <v>41883</v>
      </c>
      <c r="C35" s="13" t="s">
        <v>551</v>
      </c>
      <c r="D35">
        <v>28893</v>
      </c>
    </row>
    <row r="36" spans="1:4" x14ac:dyDescent="0.25">
      <c r="A36" s="13">
        <v>41852</v>
      </c>
      <c r="B36" s="14">
        <f t="shared" si="1"/>
        <v>41852</v>
      </c>
      <c r="C36" s="13" t="s">
        <v>550</v>
      </c>
      <c r="D36">
        <v>18171</v>
      </c>
    </row>
    <row r="37" spans="1:4" x14ac:dyDescent="0.25">
      <c r="A37" s="13">
        <v>41821</v>
      </c>
      <c r="B37" s="14">
        <f t="shared" si="1"/>
        <v>41821</v>
      </c>
      <c r="C37" s="13" t="s">
        <v>549</v>
      </c>
      <c r="D37">
        <v>21087</v>
      </c>
    </row>
    <row r="38" spans="1:4" x14ac:dyDescent="0.25">
      <c r="A38" s="13">
        <v>41791</v>
      </c>
      <c r="B38" s="14">
        <f t="shared" si="1"/>
        <v>41791</v>
      </c>
      <c r="C38" s="13" t="s">
        <v>548</v>
      </c>
      <c r="D38">
        <v>10660</v>
      </c>
    </row>
    <row r="39" spans="1:4" x14ac:dyDescent="0.25">
      <c r="A39" s="13">
        <v>41760</v>
      </c>
      <c r="B39" s="14">
        <f t="shared" si="1"/>
        <v>41760</v>
      </c>
      <c r="C39" s="13" t="s">
        <v>547</v>
      </c>
      <c r="D39">
        <v>18382</v>
      </c>
    </row>
    <row r="40" spans="1:4" x14ac:dyDescent="0.25">
      <c r="A40" s="13">
        <v>41730</v>
      </c>
      <c r="B40" s="14">
        <f t="shared" si="1"/>
        <v>41730</v>
      </c>
      <c r="C40" s="13" t="s">
        <v>546</v>
      </c>
      <c r="D40">
        <v>18004</v>
      </c>
    </row>
    <row r="41" spans="1:4" x14ac:dyDescent="0.25">
      <c r="A41" s="13">
        <v>41699</v>
      </c>
      <c r="B41" s="14">
        <f t="shared" si="1"/>
        <v>41699</v>
      </c>
      <c r="C41" s="13" t="s">
        <v>545</v>
      </c>
      <c r="D41">
        <v>19228</v>
      </c>
    </row>
    <row r="42" spans="1:4" x14ac:dyDescent="0.25">
      <c r="A42" s="13">
        <v>41671</v>
      </c>
      <c r="B42" s="14">
        <f t="shared" si="1"/>
        <v>41671</v>
      </c>
      <c r="C42" s="13" t="s">
        <v>544</v>
      </c>
      <c r="D42">
        <v>21410</v>
      </c>
    </row>
    <row r="43" spans="1:4" x14ac:dyDescent="0.25">
      <c r="A43" s="13">
        <v>41640</v>
      </c>
      <c r="B43" s="14">
        <f t="shared" si="1"/>
        <v>41640</v>
      </c>
      <c r="C43" s="13" t="s">
        <v>543</v>
      </c>
      <c r="D43">
        <v>19989</v>
      </c>
    </row>
    <row r="44" spans="1:4" x14ac:dyDescent="0.25">
      <c r="A44" s="13">
        <v>41609</v>
      </c>
      <c r="B44" s="14">
        <f t="shared" si="1"/>
        <v>41609</v>
      </c>
      <c r="C44" s="13" t="s">
        <v>542</v>
      </c>
      <c r="D44">
        <v>19616</v>
      </c>
    </row>
    <row r="45" spans="1:4" x14ac:dyDescent="0.25">
      <c r="A45" s="13">
        <v>41579</v>
      </c>
      <c r="B45" s="14">
        <f t="shared" si="1"/>
        <v>41579</v>
      </c>
      <c r="C45" s="13" t="s">
        <v>541</v>
      </c>
      <c r="D45">
        <v>22786</v>
      </c>
    </row>
    <row r="46" spans="1:4" x14ac:dyDescent="0.25">
      <c r="A46" s="13">
        <v>41548</v>
      </c>
      <c r="B46" s="14">
        <f t="shared" si="1"/>
        <v>41548</v>
      </c>
      <c r="C46" s="13" t="s">
        <v>540</v>
      </c>
      <c r="D46">
        <v>18909</v>
      </c>
    </row>
    <row r="47" spans="1:4" x14ac:dyDescent="0.25">
      <c r="A47" s="13">
        <v>41518</v>
      </c>
      <c r="B47" s="14">
        <f t="shared" si="1"/>
        <v>41518</v>
      </c>
      <c r="C47" s="13" t="s">
        <v>539</v>
      </c>
      <c r="D47">
        <v>16349</v>
      </c>
    </row>
    <row r="48" spans="1:4" x14ac:dyDescent="0.25">
      <c r="A48" s="13">
        <v>41487</v>
      </c>
      <c r="B48" s="14">
        <f t="shared" si="1"/>
        <v>41487</v>
      </c>
      <c r="C48" s="13" t="s">
        <v>538</v>
      </c>
      <c r="D48">
        <v>16401</v>
      </c>
    </row>
    <row r="49" spans="1:4" x14ac:dyDescent="0.25">
      <c r="A49" s="13">
        <v>41456</v>
      </c>
      <c r="B49" s="14">
        <f t="shared" si="1"/>
        <v>41456</v>
      </c>
      <c r="C49" s="13" t="s">
        <v>537</v>
      </c>
      <c r="D49">
        <v>15919</v>
      </c>
    </row>
    <row r="50" spans="1:4" x14ac:dyDescent="0.25">
      <c r="A50" s="13">
        <v>41426</v>
      </c>
      <c r="B50" s="14">
        <f t="shared" si="1"/>
        <v>41426</v>
      </c>
      <c r="C50" s="13" t="s">
        <v>536</v>
      </c>
      <c r="D50">
        <v>20905</v>
      </c>
    </row>
    <row r="51" spans="1:4" x14ac:dyDescent="0.25">
      <c r="A51" s="13">
        <v>41395</v>
      </c>
      <c r="B51" s="14">
        <f t="shared" si="1"/>
        <v>41395</v>
      </c>
      <c r="C51" s="13" t="s">
        <v>535</v>
      </c>
      <c r="D51">
        <v>19606</v>
      </c>
    </row>
    <row r="52" spans="1:4" x14ac:dyDescent="0.25">
      <c r="A52" s="13">
        <v>41365</v>
      </c>
      <c r="B52" s="14">
        <f t="shared" si="1"/>
        <v>41365</v>
      </c>
      <c r="C52" s="13" t="s">
        <v>534</v>
      </c>
      <c r="D52">
        <v>15834</v>
      </c>
    </row>
    <row r="53" spans="1:4" x14ac:dyDescent="0.25">
      <c r="A53" s="13">
        <v>41334</v>
      </c>
      <c r="B53" s="14">
        <f t="shared" si="1"/>
        <v>41334</v>
      </c>
      <c r="C53" s="13" t="s">
        <v>533</v>
      </c>
      <c r="D53">
        <v>23972</v>
      </c>
    </row>
    <row r="54" spans="1:4" x14ac:dyDescent="0.25">
      <c r="A54" s="13">
        <v>41306</v>
      </c>
      <c r="B54" s="14">
        <f t="shared" si="1"/>
        <v>41306</v>
      </c>
      <c r="C54" s="13" t="s">
        <v>532</v>
      </c>
      <c r="D54">
        <v>15888</v>
      </c>
    </row>
    <row r="55" spans="1:4" x14ac:dyDescent="0.25">
      <c r="A55" s="13">
        <v>41275</v>
      </c>
      <c r="B55" s="14">
        <f t="shared" si="1"/>
        <v>41275</v>
      </c>
      <c r="C55" s="13" t="s">
        <v>531</v>
      </c>
      <c r="D55">
        <v>12194</v>
      </c>
    </row>
    <row r="56" spans="1:4" x14ac:dyDescent="0.25">
      <c r="A56" s="13">
        <v>41244</v>
      </c>
      <c r="B56" s="14">
        <f t="shared" si="1"/>
        <v>41244</v>
      </c>
      <c r="C56" s="13" t="s">
        <v>530</v>
      </c>
      <c r="D56">
        <v>18408</v>
      </c>
    </row>
    <row r="57" spans="1:4" x14ac:dyDescent="0.25">
      <c r="A57" s="13">
        <v>41214</v>
      </c>
      <c r="B57" s="14">
        <f t="shared" si="1"/>
        <v>41214</v>
      </c>
      <c r="C57" s="13" t="s">
        <v>529</v>
      </c>
      <c r="D57">
        <v>15573</v>
      </c>
    </row>
    <row r="58" spans="1:4" x14ac:dyDescent="0.25">
      <c r="A58" s="13">
        <v>41183</v>
      </c>
      <c r="B58" s="14">
        <f t="shared" si="1"/>
        <v>41183</v>
      </c>
      <c r="C58" s="13" t="s">
        <v>528</v>
      </c>
      <c r="D58">
        <v>10559</v>
      </c>
    </row>
    <row r="59" spans="1:4" x14ac:dyDescent="0.25">
      <c r="A59" s="13">
        <v>41153</v>
      </c>
      <c r="B59" s="14">
        <f t="shared" si="1"/>
        <v>41153</v>
      </c>
      <c r="C59" s="13" t="s">
        <v>527</v>
      </c>
      <c r="D59">
        <v>13780</v>
      </c>
    </row>
    <row r="60" spans="1:4" x14ac:dyDescent="0.25">
      <c r="A60" s="13">
        <v>41122</v>
      </c>
      <c r="B60" s="14">
        <f t="shared" si="1"/>
        <v>41122</v>
      </c>
      <c r="C60" s="13" t="s">
        <v>526</v>
      </c>
      <c r="D60">
        <v>13755</v>
      </c>
    </row>
    <row r="61" spans="1:4" x14ac:dyDescent="0.25">
      <c r="A61" s="13">
        <v>41091</v>
      </c>
      <c r="B61" s="14">
        <f t="shared" si="1"/>
        <v>41091</v>
      </c>
      <c r="C61" s="13" t="s">
        <v>525</v>
      </c>
      <c r="D61">
        <v>14771</v>
      </c>
    </row>
    <row r="62" spans="1:4" x14ac:dyDescent="0.25">
      <c r="A62" s="13">
        <v>41061</v>
      </c>
      <c r="B62" s="14">
        <f t="shared" si="1"/>
        <v>41061</v>
      </c>
      <c r="C62" s="13" t="s">
        <v>524</v>
      </c>
      <c r="D62">
        <v>19477</v>
      </c>
    </row>
    <row r="63" spans="1:4" x14ac:dyDescent="0.25">
      <c r="A63" s="13">
        <v>41030</v>
      </c>
      <c r="B63" s="14">
        <f t="shared" si="1"/>
        <v>41030</v>
      </c>
      <c r="C63" s="13" t="s">
        <v>523</v>
      </c>
      <c r="D63">
        <v>10075</v>
      </c>
    </row>
    <row r="64" spans="1:4" x14ac:dyDescent="0.25">
      <c r="A64" s="13">
        <v>41000</v>
      </c>
      <c r="B64" s="14">
        <f t="shared" si="1"/>
        <v>41000</v>
      </c>
      <c r="C64" s="13" t="s">
        <v>522</v>
      </c>
      <c r="D64">
        <v>6846</v>
      </c>
    </row>
    <row r="65" spans="1:4" x14ac:dyDescent="0.25">
      <c r="A65" s="13">
        <v>40969</v>
      </c>
      <c r="B65" s="14">
        <f t="shared" si="1"/>
        <v>40969</v>
      </c>
      <c r="C65" s="13" t="s">
        <v>521</v>
      </c>
      <c r="D65">
        <v>5031</v>
      </c>
    </row>
    <row r="66" spans="1:4" x14ac:dyDescent="0.25">
      <c r="A66" s="13">
        <v>40940</v>
      </c>
      <c r="B66" s="14">
        <f t="shared" si="1"/>
        <v>40940</v>
      </c>
      <c r="C66" s="13" t="s">
        <v>520</v>
      </c>
      <c r="D66">
        <v>2285</v>
      </c>
    </row>
    <row r="67" spans="1:4" x14ac:dyDescent="0.25">
      <c r="A67" s="13">
        <v>40909</v>
      </c>
      <c r="B67" s="14">
        <f t="shared" si="1"/>
        <v>40909</v>
      </c>
      <c r="C67" s="13" t="s">
        <v>519</v>
      </c>
      <c r="D67">
        <v>5536</v>
      </c>
    </row>
    <row r="68" spans="1:4" x14ac:dyDescent="0.25">
      <c r="A68" s="13">
        <v>40878</v>
      </c>
      <c r="B68" s="14">
        <f t="shared" si="1"/>
        <v>40878</v>
      </c>
      <c r="C68" s="13" t="s">
        <v>518</v>
      </c>
      <c r="D68">
        <v>5910</v>
      </c>
    </row>
    <row r="69" spans="1:4" x14ac:dyDescent="0.25">
      <c r="A69" s="13">
        <v>40848</v>
      </c>
      <c r="B69" s="14">
        <f t="shared" si="1"/>
        <v>40848</v>
      </c>
      <c r="C69" s="13" t="s">
        <v>517</v>
      </c>
      <c r="D69">
        <v>3853</v>
      </c>
    </row>
    <row r="70" spans="1:4" x14ac:dyDescent="0.25">
      <c r="A70" s="13">
        <v>40817</v>
      </c>
      <c r="B70" s="14">
        <f t="shared" si="1"/>
        <v>40817</v>
      </c>
      <c r="C70" s="13" t="s">
        <v>516</v>
      </c>
      <c r="D70">
        <v>462</v>
      </c>
    </row>
    <row r="71" spans="1:4" x14ac:dyDescent="0.25">
      <c r="A71" s="13">
        <v>40787</v>
      </c>
      <c r="B71" s="14">
        <f t="shared" si="1"/>
        <v>40787</v>
      </c>
      <c r="C71" s="13" t="s">
        <v>515</v>
      </c>
      <c r="D71">
        <v>1641</v>
      </c>
    </row>
    <row r="72" spans="1:4" x14ac:dyDescent="0.25">
      <c r="A72" s="13">
        <v>40756</v>
      </c>
      <c r="B72" s="14">
        <f t="shared" ref="B72:B135" si="3">DATE(LEFT(C72,4)*1,VLOOKUP(LOWER(RIGHT(C72,3)),$K$6:$L$17,2,0),1)</f>
        <v>40756</v>
      </c>
      <c r="C72" s="13" t="s">
        <v>514</v>
      </c>
      <c r="D72">
        <v>1764</v>
      </c>
    </row>
    <row r="73" spans="1:4" x14ac:dyDescent="0.25">
      <c r="A73" s="13">
        <v>40725</v>
      </c>
      <c r="B73" s="14">
        <f t="shared" si="3"/>
        <v>40725</v>
      </c>
      <c r="C73" s="13" t="s">
        <v>513</v>
      </c>
      <c r="D73">
        <v>-4088</v>
      </c>
    </row>
    <row r="74" spans="1:4" x14ac:dyDescent="0.25">
      <c r="A74" s="13">
        <v>40695</v>
      </c>
      <c r="B74" s="14">
        <f t="shared" si="3"/>
        <v>40695</v>
      </c>
      <c r="C74" s="13" t="s">
        <v>512</v>
      </c>
      <c r="D74">
        <v>1835</v>
      </c>
    </row>
    <row r="75" spans="1:4" x14ac:dyDescent="0.25">
      <c r="A75" s="13">
        <v>40664</v>
      </c>
      <c r="B75" s="14">
        <f t="shared" si="3"/>
        <v>40664</v>
      </c>
      <c r="C75" s="13" t="s">
        <v>511</v>
      </c>
      <c r="D75">
        <v>-520</v>
      </c>
    </row>
    <row r="76" spans="1:4" x14ac:dyDescent="0.25">
      <c r="A76" s="13">
        <v>40634</v>
      </c>
      <c r="B76" s="14">
        <f t="shared" si="3"/>
        <v>40634</v>
      </c>
      <c r="C76" s="13" t="s">
        <v>510</v>
      </c>
      <c r="D76">
        <v>-1020</v>
      </c>
    </row>
    <row r="77" spans="1:4" x14ac:dyDescent="0.25">
      <c r="A77" s="13">
        <v>40603</v>
      </c>
      <c r="B77" s="14">
        <f t="shared" si="3"/>
        <v>40603</v>
      </c>
      <c r="C77" s="13" t="s">
        <v>509</v>
      </c>
      <c r="D77">
        <v>-2705</v>
      </c>
    </row>
    <row r="78" spans="1:4" x14ac:dyDescent="0.25">
      <c r="A78" s="13">
        <v>40575</v>
      </c>
      <c r="B78" s="14">
        <f t="shared" si="3"/>
        <v>40575</v>
      </c>
      <c r="C78" s="13" t="s">
        <v>508</v>
      </c>
      <c r="D78">
        <v>-4915</v>
      </c>
    </row>
    <row r="79" spans="1:4" x14ac:dyDescent="0.25">
      <c r="A79" s="13">
        <v>40544</v>
      </c>
      <c r="B79" s="14">
        <f t="shared" si="3"/>
        <v>40544</v>
      </c>
      <c r="C79" s="13" t="s">
        <v>507</v>
      </c>
      <c r="D79">
        <v>-4085</v>
      </c>
    </row>
    <row r="80" spans="1:4" x14ac:dyDescent="0.25">
      <c r="A80" s="13">
        <v>40513</v>
      </c>
      <c r="B80" s="14">
        <f t="shared" si="3"/>
        <v>40513</v>
      </c>
      <c r="C80" s="13" t="s">
        <v>506</v>
      </c>
      <c r="D80">
        <v>-4694</v>
      </c>
    </row>
    <row r="81" spans="1:4" x14ac:dyDescent="0.25">
      <c r="A81" s="13">
        <v>40483</v>
      </c>
      <c r="B81" s="14">
        <f t="shared" si="3"/>
        <v>40483</v>
      </c>
      <c r="C81" s="13" t="s">
        <v>505</v>
      </c>
      <c r="D81">
        <v>100</v>
      </c>
    </row>
    <row r="82" spans="1:4" x14ac:dyDescent="0.25">
      <c r="A82" s="13">
        <v>40452</v>
      </c>
      <c r="B82" s="14">
        <f t="shared" si="3"/>
        <v>40452</v>
      </c>
      <c r="C82" s="13" t="s">
        <v>504</v>
      </c>
      <c r="D82">
        <v>2648</v>
      </c>
    </row>
    <row r="83" spans="1:4" x14ac:dyDescent="0.25">
      <c r="A83" s="13">
        <v>40422</v>
      </c>
      <c r="B83" s="14">
        <f t="shared" si="3"/>
        <v>40422</v>
      </c>
      <c r="C83" s="13" t="s">
        <v>503</v>
      </c>
      <c r="D83">
        <v>222</v>
      </c>
    </row>
    <row r="84" spans="1:4" x14ac:dyDescent="0.25">
      <c r="A84" s="13">
        <v>40391</v>
      </c>
      <c r="B84" s="14">
        <f t="shared" si="3"/>
        <v>40391</v>
      </c>
      <c r="C84" s="13" t="s">
        <v>502</v>
      </c>
      <c r="D84">
        <v>1205</v>
      </c>
    </row>
    <row r="85" spans="1:4" x14ac:dyDescent="0.25">
      <c r="A85" s="13">
        <v>40360</v>
      </c>
      <c r="B85" s="14">
        <f t="shared" si="3"/>
        <v>40360</v>
      </c>
      <c r="C85" s="13" t="s">
        <v>501</v>
      </c>
      <c r="D85">
        <v>1900</v>
      </c>
    </row>
    <row r="86" spans="1:4" x14ac:dyDescent="0.25">
      <c r="A86" s="13">
        <v>40330</v>
      </c>
      <c r="B86" s="14">
        <f t="shared" si="3"/>
        <v>40330</v>
      </c>
      <c r="C86" s="13" t="s">
        <v>500</v>
      </c>
      <c r="D86">
        <v>-675</v>
      </c>
    </row>
    <row r="87" spans="1:4" x14ac:dyDescent="0.25">
      <c r="A87" s="13">
        <v>40299</v>
      </c>
      <c r="B87" s="14">
        <f t="shared" si="3"/>
        <v>40299</v>
      </c>
      <c r="C87" s="13" t="s">
        <v>499</v>
      </c>
      <c r="D87">
        <v>-2043</v>
      </c>
    </row>
    <row r="88" spans="1:4" x14ac:dyDescent="0.25">
      <c r="A88" s="13">
        <v>40269</v>
      </c>
      <c r="B88" s="14">
        <f t="shared" si="3"/>
        <v>40269</v>
      </c>
      <c r="C88" s="13" t="s">
        <v>498</v>
      </c>
      <c r="D88">
        <v>2188</v>
      </c>
    </row>
    <row r="89" spans="1:4" x14ac:dyDescent="0.25">
      <c r="A89" s="13">
        <v>40238</v>
      </c>
      <c r="B89" s="14">
        <f t="shared" si="3"/>
        <v>40238</v>
      </c>
      <c r="C89" s="13" t="s">
        <v>497</v>
      </c>
      <c r="D89">
        <v>-2463</v>
      </c>
    </row>
    <row r="90" spans="1:4" x14ac:dyDescent="0.25">
      <c r="A90" s="13">
        <v>40210</v>
      </c>
      <c r="B90" s="14">
        <f t="shared" si="3"/>
        <v>40210</v>
      </c>
      <c r="C90" s="13" t="s">
        <v>496</v>
      </c>
      <c r="D90">
        <v>1044</v>
      </c>
    </row>
    <row r="91" spans="1:4" x14ac:dyDescent="0.25">
      <c r="A91" s="13">
        <v>40179</v>
      </c>
      <c r="B91" s="14">
        <f t="shared" si="3"/>
        <v>40179</v>
      </c>
      <c r="C91" s="13" t="s">
        <v>495</v>
      </c>
      <c r="D91">
        <v>-2278</v>
      </c>
    </row>
    <row r="92" spans="1:4" x14ac:dyDescent="0.25">
      <c r="A92" s="13">
        <v>40148</v>
      </c>
      <c r="B92" s="14">
        <f t="shared" si="3"/>
        <v>40148</v>
      </c>
      <c r="C92" s="13" t="s">
        <v>494</v>
      </c>
      <c r="D92">
        <v>3400</v>
      </c>
    </row>
    <row r="93" spans="1:4" x14ac:dyDescent="0.25">
      <c r="A93" s="13">
        <v>40118</v>
      </c>
      <c r="B93" s="14">
        <f t="shared" si="3"/>
        <v>40118</v>
      </c>
      <c r="C93" s="13" t="s">
        <v>493</v>
      </c>
      <c r="D93">
        <v>-247</v>
      </c>
    </row>
    <row r="94" spans="1:4" x14ac:dyDescent="0.25">
      <c r="A94" s="13">
        <v>40087</v>
      </c>
      <c r="B94" s="14">
        <f t="shared" si="3"/>
        <v>40087</v>
      </c>
      <c r="C94" s="13" t="s">
        <v>492</v>
      </c>
      <c r="D94">
        <v>-851</v>
      </c>
    </row>
    <row r="95" spans="1:4" x14ac:dyDescent="0.25">
      <c r="A95" s="13">
        <v>40057</v>
      </c>
      <c r="B95" s="14">
        <f t="shared" si="3"/>
        <v>40057</v>
      </c>
      <c r="C95" s="13" t="s">
        <v>491</v>
      </c>
      <c r="D95">
        <v>-1500</v>
      </c>
    </row>
    <row r="96" spans="1:4" x14ac:dyDescent="0.25">
      <c r="A96" s="13">
        <v>40026</v>
      </c>
      <c r="B96" s="14">
        <f t="shared" si="3"/>
        <v>40026</v>
      </c>
      <c r="C96" s="13" t="s">
        <v>490</v>
      </c>
      <c r="D96">
        <v>2092</v>
      </c>
    </row>
    <row r="97" spans="1:4" x14ac:dyDescent="0.25">
      <c r="A97" s="13">
        <v>39995</v>
      </c>
      <c r="B97" s="14">
        <f t="shared" si="3"/>
        <v>39995</v>
      </c>
      <c r="C97" s="13" t="s">
        <v>489</v>
      </c>
      <c r="D97">
        <v>8254</v>
      </c>
    </row>
    <row r="98" spans="1:4" x14ac:dyDescent="0.25">
      <c r="A98" s="13">
        <v>39965</v>
      </c>
      <c r="B98" s="14">
        <f t="shared" si="3"/>
        <v>39965</v>
      </c>
      <c r="C98" s="13" t="s">
        <v>488</v>
      </c>
      <c r="D98">
        <v>530</v>
      </c>
    </row>
    <row r="99" spans="1:4" x14ac:dyDescent="0.25">
      <c r="A99" s="13">
        <v>39934</v>
      </c>
      <c r="B99" s="14">
        <f t="shared" si="3"/>
        <v>39934</v>
      </c>
      <c r="C99" s="13" t="s">
        <v>487</v>
      </c>
      <c r="D99">
        <v>2040</v>
      </c>
    </row>
    <row r="100" spans="1:4" x14ac:dyDescent="0.25">
      <c r="A100" s="13">
        <v>39904</v>
      </c>
      <c r="B100" s="14">
        <f t="shared" si="3"/>
        <v>39904</v>
      </c>
      <c r="C100" s="13" t="s">
        <v>486</v>
      </c>
      <c r="D100">
        <v>-6016</v>
      </c>
    </row>
    <row r="101" spans="1:4" x14ac:dyDescent="0.25">
      <c r="A101" s="13">
        <v>39873</v>
      </c>
      <c r="B101" s="14">
        <f t="shared" si="3"/>
        <v>39873</v>
      </c>
      <c r="C101" s="13" t="s">
        <v>485</v>
      </c>
      <c r="D101">
        <v>-2922</v>
      </c>
    </row>
    <row r="102" spans="1:4" x14ac:dyDescent="0.25">
      <c r="A102" s="13">
        <v>39845</v>
      </c>
      <c r="B102" s="14">
        <f t="shared" si="3"/>
        <v>39845</v>
      </c>
      <c r="C102" s="13" t="s">
        <v>484</v>
      </c>
      <c r="D102">
        <v>-5485</v>
      </c>
    </row>
    <row r="103" spans="1:4" x14ac:dyDescent="0.25">
      <c r="A103" s="13">
        <v>39814</v>
      </c>
      <c r="B103" s="14">
        <f t="shared" si="3"/>
        <v>39814</v>
      </c>
      <c r="C103" s="13" t="s">
        <v>483</v>
      </c>
      <c r="D103">
        <v>-7792</v>
      </c>
    </row>
    <row r="104" spans="1:4" x14ac:dyDescent="0.25">
      <c r="A104" s="13">
        <v>39783</v>
      </c>
      <c r="B104" s="14">
        <f t="shared" si="3"/>
        <v>39783</v>
      </c>
      <c r="C104" s="13" t="s">
        <v>482</v>
      </c>
      <c r="D104">
        <v>-8219</v>
      </c>
    </row>
    <row r="105" spans="1:4" x14ac:dyDescent="0.25">
      <c r="A105" s="13">
        <v>39753</v>
      </c>
      <c r="B105" s="14">
        <f t="shared" si="3"/>
        <v>39753</v>
      </c>
      <c r="C105" s="13" t="s">
        <v>481</v>
      </c>
      <c r="D105">
        <v>-20559</v>
      </c>
    </row>
    <row r="106" spans="1:4" x14ac:dyDescent="0.25">
      <c r="A106" s="13">
        <v>39722</v>
      </c>
      <c r="B106" s="14">
        <f t="shared" si="3"/>
        <v>39722</v>
      </c>
      <c r="C106" s="13" t="s">
        <v>480</v>
      </c>
      <c r="D106">
        <v>-13221</v>
      </c>
    </row>
    <row r="107" spans="1:4" x14ac:dyDescent="0.25">
      <c r="A107" s="13">
        <v>39692</v>
      </c>
      <c r="B107" s="14">
        <f t="shared" si="3"/>
        <v>39692</v>
      </c>
      <c r="C107" s="13" t="s">
        <v>479</v>
      </c>
      <c r="D107">
        <v>-9222</v>
      </c>
    </row>
    <row r="108" spans="1:4" x14ac:dyDescent="0.25">
      <c r="A108" s="13">
        <v>39661</v>
      </c>
      <c r="B108" s="14">
        <f t="shared" si="3"/>
        <v>39661</v>
      </c>
      <c r="C108" s="13" t="s">
        <v>478</v>
      </c>
      <c r="D108">
        <v>-14005</v>
      </c>
    </row>
    <row r="109" spans="1:4" x14ac:dyDescent="0.25">
      <c r="A109" s="13">
        <v>39630</v>
      </c>
      <c r="B109" s="14">
        <f t="shared" si="3"/>
        <v>39630</v>
      </c>
      <c r="C109" s="13" t="s">
        <v>477</v>
      </c>
      <c r="D109">
        <v>-12466</v>
      </c>
    </row>
    <row r="110" spans="1:4" x14ac:dyDescent="0.25">
      <c r="A110" s="13">
        <v>39600</v>
      </c>
      <c r="B110" s="14">
        <f t="shared" si="3"/>
        <v>39600</v>
      </c>
      <c r="C110" s="13" t="s">
        <v>476</v>
      </c>
      <c r="D110">
        <v>-7179</v>
      </c>
    </row>
    <row r="111" spans="1:4" x14ac:dyDescent="0.25">
      <c r="A111" s="13">
        <v>39569</v>
      </c>
      <c r="B111" s="14">
        <f t="shared" si="3"/>
        <v>39569</v>
      </c>
      <c r="C111" s="13" t="s">
        <v>475</v>
      </c>
      <c r="D111">
        <v>-8179</v>
      </c>
    </row>
    <row r="112" spans="1:4" x14ac:dyDescent="0.25">
      <c r="A112" s="13">
        <v>39539</v>
      </c>
      <c r="B112" s="14">
        <f t="shared" si="3"/>
        <v>39539</v>
      </c>
      <c r="C112" s="13" t="s">
        <v>474</v>
      </c>
      <c r="D112">
        <v>-11197</v>
      </c>
    </row>
    <row r="113" spans="1:4" x14ac:dyDescent="0.25">
      <c r="A113" s="13">
        <v>39508</v>
      </c>
      <c r="B113" s="14">
        <f t="shared" si="3"/>
        <v>39508</v>
      </c>
      <c r="C113" s="13" t="s">
        <v>473</v>
      </c>
      <c r="D113">
        <v>-12652</v>
      </c>
    </row>
    <row r="114" spans="1:4" x14ac:dyDescent="0.25">
      <c r="A114" s="13">
        <v>39479</v>
      </c>
      <c r="B114" s="14">
        <f t="shared" si="3"/>
        <v>39479</v>
      </c>
      <c r="C114" s="13" t="s">
        <v>472</v>
      </c>
      <c r="D114">
        <v>-8094</v>
      </c>
    </row>
    <row r="115" spans="1:4" x14ac:dyDescent="0.25">
      <c r="A115" s="13">
        <v>39448</v>
      </c>
      <c r="B115" s="14">
        <f t="shared" si="3"/>
        <v>39448</v>
      </c>
      <c r="C115" s="13" t="s">
        <v>471</v>
      </c>
      <c r="D115">
        <v>-16067</v>
      </c>
    </row>
    <row r="116" spans="1:4" x14ac:dyDescent="0.25">
      <c r="A116" s="13">
        <v>39417</v>
      </c>
      <c r="B116" s="14">
        <f t="shared" si="3"/>
        <v>39417</v>
      </c>
      <c r="C116" s="13" t="s">
        <v>470</v>
      </c>
      <c r="D116">
        <v>-13013</v>
      </c>
    </row>
    <row r="117" spans="1:4" x14ac:dyDescent="0.25">
      <c r="A117" s="13">
        <v>39387</v>
      </c>
      <c r="B117" s="14">
        <f t="shared" si="3"/>
        <v>39387</v>
      </c>
      <c r="C117" s="13" t="s">
        <v>469</v>
      </c>
      <c r="D117">
        <v>-4266</v>
      </c>
    </row>
    <row r="118" spans="1:4" x14ac:dyDescent="0.25">
      <c r="A118" s="13">
        <v>39356</v>
      </c>
      <c r="B118" s="14">
        <f t="shared" si="3"/>
        <v>39356</v>
      </c>
      <c r="C118" s="13" t="s">
        <v>468</v>
      </c>
      <c r="D118">
        <v>-269</v>
      </c>
    </row>
    <row r="119" spans="1:4" x14ac:dyDescent="0.25">
      <c r="A119" s="13">
        <v>39326</v>
      </c>
      <c r="B119" s="14">
        <f t="shared" si="3"/>
        <v>39326</v>
      </c>
      <c r="C119" s="13" t="s">
        <v>467</v>
      </c>
      <c r="D119">
        <v>1535</v>
      </c>
    </row>
    <row r="120" spans="1:4" x14ac:dyDescent="0.25">
      <c r="A120" s="13">
        <v>39295</v>
      </c>
      <c r="B120" s="14">
        <f t="shared" si="3"/>
        <v>39295</v>
      </c>
      <c r="C120" s="13" t="s">
        <v>466</v>
      </c>
      <c r="D120">
        <v>722</v>
      </c>
    </row>
    <row r="121" spans="1:4" x14ac:dyDescent="0.25">
      <c r="A121" s="13">
        <v>39264</v>
      </c>
      <c r="B121" s="14">
        <f t="shared" si="3"/>
        <v>39264</v>
      </c>
      <c r="C121" s="13" t="s">
        <v>465</v>
      </c>
      <c r="D121">
        <v>1405</v>
      </c>
    </row>
    <row r="122" spans="1:4" x14ac:dyDescent="0.25">
      <c r="A122" s="13">
        <v>39234</v>
      </c>
      <c r="B122" s="14">
        <f t="shared" si="3"/>
        <v>39234</v>
      </c>
      <c r="C122" s="13" t="s">
        <v>464</v>
      </c>
      <c r="D122">
        <v>7134</v>
      </c>
    </row>
    <row r="123" spans="1:4" x14ac:dyDescent="0.25">
      <c r="A123" s="13">
        <v>39203</v>
      </c>
      <c r="B123" s="14">
        <f t="shared" si="3"/>
        <v>39203</v>
      </c>
      <c r="C123" s="13" t="s">
        <v>463</v>
      </c>
      <c r="D123">
        <v>1081</v>
      </c>
    </row>
    <row r="124" spans="1:4" x14ac:dyDescent="0.25">
      <c r="A124" s="13">
        <v>39173</v>
      </c>
      <c r="B124" s="14">
        <f t="shared" si="3"/>
        <v>39173</v>
      </c>
      <c r="C124" s="13" t="s">
        <v>462</v>
      </c>
      <c r="D124">
        <v>509</v>
      </c>
    </row>
    <row r="125" spans="1:4" x14ac:dyDescent="0.25">
      <c r="A125" s="13">
        <v>39142</v>
      </c>
      <c r="B125" s="14">
        <f t="shared" si="3"/>
        <v>39142</v>
      </c>
      <c r="C125" s="13" t="s">
        <v>461</v>
      </c>
      <c r="D125">
        <v>7373</v>
      </c>
    </row>
    <row r="126" spans="1:4" x14ac:dyDescent="0.25">
      <c r="A126" s="13">
        <v>39114</v>
      </c>
      <c r="B126" s="14">
        <f t="shared" si="3"/>
        <v>39114</v>
      </c>
      <c r="C126" s="13" t="s">
        <v>460</v>
      </c>
      <c r="D126">
        <v>-3200</v>
      </c>
    </row>
    <row r="127" spans="1:4" x14ac:dyDescent="0.25">
      <c r="A127" s="13">
        <v>39083</v>
      </c>
      <c r="B127" s="14">
        <f t="shared" si="3"/>
        <v>39083</v>
      </c>
      <c r="C127" s="13" t="s">
        <v>459</v>
      </c>
      <c r="D127">
        <v>4608</v>
      </c>
    </row>
    <row r="128" spans="1:4" x14ac:dyDescent="0.25">
      <c r="A128" s="13">
        <v>39052</v>
      </c>
      <c r="B128" s="14">
        <f t="shared" si="3"/>
        <v>39052</v>
      </c>
      <c r="C128" s="13" t="s">
        <v>458</v>
      </c>
      <c r="D128">
        <v>-805</v>
      </c>
    </row>
    <row r="129" spans="1:4" x14ac:dyDescent="0.25">
      <c r="A129" s="13">
        <v>39022</v>
      </c>
      <c r="B129" s="14">
        <f t="shared" si="3"/>
        <v>39022</v>
      </c>
      <c r="C129" s="13" t="s">
        <v>457</v>
      </c>
      <c r="D129">
        <v>2735</v>
      </c>
    </row>
    <row r="130" spans="1:4" x14ac:dyDescent="0.25">
      <c r="A130" s="13">
        <v>38991</v>
      </c>
      <c r="B130" s="14">
        <f t="shared" si="3"/>
        <v>38991</v>
      </c>
      <c r="C130" s="13" t="s">
        <v>456</v>
      </c>
      <c r="D130">
        <v>-583</v>
      </c>
    </row>
    <row r="131" spans="1:4" x14ac:dyDescent="0.25">
      <c r="A131" s="13">
        <v>38961</v>
      </c>
      <c r="B131" s="14">
        <f t="shared" si="3"/>
        <v>38961</v>
      </c>
      <c r="C131" s="13" t="s">
        <v>455</v>
      </c>
      <c r="D131">
        <v>1052</v>
      </c>
    </row>
    <row r="132" spans="1:4" x14ac:dyDescent="0.25">
      <c r="A132" s="13">
        <v>38930</v>
      </c>
      <c r="B132" s="14">
        <f t="shared" si="3"/>
        <v>38930</v>
      </c>
      <c r="C132" s="13" t="s">
        <v>454</v>
      </c>
      <c r="D132">
        <v>-1304</v>
      </c>
    </row>
    <row r="133" spans="1:4" x14ac:dyDescent="0.25">
      <c r="A133" s="13">
        <v>38899</v>
      </c>
      <c r="B133" s="14">
        <f t="shared" si="3"/>
        <v>38899</v>
      </c>
      <c r="C133" s="13" t="s">
        <v>453</v>
      </c>
      <c r="D133">
        <v>-4003</v>
      </c>
    </row>
    <row r="134" spans="1:4" x14ac:dyDescent="0.25">
      <c r="A134" s="13">
        <v>38869</v>
      </c>
      <c r="B134" s="14">
        <f t="shared" si="3"/>
        <v>38869</v>
      </c>
      <c r="C134" s="13" t="s">
        <v>452</v>
      </c>
      <c r="D134">
        <v>-141</v>
      </c>
    </row>
    <row r="135" spans="1:4" x14ac:dyDescent="0.25">
      <c r="A135" s="13">
        <v>38838</v>
      </c>
      <c r="B135" s="14">
        <f t="shared" si="3"/>
        <v>38838</v>
      </c>
      <c r="C135" s="13" t="s">
        <v>451</v>
      </c>
      <c r="D135">
        <v>-1419</v>
      </c>
    </row>
    <row r="136" spans="1:4" x14ac:dyDescent="0.25">
      <c r="A136" s="13">
        <v>38808</v>
      </c>
      <c r="B136" s="14">
        <f t="shared" ref="B136:B199" si="4">DATE(LEFT(C136,4)*1,VLOOKUP(LOWER(RIGHT(C136,3)),$K$6:$L$17,2,0),1)</f>
        <v>38808</v>
      </c>
      <c r="C136" s="13" t="s">
        <v>450</v>
      </c>
      <c r="D136">
        <v>-3289</v>
      </c>
    </row>
    <row r="137" spans="1:4" x14ac:dyDescent="0.25">
      <c r="A137" s="13">
        <v>38777</v>
      </c>
      <c r="B137" s="14">
        <f t="shared" si="4"/>
        <v>38777</v>
      </c>
      <c r="C137" s="13" t="s">
        <v>449</v>
      </c>
      <c r="D137">
        <v>-3511</v>
      </c>
    </row>
    <row r="138" spans="1:4" x14ac:dyDescent="0.25">
      <c r="A138" s="13">
        <v>38749</v>
      </c>
      <c r="B138" s="14">
        <f t="shared" si="4"/>
        <v>38749</v>
      </c>
      <c r="C138" s="13" t="s">
        <v>448</v>
      </c>
      <c r="D138">
        <v>-3986</v>
      </c>
    </row>
    <row r="139" spans="1:4" x14ac:dyDescent="0.25">
      <c r="A139" s="13">
        <v>38718</v>
      </c>
      <c r="B139" s="14">
        <f t="shared" si="4"/>
        <v>38718</v>
      </c>
      <c r="C139" s="13" t="s">
        <v>447</v>
      </c>
      <c r="D139">
        <v>589</v>
      </c>
    </row>
    <row r="140" spans="1:4" x14ac:dyDescent="0.25">
      <c r="A140" s="13">
        <v>38687</v>
      </c>
      <c r="B140" s="14">
        <f t="shared" si="4"/>
        <v>38687</v>
      </c>
      <c r="C140" s="13" t="s">
        <v>446</v>
      </c>
      <c r="D140">
        <v>-2473</v>
      </c>
    </row>
    <row r="141" spans="1:4" x14ac:dyDescent="0.25">
      <c r="A141" s="13">
        <v>38657</v>
      </c>
      <c r="B141" s="14">
        <f t="shared" si="4"/>
        <v>38657</v>
      </c>
      <c r="C141" s="13" t="s">
        <v>445</v>
      </c>
      <c r="D141">
        <v>-1941</v>
      </c>
    </row>
    <row r="142" spans="1:4" x14ac:dyDescent="0.25">
      <c r="A142" s="13">
        <v>38626</v>
      </c>
      <c r="B142" s="14">
        <f t="shared" si="4"/>
        <v>38626</v>
      </c>
      <c r="C142" s="13" t="s">
        <v>444</v>
      </c>
      <c r="D142">
        <v>1678</v>
      </c>
    </row>
    <row r="143" spans="1:4" x14ac:dyDescent="0.25">
      <c r="A143" s="13">
        <v>38596</v>
      </c>
      <c r="B143" s="14">
        <f t="shared" si="4"/>
        <v>38596</v>
      </c>
      <c r="C143" s="13" t="s">
        <v>443</v>
      </c>
      <c r="D143">
        <v>2008</v>
      </c>
    </row>
    <row r="144" spans="1:4" x14ac:dyDescent="0.25">
      <c r="A144" s="13">
        <v>38565</v>
      </c>
      <c r="B144" s="14">
        <f t="shared" si="4"/>
        <v>38565</v>
      </c>
      <c r="C144" s="13" t="s">
        <v>442</v>
      </c>
      <c r="D144">
        <v>-3916</v>
      </c>
    </row>
    <row r="145" spans="1:4" x14ac:dyDescent="0.25">
      <c r="A145" s="13">
        <v>38534</v>
      </c>
      <c r="B145" s="14">
        <f t="shared" si="4"/>
        <v>38534</v>
      </c>
      <c r="C145" s="13" t="s">
        <v>441</v>
      </c>
      <c r="D145">
        <v>1587</v>
      </c>
    </row>
    <row r="146" spans="1:4" x14ac:dyDescent="0.25">
      <c r="A146" s="13">
        <v>38504</v>
      </c>
      <c r="B146" s="14">
        <f t="shared" si="4"/>
        <v>38504</v>
      </c>
      <c r="C146" s="13" t="s">
        <v>440</v>
      </c>
      <c r="D146">
        <v>2214</v>
      </c>
    </row>
    <row r="147" spans="1:4" x14ac:dyDescent="0.25">
      <c r="A147" s="13">
        <v>38473</v>
      </c>
      <c r="B147" s="14">
        <f t="shared" si="4"/>
        <v>38473</v>
      </c>
      <c r="C147" s="13" t="s">
        <v>439</v>
      </c>
      <c r="D147">
        <v>4127</v>
      </c>
    </row>
    <row r="148" spans="1:4" x14ac:dyDescent="0.25">
      <c r="A148" s="13">
        <v>38443</v>
      </c>
      <c r="B148" s="14">
        <f t="shared" si="4"/>
        <v>38443</v>
      </c>
      <c r="C148" s="13" t="s">
        <v>438</v>
      </c>
      <c r="D148">
        <v>-1847</v>
      </c>
    </row>
    <row r="149" spans="1:4" x14ac:dyDescent="0.25">
      <c r="A149" s="13">
        <v>38412</v>
      </c>
      <c r="B149" s="14">
        <f t="shared" si="4"/>
        <v>38412</v>
      </c>
      <c r="C149" s="13" t="s">
        <v>437</v>
      </c>
      <c r="D149">
        <v>1210</v>
      </c>
    </row>
    <row r="150" spans="1:4" x14ac:dyDescent="0.25">
      <c r="A150" s="13">
        <v>38384</v>
      </c>
      <c r="B150" s="14">
        <f t="shared" si="4"/>
        <v>38384</v>
      </c>
      <c r="C150" s="13" t="s">
        <v>436</v>
      </c>
      <c r="D150">
        <v>4282</v>
      </c>
    </row>
    <row r="151" spans="1:4" x14ac:dyDescent="0.25">
      <c r="A151" s="13">
        <v>38353</v>
      </c>
      <c r="B151" s="14">
        <f t="shared" si="4"/>
        <v>38353</v>
      </c>
      <c r="C151" s="13" t="s">
        <v>435</v>
      </c>
      <c r="D151">
        <v>-1607</v>
      </c>
    </row>
    <row r="152" spans="1:4" x14ac:dyDescent="0.25">
      <c r="A152" s="13">
        <v>38322</v>
      </c>
      <c r="B152" s="14">
        <f t="shared" si="4"/>
        <v>38322</v>
      </c>
      <c r="C152" s="13" t="s">
        <v>434</v>
      </c>
      <c r="D152">
        <v>6248</v>
      </c>
    </row>
    <row r="153" spans="1:4" x14ac:dyDescent="0.25">
      <c r="A153" s="13">
        <v>38292</v>
      </c>
      <c r="B153" s="14">
        <f t="shared" si="4"/>
        <v>38292</v>
      </c>
      <c r="C153" s="13" t="s">
        <v>433</v>
      </c>
      <c r="D153">
        <v>327</v>
      </c>
    </row>
    <row r="154" spans="1:4" x14ac:dyDescent="0.25">
      <c r="A154" s="13">
        <v>38261</v>
      </c>
      <c r="B154" s="14">
        <f t="shared" si="4"/>
        <v>38261</v>
      </c>
      <c r="C154" s="13" t="s">
        <v>432</v>
      </c>
      <c r="D154">
        <v>7744</v>
      </c>
    </row>
    <row r="155" spans="1:4" x14ac:dyDescent="0.25">
      <c r="A155" s="13">
        <v>38231</v>
      </c>
      <c r="B155" s="14">
        <f t="shared" si="4"/>
        <v>38231</v>
      </c>
      <c r="C155" s="13" t="s">
        <v>431</v>
      </c>
      <c r="D155">
        <v>1489</v>
      </c>
    </row>
    <row r="156" spans="1:4" x14ac:dyDescent="0.25">
      <c r="A156" s="13">
        <v>38200</v>
      </c>
      <c r="B156" s="14">
        <f t="shared" si="4"/>
        <v>38200</v>
      </c>
      <c r="C156" s="13" t="s">
        <v>430</v>
      </c>
      <c r="D156">
        <v>1058</v>
      </c>
    </row>
    <row r="157" spans="1:4" x14ac:dyDescent="0.25">
      <c r="A157" s="13">
        <v>38169</v>
      </c>
      <c r="B157" s="14">
        <f t="shared" si="4"/>
        <v>38169</v>
      </c>
      <c r="C157" s="13" t="s">
        <v>429</v>
      </c>
      <c r="D157">
        <v>5877</v>
      </c>
    </row>
    <row r="158" spans="1:4" x14ac:dyDescent="0.25">
      <c r="A158" s="13">
        <v>38139</v>
      </c>
      <c r="B158" s="14">
        <f t="shared" si="4"/>
        <v>38139</v>
      </c>
      <c r="C158" s="13" t="s">
        <v>428</v>
      </c>
      <c r="D158">
        <v>1833</v>
      </c>
    </row>
    <row r="159" spans="1:4" x14ac:dyDescent="0.25">
      <c r="A159" s="13">
        <v>38108</v>
      </c>
      <c r="B159" s="14">
        <f t="shared" si="4"/>
        <v>38108</v>
      </c>
      <c r="C159" s="13" t="s">
        <v>427</v>
      </c>
      <c r="D159">
        <v>4437</v>
      </c>
    </row>
    <row r="160" spans="1:4" x14ac:dyDescent="0.25">
      <c r="A160" s="13">
        <v>38078</v>
      </c>
      <c r="B160" s="14">
        <f t="shared" si="4"/>
        <v>38078</v>
      </c>
      <c r="C160" s="13" t="s">
        <v>426</v>
      </c>
      <c r="D160">
        <v>7376</v>
      </c>
    </row>
    <row r="161" spans="1:4" x14ac:dyDescent="0.25">
      <c r="A161" s="13">
        <v>38047</v>
      </c>
      <c r="B161" s="14">
        <f t="shared" si="4"/>
        <v>38047</v>
      </c>
      <c r="C161" s="13" t="s">
        <v>425</v>
      </c>
      <c r="D161">
        <v>7286</v>
      </c>
    </row>
    <row r="162" spans="1:4" x14ac:dyDescent="0.25">
      <c r="A162" s="13">
        <v>38018</v>
      </c>
      <c r="B162" s="14">
        <f t="shared" si="4"/>
        <v>38018</v>
      </c>
      <c r="C162" s="13" t="s">
        <v>424</v>
      </c>
      <c r="D162">
        <v>6524</v>
      </c>
    </row>
    <row r="163" spans="1:4" x14ac:dyDescent="0.25">
      <c r="A163" s="13">
        <v>37987</v>
      </c>
      <c r="B163" s="14">
        <f t="shared" si="4"/>
        <v>37987</v>
      </c>
      <c r="C163" s="13" t="s">
        <v>423</v>
      </c>
      <c r="D163">
        <v>4550</v>
      </c>
    </row>
    <row r="164" spans="1:4" x14ac:dyDescent="0.25">
      <c r="A164" s="13">
        <v>37956</v>
      </c>
      <c r="B164" s="14">
        <f t="shared" si="4"/>
        <v>37956</v>
      </c>
      <c r="C164" s="13" t="s">
        <v>422</v>
      </c>
      <c r="D164">
        <v>3109</v>
      </c>
    </row>
    <row r="165" spans="1:4" x14ac:dyDescent="0.25">
      <c r="A165" s="13">
        <v>37926</v>
      </c>
      <c r="B165" s="14">
        <f t="shared" si="4"/>
        <v>37926</v>
      </c>
      <c r="C165" s="13" t="s">
        <v>421</v>
      </c>
      <c r="D165">
        <v>3188</v>
      </c>
    </row>
    <row r="166" spans="1:4" x14ac:dyDescent="0.25">
      <c r="A166" s="13">
        <v>37895</v>
      </c>
      <c r="B166" s="14">
        <f t="shared" si="4"/>
        <v>37895</v>
      </c>
      <c r="C166" s="13" t="s">
        <v>420</v>
      </c>
      <c r="D166">
        <v>4652</v>
      </c>
    </row>
    <row r="167" spans="1:4" x14ac:dyDescent="0.25">
      <c r="A167" s="13">
        <v>37865</v>
      </c>
      <c r="B167" s="14">
        <f t="shared" si="4"/>
        <v>37865</v>
      </c>
      <c r="C167" s="13" t="s">
        <v>419</v>
      </c>
      <c r="D167">
        <v>2829</v>
      </c>
    </row>
    <row r="168" spans="1:4" x14ac:dyDescent="0.25">
      <c r="A168" s="13">
        <v>37834</v>
      </c>
      <c r="B168" s="14">
        <f t="shared" si="4"/>
        <v>37834</v>
      </c>
      <c r="C168" s="13" t="s">
        <v>418</v>
      </c>
      <c r="D168">
        <v>3013</v>
      </c>
    </row>
    <row r="169" spans="1:4" x14ac:dyDescent="0.25">
      <c r="A169" s="13">
        <v>37803</v>
      </c>
      <c r="B169" s="14">
        <f t="shared" si="4"/>
        <v>37803</v>
      </c>
      <c r="C169" s="13" t="s">
        <v>417</v>
      </c>
      <c r="D169">
        <v>275</v>
      </c>
    </row>
    <row r="170" spans="1:4" x14ac:dyDescent="0.25">
      <c r="A170" s="13">
        <v>37773</v>
      </c>
      <c r="B170" s="14">
        <f t="shared" si="4"/>
        <v>37773</v>
      </c>
      <c r="C170" s="13" t="s">
        <v>416</v>
      </c>
      <c r="D170">
        <v>-86</v>
      </c>
    </row>
    <row r="171" spans="1:4" x14ac:dyDescent="0.25">
      <c r="A171" s="13">
        <v>37742</v>
      </c>
      <c r="B171" s="14">
        <f t="shared" si="4"/>
        <v>37742</v>
      </c>
      <c r="C171" s="13" t="s">
        <v>415</v>
      </c>
      <c r="D171">
        <v>-191</v>
      </c>
    </row>
    <row r="172" spans="1:4" x14ac:dyDescent="0.25">
      <c r="A172" s="13">
        <v>37712</v>
      </c>
      <c r="B172" s="14">
        <f t="shared" si="4"/>
        <v>37712</v>
      </c>
      <c r="C172" s="13" t="s">
        <v>414</v>
      </c>
      <c r="D172">
        <v>-1857</v>
      </c>
    </row>
    <row r="173" spans="1:4" x14ac:dyDescent="0.25">
      <c r="A173" s="13">
        <v>37681</v>
      </c>
      <c r="B173" s="14">
        <f t="shared" si="4"/>
        <v>37681</v>
      </c>
      <c r="C173" s="13" t="s">
        <v>413</v>
      </c>
      <c r="D173">
        <v>2422</v>
      </c>
    </row>
    <row r="174" spans="1:4" x14ac:dyDescent="0.25">
      <c r="A174" s="13">
        <v>37653</v>
      </c>
      <c r="B174" s="14">
        <f t="shared" si="4"/>
        <v>37653</v>
      </c>
      <c r="C174" s="13" t="s">
        <v>412</v>
      </c>
      <c r="D174">
        <v>956</v>
      </c>
    </row>
    <row r="175" spans="1:4" x14ac:dyDescent="0.25">
      <c r="A175" s="13">
        <v>37622</v>
      </c>
      <c r="B175" s="14">
        <f t="shared" si="4"/>
        <v>37622</v>
      </c>
      <c r="C175" s="13" t="s">
        <v>411</v>
      </c>
      <c r="D175">
        <v>740</v>
      </c>
    </row>
    <row r="176" spans="1:4" x14ac:dyDescent="0.25">
      <c r="A176" s="13">
        <v>37591</v>
      </c>
      <c r="B176" s="14">
        <f t="shared" si="4"/>
        <v>37591</v>
      </c>
      <c r="C176" s="13" t="s">
        <v>410</v>
      </c>
      <c r="D176">
        <v>3580</v>
      </c>
    </row>
    <row r="177" spans="1:4" x14ac:dyDescent="0.25">
      <c r="A177" s="13">
        <v>37561</v>
      </c>
      <c r="B177" s="14">
        <f t="shared" si="4"/>
        <v>37561</v>
      </c>
      <c r="C177" s="13" t="s">
        <v>409</v>
      </c>
      <c r="D177">
        <v>6051</v>
      </c>
    </row>
    <row r="178" spans="1:4" x14ac:dyDescent="0.25">
      <c r="A178" s="13">
        <v>37530</v>
      </c>
      <c r="B178" s="14">
        <f t="shared" si="4"/>
        <v>37530</v>
      </c>
      <c r="C178" s="13" t="s">
        <v>408</v>
      </c>
      <c r="D178">
        <v>-54</v>
      </c>
    </row>
    <row r="179" spans="1:4" x14ac:dyDescent="0.25">
      <c r="A179" s="13">
        <v>37500</v>
      </c>
      <c r="B179" s="14">
        <f t="shared" si="4"/>
        <v>37500</v>
      </c>
      <c r="C179" s="13" t="s">
        <v>407</v>
      </c>
      <c r="D179">
        <v>5586</v>
      </c>
    </row>
    <row r="180" spans="1:4" x14ac:dyDescent="0.25">
      <c r="A180" s="13">
        <v>37469</v>
      </c>
      <c r="B180" s="14">
        <f t="shared" si="4"/>
        <v>37469</v>
      </c>
      <c r="C180" s="13" t="s">
        <v>406</v>
      </c>
      <c r="D180">
        <v>6122</v>
      </c>
    </row>
    <row r="181" spans="1:4" x14ac:dyDescent="0.25">
      <c r="A181" s="13">
        <v>37438</v>
      </c>
      <c r="B181" s="14">
        <f t="shared" si="4"/>
        <v>37438</v>
      </c>
      <c r="C181" s="13" t="s">
        <v>405</v>
      </c>
      <c r="D181">
        <v>5524</v>
      </c>
    </row>
    <row r="182" spans="1:4" x14ac:dyDescent="0.25">
      <c r="A182" s="13">
        <v>37408</v>
      </c>
      <c r="B182" s="14">
        <f t="shared" si="4"/>
        <v>37408</v>
      </c>
      <c r="C182" s="13" t="s">
        <v>404</v>
      </c>
      <c r="D182">
        <v>3300</v>
      </c>
    </row>
    <row r="183" spans="1:4" x14ac:dyDescent="0.25">
      <c r="A183" s="13">
        <v>37377</v>
      </c>
      <c r="B183" s="14">
        <f t="shared" si="4"/>
        <v>37377</v>
      </c>
      <c r="C183" s="13" t="s">
        <v>403</v>
      </c>
      <c r="D183">
        <v>1320</v>
      </c>
    </row>
    <row r="184" spans="1:4" x14ac:dyDescent="0.25">
      <c r="A184" s="13">
        <v>37347</v>
      </c>
      <c r="B184" s="14">
        <f t="shared" si="4"/>
        <v>37347</v>
      </c>
      <c r="C184" s="13" t="s">
        <v>402</v>
      </c>
      <c r="D184">
        <v>-1895</v>
      </c>
    </row>
    <row r="185" spans="1:4" x14ac:dyDescent="0.25">
      <c r="A185" s="13">
        <v>37316</v>
      </c>
      <c r="B185" s="14">
        <f t="shared" si="4"/>
        <v>37316</v>
      </c>
      <c r="C185" s="13" t="s">
        <v>401</v>
      </c>
      <c r="D185">
        <v>5743</v>
      </c>
    </row>
    <row r="186" spans="1:4" x14ac:dyDescent="0.25">
      <c r="A186" s="13">
        <v>37288</v>
      </c>
      <c r="B186" s="14">
        <f t="shared" si="4"/>
        <v>37288</v>
      </c>
      <c r="C186" s="13" t="s">
        <v>400</v>
      </c>
      <c r="D186">
        <v>6354</v>
      </c>
    </row>
    <row r="187" spans="1:4" x14ac:dyDescent="0.25">
      <c r="A187" s="13">
        <v>37257</v>
      </c>
      <c r="B187" s="14">
        <f t="shared" si="4"/>
        <v>37257</v>
      </c>
      <c r="C187" s="13" t="s">
        <v>399</v>
      </c>
      <c r="D187">
        <v>5114</v>
      </c>
    </row>
    <row r="188" spans="1:4" x14ac:dyDescent="0.25">
      <c r="A188" s="13">
        <v>37226</v>
      </c>
      <c r="B188" s="14">
        <f t="shared" si="4"/>
        <v>37226</v>
      </c>
      <c r="C188" s="13" t="s">
        <v>398</v>
      </c>
      <c r="D188">
        <v>6910</v>
      </c>
    </row>
    <row r="189" spans="1:4" x14ac:dyDescent="0.25">
      <c r="A189" s="13">
        <v>37196</v>
      </c>
      <c r="B189" s="14">
        <f t="shared" si="4"/>
        <v>37196</v>
      </c>
      <c r="C189" s="13" t="s">
        <v>397</v>
      </c>
      <c r="D189">
        <v>-2274</v>
      </c>
    </row>
    <row r="190" spans="1:4" x14ac:dyDescent="0.25">
      <c r="A190" s="13">
        <v>37165</v>
      </c>
      <c r="B190" s="14">
        <f t="shared" si="4"/>
        <v>37165</v>
      </c>
      <c r="C190" s="13" t="s">
        <v>396</v>
      </c>
      <c r="D190">
        <v>-684</v>
      </c>
    </row>
    <row r="191" spans="1:4" x14ac:dyDescent="0.25">
      <c r="A191" s="13">
        <v>37135</v>
      </c>
      <c r="B191" s="14">
        <f t="shared" si="4"/>
        <v>37135</v>
      </c>
      <c r="C191" s="13" t="s">
        <v>395</v>
      </c>
      <c r="D191">
        <v>-2994</v>
      </c>
    </row>
    <row r="192" spans="1:4" x14ac:dyDescent="0.25">
      <c r="A192" s="13">
        <v>37104</v>
      </c>
      <c r="B192" s="14">
        <f t="shared" si="4"/>
        <v>37104</v>
      </c>
      <c r="C192" s="13" t="s">
        <v>394</v>
      </c>
      <c r="D192">
        <v>406</v>
      </c>
    </row>
    <row r="193" spans="1:4" x14ac:dyDescent="0.25">
      <c r="A193" s="13">
        <v>37073</v>
      </c>
      <c r="B193" s="14">
        <f t="shared" si="4"/>
        <v>37073</v>
      </c>
      <c r="C193" s="13" t="s">
        <v>393</v>
      </c>
      <c r="D193">
        <v>-1469</v>
      </c>
    </row>
    <row r="194" spans="1:4" x14ac:dyDescent="0.25">
      <c r="A194" s="13">
        <v>37043</v>
      </c>
      <c r="B194" s="14">
        <f t="shared" si="4"/>
        <v>37043</v>
      </c>
      <c r="C194" s="13" t="s">
        <v>392</v>
      </c>
      <c r="D194">
        <v>-6095</v>
      </c>
    </row>
    <row r="195" spans="1:4" x14ac:dyDescent="0.25">
      <c r="A195" s="13">
        <v>37012</v>
      </c>
      <c r="B195" s="14">
        <f t="shared" si="4"/>
        <v>37012</v>
      </c>
      <c r="C195" s="13" t="s">
        <v>391</v>
      </c>
      <c r="D195">
        <v>-3209</v>
      </c>
    </row>
    <row r="196" spans="1:4" x14ac:dyDescent="0.25">
      <c r="A196" s="13">
        <v>36982</v>
      </c>
      <c r="B196" s="14">
        <f t="shared" si="4"/>
        <v>36982</v>
      </c>
      <c r="C196" s="13" t="s">
        <v>390</v>
      </c>
      <c r="D196">
        <v>-5219</v>
      </c>
    </row>
    <row r="197" spans="1:4" x14ac:dyDescent="0.25">
      <c r="A197" s="13">
        <v>36951</v>
      </c>
      <c r="B197" s="14">
        <f t="shared" si="4"/>
        <v>36951</v>
      </c>
      <c r="C197" s="13" t="s">
        <v>389</v>
      </c>
      <c r="D197">
        <v>-5713</v>
      </c>
    </row>
    <row r="198" spans="1:4" x14ac:dyDescent="0.25">
      <c r="A198" s="13">
        <v>36923</v>
      </c>
      <c r="B198" s="14">
        <f t="shared" si="4"/>
        <v>36923</v>
      </c>
      <c r="C198" s="13" t="s">
        <v>388</v>
      </c>
      <c r="D198">
        <v>-2375</v>
      </c>
    </row>
    <row r="199" spans="1:4" x14ac:dyDescent="0.25">
      <c r="A199" s="13">
        <v>36892</v>
      </c>
      <c r="B199" s="14">
        <f t="shared" si="4"/>
        <v>36892</v>
      </c>
      <c r="C199" s="13" t="s">
        <v>387</v>
      </c>
      <c r="D199">
        <v>-5891</v>
      </c>
    </row>
    <row r="200" spans="1:4" x14ac:dyDescent="0.25">
      <c r="A200" s="13">
        <v>36861</v>
      </c>
      <c r="B200" s="14">
        <f t="shared" ref="B200:B223" si="5">DATE(LEFT(C200,4)*1,VLOOKUP(LOWER(RIGHT(C200,3)),$K$6:$L$17,2,0),1)</f>
        <v>36861</v>
      </c>
      <c r="C200" s="13" t="s">
        <v>386</v>
      </c>
      <c r="D200">
        <v>-10578</v>
      </c>
    </row>
    <row r="201" spans="1:4" x14ac:dyDescent="0.25">
      <c r="A201" s="13">
        <v>36831</v>
      </c>
      <c r="B201" s="14">
        <f t="shared" si="5"/>
        <v>36831</v>
      </c>
      <c r="C201" s="13" t="s">
        <v>385</v>
      </c>
      <c r="D201">
        <v>-10922</v>
      </c>
    </row>
    <row r="202" spans="1:4" x14ac:dyDescent="0.25">
      <c r="A202" s="13">
        <v>36800</v>
      </c>
      <c r="B202" s="14">
        <f t="shared" si="5"/>
        <v>36800</v>
      </c>
      <c r="C202" s="13" t="s">
        <v>384</v>
      </c>
      <c r="D202">
        <v>-9319</v>
      </c>
    </row>
    <row r="203" spans="1:4" x14ac:dyDescent="0.25">
      <c r="A203" s="13">
        <v>36770</v>
      </c>
      <c r="B203" s="14">
        <f t="shared" si="5"/>
        <v>36770</v>
      </c>
      <c r="C203" s="13" t="s">
        <v>383</v>
      </c>
      <c r="D203">
        <v>-10577</v>
      </c>
    </row>
    <row r="204" spans="1:4" x14ac:dyDescent="0.25">
      <c r="A204" s="13">
        <v>36739</v>
      </c>
      <c r="B204" s="14">
        <f t="shared" si="5"/>
        <v>36739</v>
      </c>
      <c r="C204" s="13" t="s">
        <v>382</v>
      </c>
      <c r="D204">
        <v>-12333</v>
      </c>
    </row>
    <row r="205" spans="1:4" x14ac:dyDescent="0.25">
      <c r="A205" s="13">
        <v>36708</v>
      </c>
      <c r="B205" s="14">
        <f t="shared" si="5"/>
        <v>36708</v>
      </c>
      <c r="C205" s="13" t="s">
        <v>381</v>
      </c>
      <c r="D205">
        <v>-7621</v>
      </c>
    </row>
    <row r="206" spans="1:4" x14ac:dyDescent="0.25">
      <c r="A206" s="13">
        <v>36678</v>
      </c>
      <c r="B206" s="14">
        <f t="shared" si="5"/>
        <v>36678</v>
      </c>
      <c r="C206" s="13" t="s">
        <v>380</v>
      </c>
      <c r="D206">
        <v>-8910</v>
      </c>
    </row>
    <row r="207" spans="1:4" x14ac:dyDescent="0.25">
      <c r="A207" s="13">
        <v>36647</v>
      </c>
      <c r="B207" s="14">
        <f t="shared" si="5"/>
        <v>36647</v>
      </c>
      <c r="C207" s="13" t="s">
        <v>379</v>
      </c>
      <c r="D207">
        <v>-7326</v>
      </c>
    </row>
    <row r="208" spans="1:4" x14ac:dyDescent="0.25">
      <c r="A208" s="13">
        <v>36617</v>
      </c>
      <c r="B208" s="14">
        <f t="shared" si="5"/>
        <v>36617</v>
      </c>
      <c r="C208" s="13" t="s">
        <v>378</v>
      </c>
      <c r="D208">
        <v>-7252</v>
      </c>
    </row>
    <row r="209" spans="1:4" x14ac:dyDescent="0.25">
      <c r="A209" s="13">
        <v>36586</v>
      </c>
      <c r="B209" s="14">
        <f t="shared" si="5"/>
        <v>36586</v>
      </c>
      <c r="C209" s="13" t="s">
        <v>377</v>
      </c>
      <c r="D209">
        <v>-5277</v>
      </c>
    </row>
    <row r="210" spans="1:4" x14ac:dyDescent="0.25">
      <c r="A210" s="13">
        <v>36557</v>
      </c>
      <c r="B210" s="14">
        <f t="shared" si="5"/>
        <v>36557</v>
      </c>
      <c r="C210" s="13" t="s">
        <v>376</v>
      </c>
      <c r="D210">
        <v>-6973</v>
      </c>
    </row>
    <row r="211" spans="1:4" x14ac:dyDescent="0.25">
      <c r="A211" s="13">
        <v>36526</v>
      </c>
      <c r="B211" s="14">
        <f t="shared" si="5"/>
        <v>36526</v>
      </c>
      <c r="C211" s="13" t="s">
        <v>375</v>
      </c>
      <c r="D211">
        <v>-7213</v>
      </c>
    </row>
    <row r="212" spans="1:4" x14ac:dyDescent="0.25">
      <c r="A212" s="13">
        <v>36495</v>
      </c>
      <c r="B212" s="14">
        <f t="shared" si="5"/>
        <v>36495</v>
      </c>
      <c r="C212" s="13" t="s">
        <v>374</v>
      </c>
      <c r="D212">
        <v>-6826</v>
      </c>
    </row>
    <row r="213" spans="1:4" x14ac:dyDescent="0.25">
      <c r="A213" s="13">
        <v>36465</v>
      </c>
      <c r="B213" s="14">
        <f t="shared" si="5"/>
        <v>36465</v>
      </c>
      <c r="C213" s="13" t="s">
        <v>373</v>
      </c>
      <c r="D213">
        <v>-7567</v>
      </c>
    </row>
    <row r="214" spans="1:4" x14ac:dyDescent="0.25">
      <c r="A214" s="13">
        <v>36434</v>
      </c>
      <c r="B214" s="14">
        <f t="shared" si="5"/>
        <v>36434</v>
      </c>
      <c r="C214" s="13" t="s">
        <v>372</v>
      </c>
      <c r="D214">
        <v>-5249</v>
      </c>
    </row>
    <row r="215" spans="1:4" x14ac:dyDescent="0.25">
      <c r="A215" s="13">
        <v>36404</v>
      </c>
      <c r="B215" s="14">
        <f t="shared" si="5"/>
        <v>36404</v>
      </c>
      <c r="C215" s="13" t="s">
        <v>371</v>
      </c>
      <c r="D215">
        <v>-7412</v>
      </c>
    </row>
    <row r="216" spans="1:4" x14ac:dyDescent="0.25">
      <c r="A216" s="13">
        <v>36373</v>
      </c>
      <c r="B216" s="14">
        <f t="shared" si="5"/>
        <v>36373</v>
      </c>
      <c r="C216" s="13" t="s">
        <v>370</v>
      </c>
      <c r="D216">
        <v>-5342</v>
      </c>
    </row>
    <row r="217" spans="1:4" x14ac:dyDescent="0.25">
      <c r="A217" s="13">
        <v>36342</v>
      </c>
      <c r="B217" s="14">
        <f t="shared" si="5"/>
        <v>36342</v>
      </c>
      <c r="C217" s="13" t="s">
        <v>369</v>
      </c>
      <c r="D217">
        <v>238</v>
      </c>
    </row>
    <row r="218" spans="1:4" x14ac:dyDescent="0.25">
      <c r="A218" s="13">
        <v>36312</v>
      </c>
      <c r="B218" s="14">
        <f t="shared" si="5"/>
        <v>36312</v>
      </c>
      <c r="C218" s="13" t="s">
        <v>368</v>
      </c>
      <c r="D218">
        <v>-554</v>
      </c>
    </row>
    <row r="219" spans="1:4" x14ac:dyDescent="0.25">
      <c r="A219" s="13">
        <v>36281</v>
      </c>
      <c r="B219" s="14">
        <f t="shared" si="5"/>
        <v>36281</v>
      </c>
      <c r="C219" s="13" t="s">
        <v>367</v>
      </c>
      <c r="D219">
        <v>-2170</v>
      </c>
    </row>
    <row r="220" spans="1:4" x14ac:dyDescent="0.25">
      <c r="A220" s="13">
        <v>36251</v>
      </c>
      <c r="B220" s="14">
        <f t="shared" si="5"/>
        <v>36251</v>
      </c>
      <c r="C220" s="13" t="s">
        <v>366</v>
      </c>
      <c r="D220">
        <v>4581</v>
      </c>
    </row>
    <row r="221" spans="1:4" x14ac:dyDescent="0.25">
      <c r="A221" s="13">
        <v>36220</v>
      </c>
      <c r="B221" s="14">
        <f t="shared" si="5"/>
        <v>36220</v>
      </c>
      <c r="C221" s="13" t="s">
        <v>365</v>
      </c>
      <c r="D221">
        <v>-1266</v>
      </c>
    </row>
    <row r="222" spans="1:4" x14ac:dyDescent="0.25">
      <c r="A222" s="13">
        <v>36192</v>
      </c>
      <c r="B222" s="14">
        <f t="shared" si="5"/>
        <v>36192</v>
      </c>
      <c r="C222" s="13" t="s">
        <v>364</v>
      </c>
      <c r="D222">
        <v>-1764</v>
      </c>
    </row>
    <row r="223" spans="1:4" x14ac:dyDescent="0.25">
      <c r="A223" s="13">
        <v>36161</v>
      </c>
      <c r="B223" s="14">
        <f t="shared" si="5"/>
        <v>36161</v>
      </c>
      <c r="C223" s="13" t="s">
        <v>363</v>
      </c>
      <c r="D223">
        <v>-2780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2"/>
  <sheetViews>
    <sheetView topLeftCell="C1" workbookViewId="0">
      <selection activeCell="L5" sqref="L5"/>
    </sheetView>
  </sheetViews>
  <sheetFormatPr defaultRowHeight="15" x14ac:dyDescent="0.25"/>
  <cols>
    <col min="1" max="1" width="9.7109375" style="13" bestFit="1" customWidth="1"/>
    <col min="2" max="2" width="9.7109375" bestFit="1" customWidth="1"/>
    <col min="3" max="3" width="13.7109375" customWidth="1"/>
  </cols>
  <sheetData>
    <row r="1" spans="1:4" x14ac:dyDescent="0.25">
      <c r="C1" t="s">
        <v>588</v>
      </c>
    </row>
    <row r="2" spans="1:4" x14ac:dyDescent="0.25">
      <c r="D2" t="s">
        <v>587</v>
      </c>
    </row>
    <row r="3" spans="1:4" x14ac:dyDescent="0.25">
      <c r="D3" t="s">
        <v>586</v>
      </c>
    </row>
    <row r="4" spans="1:4" x14ac:dyDescent="0.25">
      <c r="C4" t="s">
        <v>585</v>
      </c>
      <c r="D4" t="s">
        <v>584</v>
      </c>
    </row>
    <row r="5" spans="1:4" x14ac:dyDescent="0.25">
      <c r="C5" t="s">
        <v>583</v>
      </c>
      <c r="D5" t="s">
        <v>582</v>
      </c>
    </row>
    <row r="6" spans="1:4" x14ac:dyDescent="0.25">
      <c r="A6" s="13">
        <v>42795</v>
      </c>
      <c r="B6" s="13">
        <f>DATE(LEFT(C6,4)*1,VLOOKUP(LOWER(RIGHT(C6,3)),CA_EU!$K$6:$L$17,2,0),1)</f>
        <v>42795</v>
      </c>
      <c r="C6" t="s">
        <v>581</v>
      </c>
      <c r="D6">
        <v>1.4599</v>
      </c>
    </row>
    <row r="7" spans="1:4" x14ac:dyDescent="0.25">
      <c r="A7" s="13">
        <v>42767</v>
      </c>
      <c r="B7" s="13">
        <f>DATE(LEFT(C7,4)*1,VLOOKUP(LOWER(RIGHT(C7,3)),CA_EU!$K$6:$L$17,2,0),1)</f>
        <v>42767</v>
      </c>
      <c r="C7" t="s">
        <v>580</v>
      </c>
      <c r="D7">
        <v>1.4452</v>
      </c>
    </row>
    <row r="8" spans="1:4" x14ac:dyDescent="0.25">
      <c r="A8" s="13">
        <v>42736</v>
      </c>
      <c r="B8" s="13">
        <f>DATE(LEFT(C8,4)*1,VLOOKUP(LOWER(RIGHT(C8,3)),CA_EU!$K$6:$L$17,2,0),1)</f>
        <v>42736</v>
      </c>
      <c r="C8" t="s">
        <v>579</v>
      </c>
      <c r="D8">
        <v>1.3139000000000001</v>
      </c>
    </row>
    <row r="9" spans="1:4" x14ac:dyDescent="0.25">
      <c r="A9" s="13">
        <v>42705</v>
      </c>
      <c r="B9" s="13">
        <f>DATE(LEFT(C9,4)*1,VLOOKUP(LOWER(RIGHT(C9,3)),CA_EU!$K$6:$L$17,2,0),1)</f>
        <v>42705</v>
      </c>
      <c r="C9" t="s">
        <v>578</v>
      </c>
      <c r="D9">
        <v>1.2882</v>
      </c>
    </row>
    <row r="10" spans="1:4" x14ac:dyDescent="0.25">
      <c r="A10" s="13">
        <v>42675</v>
      </c>
      <c r="B10" s="13">
        <f>DATE(LEFT(C10,4)*1,VLOOKUP(LOWER(RIGHT(C10,3)),CA_EU!$K$6:$L$17,2,0),1)</f>
        <v>42675</v>
      </c>
      <c r="C10" t="s">
        <v>577</v>
      </c>
      <c r="D10">
        <v>1.2343</v>
      </c>
    </row>
    <row r="11" spans="1:4" x14ac:dyDescent="0.25">
      <c r="A11" s="13">
        <v>42644</v>
      </c>
      <c r="B11" s="13">
        <f>DATE(LEFT(C11,4)*1,VLOOKUP(LOWER(RIGHT(C11,3)),CA_EU!$K$6:$L$17,2,0),1)</f>
        <v>42644</v>
      </c>
      <c r="C11" t="s">
        <v>576</v>
      </c>
      <c r="D11">
        <v>0.77529999999999999</v>
      </c>
    </row>
    <row r="12" spans="1:4" x14ac:dyDescent="0.25">
      <c r="A12" s="13">
        <v>42614</v>
      </c>
      <c r="B12" s="13">
        <f>DATE(LEFT(C12,4)*1,VLOOKUP(LOWER(RIGHT(C12,3)),CA_EU!$K$6:$L$17,2,0),1)</f>
        <v>42614</v>
      </c>
      <c r="C12" t="s">
        <v>575</v>
      </c>
      <c r="D12">
        <v>0.73540000000000005</v>
      </c>
    </row>
    <row r="13" spans="1:4" x14ac:dyDescent="0.25">
      <c r="A13" s="13">
        <v>42583</v>
      </c>
      <c r="B13" s="13">
        <f>DATE(LEFT(C13,4)*1,VLOOKUP(LOWER(RIGHT(C13,3)),CA_EU!$K$6:$L$17,2,0),1)</f>
        <v>42583</v>
      </c>
      <c r="C13" t="s">
        <v>574</v>
      </c>
      <c r="D13">
        <v>0.61329999999999996</v>
      </c>
    </row>
    <row r="14" spans="1:4" x14ac:dyDescent="0.25">
      <c r="A14" s="13">
        <v>42552</v>
      </c>
      <c r="B14" s="13">
        <f>DATE(LEFT(C14,4)*1,VLOOKUP(LOWER(RIGHT(C14,3)),CA_EU!$K$6:$L$17,2,0),1)</f>
        <v>42552</v>
      </c>
      <c r="C14" t="s">
        <v>573</v>
      </c>
      <c r="D14">
        <v>0.62129999999999996</v>
      </c>
    </row>
    <row r="15" spans="1:4" x14ac:dyDescent="0.25">
      <c r="A15" s="13">
        <v>42522</v>
      </c>
      <c r="B15" s="13">
        <f>DATE(LEFT(C15,4)*1,VLOOKUP(LOWER(RIGHT(C15,3)),CA_EU!$K$6:$L$17,2,0),1)</f>
        <v>42522</v>
      </c>
      <c r="C15" t="s">
        <v>572</v>
      </c>
      <c r="D15">
        <v>0.87929999999999997</v>
      </c>
    </row>
    <row r="16" spans="1:4" x14ac:dyDescent="0.25">
      <c r="A16" s="13">
        <v>42491</v>
      </c>
      <c r="B16" s="13">
        <f>DATE(LEFT(C16,4)*1,VLOOKUP(LOWER(RIGHT(C16,3)),CA_EU!$K$6:$L$17,2,0),1)</f>
        <v>42491</v>
      </c>
      <c r="C16" t="s">
        <v>571</v>
      </c>
      <c r="D16">
        <v>0.97189999999999999</v>
      </c>
    </row>
    <row r="17" spans="1:4" x14ac:dyDescent="0.25">
      <c r="A17" s="13">
        <v>42461</v>
      </c>
      <c r="B17" s="13">
        <f>DATE(LEFT(C17,4)*1,VLOOKUP(LOWER(RIGHT(C17,3)),CA_EU!$K$6:$L$17,2,0),1)</f>
        <v>42461</v>
      </c>
      <c r="C17" t="s">
        <v>570</v>
      </c>
      <c r="D17">
        <v>0.96260000000000001</v>
      </c>
    </row>
    <row r="18" spans="1:4" x14ac:dyDescent="0.25">
      <c r="A18" s="13">
        <v>42430</v>
      </c>
      <c r="B18" s="13">
        <f>DATE(LEFT(C18,4)*1,VLOOKUP(LOWER(RIGHT(C18,3)),CA_EU!$K$6:$L$17,2,0),1)</f>
        <v>42430</v>
      </c>
      <c r="C18" t="s">
        <v>569</v>
      </c>
      <c r="D18">
        <v>0.93140000000000001</v>
      </c>
    </row>
    <row r="19" spans="1:4" x14ac:dyDescent="0.25">
      <c r="A19" s="13">
        <v>42401</v>
      </c>
      <c r="B19" s="13">
        <f>DATE(LEFT(C19,4)*1,VLOOKUP(LOWER(RIGHT(C19,3)),CA_EU!$K$6:$L$17,2,0),1)</f>
        <v>42401</v>
      </c>
      <c r="C19" t="s">
        <v>568</v>
      </c>
      <c r="D19">
        <v>1.0403</v>
      </c>
    </row>
    <row r="20" spans="1:4" x14ac:dyDescent="0.25">
      <c r="A20" s="13">
        <v>42370</v>
      </c>
      <c r="B20" s="13">
        <f>DATE(LEFT(C20,4)*1,VLOOKUP(LOWER(RIGHT(C20,3)),CA_EU!$K$6:$L$17,2,0),1)</f>
        <v>42370</v>
      </c>
      <c r="C20" t="s">
        <v>567</v>
      </c>
      <c r="D20">
        <v>1.1142000000000001</v>
      </c>
    </row>
    <row r="21" spans="1:4" x14ac:dyDescent="0.25">
      <c r="A21" s="13">
        <v>42339</v>
      </c>
      <c r="B21" s="13">
        <f>DATE(LEFT(C21,4)*1,VLOOKUP(LOWER(RIGHT(C21,3)),CA_EU!$K$6:$L$17,2,0),1)</f>
        <v>42339</v>
      </c>
      <c r="C21" t="s">
        <v>566</v>
      </c>
      <c r="D21">
        <v>1.1947000000000001</v>
      </c>
    </row>
    <row r="22" spans="1:4" x14ac:dyDescent="0.25">
      <c r="A22" s="13">
        <v>42309</v>
      </c>
      <c r="B22" s="13">
        <f>DATE(LEFT(C22,4)*1,VLOOKUP(LOWER(RIGHT(C22,3)),CA_EU!$K$6:$L$17,2,0),1)</f>
        <v>42309</v>
      </c>
      <c r="C22" t="s">
        <v>565</v>
      </c>
      <c r="D22">
        <v>1.1552</v>
      </c>
    </row>
    <row r="23" spans="1:4" x14ac:dyDescent="0.25">
      <c r="A23" s="13">
        <v>42278</v>
      </c>
      <c r="B23" s="13">
        <f>DATE(LEFT(C23,4)*1,VLOOKUP(LOWER(RIGHT(C23,3)),CA_EU!$K$6:$L$17,2,0),1)</f>
        <v>42278</v>
      </c>
      <c r="C23" t="s">
        <v>564</v>
      </c>
      <c r="D23">
        <v>1.2024999999999999</v>
      </c>
    </row>
    <row r="24" spans="1:4" x14ac:dyDescent="0.25">
      <c r="A24" s="13">
        <v>42248</v>
      </c>
      <c r="B24" s="13">
        <f>DATE(LEFT(C24,4)*1,VLOOKUP(LOWER(RIGHT(C24,3)),CA_EU!$K$6:$L$17,2,0),1)</f>
        <v>42248</v>
      </c>
      <c r="C24" t="s">
        <v>563</v>
      </c>
      <c r="D24">
        <v>1.4823</v>
      </c>
    </row>
    <row r="25" spans="1:4" x14ac:dyDescent="0.25">
      <c r="A25" s="13">
        <v>42217</v>
      </c>
      <c r="B25" s="13">
        <f>DATE(LEFT(C25,4)*1,VLOOKUP(LOWER(RIGHT(C25,3)),CA_EU!$K$6:$L$17,2,0),1)</f>
        <v>42217</v>
      </c>
      <c r="C25" t="s">
        <v>562</v>
      </c>
      <c r="D25">
        <v>1.3932</v>
      </c>
    </row>
    <row r="26" spans="1:4" x14ac:dyDescent="0.25">
      <c r="A26" s="13">
        <v>42186</v>
      </c>
      <c r="B26" s="13">
        <f>DATE(LEFT(C26,4)*1,VLOOKUP(LOWER(RIGHT(C26,3)),CA_EU!$K$6:$L$17,2,0),1)</f>
        <v>42186</v>
      </c>
      <c r="C26" t="s">
        <v>561</v>
      </c>
      <c r="D26">
        <v>1.5298</v>
      </c>
    </row>
    <row r="27" spans="1:4" x14ac:dyDescent="0.25">
      <c r="A27" s="13">
        <v>42156</v>
      </c>
      <c r="B27" s="13">
        <f>DATE(LEFT(C27,4)*1,VLOOKUP(LOWER(RIGHT(C27,3)),CA_EU!$K$6:$L$17,2,0),1)</f>
        <v>42156</v>
      </c>
      <c r="C27" t="s">
        <v>560</v>
      </c>
      <c r="D27">
        <v>1.6688000000000001</v>
      </c>
    </row>
    <row r="28" spans="1:4" x14ac:dyDescent="0.25">
      <c r="A28" s="13">
        <v>42125</v>
      </c>
      <c r="B28" s="13">
        <f>DATE(LEFT(C28,4)*1,VLOOKUP(LOWER(RIGHT(C28,3)),CA_EU!$K$6:$L$17,2,0),1)</f>
        <v>42125</v>
      </c>
      <c r="C28" t="s">
        <v>559</v>
      </c>
      <c r="D28">
        <v>1.3351</v>
      </c>
    </row>
    <row r="29" spans="1:4" x14ac:dyDescent="0.25">
      <c r="A29" s="13">
        <v>42095</v>
      </c>
      <c r="B29" s="13">
        <f>DATE(LEFT(C29,4)*1,VLOOKUP(LOWER(RIGHT(C29,3)),CA_EU!$K$6:$L$17,2,0),1)</f>
        <v>42095</v>
      </c>
      <c r="C29" t="s">
        <v>558</v>
      </c>
      <c r="D29">
        <v>0.85229999999999995</v>
      </c>
    </row>
    <row r="30" spans="1:4" x14ac:dyDescent="0.25">
      <c r="A30" s="13">
        <v>42064</v>
      </c>
      <c r="B30" s="13">
        <f>DATE(LEFT(C30,4)*1,VLOOKUP(LOWER(RIGHT(C30,3)),CA_EU!$K$6:$L$17,2,0),1)</f>
        <v>42064</v>
      </c>
      <c r="C30" t="s">
        <v>557</v>
      </c>
      <c r="D30">
        <v>0.95540000000000003</v>
      </c>
    </row>
    <row r="31" spans="1:4" x14ac:dyDescent="0.25">
      <c r="A31" s="13">
        <v>42036</v>
      </c>
      <c r="B31" s="13">
        <f>DATE(LEFT(C31,4)*1,VLOOKUP(LOWER(RIGHT(C31,3)),CA_EU!$K$6:$L$17,2,0),1)</f>
        <v>42036</v>
      </c>
      <c r="C31" t="s">
        <v>556</v>
      </c>
      <c r="D31">
        <v>1.2146999999999999</v>
      </c>
    </row>
    <row r="32" spans="1:4" x14ac:dyDescent="0.25">
      <c r="A32" s="13">
        <v>42005</v>
      </c>
      <c r="B32" s="13">
        <f>DATE(LEFT(C32,4)*1,VLOOKUP(LOWER(RIGHT(C32,3)),CA_EU!$K$6:$L$17,2,0),1)</f>
        <v>42005</v>
      </c>
      <c r="C32" t="s">
        <v>555</v>
      </c>
      <c r="D32">
        <v>1.2699</v>
      </c>
    </row>
    <row r="33" spans="1:4" x14ac:dyDescent="0.25">
      <c r="A33" s="13">
        <v>41974</v>
      </c>
      <c r="B33" s="13">
        <f>DATE(LEFT(C33,4)*1,VLOOKUP(LOWER(RIGHT(C33,3)),CA_EU!$K$6:$L$17,2,0),1)</f>
        <v>41974</v>
      </c>
      <c r="C33" t="s">
        <v>554</v>
      </c>
      <c r="D33">
        <v>1.4509000000000001</v>
      </c>
    </row>
    <row r="34" spans="1:4" x14ac:dyDescent="0.25">
      <c r="A34" s="13">
        <v>41944</v>
      </c>
      <c r="B34" s="13">
        <f>DATE(LEFT(C34,4)*1,VLOOKUP(LOWER(RIGHT(C34,3)),CA_EU!$K$6:$L$17,2,0),1)</f>
        <v>41944</v>
      </c>
      <c r="C34" t="s">
        <v>553</v>
      </c>
      <c r="D34">
        <v>1.6195999999999999</v>
      </c>
    </row>
    <row r="35" spans="1:4" x14ac:dyDescent="0.25">
      <c r="A35" s="13">
        <v>41913</v>
      </c>
      <c r="B35" s="13">
        <f>DATE(LEFT(C35,4)*1,VLOOKUP(LOWER(RIGHT(C35,3)),CA_EU!$K$6:$L$17,2,0),1)</f>
        <v>41913</v>
      </c>
      <c r="C35" t="s">
        <v>552</v>
      </c>
      <c r="D35">
        <v>1.6914</v>
      </c>
    </row>
    <row r="36" spans="1:4" x14ac:dyDescent="0.25">
      <c r="A36" s="13">
        <v>41883</v>
      </c>
      <c r="B36" s="13">
        <f>DATE(LEFT(C36,4)*1,VLOOKUP(LOWER(RIGHT(C36,3)),CA_EU!$K$6:$L$17,2,0),1)</f>
        <v>41883</v>
      </c>
      <c r="C36" t="s">
        <v>551</v>
      </c>
      <c r="D36">
        <v>1.849</v>
      </c>
    </row>
    <row r="37" spans="1:4" x14ac:dyDescent="0.25">
      <c r="A37" s="13">
        <v>41852</v>
      </c>
      <c r="B37" s="13">
        <f>DATE(LEFT(C37,4)*1,VLOOKUP(LOWER(RIGHT(C37,3)),CA_EU!$K$6:$L$17,2,0),1)</f>
        <v>41852</v>
      </c>
      <c r="C37" t="s">
        <v>550</v>
      </c>
      <c r="D37">
        <v>1.9906999999999999</v>
      </c>
    </row>
    <row r="38" spans="1:4" x14ac:dyDescent="0.25">
      <c r="A38" s="13">
        <v>41821</v>
      </c>
      <c r="B38" s="13">
        <f>DATE(LEFT(C38,4)*1,VLOOKUP(LOWER(RIGHT(C38,3)),CA_EU!$K$6:$L$17,2,0),1)</f>
        <v>41821</v>
      </c>
      <c r="C38" t="s">
        <v>549</v>
      </c>
      <c r="D38">
        <v>2.1606999999999998</v>
      </c>
    </row>
    <row r="39" spans="1:4" x14ac:dyDescent="0.25">
      <c r="A39" s="13">
        <v>41791</v>
      </c>
      <c r="B39" s="13">
        <f>DATE(LEFT(C39,4)*1,VLOOKUP(LOWER(RIGHT(C39,3)),CA_EU!$K$6:$L$17,2,0),1)</f>
        <v>41791</v>
      </c>
      <c r="C39" t="s">
        <v>548</v>
      </c>
      <c r="D39">
        <v>2.2768999999999999</v>
      </c>
    </row>
    <row r="40" spans="1:4" x14ac:dyDescent="0.25">
      <c r="A40" s="13">
        <v>41760</v>
      </c>
      <c r="B40" s="13">
        <f>DATE(LEFT(C40,4)*1,VLOOKUP(LOWER(RIGHT(C40,3)),CA_EU!$K$6:$L$17,2,0),1)</f>
        <v>41760</v>
      </c>
      <c r="C40" t="s">
        <v>547</v>
      </c>
      <c r="D40">
        <v>2.5548999999999999</v>
      </c>
    </row>
    <row r="41" spans="1:4" x14ac:dyDescent="0.25">
      <c r="A41" s="13">
        <v>41730</v>
      </c>
      <c r="B41" s="13">
        <f>DATE(LEFT(C41,4)*1,VLOOKUP(LOWER(RIGHT(C41,3)),CA_EU!$K$6:$L$17,2,0),1)</f>
        <v>41730</v>
      </c>
      <c r="C41" t="s">
        <v>546</v>
      </c>
      <c r="D41">
        <v>2.6103999999999998</v>
      </c>
    </row>
    <row r="42" spans="1:4" x14ac:dyDescent="0.25">
      <c r="A42" s="13">
        <v>41699</v>
      </c>
      <c r="B42" s="13">
        <f>DATE(LEFT(C42,4)*1,VLOOKUP(LOWER(RIGHT(C42,3)),CA_EU!$K$6:$L$17,2,0),1)</f>
        <v>41699</v>
      </c>
      <c r="C42" t="s">
        <v>545</v>
      </c>
      <c r="D42">
        <v>2.8860999999999999</v>
      </c>
    </row>
    <row r="43" spans="1:4" x14ac:dyDescent="0.25">
      <c r="A43" s="13">
        <v>41671</v>
      </c>
      <c r="B43" s="13">
        <f>DATE(LEFT(C43,4)*1,VLOOKUP(LOWER(RIGHT(C43,3)),CA_EU!$K$6:$L$17,2,0),1)</f>
        <v>41671</v>
      </c>
      <c r="C43" t="s">
        <v>544</v>
      </c>
      <c r="D43">
        <v>3.089</v>
      </c>
    </row>
    <row r="44" spans="1:4" x14ac:dyDescent="0.25">
      <c r="A44" s="13">
        <v>41640</v>
      </c>
      <c r="B44" s="13">
        <f>DATE(LEFT(C44,4)*1,VLOOKUP(LOWER(RIGHT(C44,3)),CA_EU!$K$6:$L$17,2,0),1)</f>
        <v>41640</v>
      </c>
      <c r="C44" t="s">
        <v>543</v>
      </c>
      <c r="D44">
        <v>3.2117</v>
      </c>
    </row>
    <row r="45" spans="1:4" x14ac:dyDescent="0.25">
      <c r="A45" s="13">
        <v>41609</v>
      </c>
      <c r="B45" s="13">
        <f>DATE(LEFT(C45,4)*1,VLOOKUP(LOWER(RIGHT(C45,3)),CA_EU!$K$6:$L$17,2,0),1)</f>
        <v>41609</v>
      </c>
      <c r="C45" t="s">
        <v>542</v>
      </c>
      <c r="D45">
        <v>3.3128000000000002</v>
      </c>
    </row>
    <row r="46" spans="1:4" x14ac:dyDescent="0.25">
      <c r="A46" s="13">
        <v>41579</v>
      </c>
      <c r="B46" s="13">
        <f>DATE(LEFT(C46,4)*1,VLOOKUP(LOWER(RIGHT(C46,3)),CA_EU!$K$6:$L$17,2,0),1)</f>
        <v>41579</v>
      </c>
      <c r="C46" t="s">
        <v>541</v>
      </c>
      <c r="D46">
        <v>3.1711999999999998</v>
      </c>
    </row>
    <row r="47" spans="1:4" x14ac:dyDescent="0.25">
      <c r="A47" s="13">
        <v>41548</v>
      </c>
      <c r="B47" s="13">
        <f>DATE(LEFT(C47,4)*1,VLOOKUP(LOWER(RIGHT(C47,3)),CA_EU!$K$6:$L$17,2,0),1)</f>
        <v>41548</v>
      </c>
      <c r="C47" t="s">
        <v>540</v>
      </c>
      <c r="D47">
        <v>3.1629999999999998</v>
      </c>
    </row>
    <row r="48" spans="1:4" x14ac:dyDescent="0.25">
      <c r="A48" s="13">
        <v>41518</v>
      </c>
      <c r="B48" s="13">
        <f>DATE(LEFT(C48,4)*1,VLOOKUP(LOWER(RIGHT(C48,3)),CA_EU!$K$6:$L$17,2,0),1)</f>
        <v>41518</v>
      </c>
      <c r="C48" t="s">
        <v>539</v>
      </c>
      <c r="D48">
        <v>3.4064999999999999</v>
      </c>
    </row>
    <row r="49" spans="1:4" x14ac:dyDescent="0.25">
      <c r="A49" s="13">
        <v>41487</v>
      </c>
      <c r="B49" s="13">
        <f>DATE(LEFT(C49,4)*1,VLOOKUP(LOWER(RIGHT(C49,3)),CA_EU!$K$6:$L$17,2,0),1)</f>
        <v>41487</v>
      </c>
      <c r="C49" t="s">
        <v>538</v>
      </c>
      <c r="D49">
        <v>3.0964999999999998</v>
      </c>
    </row>
    <row r="50" spans="1:4" x14ac:dyDescent="0.25">
      <c r="A50" s="13">
        <v>41456</v>
      </c>
      <c r="B50" s="13">
        <f>DATE(LEFT(C50,4)*1,VLOOKUP(LOWER(RIGHT(C50,3)),CA_EU!$K$6:$L$17,2,0),1)</f>
        <v>41456</v>
      </c>
      <c r="C50" t="s">
        <v>537</v>
      </c>
      <c r="D50">
        <v>3.1012</v>
      </c>
    </row>
    <row r="51" spans="1:4" x14ac:dyDescent="0.25">
      <c r="A51" s="13">
        <v>41426</v>
      </c>
      <c r="B51" s="13">
        <f>DATE(LEFT(C51,4)*1,VLOOKUP(LOWER(RIGHT(C51,3)),CA_EU!$K$6:$L$17,2,0),1)</f>
        <v>41426</v>
      </c>
      <c r="C51" t="s">
        <v>536</v>
      </c>
      <c r="D51">
        <v>3.0703999999999998</v>
      </c>
    </row>
    <row r="52" spans="1:4" x14ac:dyDescent="0.25">
      <c r="A52" s="13">
        <v>41395</v>
      </c>
      <c r="B52" s="13">
        <f>DATE(LEFT(C52,4)*1,VLOOKUP(LOWER(RIGHT(C52,3)),CA_EU!$K$6:$L$17,2,0),1)</f>
        <v>41395</v>
      </c>
      <c r="C52" t="s">
        <v>535</v>
      </c>
      <c r="D52">
        <v>2.6848999999999998</v>
      </c>
    </row>
    <row r="53" spans="1:4" x14ac:dyDescent="0.25">
      <c r="A53" s="13">
        <v>41365</v>
      </c>
      <c r="B53" s="13">
        <f>DATE(LEFT(C53,4)*1,VLOOKUP(LOWER(RIGHT(C53,3)),CA_EU!$K$6:$L$17,2,0),1)</f>
        <v>41365</v>
      </c>
      <c r="C53" t="s">
        <v>534</v>
      </c>
      <c r="D53">
        <v>2.8553999999999999</v>
      </c>
    </row>
    <row r="54" spans="1:4" x14ac:dyDescent="0.25">
      <c r="A54" s="13">
        <v>41334</v>
      </c>
      <c r="B54" s="13">
        <f>DATE(LEFT(C54,4)*1,VLOOKUP(LOWER(RIGHT(C54,3)),CA_EU!$K$6:$L$17,2,0),1)</f>
        <v>41334</v>
      </c>
      <c r="C54" t="s">
        <v>533</v>
      </c>
      <c r="D54">
        <v>3.0266000000000002</v>
      </c>
    </row>
    <row r="55" spans="1:4" x14ac:dyDescent="0.25">
      <c r="A55" s="13">
        <v>41306</v>
      </c>
      <c r="B55" s="13">
        <f>DATE(LEFT(C55,4)*1,VLOOKUP(LOWER(RIGHT(C55,3)),CA_EU!$K$6:$L$17,2,0),1)</f>
        <v>41306</v>
      </c>
      <c r="C55" t="s">
        <v>532</v>
      </c>
      <c r="D55">
        <v>2.8576000000000001</v>
      </c>
    </row>
    <row r="56" spans="1:4" x14ac:dyDescent="0.25">
      <c r="A56" s="13">
        <v>41275</v>
      </c>
      <c r="B56" s="13">
        <f>DATE(LEFT(C56,4)*1,VLOOKUP(LOWER(RIGHT(C56,3)),CA_EU!$K$6:$L$17,2,0),1)</f>
        <v>41275</v>
      </c>
      <c r="C56" t="s">
        <v>531</v>
      </c>
      <c r="D56">
        <v>2.3925999999999998</v>
      </c>
    </row>
    <row r="57" spans="1:4" x14ac:dyDescent="0.25">
      <c r="A57" s="13">
        <v>41244</v>
      </c>
      <c r="B57" s="13">
        <f>DATE(LEFT(C57,4)*1,VLOOKUP(LOWER(RIGHT(C57,3)),CA_EU!$K$6:$L$17,2,0),1)</f>
        <v>41244</v>
      </c>
      <c r="C57" t="s">
        <v>530</v>
      </c>
      <c r="D57">
        <v>2.0989</v>
      </c>
    </row>
    <row r="58" spans="1:4" x14ac:dyDescent="0.25">
      <c r="A58" s="13">
        <v>41214</v>
      </c>
      <c r="B58" s="13">
        <f>DATE(LEFT(C58,4)*1,VLOOKUP(LOWER(RIGHT(C58,3)),CA_EU!$K$6:$L$17,2,0),1)</f>
        <v>41214</v>
      </c>
      <c r="C58" t="s">
        <v>529</v>
      </c>
      <c r="D58">
        <v>2.2467000000000001</v>
      </c>
    </row>
    <row r="59" spans="1:4" x14ac:dyDescent="0.25">
      <c r="A59" s="13">
        <v>41183</v>
      </c>
      <c r="B59" s="13">
        <f>DATE(LEFT(C59,4)*1,VLOOKUP(LOWER(RIGHT(C59,3)),CA_EU!$K$6:$L$17,2,0),1)</f>
        <v>41183</v>
      </c>
      <c r="C59" t="s">
        <v>528</v>
      </c>
      <c r="D59">
        <v>2.3052999999999999</v>
      </c>
    </row>
    <row r="60" spans="1:4" x14ac:dyDescent="0.25">
      <c r="A60" s="13">
        <v>41153</v>
      </c>
      <c r="B60" s="13">
        <f>DATE(LEFT(C60,4)*1,VLOOKUP(LOWER(RIGHT(C60,3)),CA_EU!$K$6:$L$17,2,0),1)</f>
        <v>41153</v>
      </c>
      <c r="C60" t="s">
        <v>527</v>
      </c>
      <c r="D60">
        <v>2.4182000000000001</v>
      </c>
    </row>
    <row r="61" spans="1:4" x14ac:dyDescent="0.25">
      <c r="A61" s="13">
        <v>41122</v>
      </c>
      <c r="B61" s="13">
        <f>DATE(LEFT(C61,4)*1,VLOOKUP(LOWER(RIGHT(C61,3)),CA_EU!$K$6:$L$17,2,0),1)</f>
        <v>41122</v>
      </c>
      <c r="C61" t="s">
        <v>526</v>
      </c>
      <c r="D61">
        <v>3.008</v>
      </c>
    </row>
    <row r="62" spans="1:4" x14ac:dyDescent="0.25">
      <c r="A62" s="13">
        <v>41091</v>
      </c>
      <c r="B62" s="13">
        <f>DATE(LEFT(C62,4)*1,VLOOKUP(LOWER(RIGHT(C62,3)),CA_EU!$K$6:$L$17,2,0),1)</f>
        <v>41091</v>
      </c>
      <c r="C62" t="s">
        <v>525</v>
      </c>
      <c r="D62">
        <v>3.2488000000000001</v>
      </c>
    </row>
    <row r="63" spans="1:4" x14ac:dyDescent="0.25">
      <c r="A63" s="13">
        <v>41061</v>
      </c>
      <c r="B63" s="13">
        <f>DATE(LEFT(C63,4)*1,VLOOKUP(LOWER(RIGHT(C63,3)),CA_EU!$K$6:$L$17,2,0),1)</f>
        <v>41061</v>
      </c>
      <c r="C63" t="s">
        <v>524</v>
      </c>
      <c r="D63">
        <v>3.4055</v>
      </c>
    </row>
    <row r="64" spans="1:4" x14ac:dyDescent="0.25">
      <c r="A64" s="13">
        <v>41030</v>
      </c>
      <c r="B64" s="13">
        <f>DATE(LEFT(C64,4)*1,VLOOKUP(LOWER(RIGHT(C64,3)),CA_EU!$K$6:$L$17,2,0),1)</f>
        <v>41030</v>
      </c>
      <c r="C64" t="s">
        <v>523</v>
      </c>
      <c r="D64">
        <v>3.5251999999999999</v>
      </c>
    </row>
    <row r="65" spans="1:4" x14ac:dyDescent="0.25">
      <c r="A65" s="13">
        <v>41000</v>
      </c>
      <c r="B65" s="13">
        <f>DATE(LEFT(C65,4)*1,VLOOKUP(LOWER(RIGHT(C65,3)),CA_EU!$K$6:$L$17,2,0),1)</f>
        <v>41000</v>
      </c>
      <c r="C65" t="s">
        <v>522</v>
      </c>
      <c r="D65">
        <v>3.3816999999999999</v>
      </c>
    </row>
    <row r="66" spans="1:4" x14ac:dyDescent="0.25">
      <c r="A66" s="13">
        <v>40969</v>
      </c>
      <c r="B66" s="13">
        <f>DATE(LEFT(C66,4)*1,VLOOKUP(LOWER(RIGHT(C66,3)),CA_EU!$K$6:$L$17,2,0),1)</f>
        <v>40969</v>
      </c>
      <c r="C66" t="s">
        <v>521</v>
      </c>
      <c r="D66">
        <v>3.2820999999999998</v>
      </c>
    </row>
    <row r="67" spans="1:4" x14ac:dyDescent="0.25">
      <c r="A67" s="13">
        <v>40940</v>
      </c>
      <c r="B67" s="13">
        <f>DATE(LEFT(C67,4)*1,VLOOKUP(LOWER(RIGHT(C67,3)),CA_EU!$K$6:$L$17,2,0),1)</f>
        <v>40940</v>
      </c>
      <c r="C67" t="s">
        <v>520</v>
      </c>
      <c r="D67">
        <v>3.7446999999999999</v>
      </c>
    </row>
    <row r="68" spans="1:4" x14ac:dyDescent="0.25">
      <c r="A68" s="13">
        <v>40909</v>
      </c>
      <c r="B68" s="13">
        <f>DATE(LEFT(C68,4)*1,VLOOKUP(LOWER(RIGHT(C68,3)),CA_EU!$K$6:$L$17,2,0),1)</f>
        <v>40909</v>
      </c>
      <c r="C68" t="s">
        <v>519</v>
      </c>
      <c r="D68">
        <v>3.9047000000000001</v>
      </c>
    </row>
    <row r="69" spans="1:4" x14ac:dyDescent="0.25">
      <c r="A69" s="13">
        <v>40878</v>
      </c>
      <c r="B69" s="13">
        <f>DATE(LEFT(C69,4)*1,VLOOKUP(LOWER(RIGHT(C69,3)),CA_EU!$K$6:$L$17,2,0),1)</f>
        <v>40878</v>
      </c>
      <c r="C69" t="s">
        <v>518</v>
      </c>
      <c r="D69">
        <v>4.0907999999999998</v>
      </c>
    </row>
    <row r="70" spans="1:4" x14ac:dyDescent="0.25">
      <c r="A70" s="13">
        <v>40848</v>
      </c>
      <c r="B70" s="13">
        <f>DATE(LEFT(C70,4)*1,VLOOKUP(LOWER(RIGHT(C70,3)),CA_EU!$K$6:$L$17,2,0),1)</f>
        <v>40848</v>
      </c>
      <c r="C70" t="s">
        <v>517</v>
      </c>
      <c r="D70">
        <v>4.3918999999999997</v>
      </c>
    </row>
    <row r="71" spans="1:4" x14ac:dyDescent="0.25">
      <c r="A71" s="13">
        <v>40817</v>
      </c>
      <c r="B71" s="13">
        <f>DATE(LEFT(C71,4)*1,VLOOKUP(LOWER(RIGHT(C71,3)),CA_EU!$K$6:$L$17,2,0),1)</f>
        <v>40817</v>
      </c>
      <c r="C71" t="s">
        <v>516</v>
      </c>
      <c r="D71">
        <v>4.0761000000000003</v>
      </c>
    </row>
    <row r="72" spans="1:4" x14ac:dyDescent="0.25">
      <c r="A72" s="13">
        <v>40787</v>
      </c>
      <c r="B72" s="13">
        <f>DATE(LEFT(C72,4)*1,VLOOKUP(LOWER(RIGHT(C72,3)),CA_EU!$K$6:$L$17,2,0),1)</f>
        <v>40787</v>
      </c>
      <c r="C72" t="s">
        <v>515</v>
      </c>
      <c r="D72">
        <v>4.0350999999999999</v>
      </c>
    </row>
    <row r="73" spans="1:4" x14ac:dyDescent="0.25">
      <c r="A73" s="13">
        <v>40756</v>
      </c>
      <c r="B73" s="13">
        <f>DATE(LEFT(C73,4)*1,VLOOKUP(LOWER(RIGHT(C73,3)),CA_EU!$K$6:$L$17,2,0),1)</f>
        <v>40756</v>
      </c>
      <c r="C73" t="s">
        <v>514</v>
      </c>
      <c r="D73">
        <v>4.2027000000000001</v>
      </c>
    </row>
    <row r="74" spans="1:4" x14ac:dyDescent="0.25">
      <c r="A74" s="13">
        <v>40725</v>
      </c>
      <c r="B74" s="13">
        <f>DATE(LEFT(C74,4)*1,VLOOKUP(LOWER(RIGHT(C74,3)),CA_EU!$K$6:$L$17,2,0),1)</f>
        <v>40725</v>
      </c>
      <c r="C74" t="s">
        <v>513</v>
      </c>
      <c r="D74">
        <v>4.5978000000000003</v>
      </c>
    </row>
    <row r="75" spans="1:4" x14ac:dyDescent="0.25">
      <c r="A75" s="13">
        <v>40695</v>
      </c>
      <c r="B75" s="13">
        <f>DATE(LEFT(C75,4)*1,VLOOKUP(LOWER(RIGHT(C75,3)),CA_EU!$K$6:$L$17,2,0),1)</f>
        <v>40695</v>
      </c>
      <c r="C75" t="s">
        <v>512</v>
      </c>
      <c r="D75">
        <v>4.3747999999999996</v>
      </c>
    </row>
    <row r="76" spans="1:4" x14ac:dyDescent="0.25">
      <c r="A76" s="13">
        <v>40664</v>
      </c>
      <c r="B76" s="13">
        <f>DATE(LEFT(C76,4)*1,VLOOKUP(LOWER(RIGHT(C76,3)),CA_EU!$K$6:$L$17,2,0),1)</f>
        <v>40664</v>
      </c>
      <c r="C76" t="s">
        <v>511</v>
      </c>
      <c r="D76">
        <v>4.3655999999999997</v>
      </c>
    </row>
    <row r="77" spans="1:4" x14ac:dyDescent="0.25">
      <c r="A77" s="13">
        <v>40634</v>
      </c>
      <c r="B77" s="13">
        <f>DATE(LEFT(C77,4)*1,VLOOKUP(LOWER(RIGHT(C77,3)),CA_EU!$K$6:$L$17,2,0),1)</f>
        <v>40634</v>
      </c>
      <c r="C77" t="s">
        <v>510</v>
      </c>
      <c r="D77">
        <v>4.6574</v>
      </c>
    </row>
    <row r="78" spans="1:4" x14ac:dyDescent="0.25">
      <c r="A78" s="13">
        <v>40603</v>
      </c>
      <c r="B78" s="13">
        <f>DATE(LEFT(C78,4)*1,VLOOKUP(LOWER(RIGHT(C78,3)),CA_EU!$K$6:$L$17,2,0),1)</f>
        <v>40603</v>
      </c>
      <c r="C78" t="s">
        <v>509</v>
      </c>
      <c r="D78">
        <v>4.4874999999999998</v>
      </c>
    </row>
    <row r="79" spans="1:4" x14ac:dyDescent="0.25">
      <c r="A79" s="13">
        <v>40575</v>
      </c>
      <c r="B79" s="13">
        <f>DATE(LEFT(C79,4)*1,VLOOKUP(LOWER(RIGHT(C79,3)),CA_EU!$K$6:$L$17,2,0),1)</f>
        <v>40575</v>
      </c>
      <c r="C79" t="s">
        <v>508</v>
      </c>
      <c r="D79">
        <v>4.4733000000000001</v>
      </c>
    </row>
    <row r="80" spans="1:4" x14ac:dyDescent="0.25">
      <c r="A80" s="13">
        <v>40544</v>
      </c>
      <c r="B80" s="13">
        <f>DATE(LEFT(C80,4)*1,VLOOKUP(LOWER(RIGHT(C80,3)),CA_EU!$K$6:$L$17,2,0),1)</f>
        <v>40544</v>
      </c>
      <c r="C80" t="s">
        <v>507</v>
      </c>
      <c r="D80">
        <v>3.9390000000000001</v>
      </c>
    </row>
    <row r="81" spans="1:4" x14ac:dyDescent="0.25">
      <c r="A81" s="13">
        <v>40513</v>
      </c>
      <c r="B81" s="13">
        <f>DATE(LEFT(C81,4)*1,VLOOKUP(LOWER(RIGHT(C81,3)),CA_EU!$K$6:$L$17,2,0),1)</f>
        <v>40513</v>
      </c>
      <c r="C81" t="s">
        <v>506</v>
      </c>
      <c r="D81">
        <v>4.0713999999999997</v>
      </c>
    </row>
    <row r="82" spans="1:4" x14ac:dyDescent="0.25">
      <c r="A82" s="13">
        <v>40483</v>
      </c>
      <c r="B82" s="13">
        <f>DATE(LEFT(C82,4)*1,VLOOKUP(LOWER(RIGHT(C82,3)),CA_EU!$K$6:$L$17,2,0),1)</f>
        <v>40483</v>
      </c>
      <c r="C82" t="s">
        <v>505</v>
      </c>
      <c r="D82">
        <v>3.7164999999999999</v>
      </c>
    </row>
    <row r="83" spans="1:4" x14ac:dyDescent="0.25">
      <c r="A83" s="13">
        <v>40452</v>
      </c>
      <c r="B83" s="13">
        <f>DATE(LEFT(C83,4)*1,VLOOKUP(LOWER(RIGHT(C83,3)),CA_EU!$K$6:$L$17,2,0),1)</f>
        <v>40452</v>
      </c>
      <c r="C83" t="s">
        <v>504</v>
      </c>
      <c r="D83">
        <v>3.3281999999999998</v>
      </c>
    </row>
    <row r="84" spans="1:4" x14ac:dyDescent="0.25">
      <c r="A84" s="13">
        <v>40422</v>
      </c>
      <c r="B84" s="13">
        <f>DATE(LEFT(C84,4)*1,VLOOKUP(LOWER(RIGHT(C84,3)),CA_EU!$K$6:$L$17,2,0),1)</f>
        <v>40422</v>
      </c>
      <c r="C84" t="s">
        <v>503</v>
      </c>
      <c r="D84">
        <v>3.4921000000000002</v>
      </c>
    </row>
    <row r="85" spans="1:4" x14ac:dyDescent="0.25">
      <c r="A85" s="13">
        <v>40391</v>
      </c>
      <c r="B85" s="13">
        <f>DATE(LEFT(C85,4)*1,VLOOKUP(LOWER(RIGHT(C85,3)),CA_EU!$K$6:$L$17,2,0),1)</f>
        <v>40391</v>
      </c>
      <c r="C85" t="s">
        <v>502</v>
      </c>
      <c r="D85">
        <v>3.4363999999999999</v>
      </c>
    </row>
    <row r="86" spans="1:4" x14ac:dyDescent="0.25">
      <c r="A86" s="13">
        <v>40360</v>
      </c>
      <c r="B86" s="13">
        <f>DATE(LEFT(C86,4)*1,VLOOKUP(LOWER(RIGHT(C86,3)),CA_EU!$K$6:$L$17,2,0),1)</f>
        <v>40360</v>
      </c>
      <c r="C86" t="s">
        <v>501</v>
      </c>
      <c r="D86">
        <v>3.6097000000000001</v>
      </c>
    </row>
    <row r="87" spans="1:4" x14ac:dyDescent="0.25">
      <c r="A87" s="13">
        <v>40330</v>
      </c>
      <c r="B87" s="13">
        <f>DATE(LEFT(C87,4)*1,VLOOKUP(LOWER(RIGHT(C87,3)),CA_EU!$K$6:$L$17,2,0),1)</f>
        <v>40330</v>
      </c>
      <c r="C87" t="s">
        <v>500</v>
      </c>
      <c r="D87">
        <v>3.6867999999999999</v>
      </c>
    </row>
    <row r="88" spans="1:4" x14ac:dyDescent="0.25">
      <c r="A88" s="13">
        <v>40299</v>
      </c>
      <c r="B88" s="13">
        <f>DATE(LEFT(C88,4)*1,VLOOKUP(LOWER(RIGHT(C88,3)),CA_EU!$K$6:$L$17,2,0),1)</f>
        <v>40299</v>
      </c>
      <c r="C88" t="s">
        <v>499</v>
      </c>
      <c r="D88">
        <v>3.6783999999999999</v>
      </c>
    </row>
    <row r="89" spans="1:4" x14ac:dyDescent="0.25">
      <c r="A89" s="13">
        <v>40269</v>
      </c>
      <c r="B89" s="13">
        <f>DATE(LEFT(C89,4)*1,VLOOKUP(LOWER(RIGHT(C89,3)),CA_EU!$K$6:$L$17,2,0),1)</f>
        <v>40269</v>
      </c>
      <c r="C89" t="s">
        <v>498</v>
      </c>
      <c r="D89">
        <v>4.1562999999999999</v>
      </c>
    </row>
    <row r="90" spans="1:4" x14ac:dyDescent="0.25">
      <c r="A90" s="13">
        <v>40238</v>
      </c>
      <c r="B90" s="13">
        <f>DATE(LEFT(C90,4)*1,VLOOKUP(LOWER(RIGHT(C90,3)),CA_EU!$K$6:$L$17,2,0),1)</f>
        <v>40238</v>
      </c>
      <c r="C90" t="s">
        <v>497</v>
      </c>
      <c r="D90">
        <v>3.9860000000000002</v>
      </c>
    </row>
    <row r="91" spans="1:4" x14ac:dyDescent="0.25">
      <c r="A91" s="13">
        <v>40210</v>
      </c>
      <c r="B91" s="13">
        <f>DATE(LEFT(C91,4)*1,VLOOKUP(LOWER(RIGHT(C91,3)),CA_EU!$K$6:$L$17,2,0),1)</f>
        <v>40210</v>
      </c>
      <c r="C91" t="s">
        <v>496</v>
      </c>
      <c r="D91">
        <v>4.1074000000000002</v>
      </c>
    </row>
    <row r="92" spans="1:4" x14ac:dyDescent="0.25">
      <c r="A92" s="13">
        <v>40179</v>
      </c>
      <c r="B92" s="13">
        <f>DATE(LEFT(C92,4)*1,VLOOKUP(LOWER(RIGHT(C92,3)),CA_EU!$K$6:$L$17,2,0),1)</f>
        <v>40179</v>
      </c>
      <c r="C92" t="s">
        <v>495</v>
      </c>
      <c r="D92">
        <v>4.1020000000000003</v>
      </c>
    </row>
    <row r="93" spans="1:4" x14ac:dyDescent="0.25">
      <c r="A93" s="13">
        <v>40148</v>
      </c>
      <c r="B93" s="13">
        <f>DATE(LEFT(C93,4)*1,VLOOKUP(LOWER(RIGHT(C93,3)),CA_EU!$K$6:$L$17,2,0),1)</f>
        <v>40148</v>
      </c>
      <c r="C93" t="s">
        <v>494</v>
      </c>
      <c r="D93">
        <v>3.8727</v>
      </c>
    </row>
    <row r="94" spans="1:4" x14ac:dyDescent="0.25">
      <c r="A94" s="13">
        <v>40118</v>
      </c>
      <c r="B94" s="13">
        <f>DATE(LEFT(C94,4)*1,VLOOKUP(LOWER(RIGHT(C94,3)),CA_EU!$K$6:$L$17,2,0),1)</f>
        <v>40118</v>
      </c>
      <c r="C94" t="s">
        <v>493</v>
      </c>
      <c r="D94">
        <v>3.8363999999999998</v>
      </c>
    </row>
    <row r="95" spans="1:4" x14ac:dyDescent="0.25">
      <c r="A95" s="13">
        <v>40087</v>
      </c>
      <c r="B95" s="13">
        <f>DATE(LEFT(C95,4)*1,VLOOKUP(LOWER(RIGHT(C95,3)),CA_EU!$K$6:$L$17,2,0),1)</f>
        <v>40087</v>
      </c>
      <c r="C95" t="s">
        <v>492</v>
      </c>
      <c r="D95">
        <v>3.8035999999999999</v>
      </c>
    </row>
    <row r="96" spans="1:4" x14ac:dyDescent="0.25">
      <c r="A96" s="13">
        <v>40057</v>
      </c>
      <c r="B96" s="13">
        <f>DATE(LEFT(C96,4)*1,VLOOKUP(LOWER(RIGHT(C96,3)),CA_EU!$K$6:$L$17,2,0),1)</f>
        <v>40057</v>
      </c>
      <c r="C96" t="s">
        <v>491</v>
      </c>
      <c r="D96">
        <v>3.8672</v>
      </c>
    </row>
    <row r="97" spans="1:4" x14ac:dyDescent="0.25">
      <c r="A97" s="13">
        <v>40026</v>
      </c>
      <c r="B97" s="13">
        <f>DATE(LEFT(C97,4)*1,VLOOKUP(LOWER(RIGHT(C97,3)),CA_EU!$K$6:$L$17,2,0),1)</f>
        <v>40026</v>
      </c>
      <c r="C97" t="s">
        <v>490</v>
      </c>
      <c r="D97">
        <v>3.8915000000000002</v>
      </c>
    </row>
    <row r="98" spans="1:4" x14ac:dyDescent="0.25">
      <c r="A98" s="13">
        <v>39995</v>
      </c>
      <c r="B98" s="13">
        <f>DATE(LEFT(C98,4)*1,VLOOKUP(LOWER(RIGHT(C98,3)),CA_EU!$K$6:$L$17,2,0),1)</f>
        <v>39995</v>
      </c>
      <c r="C98" t="s">
        <v>489</v>
      </c>
      <c r="D98">
        <v>4.0896999999999997</v>
      </c>
    </row>
    <row r="99" spans="1:4" x14ac:dyDescent="0.25">
      <c r="A99" s="13">
        <v>39965</v>
      </c>
      <c r="B99" s="13">
        <f>DATE(LEFT(C99,4)*1,VLOOKUP(LOWER(RIGHT(C99,3)),CA_EU!$K$6:$L$17,2,0),1)</f>
        <v>39965</v>
      </c>
      <c r="C99" t="s">
        <v>488</v>
      </c>
      <c r="D99">
        <v>4.3254999999999999</v>
      </c>
    </row>
    <row r="100" spans="1:4" x14ac:dyDescent="0.25">
      <c r="A100" s="13">
        <v>39934</v>
      </c>
      <c r="B100" s="13">
        <f>DATE(LEFT(C100,4)*1,VLOOKUP(LOWER(RIGHT(C100,3)),CA_EU!$K$6:$L$17,2,0),1)</f>
        <v>39934</v>
      </c>
      <c r="C100" t="s">
        <v>487</v>
      </c>
      <c r="D100">
        <v>4.1322999999999999</v>
      </c>
    </row>
    <row r="101" spans="1:4" x14ac:dyDescent="0.25">
      <c r="A101" s="13">
        <v>39904</v>
      </c>
      <c r="B101" s="13">
        <f>DATE(LEFT(C101,4)*1,VLOOKUP(LOWER(RIGHT(C101,3)),CA_EU!$K$6:$L$17,2,0),1)</f>
        <v>39904</v>
      </c>
      <c r="C101" t="s">
        <v>486</v>
      </c>
      <c r="D101">
        <v>4.0896999999999997</v>
      </c>
    </row>
    <row r="102" spans="1:4" x14ac:dyDescent="0.25">
      <c r="A102" s="13">
        <v>39873</v>
      </c>
      <c r="B102" s="13">
        <f>DATE(LEFT(C102,4)*1,VLOOKUP(LOWER(RIGHT(C102,3)),CA_EU!$K$6:$L$17,2,0),1)</f>
        <v>39873</v>
      </c>
      <c r="C102" t="s">
        <v>485</v>
      </c>
      <c r="D102">
        <v>4.1420000000000003</v>
      </c>
    </row>
    <row r="103" spans="1:4" x14ac:dyDescent="0.25">
      <c r="A103" s="13">
        <v>39845</v>
      </c>
      <c r="B103" s="13">
        <f>DATE(LEFT(C103,4)*1,VLOOKUP(LOWER(RIGHT(C103,3)),CA_EU!$K$6:$L$17,2,0),1)</f>
        <v>39845</v>
      </c>
      <c r="C103" t="s">
        <v>484</v>
      </c>
      <c r="D103">
        <v>4.1962000000000002</v>
      </c>
    </row>
    <row r="104" spans="1:4" x14ac:dyDescent="0.25">
      <c r="A104" s="13">
        <v>39814</v>
      </c>
      <c r="B104" s="13">
        <f>DATE(LEFT(C104,4)*1,VLOOKUP(LOWER(RIGHT(C104,3)),CA_EU!$K$6:$L$17,2,0),1)</f>
        <v>39814</v>
      </c>
      <c r="C104" t="s">
        <v>483</v>
      </c>
      <c r="D104">
        <v>4.0994999999999999</v>
      </c>
    </row>
    <row r="105" spans="1:4" x14ac:dyDescent="0.25">
      <c r="A105" s="13">
        <v>39783</v>
      </c>
      <c r="B105" s="13">
        <f>DATE(LEFT(C105,4)*1,VLOOKUP(LOWER(RIGHT(C105,3)),CA_EU!$K$6:$L$17,2,0),1)</f>
        <v>39783</v>
      </c>
      <c r="C105" t="s">
        <v>482</v>
      </c>
      <c r="D105">
        <v>3.8881000000000001</v>
      </c>
    </row>
    <row r="106" spans="1:4" x14ac:dyDescent="0.25">
      <c r="A106" s="13">
        <v>39753</v>
      </c>
      <c r="B106" s="13">
        <f>DATE(LEFT(C106,4)*1,VLOOKUP(LOWER(RIGHT(C106,3)),CA_EU!$K$6:$L$17,2,0),1)</f>
        <v>39753</v>
      </c>
      <c r="C106" t="s">
        <v>481</v>
      </c>
      <c r="D106">
        <v>4.1963999999999997</v>
      </c>
    </row>
    <row r="107" spans="1:4" x14ac:dyDescent="0.25">
      <c r="A107" s="13">
        <v>39722</v>
      </c>
      <c r="B107" s="13">
        <f>DATE(LEFT(C107,4)*1,VLOOKUP(LOWER(RIGHT(C107,3)),CA_EU!$K$6:$L$17,2,0),1)</f>
        <v>39722</v>
      </c>
      <c r="C107" t="s">
        <v>480</v>
      </c>
      <c r="D107">
        <v>4.4157999999999999</v>
      </c>
    </row>
    <row r="108" spans="1:4" x14ac:dyDescent="0.25">
      <c r="A108" s="13">
        <v>39692</v>
      </c>
      <c r="B108" s="13">
        <f>DATE(LEFT(C108,4)*1,VLOOKUP(LOWER(RIGHT(C108,3)),CA_EU!$K$6:$L$17,2,0),1)</f>
        <v>39692</v>
      </c>
      <c r="C108" t="s">
        <v>479</v>
      </c>
      <c r="D108">
        <v>4.5042999999999997</v>
      </c>
    </row>
    <row r="109" spans="1:4" x14ac:dyDescent="0.25">
      <c r="A109" s="13">
        <v>39661</v>
      </c>
      <c r="B109" s="13">
        <f>DATE(LEFT(C109,4)*1,VLOOKUP(LOWER(RIGHT(C109,3)),CA_EU!$K$6:$L$17,2,0),1)</f>
        <v>39661</v>
      </c>
      <c r="C109" t="s">
        <v>478</v>
      </c>
      <c r="D109">
        <v>4.4960000000000004</v>
      </c>
    </row>
    <row r="110" spans="1:4" x14ac:dyDescent="0.25">
      <c r="A110" s="13">
        <v>39630</v>
      </c>
      <c r="B110" s="13">
        <f>DATE(LEFT(C110,4)*1,VLOOKUP(LOWER(RIGHT(C110,3)),CA_EU!$K$6:$L$17,2,0),1)</f>
        <v>39630</v>
      </c>
      <c r="C110" t="s">
        <v>477</v>
      </c>
      <c r="D110">
        <v>4.8144999999999998</v>
      </c>
    </row>
    <row r="111" spans="1:4" x14ac:dyDescent="0.25">
      <c r="A111" s="13">
        <v>39600</v>
      </c>
      <c r="B111" s="13">
        <f>DATE(LEFT(C111,4)*1,VLOOKUP(LOWER(RIGHT(C111,3)),CA_EU!$K$6:$L$17,2,0),1)</f>
        <v>39600</v>
      </c>
      <c r="C111" t="s">
        <v>476</v>
      </c>
      <c r="D111">
        <v>4.8093000000000004</v>
      </c>
    </row>
    <row r="112" spans="1:4" x14ac:dyDescent="0.25">
      <c r="A112" s="13">
        <v>39569</v>
      </c>
      <c r="B112" s="13">
        <f>DATE(LEFT(C112,4)*1,VLOOKUP(LOWER(RIGHT(C112,3)),CA_EU!$K$6:$L$17,2,0),1)</f>
        <v>39569</v>
      </c>
      <c r="C112" t="s">
        <v>475</v>
      </c>
      <c r="D112">
        <v>4.4233000000000002</v>
      </c>
    </row>
    <row r="113" spans="1:4" x14ac:dyDescent="0.25">
      <c r="A113" s="13">
        <v>39539</v>
      </c>
      <c r="B113" s="13">
        <f>DATE(LEFT(C113,4)*1,VLOOKUP(LOWER(RIGHT(C113,3)),CA_EU!$K$6:$L$17,2,0),1)</f>
        <v>39539</v>
      </c>
      <c r="C113" t="s">
        <v>474</v>
      </c>
      <c r="D113">
        <v>4.2827000000000002</v>
      </c>
    </row>
    <row r="114" spans="1:4" x14ac:dyDescent="0.25">
      <c r="A114" s="13">
        <v>39508</v>
      </c>
      <c r="B114" s="13">
        <f>DATE(LEFT(C114,4)*1,VLOOKUP(LOWER(RIGHT(C114,3)),CA_EU!$K$6:$L$17,2,0),1)</f>
        <v>39508</v>
      </c>
      <c r="C114" t="s">
        <v>473</v>
      </c>
      <c r="D114">
        <v>4.0705</v>
      </c>
    </row>
    <row r="115" spans="1:4" x14ac:dyDescent="0.25">
      <c r="A115" s="13">
        <v>39479</v>
      </c>
      <c r="B115" s="13">
        <f>DATE(LEFT(C115,4)*1,VLOOKUP(LOWER(RIGHT(C115,3)),CA_EU!$K$6:$L$17,2,0),1)</f>
        <v>39479</v>
      </c>
      <c r="C115" t="s">
        <v>472</v>
      </c>
      <c r="D115">
        <v>4.1394000000000002</v>
      </c>
    </row>
    <row r="116" spans="1:4" x14ac:dyDescent="0.25">
      <c r="A116" s="13">
        <v>39448</v>
      </c>
      <c r="B116" s="13">
        <f>DATE(LEFT(C116,4)*1,VLOOKUP(LOWER(RIGHT(C116,3)),CA_EU!$K$6:$L$17,2,0),1)</f>
        <v>39448</v>
      </c>
      <c r="C116" t="s">
        <v>471</v>
      </c>
      <c r="D116">
        <v>4.2317</v>
      </c>
    </row>
    <row r="117" spans="1:4" x14ac:dyDescent="0.25">
      <c r="A117" s="13">
        <v>39417</v>
      </c>
      <c r="B117" s="13">
        <f>DATE(LEFT(C117,4)*1,VLOOKUP(LOWER(RIGHT(C117,3)),CA_EU!$K$6:$L$17,2,0),1)</f>
        <v>39417</v>
      </c>
      <c r="C117" t="s">
        <v>470</v>
      </c>
      <c r="D117">
        <v>4.3818000000000001</v>
      </c>
    </row>
    <row r="118" spans="1:4" x14ac:dyDescent="0.25">
      <c r="A118" s="13">
        <v>39387</v>
      </c>
      <c r="B118" s="13">
        <f>DATE(LEFT(C118,4)*1,VLOOKUP(LOWER(RIGHT(C118,3)),CA_EU!$K$6:$L$17,2,0),1)</f>
        <v>39387</v>
      </c>
      <c r="C118" t="s">
        <v>469</v>
      </c>
      <c r="D118">
        <v>4.2515000000000001</v>
      </c>
    </row>
    <row r="119" spans="1:4" x14ac:dyDescent="0.25">
      <c r="A119" s="13">
        <v>39356</v>
      </c>
      <c r="B119" s="13">
        <f>DATE(LEFT(C119,4)*1,VLOOKUP(LOWER(RIGHT(C119,3)),CA_EU!$K$6:$L$17,2,0),1)</f>
        <v>39356</v>
      </c>
      <c r="C119" t="s">
        <v>468</v>
      </c>
      <c r="D119">
        <v>4.4001999999999999</v>
      </c>
    </row>
    <row r="120" spans="1:4" x14ac:dyDescent="0.25">
      <c r="A120" s="13">
        <v>39326</v>
      </c>
      <c r="B120" s="13">
        <f>DATE(LEFT(C120,4)*1,VLOOKUP(LOWER(RIGHT(C120,3)),CA_EU!$K$6:$L$17,2,0),1)</f>
        <v>39326</v>
      </c>
      <c r="C120" t="s">
        <v>467</v>
      </c>
      <c r="D120">
        <v>4.3693999999999997</v>
      </c>
    </row>
    <row r="121" spans="1:4" x14ac:dyDescent="0.25">
      <c r="A121" s="13">
        <v>39295</v>
      </c>
      <c r="B121" s="13">
        <f>DATE(LEFT(C121,4)*1,VLOOKUP(LOWER(RIGHT(C121,3)),CA_EU!$K$6:$L$17,2,0),1)</f>
        <v>39295</v>
      </c>
      <c r="C121" t="s">
        <v>466</v>
      </c>
      <c r="D121">
        <v>4.4263000000000003</v>
      </c>
    </row>
    <row r="122" spans="1:4" x14ac:dyDescent="0.25">
      <c r="A122" s="13">
        <v>39264</v>
      </c>
      <c r="B122" s="13">
        <f>DATE(LEFT(C122,4)*1,VLOOKUP(LOWER(RIGHT(C122,3)),CA_EU!$K$6:$L$17,2,0),1)</f>
        <v>39264</v>
      </c>
      <c r="C122" t="s">
        <v>465</v>
      </c>
      <c r="D122">
        <v>4.6284000000000001</v>
      </c>
    </row>
    <row r="123" spans="1:4" x14ac:dyDescent="0.25">
      <c r="A123" s="13">
        <v>39234</v>
      </c>
      <c r="B123" s="13">
        <f>DATE(LEFT(C123,4)*1,VLOOKUP(LOWER(RIGHT(C123,3)),CA_EU!$K$6:$L$17,2,0),1)</f>
        <v>39234</v>
      </c>
      <c r="C123" t="s">
        <v>464</v>
      </c>
      <c r="D123">
        <v>4.6608000000000001</v>
      </c>
    </row>
    <row r="124" spans="1:4" x14ac:dyDescent="0.25">
      <c r="A124" s="13">
        <v>39203</v>
      </c>
      <c r="B124" s="13">
        <f>DATE(LEFT(C124,4)*1,VLOOKUP(LOWER(RIGHT(C124,3)),CA_EU!$K$6:$L$17,2,0),1)</f>
        <v>39203</v>
      </c>
      <c r="C124" t="s">
        <v>463</v>
      </c>
      <c r="D124">
        <v>4.3731</v>
      </c>
    </row>
    <row r="125" spans="1:4" x14ac:dyDescent="0.25">
      <c r="A125" s="13">
        <v>39173</v>
      </c>
      <c r="B125" s="13">
        <f>DATE(LEFT(C125,4)*1,VLOOKUP(LOWER(RIGHT(C125,3)),CA_EU!$K$6:$L$17,2,0),1)</f>
        <v>39173</v>
      </c>
      <c r="C125" t="s">
        <v>462</v>
      </c>
      <c r="D125">
        <v>4.2458999999999998</v>
      </c>
    </row>
    <row r="126" spans="1:4" x14ac:dyDescent="0.25">
      <c r="A126" s="13">
        <v>39142</v>
      </c>
      <c r="B126" s="13">
        <f>DATE(LEFT(C126,4)*1,VLOOKUP(LOWER(RIGHT(C126,3)),CA_EU!$K$6:$L$17,2,0),1)</f>
        <v>39142</v>
      </c>
      <c r="C126" t="s">
        <v>461</v>
      </c>
      <c r="D126">
        <v>4.0227000000000004</v>
      </c>
    </row>
    <row r="127" spans="1:4" x14ac:dyDescent="0.25">
      <c r="A127" s="13">
        <v>39114</v>
      </c>
      <c r="B127" s="13">
        <f>DATE(LEFT(C127,4)*1,VLOOKUP(LOWER(RIGHT(C127,3)),CA_EU!$K$6:$L$17,2,0),1)</f>
        <v>39114</v>
      </c>
      <c r="C127" t="s">
        <v>460</v>
      </c>
      <c r="D127">
        <v>4.1174999999999997</v>
      </c>
    </row>
    <row r="128" spans="1:4" x14ac:dyDescent="0.25">
      <c r="A128" s="13">
        <v>39083</v>
      </c>
      <c r="B128" s="13">
        <f>DATE(LEFT(C128,4)*1,VLOOKUP(LOWER(RIGHT(C128,3)),CA_EU!$K$6:$L$17,2,0),1)</f>
        <v>39083</v>
      </c>
      <c r="C128" t="s">
        <v>459</v>
      </c>
      <c r="D128">
        <v>4.1028000000000002</v>
      </c>
    </row>
    <row r="129" spans="1:4" x14ac:dyDescent="0.25">
      <c r="A129" s="13">
        <v>39052</v>
      </c>
      <c r="B129" s="13">
        <f>DATE(LEFT(C129,4)*1,VLOOKUP(LOWER(RIGHT(C129,3)),CA_EU!$K$6:$L$17,2,0),1)</f>
        <v>39052</v>
      </c>
      <c r="C129" t="s">
        <v>458</v>
      </c>
      <c r="D129">
        <v>3.9026000000000001</v>
      </c>
    </row>
    <row r="130" spans="1:4" x14ac:dyDescent="0.25">
      <c r="A130" s="13">
        <v>39022</v>
      </c>
      <c r="B130" s="13">
        <f>DATE(LEFT(C130,4)*1,VLOOKUP(LOWER(RIGHT(C130,3)),CA_EU!$K$6:$L$17,2,0),1)</f>
        <v>39022</v>
      </c>
      <c r="C130" t="s">
        <v>457</v>
      </c>
      <c r="D130">
        <v>3.8041</v>
      </c>
    </row>
    <row r="131" spans="1:4" x14ac:dyDescent="0.25">
      <c r="A131" s="13">
        <v>38991</v>
      </c>
      <c r="B131" s="13">
        <f>DATE(LEFT(C131,4)*1,VLOOKUP(LOWER(RIGHT(C131,3)),CA_EU!$K$6:$L$17,2,0),1)</f>
        <v>38991</v>
      </c>
      <c r="C131" t="s">
        <v>456</v>
      </c>
      <c r="D131">
        <v>3.8813</v>
      </c>
    </row>
    <row r="132" spans="1:4" x14ac:dyDescent="0.25">
      <c r="A132" s="13">
        <v>38961</v>
      </c>
      <c r="B132" s="13">
        <f>DATE(LEFT(C132,4)*1,VLOOKUP(LOWER(RIGHT(C132,3)),CA_EU!$K$6:$L$17,2,0),1)</f>
        <v>38961</v>
      </c>
      <c r="C132" t="s">
        <v>455</v>
      </c>
      <c r="D132">
        <v>3.8397999999999999</v>
      </c>
    </row>
    <row r="133" spans="1:4" x14ac:dyDescent="0.25">
      <c r="A133" s="13">
        <v>38930</v>
      </c>
      <c r="B133" s="13">
        <f>DATE(LEFT(C133,4)*1,VLOOKUP(LOWER(RIGHT(C133,3)),CA_EU!$K$6:$L$17,2,0),1)</f>
        <v>38930</v>
      </c>
      <c r="C133" t="s">
        <v>454</v>
      </c>
      <c r="D133">
        <v>3.9681999999999999</v>
      </c>
    </row>
    <row r="134" spans="1:4" x14ac:dyDescent="0.25">
      <c r="A134" s="13">
        <v>38899</v>
      </c>
      <c r="B134" s="13">
        <f>DATE(LEFT(C134,4)*1,VLOOKUP(LOWER(RIGHT(C134,3)),CA_EU!$K$6:$L$17,2,0),1)</f>
        <v>38899</v>
      </c>
      <c r="C134" t="s">
        <v>453</v>
      </c>
      <c r="D134">
        <v>4.0963000000000003</v>
      </c>
    </row>
    <row r="135" spans="1:4" x14ac:dyDescent="0.25">
      <c r="A135" s="13">
        <v>38869</v>
      </c>
      <c r="B135" s="13">
        <f>DATE(LEFT(C135,4)*1,VLOOKUP(LOWER(RIGHT(C135,3)),CA_EU!$K$6:$L$17,2,0),1)</f>
        <v>38869</v>
      </c>
      <c r="C135" t="s">
        <v>452</v>
      </c>
      <c r="D135">
        <v>4.0750999999999999</v>
      </c>
    </row>
    <row r="136" spans="1:4" x14ac:dyDescent="0.25">
      <c r="A136" s="13">
        <v>38838</v>
      </c>
      <c r="B136" s="13">
        <f>DATE(LEFT(C136,4)*1,VLOOKUP(LOWER(RIGHT(C136,3)),CA_EU!$K$6:$L$17,2,0),1)</f>
        <v>38838</v>
      </c>
      <c r="C136" t="s">
        <v>451</v>
      </c>
      <c r="D136">
        <v>4.0602999999999998</v>
      </c>
    </row>
    <row r="137" spans="1:4" x14ac:dyDescent="0.25">
      <c r="A137" s="13">
        <v>38808</v>
      </c>
      <c r="B137" s="13">
        <f>DATE(LEFT(C137,4)*1,VLOOKUP(LOWER(RIGHT(C137,3)),CA_EU!$K$6:$L$17,2,0),1)</f>
        <v>38808</v>
      </c>
      <c r="C137" t="s">
        <v>450</v>
      </c>
      <c r="D137">
        <v>4.0115999999999996</v>
      </c>
    </row>
    <row r="138" spans="1:4" x14ac:dyDescent="0.25">
      <c r="A138" s="13">
        <v>38777</v>
      </c>
      <c r="B138" s="13">
        <f>DATE(LEFT(C138,4)*1,VLOOKUP(LOWER(RIGHT(C138,3)),CA_EU!$K$6:$L$17,2,0),1)</f>
        <v>38777</v>
      </c>
      <c r="C138" t="s">
        <v>449</v>
      </c>
      <c r="D138">
        <v>3.7311999999999999</v>
      </c>
    </row>
    <row r="139" spans="1:4" x14ac:dyDescent="0.25">
      <c r="A139" s="13">
        <v>38749</v>
      </c>
      <c r="B139" s="13">
        <f>DATE(LEFT(C139,4)*1,VLOOKUP(LOWER(RIGHT(C139,3)),CA_EU!$K$6:$L$17,2,0),1)</f>
        <v>38749</v>
      </c>
      <c r="C139" t="s">
        <v>448</v>
      </c>
      <c r="D139">
        <v>3.5510000000000002</v>
      </c>
    </row>
    <row r="140" spans="1:4" x14ac:dyDescent="0.25">
      <c r="A140" s="13">
        <v>38718</v>
      </c>
      <c r="B140" s="13">
        <f>DATE(LEFT(C140,4)*1,VLOOKUP(LOWER(RIGHT(C140,3)),CA_EU!$K$6:$L$17,2,0),1)</f>
        <v>38718</v>
      </c>
      <c r="C140" t="s">
        <v>447</v>
      </c>
      <c r="D140">
        <v>3.3927</v>
      </c>
    </row>
    <row r="141" spans="1:4" x14ac:dyDescent="0.25">
      <c r="A141" s="13">
        <v>38687</v>
      </c>
      <c r="B141" s="13">
        <f>DATE(LEFT(C141,4)*1,VLOOKUP(LOWER(RIGHT(C141,3)),CA_EU!$K$6:$L$17,2,0),1)</f>
        <v>38687</v>
      </c>
      <c r="C141" t="s">
        <v>446</v>
      </c>
      <c r="D141">
        <v>3.4089999999999998</v>
      </c>
    </row>
    <row r="142" spans="1:4" x14ac:dyDescent="0.25">
      <c r="A142" s="13">
        <v>38657</v>
      </c>
      <c r="B142" s="13">
        <f>DATE(LEFT(C142,4)*1,VLOOKUP(LOWER(RIGHT(C142,3)),CA_EU!$K$6:$L$17,2,0),1)</f>
        <v>38657</v>
      </c>
      <c r="C142" t="s">
        <v>445</v>
      </c>
      <c r="D142">
        <v>3.5272999999999999</v>
      </c>
    </row>
    <row r="143" spans="1:4" x14ac:dyDescent="0.25">
      <c r="A143" s="13">
        <v>38626</v>
      </c>
      <c r="B143" s="13">
        <f>DATE(LEFT(C143,4)*1,VLOOKUP(LOWER(RIGHT(C143,3)),CA_EU!$K$6:$L$17,2,0),1)</f>
        <v>38626</v>
      </c>
      <c r="C143" t="s">
        <v>444</v>
      </c>
      <c r="D143">
        <v>3.3233999999999999</v>
      </c>
    </row>
    <row r="144" spans="1:4" x14ac:dyDescent="0.25">
      <c r="A144" s="13">
        <v>38596</v>
      </c>
      <c r="B144" s="13">
        <f>DATE(LEFT(C144,4)*1,VLOOKUP(LOWER(RIGHT(C144,3)),CA_EU!$K$6:$L$17,2,0),1)</f>
        <v>38596</v>
      </c>
      <c r="C144" t="s">
        <v>443</v>
      </c>
      <c r="D144">
        <v>3.1555</v>
      </c>
    </row>
    <row r="145" spans="1:4" x14ac:dyDescent="0.25">
      <c r="A145" s="13">
        <v>38565</v>
      </c>
      <c r="B145" s="13">
        <f>DATE(LEFT(C145,4)*1,VLOOKUP(LOWER(RIGHT(C145,3)),CA_EU!$K$6:$L$17,2,0),1)</f>
        <v>38565</v>
      </c>
      <c r="C145" t="s">
        <v>442</v>
      </c>
      <c r="D145">
        <v>3.3155000000000001</v>
      </c>
    </row>
    <row r="146" spans="1:4" x14ac:dyDescent="0.25">
      <c r="A146" s="13">
        <v>38534</v>
      </c>
      <c r="B146" s="13">
        <f>DATE(LEFT(C146,4)*1,VLOOKUP(LOWER(RIGHT(C146,3)),CA_EU!$K$6:$L$17,2,0),1)</f>
        <v>38534</v>
      </c>
      <c r="C146" t="s">
        <v>441</v>
      </c>
      <c r="D146">
        <v>3.3159999999999998</v>
      </c>
    </row>
    <row r="147" spans="1:4" x14ac:dyDescent="0.25">
      <c r="A147" s="13">
        <v>38504</v>
      </c>
      <c r="B147" s="13">
        <f>DATE(LEFT(C147,4)*1,VLOOKUP(LOWER(RIGHT(C147,3)),CA_EU!$K$6:$L$17,2,0),1)</f>
        <v>38504</v>
      </c>
      <c r="C147" t="s">
        <v>440</v>
      </c>
      <c r="D147">
        <v>3.2541000000000002</v>
      </c>
    </row>
    <row r="148" spans="1:4" x14ac:dyDescent="0.25">
      <c r="A148" s="13">
        <v>38473</v>
      </c>
      <c r="B148" s="13">
        <f>DATE(LEFT(C148,4)*1,VLOOKUP(LOWER(RIGHT(C148,3)),CA_EU!$K$6:$L$17,2,0),1)</f>
        <v>38473</v>
      </c>
      <c r="C148" t="s">
        <v>439</v>
      </c>
      <c r="D148">
        <v>3.4074</v>
      </c>
    </row>
    <row r="149" spans="1:4" x14ac:dyDescent="0.25">
      <c r="A149" s="13">
        <v>38443</v>
      </c>
      <c r="B149" s="13">
        <f>DATE(LEFT(C149,4)*1,VLOOKUP(LOWER(RIGHT(C149,3)),CA_EU!$K$6:$L$17,2,0),1)</f>
        <v>38443</v>
      </c>
      <c r="C149" t="s">
        <v>438</v>
      </c>
      <c r="D149">
        <v>3.5709</v>
      </c>
    </row>
    <row r="150" spans="1:4" x14ac:dyDescent="0.25">
      <c r="A150" s="13">
        <v>38412</v>
      </c>
      <c r="B150" s="13">
        <f>DATE(LEFT(C150,4)*1,VLOOKUP(LOWER(RIGHT(C150,3)),CA_EU!$K$6:$L$17,2,0),1)</f>
        <v>38412</v>
      </c>
      <c r="C150" t="s">
        <v>437</v>
      </c>
      <c r="D150">
        <v>3.7625000000000002</v>
      </c>
    </row>
    <row r="151" spans="1:4" x14ac:dyDescent="0.25">
      <c r="A151" s="13">
        <v>38384</v>
      </c>
      <c r="B151" s="13">
        <f>DATE(LEFT(C151,4)*1,VLOOKUP(LOWER(RIGHT(C151,3)),CA_EU!$K$6:$L$17,2,0),1)</f>
        <v>38384</v>
      </c>
      <c r="C151" t="s">
        <v>436</v>
      </c>
      <c r="D151">
        <v>3.6153</v>
      </c>
    </row>
    <row r="152" spans="1:4" x14ac:dyDescent="0.25">
      <c r="A152" s="13">
        <v>38353</v>
      </c>
      <c r="B152" s="13">
        <f>DATE(LEFT(C152,4)*1,VLOOKUP(LOWER(RIGHT(C152,3)),CA_EU!$K$6:$L$17,2,0),1)</f>
        <v>38353</v>
      </c>
      <c r="C152" t="s">
        <v>435</v>
      </c>
      <c r="D152">
        <v>3.6335999999999999</v>
      </c>
    </row>
    <row r="153" spans="1:4" x14ac:dyDescent="0.25">
      <c r="A153" s="13">
        <v>38322</v>
      </c>
      <c r="B153" s="13">
        <f>DATE(LEFT(C153,4)*1,VLOOKUP(LOWER(RIGHT(C153,3)),CA_EU!$K$6:$L$17,2,0),1)</f>
        <v>38322</v>
      </c>
      <c r="C153" t="s">
        <v>434</v>
      </c>
      <c r="D153">
        <v>3.6892999999999998</v>
      </c>
    </row>
    <row r="154" spans="1:4" x14ac:dyDescent="0.25">
      <c r="A154" s="13">
        <v>38292</v>
      </c>
      <c r="B154" s="13">
        <f>DATE(LEFT(C154,4)*1,VLOOKUP(LOWER(RIGHT(C154,3)),CA_EU!$K$6:$L$17,2,0),1)</f>
        <v>38292</v>
      </c>
      <c r="C154" t="s">
        <v>433</v>
      </c>
      <c r="D154">
        <v>3.8687</v>
      </c>
    </row>
    <row r="155" spans="1:4" x14ac:dyDescent="0.25">
      <c r="A155" s="13">
        <v>38261</v>
      </c>
      <c r="B155" s="13">
        <f>DATE(LEFT(C155,4)*1,VLOOKUP(LOWER(RIGHT(C155,3)),CA_EU!$K$6:$L$17,2,0),1)</f>
        <v>38261</v>
      </c>
      <c r="C155" t="s">
        <v>432</v>
      </c>
      <c r="D155">
        <v>3.9794</v>
      </c>
    </row>
    <row r="156" spans="1:4" x14ac:dyDescent="0.25">
      <c r="A156" s="13">
        <v>38231</v>
      </c>
      <c r="B156" s="13">
        <f>DATE(LEFT(C156,4)*1,VLOOKUP(LOWER(RIGHT(C156,3)),CA_EU!$K$6:$L$17,2,0),1)</f>
        <v>38231</v>
      </c>
      <c r="C156" t="s">
        <v>431</v>
      </c>
      <c r="D156">
        <v>4.1139999999999999</v>
      </c>
    </row>
    <row r="157" spans="1:4" x14ac:dyDescent="0.25">
      <c r="A157" s="13">
        <v>38200</v>
      </c>
      <c r="B157" s="13">
        <f>DATE(LEFT(C157,4)*1,VLOOKUP(LOWER(RIGHT(C157,3)),CA_EU!$K$6:$L$17,2,0),1)</f>
        <v>38200</v>
      </c>
      <c r="C157" t="s">
        <v>430</v>
      </c>
      <c r="D157">
        <v>4.1679000000000004</v>
      </c>
    </row>
    <row r="158" spans="1:4" x14ac:dyDescent="0.25">
      <c r="A158" s="13">
        <v>38169</v>
      </c>
      <c r="B158" s="13">
        <f>DATE(LEFT(C158,4)*1,VLOOKUP(LOWER(RIGHT(C158,3)),CA_EU!$K$6:$L$17,2,0),1)</f>
        <v>38169</v>
      </c>
      <c r="C158" t="s">
        <v>429</v>
      </c>
      <c r="D158">
        <v>4.3395999999999999</v>
      </c>
    </row>
    <row r="159" spans="1:4" x14ac:dyDescent="0.25">
      <c r="A159" s="13">
        <v>38139</v>
      </c>
      <c r="B159" s="13">
        <f>DATE(LEFT(C159,4)*1,VLOOKUP(LOWER(RIGHT(C159,3)),CA_EU!$K$6:$L$17,2,0),1)</f>
        <v>38139</v>
      </c>
      <c r="C159" t="s">
        <v>428</v>
      </c>
      <c r="D159">
        <v>4.4425999999999997</v>
      </c>
    </row>
    <row r="160" spans="1:4" x14ac:dyDescent="0.25">
      <c r="A160" s="13">
        <v>38108</v>
      </c>
      <c r="B160" s="13">
        <f>DATE(LEFT(C160,4)*1,VLOOKUP(LOWER(RIGHT(C160,3)),CA_EU!$K$6:$L$17,2,0),1)</f>
        <v>38108</v>
      </c>
      <c r="C160" t="s">
        <v>427</v>
      </c>
      <c r="D160">
        <v>4.3861999999999997</v>
      </c>
    </row>
    <row r="161" spans="1:4" x14ac:dyDescent="0.25">
      <c r="A161" s="13">
        <v>38078</v>
      </c>
      <c r="B161" s="13">
        <f>DATE(LEFT(C161,4)*1,VLOOKUP(LOWER(RIGHT(C161,3)),CA_EU!$K$6:$L$17,2,0),1)</f>
        <v>38078</v>
      </c>
      <c r="C161" t="s">
        <v>426</v>
      </c>
      <c r="D161">
        <v>4.2423999999999999</v>
      </c>
    </row>
    <row r="162" spans="1:4" x14ac:dyDescent="0.25">
      <c r="A162" s="13">
        <v>38047</v>
      </c>
      <c r="B162" s="13">
        <f>DATE(LEFT(C162,4)*1,VLOOKUP(LOWER(RIGHT(C162,3)),CA_EU!$K$6:$L$17,2,0),1)</f>
        <v>38047</v>
      </c>
      <c r="C162" t="s">
        <v>425</v>
      </c>
      <c r="D162">
        <v>4.0194000000000001</v>
      </c>
    </row>
    <row r="163" spans="1:4" x14ac:dyDescent="0.25">
      <c r="A163" s="13">
        <v>38018</v>
      </c>
      <c r="B163" s="13">
        <f>DATE(LEFT(C163,4)*1,VLOOKUP(LOWER(RIGHT(C163,3)),CA_EU!$K$6:$L$17,2,0),1)</f>
        <v>38018</v>
      </c>
      <c r="C163" t="s">
        <v>424</v>
      </c>
      <c r="D163">
        <v>4.1833</v>
      </c>
    </row>
    <row r="164" spans="1:4" x14ac:dyDescent="0.25">
      <c r="A164" s="13">
        <v>37987</v>
      </c>
      <c r="B164" s="13">
        <f>DATE(LEFT(C164,4)*1,VLOOKUP(LOWER(RIGHT(C164,3)),CA_EU!$K$6:$L$17,2,0),1)</f>
        <v>37987</v>
      </c>
      <c r="C164" t="s">
        <v>423</v>
      </c>
      <c r="D164">
        <v>4.2567000000000004</v>
      </c>
    </row>
    <row r="165" spans="1:4" x14ac:dyDescent="0.25">
      <c r="A165" s="13">
        <v>37956</v>
      </c>
      <c r="B165" s="13">
        <f>DATE(LEFT(C165,4)*1,VLOOKUP(LOWER(RIGHT(C165,3)),CA_EU!$K$6:$L$17,2,0),1)</f>
        <v>37956</v>
      </c>
      <c r="C165" t="s">
        <v>422</v>
      </c>
      <c r="D165">
        <v>4.3559999999999999</v>
      </c>
    </row>
    <row r="166" spans="1:4" x14ac:dyDescent="0.25">
      <c r="A166" s="13">
        <v>37926</v>
      </c>
      <c r="B166" s="13">
        <f>DATE(LEFT(C166,4)*1,VLOOKUP(LOWER(RIGHT(C166,3)),CA_EU!$K$6:$L$17,2,0),1)</f>
        <v>37926</v>
      </c>
      <c r="C166" t="s">
        <v>421</v>
      </c>
      <c r="D166">
        <v>4.4378000000000002</v>
      </c>
    </row>
    <row r="167" spans="1:4" x14ac:dyDescent="0.25">
      <c r="A167" s="13">
        <v>37895</v>
      </c>
      <c r="B167" s="13">
        <f>DATE(LEFT(C167,4)*1,VLOOKUP(LOWER(RIGHT(C167,3)),CA_EU!$K$6:$L$17,2,0),1)</f>
        <v>37895</v>
      </c>
      <c r="C167" t="s">
        <v>420</v>
      </c>
      <c r="D167">
        <v>4.3080999999999996</v>
      </c>
    </row>
    <row r="168" spans="1:4" x14ac:dyDescent="0.25">
      <c r="A168" s="13">
        <v>37865</v>
      </c>
      <c r="B168" s="13">
        <f>DATE(LEFT(C168,4)*1,VLOOKUP(LOWER(RIGHT(C168,3)),CA_EU!$K$6:$L$17,2,0),1)</f>
        <v>37865</v>
      </c>
      <c r="C168" t="s">
        <v>419</v>
      </c>
      <c r="D168">
        <v>4.2319000000000004</v>
      </c>
    </row>
    <row r="169" spans="1:4" x14ac:dyDescent="0.25">
      <c r="A169" s="13">
        <v>37834</v>
      </c>
      <c r="B169" s="13">
        <f>DATE(LEFT(C169,4)*1,VLOOKUP(LOWER(RIGHT(C169,3)),CA_EU!$K$6:$L$17,2,0),1)</f>
        <v>37834</v>
      </c>
      <c r="C169" t="s">
        <v>418</v>
      </c>
      <c r="D169">
        <v>4.2046999999999999</v>
      </c>
    </row>
    <row r="170" spans="1:4" x14ac:dyDescent="0.25">
      <c r="A170" s="13">
        <v>37803</v>
      </c>
      <c r="B170" s="13">
        <f>DATE(LEFT(C170,4)*1,VLOOKUP(LOWER(RIGHT(C170,3)),CA_EU!$K$6:$L$17,2,0),1)</f>
        <v>37803</v>
      </c>
      <c r="C170" t="s">
        <v>417</v>
      </c>
      <c r="D170">
        <v>4.0625999999999998</v>
      </c>
    </row>
    <row r="171" spans="1:4" x14ac:dyDescent="0.25">
      <c r="A171" s="13">
        <v>37773</v>
      </c>
      <c r="B171" s="13">
        <f>DATE(LEFT(C171,4)*1,VLOOKUP(LOWER(RIGHT(C171,3)),CA_EU!$K$6:$L$17,2,0),1)</f>
        <v>37773</v>
      </c>
      <c r="C171" t="s">
        <v>416</v>
      </c>
      <c r="D171">
        <v>3.7233000000000001</v>
      </c>
    </row>
    <row r="172" spans="1:4" x14ac:dyDescent="0.25">
      <c r="A172" s="13">
        <v>37742</v>
      </c>
      <c r="B172" s="13">
        <f>DATE(LEFT(C172,4)*1,VLOOKUP(LOWER(RIGHT(C172,3)),CA_EU!$K$6:$L$17,2,0),1)</f>
        <v>37742</v>
      </c>
      <c r="C172" t="s">
        <v>415</v>
      </c>
      <c r="D172">
        <v>3.9186999999999999</v>
      </c>
    </row>
    <row r="173" spans="1:4" x14ac:dyDescent="0.25">
      <c r="A173" s="13">
        <v>37712</v>
      </c>
      <c r="B173" s="13">
        <f>DATE(LEFT(C173,4)*1,VLOOKUP(LOWER(RIGHT(C173,3)),CA_EU!$K$6:$L$17,2,0),1)</f>
        <v>37712</v>
      </c>
      <c r="C173" t="s">
        <v>414</v>
      </c>
      <c r="D173">
        <v>4.2289000000000003</v>
      </c>
    </row>
    <row r="174" spans="1:4" x14ac:dyDescent="0.25">
      <c r="A174" s="13">
        <v>37681</v>
      </c>
      <c r="B174" s="13">
        <f>DATE(LEFT(C174,4)*1,VLOOKUP(LOWER(RIGHT(C174,3)),CA_EU!$K$6:$L$17,2,0),1)</f>
        <v>37681</v>
      </c>
      <c r="C174" t="s">
        <v>413</v>
      </c>
      <c r="D174">
        <v>4.1272000000000002</v>
      </c>
    </row>
    <row r="175" spans="1:4" x14ac:dyDescent="0.25">
      <c r="A175" s="13">
        <v>37653</v>
      </c>
      <c r="B175" s="13">
        <f>DATE(LEFT(C175,4)*1,VLOOKUP(LOWER(RIGHT(C175,3)),CA_EU!$K$6:$L$17,2,0),1)</f>
        <v>37653</v>
      </c>
      <c r="C175" t="s">
        <v>412</v>
      </c>
      <c r="D175">
        <v>4.0608000000000004</v>
      </c>
    </row>
    <row r="176" spans="1:4" x14ac:dyDescent="0.25">
      <c r="A176" s="13">
        <v>37622</v>
      </c>
      <c r="B176" s="13">
        <f>DATE(LEFT(C176,4)*1,VLOOKUP(LOWER(RIGHT(C176,3)),CA_EU!$K$6:$L$17,2,0),1)</f>
        <v>37622</v>
      </c>
      <c r="C176" t="s">
        <v>411</v>
      </c>
      <c r="D176">
        <v>4.2702999999999998</v>
      </c>
    </row>
    <row r="177" spans="1:4" x14ac:dyDescent="0.25">
      <c r="A177" s="13">
        <v>37591</v>
      </c>
      <c r="B177" s="13">
        <f>DATE(LEFT(C177,4)*1,VLOOKUP(LOWER(RIGHT(C177,3)),CA_EU!$K$6:$L$17,2,0),1)</f>
        <v>37591</v>
      </c>
      <c r="C177" t="s">
        <v>410</v>
      </c>
      <c r="D177">
        <v>4.4065000000000003</v>
      </c>
    </row>
    <row r="178" spans="1:4" x14ac:dyDescent="0.25">
      <c r="A178" s="13">
        <v>37561</v>
      </c>
      <c r="B178" s="13">
        <f>DATE(LEFT(C178,4)*1,VLOOKUP(LOWER(RIGHT(C178,3)),CA_EU!$K$6:$L$17,2,0),1)</f>
        <v>37561</v>
      </c>
      <c r="C178" t="s">
        <v>409</v>
      </c>
      <c r="D178">
        <v>4.5923999999999996</v>
      </c>
    </row>
    <row r="179" spans="1:4" x14ac:dyDescent="0.25">
      <c r="A179" s="13">
        <v>37530</v>
      </c>
      <c r="B179" s="13">
        <f>DATE(LEFT(C179,4)*1,VLOOKUP(LOWER(RIGHT(C179,3)),CA_EU!$K$6:$L$17,2,0),1)</f>
        <v>37530</v>
      </c>
      <c r="C179" t="s">
        <v>408</v>
      </c>
      <c r="D179">
        <v>4.6234999999999999</v>
      </c>
    </row>
    <row r="180" spans="1:4" x14ac:dyDescent="0.25">
      <c r="A180" s="13">
        <v>37500</v>
      </c>
      <c r="B180" s="13">
        <f>DATE(LEFT(C180,4)*1,VLOOKUP(LOWER(RIGHT(C180,3)),CA_EU!$K$6:$L$17,2,0),1)</f>
        <v>37500</v>
      </c>
      <c r="C180" t="s">
        <v>407</v>
      </c>
      <c r="D180">
        <v>4.5232999999999999</v>
      </c>
    </row>
    <row r="181" spans="1:4" x14ac:dyDescent="0.25">
      <c r="A181" s="13">
        <v>37469</v>
      </c>
      <c r="B181" s="13">
        <f>DATE(LEFT(C181,4)*1,VLOOKUP(LOWER(RIGHT(C181,3)),CA_EU!$K$6:$L$17,2,0),1)</f>
        <v>37469</v>
      </c>
      <c r="C181" t="s">
        <v>406</v>
      </c>
      <c r="D181">
        <v>4.7310999999999996</v>
      </c>
    </row>
    <row r="182" spans="1:4" x14ac:dyDescent="0.25">
      <c r="A182" s="13">
        <v>37438</v>
      </c>
      <c r="B182" s="13">
        <f>DATE(LEFT(C182,4)*1,VLOOKUP(LOWER(RIGHT(C182,3)),CA_EU!$K$6:$L$17,2,0),1)</f>
        <v>37438</v>
      </c>
      <c r="C182" t="s">
        <v>405</v>
      </c>
      <c r="D182">
        <v>5.0274000000000001</v>
      </c>
    </row>
    <row r="183" spans="1:4" x14ac:dyDescent="0.25">
      <c r="A183" s="13">
        <v>37408</v>
      </c>
      <c r="B183" s="13">
        <f>DATE(LEFT(C183,4)*1,VLOOKUP(LOWER(RIGHT(C183,3)),CA_EU!$K$6:$L$17,2,0),1)</f>
        <v>37408</v>
      </c>
      <c r="C183" t="s">
        <v>404</v>
      </c>
      <c r="D183">
        <v>5.1649000000000003</v>
      </c>
    </row>
    <row r="184" spans="1:4" x14ac:dyDescent="0.25">
      <c r="A184" s="13">
        <v>37377</v>
      </c>
      <c r="B184" s="13">
        <f>DATE(LEFT(C184,4)*1,VLOOKUP(LOWER(RIGHT(C184,3)),CA_EU!$K$6:$L$17,2,0),1)</f>
        <v>37377</v>
      </c>
      <c r="C184" t="s">
        <v>403</v>
      </c>
      <c r="D184">
        <v>5.3030999999999997</v>
      </c>
    </row>
    <row r="185" spans="1:4" x14ac:dyDescent="0.25">
      <c r="A185" s="13">
        <v>37347</v>
      </c>
      <c r="B185" s="13">
        <f>DATE(LEFT(C185,4)*1,VLOOKUP(LOWER(RIGHT(C185,3)),CA_EU!$K$6:$L$17,2,0),1)</f>
        <v>37347</v>
      </c>
      <c r="C185" t="s">
        <v>402</v>
      </c>
      <c r="D185">
        <v>5.2972000000000001</v>
      </c>
    </row>
    <row r="186" spans="1:4" x14ac:dyDescent="0.25">
      <c r="A186" s="13">
        <v>37316</v>
      </c>
      <c r="B186" s="13">
        <f>DATE(LEFT(C186,4)*1,VLOOKUP(LOWER(RIGHT(C186,3)),CA_EU!$K$6:$L$17,2,0),1)</f>
        <v>37316</v>
      </c>
      <c r="C186" t="s">
        <v>401</v>
      </c>
      <c r="D186">
        <v>5.3164999999999996</v>
      </c>
    </row>
    <row r="187" spans="1:4" x14ac:dyDescent="0.25">
      <c r="A187" s="13">
        <v>37288</v>
      </c>
      <c r="B187" s="13">
        <f>DATE(LEFT(C187,4)*1,VLOOKUP(LOWER(RIGHT(C187,3)),CA_EU!$K$6:$L$17,2,0),1)</f>
        <v>37288</v>
      </c>
      <c r="C187" t="s">
        <v>400</v>
      </c>
      <c r="D187">
        <v>5.0660999999999996</v>
      </c>
    </row>
    <row r="188" spans="1:4" x14ac:dyDescent="0.25">
      <c r="A188" s="13">
        <v>37257</v>
      </c>
      <c r="B188" s="13">
        <f>DATE(LEFT(C188,4)*1,VLOOKUP(LOWER(RIGHT(C188,3)),CA_EU!$K$6:$L$17,2,0),1)</f>
        <v>37257</v>
      </c>
      <c r="C188" t="s">
        <v>399</v>
      </c>
      <c r="D188">
        <v>5.0228999999999999</v>
      </c>
    </row>
    <row r="189" spans="1:4" x14ac:dyDescent="0.25">
      <c r="A189" s="13">
        <v>37226</v>
      </c>
      <c r="B189" s="13">
        <f>DATE(LEFT(C189,4)*1,VLOOKUP(LOWER(RIGHT(C189,3)),CA_EU!$K$6:$L$17,2,0),1)</f>
        <v>37226</v>
      </c>
      <c r="C189" t="s">
        <v>398</v>
      </c>
      <c r="D189">
        <v>4.9588000000000001</v>
      </c>
    </row>
    <row r="190" spans="1:4" x14ac:dyDescent="0.25">
      <c r="A190" s="13">
        <v>37196</v>
      </c>
      <c r="B190" s="13">
        <f>DATE(LEFT(C190,4)*1,VLOOKUP(LOWER(RIGHT(C190,3)),CA_EU!$K$6:$L$17,2,0),1)</f>
        <v>37196</v>
      </c>
      <c r="C190" t="s">
        <v>397</v>
      </c>
      <c r="D190">
        <v>4.6666999999999996</v>
      </c>
    </row>
    <row r="191" spans="1:4" x14ac:dyDescent="0.25">
      <c r="A191" s="13">
        <v>37165</v>
      </c>
      <c r="B191" s="13">
        <f>DATE(LEFT(C191,4)*1,VLOOKUP(LOWER(RIGHT(C191,3)),CA_EU!$K$6:$L$17,2,0),1)</f>
        <v>37165</v>
      </c>
      <c r="C191" t="s">
        <v>396</v>
      </c>
      <c r="D191">
        <v>4.8169000000000004</v>
      </c>
    </row>
    <row r="192" spans="1:4" x14ac:dyDescent="0.25">
      <c r="A192" s="13">
        <v>37135</v>
      </c>
      <c r="B192" s="13">
        <f>DATE(LEFT(C192,4)*1,VLOOKUP(LOWER(RIGHT(C192,3)),CA_EU!$K$6:$L$17,2,0),1)</f>
        <v>37135</v>
      </c>
      <c r="C192" t="s">
        <v>395</v>
      </c>
      <c r="D192">
        <v>5.0373999999999999</v>
      </c>
    </row>
    <row r="193" spans="1:4" x14ac:dyDescent="0.25">
      <c r="A193" s="13">
        <v>37104</v>
      </c>
      <c r="B193" s="13">
        <f>DATE(LEFT(C193,4)*1,VLOOKUP(LOWER(RIGHT(C193,3)),CA_EU!$K$6:$L$17,2,0),1)</f>
        <v>37104</v>
      </c>
      <c r="C193" t="s">
        <v>394</v>
      </c>
      <c r="D193">
        <v>5.0582000000000003</v>
      </c>
    </row>
    <row r="194" spans="1:4" x14ac:dyDescent="0.25">
      <c r="A194" s="13">
        <v>37073</v>
      </c>
      <c r="B194" s="13">
        <f>DATE(LEFT(C194,4)*1,VLOOKUP(LOWER(RIGHT(C194,3)),CA_EU!$K$6:$L$17,2,0),1)</f>
        <v>37073</v>
      </c>
      <c r="C194" t="s">
        <v>393</v>
      </c>
      <c r="D194">
        <v>5.25</v>
      </c>
    </row>
    <row r="195" spans="1:4" x14ac:dyDescent="0.25">
      <c r="A195" s="13">
        <v>37043</v>
      </c>
      <c r="B195" s="13">
        <f>DATE(LEFT(C195,4)*1,VLOOKUP(LOWER(RIGHT(C195,3)),CA_EU!$K$6:$L$17,2,0),1)</f>
        <v>37043</v>
      </c>
      <c r="C195" t="s">
        <v>392</v>
      </c>
      <c r="D195">
        <v>5.2083000000000004</v>
      </c>
    </row>
    <row r="196" spans="1:4" x14ac:dyDescent="0.25">
      <c r="A196" s="13">
        <v>37012</v>
      </c>
      <c r="B196" s="13">
        <f>DATE(LEFT(C196,4)*1,VLOOKUP(LOWER(RIGHT(C196,3)),CA_EU!$K$6:$L$17,2,0),1)</f>
        <v>37012</v>
      </c>
      <c r="C196" t="s">
        <v>391</v>
      </c>
      <c r="D196">
        <v>5.2625000000000002</v>
      </c>
    </row>
    <row r="197" spans="1:4" x14ac:dyDescent="0.25">
      <c r="A197" s="13">
        <v>36982</v>
      </c>
      <c r="B197" s="13">
        <f>DATE(LEFT(C197,4)*1,VLOOKUP(LOWER(RIGHT(C197,3)),CA_EU!$K$6:$L$17,2,0),1)</f>
        <v>36982</v>
      </c>
      <c r="C197" t="s">
        <v>390</v>
      </c>
      <c r="D197">
        <v>5.1013999999999999</v>
      </c>
    </row>
    <row r="198" spans="1:4" x14ac:dyDescent="0.25">
      <c r="A198" s="13">
        <v>36951</v>
      </c>
      <c r="B198" s="13">
        <f>DATE(LEFT(C198,4)*1,VLOOKUP(LOWER(RIGHT(C198,3)),CA_EU!$K$6:$L$17,2,0),1)</f>
        <v>36951</v>
      </c>
      <c r="C198" t="s">
        <v>389</v>
      </c>
      <c r="D198">
        <v>4.9381000000000004</v>
      </c>
    </row>
    <row r="199" spans="1:4" x14ac:dyDescent="0.25">
      <c r="A199" s="13">
        <v>36923</v>
      </c>
      <c r="B199" s="13">
        <f>DATE(LEFT(C199,4)*1,VLOOKUP(LOWER(RIGHT(C199,3)),CA_EU!$K$6:$L$17,2,0),1)</f>
        <v>36923</v>
      </c>
      <c r="C199" t="s">
        <v>388</v>
      </c>
      <c r="D199">
        <v>5.0210999999999997</v>
      </c>
    </row>
    <row r="200" spans="1:4" x14ac:dyDescent="0.25">
      <c r="A200" s="13">
        <v>36892</v>
      </c>
      <c r="B200" s="13">
        <f>DATE(LEFT(C200,4)*1,VLOOKUP(LOWER(RIGHT(C200,3)),CA_EU!$K$6:$L$17,2,0),1)</f>
        <v>36892</v>
      </c>
      <c r="C200" t="s">
        <v>387</v>
      </c>
      <c r="D200">
        <v>5.0082000000000004</v>
      </c>
    </row>
    <row r="201" spans="1:4" x14ac:dyDescent="0.25">
      <c r="A201" s="13">
        <v>36861</v>
      </c>
      <c r="B201" s="13">
        <f>DATE(LEFT(C201,4)*1,VLOOKUP(LOWER(RIGHT(C201,3)),CA_EU!$K$6:$L$17,2,0),1)</f>
        <v>36861</v>
      </c>
      <c r="C201" t="s">
        <v>386</v>
      </c>
      <c r="D201">
        <v>5.0679999999999996</v>
      </c>
    </row>
    <row r="202" spans="1:4" x14ac:dyDescent="0.25">
      <c r="A202" s="13">
        <v>36831</v>
      </c>
      <c r="B202" s="13">
        <f>DATE(LEFT(C202,4)*1,VLOOKUP(LOWER(RIGHT(C202,3)),CA_EU!$K$6:$L$17,2,0),1)</f>
        <v>36831</v>
      </c>
      <c r="C202" t="s">
        <v>385</v>
      </c>
      <c r="D202">
        <v>5.3357000000000001</v>
      </c>
    </row>
    <row r="203" spans="1:4" x14ac:dyDescent="0.25">
      <c r="A203" s="13">
        <v>36800</v>
      </c>
      <c r="B203" s="13">
        <f>DATE(LEFT(C203,4)*1,VLOOKUP(LOWER(RIGHT(C203,3)),CA_EU!$K$6:$L$17,2,0),1)</f>
        <v>36800</v>
      </c>
      <c r="C203" t="s">
        <v>384</v>
      </c>
      <c r="D203">
        <v>5.4162999999999997</v>
      </c>
    </row>
    <row r="204" spans="1:4" x14ac:dyDescent="0.25">
      <c r="A204" s="13">
        <v>36770</v>
      </c>
      <c r="B204" s="13">
        <f>DATE(LEFT(C204,4)*1,VLOOKUP(LOWER(RIGHT(C204,3)),CA_EU!$K$6:$L$17,2,0),1)</f>
        <v>36770</v>
      </c>
      <c r="C204" t="s">
        <v>383</v>
      </c>
      <c r="D204">
        <v>5.4672000000000001</v>
      </c>
    </row>
    <row r="205" spans="1:4" x14ac:dyDescent="0.25">
      <c r="A205" s="13">
        <v>36739</v>
      </c>
      <c r="B205" s="13">
        <f>DATE(LEFT(C205,4)*1,VLOOKUP(LOWER(RIGHT(C205,3)),CA_EU!$K$6:$L$17,2,0),1)</f>
        <v>36739</v>
      </c>
      <c r="C205" t="s">
        <v>382</v>
      </c>
      <c r="D205">
        <v>5.3982000000000001</v>
      </c>
    </row>
    <row r="206" spans="1:4" x14ac:dyDescent="0.25">
      <c r="A206" s="13">
        <v>36708</v>
      </c>
      <c r="B206" s="13">
        <f>DATE(LEFT(C206,4)*1,VLOOKUP(LOWER(RIGHT(C206,3)),CA_EU!$K$6:$L$17,2,0),1)</f>
        <v>36708</v>
      </c>
      <c r="C206" t="s">
        <v>381</v>
      </c>
      <c r="D206">
        <v>5.4537000000000004</v>
      </c>
    </row>
    <row r="207" spans="1:4" x14ac:dyDescent="0.25">
      <c r="A207" s="13">
        <v>36678</v>
      </c>
      <c r="B207" s="13">
        <f>DATE(LEFT(C207,4)*1,VLOOKUP(LOWER(RIGHT(C207,3)),CA_EU!$K$6:$L$17,2,0),1)</f>
        <v>36678</v>
      </c>
      <c r="C207" t="s">
        <v>380</v>
      </c>
      <c r="D207">
        <v>5.3453999999999997</v>
      </c>
    </row>
    <row r="208" spans="1:4" x14ac:dyDescent="0.25">
      <c r="A208" s="13">
        <v>36647</v>
      </c>
      <c r="B208" s="13">
        <f>DATE(LEFT(C208,4)*1,VLOOKUP(LOWER(RIGHT(C208,3)),CA_EU!$K$6:$L$17,2,0),1)</f>
        <v>36647</v>
      </c>
      <c r="C208" t="s">
        <v>379</v>
      </c>
      <c r="D208">
        <v>5.5155000000000003</v>
      </c>
    </row>
    <row r="209" spans="1:4" x14ac:dyDescent="0.25">
      <c r="A209" s="13">
        <v>36617</v>
      </c>
      <c r="B209" s="13">
        <f>DATE(LEFT(C209,4)*1,VLOOKUP(LOWER(RIGHT(C209,3)),CA_EU!$K$6:$L$17,2,0),1)</f>
        <v>36617</v>
      </c>
      <c r="C209" t="s">
        <v>378</v>
      </c>
      <c r="D209">
        <v>5.4138000000000002</v>
      </c>
    </row>
    <row r="210" spans="1:4" x14ac:dyDescent="0.25">
      <c r="A210" s="13">
        <v>36586</v>
      </c>
      <c r="B210" s="13">
        <f>DATE(LEFT(C210,4)*1,VLOOKUP(LOWER(RIGHT(C210,3)),CA_EU!$K$6:$L$17,2,0),1)</f>
        <v>36586</v>
      </c>
      <c r="C210" t="s">
        <v>377</v>
      </c>
      <c r="D210">
        <v>5.4905999999999997</v>
      </c>
    </row>
    <row r="211" spans="1:4" x14ac:dyDescent="0.25">
      <c r="A211" s="13">
        <v>36557</v>
      </c>
      <c r="B211" s="13">
        <f>DATE(LEFT(C211,4)*1,VLOOKUP(LOWER(RIGHT(C211,3)),CA_EU!$K$6:$L$17,2,0),1)</f>
        <v>36557</v>
      </c>
      <c r="C211" t="s">
        <v>376</v>
      </c>
      <c r="D211">
        <v>5.6635999999999997</v>
      </c>
    </row>
    <row r="212" spans="1:4" x14ac:dyDescent="0.25">
      <c r="A212" s="13">
        <v>36526</v>
      </c>
      <c r="B212" s="13">
        <f>DATE(LEFT(C212,4)*1,VLOOKUP(LOWER(RIGHT(C212,3)),CA_EU!$K$6:$L$17,2,0),1)</f>
        <v>36526</v>
      </c>
      <c r="C212" t="s">
        <v>375</v>
      </c>
      <c r="D212">
        <v>5.6985000000000001</v>
      </c>
    </row>
    <row r="213" spans="1:4" x14ac:dyDescent="0.25">
      <c r="A213" s="13">
        <v>36495</v>
      </c>
      <c r="B213" s="13">
        <f>DATE(LEFT(C213,4)*1,VLOOKUP(LOWER(RIGHT(C213,3)),CA_EU!$K$6:$L$17,2,0),1)</f>
        <v>36495</v>
      </c>
      <c r="C213" t="s">
        <v>374</v>
      </c>
      <c r="D213">
        <v>5.3044000000000002</v>
      </c>
    </row>
    <row r="214" spans="1:4" x14ac:dyDescent="0.25">
      <c r="A214" s="13">
        <v>36465</v>
      </c>
      <c r="B214" s="13">
        <f>DATE(LEFT(C214,4)*1,VLOOKUP(LOWER(RIGHT(C214,3)),CA_EU!$K$6:$L$17,2,0),1)</f>
        <v>36465</v>
      </c>
      <c r="C214" t="s">
        <v>373</v>
      </c>
      <c r="D214">
        <v>5.1841999999999997</v>
      </c>
    </row>
    <row r="215" spans="1:4" x14ac:dyDescent="0.25">
      <c r="A215" s="13">
        <v>36434</v>
      </c>
      <c r="B215" s="13">
        <f>DATE(LEFT(C215,4)*1,VLOOKUP(LOWER(RIGHT(C215,3)),CA_EU!$K$6:$L$17,2,0),1)</f>
        <v>36434</v>
      </c>
      <c r="C215" t="s">
        <v>372</v>
      </c>
      <c r="D215">
        <v>5.4715999999999996</v>
      </c>
    </row>
    <row r="216" spans="1:4" x14ac:dyDescent="0.25">
      <c r="A216" s="13">
        <v>36404</v>
      </c>
      <c r="B216" s="13">
        <f>DATE(LEFT(C216,4)*1,VLOOKUP(LOWER(RIGHT(C216,3)),CA_EU!$K$6:$L$17,2,0),1)</f>
        <v>36404</v>
      </c>
      <c r="C216" t="s">
        <v>371</v>
      </c>
      <c r="D216">
        <v>5.2352999999999996</v>
      </c>
    </row>
    <row r="217" spans="1:4" x14ac:dyDescent="0.25">
      <c r="A217" s="13">
        <v>36373</v>
      </c>
      <c r="B217" s="13">
        <f>DATE(LEFT(C217,4)*1,VLOOKUP(LOWER(RIGHT(C217,3)),CA_EU!$K$6:$L$17,2,0),1)</f>
        <v>36373</v>
      </c>
      <c r="C217" t="s">
        <v>370</v>
      </c>
      <c r="D217">
        <v>5.0606</v>
      </c>
    </row>
    <row r="218" spans="1:4" x14ac:dyDescent="0.25">
      <c r="A218" s="13">
        <v>36342</v>
      </c>
      <c r="B218" s="13">
        <f>DATE(LEFT(C218,4)*1,VLOOKUP(LOWER(RIGHT(C218,3)),CA_EU!$K$6:$L$17,2,0),1)</f>
        <v>36342</v>
      </c>
      <c r="C218" t="s">
        <v>369</v>
      </c>
      <c r="D218">
        <v>4.8562000000000003</v>
      </c>
    </row>
    <row r="219" spans="1:4" x14ac:dyDescent="0.25">
      <c r="A219" s="13">
        <v>36312</v>
      </c>
      <c r="B219" s="13">
        <f>DATE(LEFT(C219,4)*1,VLOOKUP(LOWER(RIGHT(C219,3)),CA_EU!$K$6:$L$17,2,0),1)</f>
        <v>36312</v>
      </c>
      <c r="C219" t="s">
        <v>368</v>
      </c>
      <c r="D219">
        <v>4.5266999999999999</v>
      </c>
    </row>
    <row r="220" spans="1:4" x14ac:dyDescent="0.25">
      <c r="A220" s="13">
        <v>36281</v>
      </c>
      <c r="B220" s="13">
        <f>DATE(LEFT(C220,4)*1,VLOOKUP(LOWER(RIGHT(C220,3)),CA_EU!$K$6:$L$17,2,0),1)</f>
        <v>36281</v>
      </c>
      <c r="C220" t="s">
        <v>367</v>
      </c>
      <c r="D220">
        <v>4.2049000000000003</v>
      </c>
    </row>
    <row r="221" spans="1:4" x14ac:dyDescent="0.25">
      <c r="A221" s="13">
        <v>36251</v>
      </c>
      <c r="B221" s="13">
        <f>DATE(LEFT(C221,4)*1,VLOOKUP(LOWER(RIGHT(C221,3)),CA_EU!$K$6:$L$17,2,0),1)</f>
        <v>36251</v>
      </c>
      <c r="C221" t="s">
        <v>366</v>
      </c>
      <c r="D221">
        <v>4.0407000000000002</v>
      </c>
    </row>
    <row r="222" spans="1:4" x14ac:dyDescent="0.25">
      <c r="A222" s="13">
        <v>36220</v>
      </c>
      <c r="B222" s="13">
        <f>DATE(LEFT(C222,4)*1,VLOOKUP(LOWER(RIGHT(C222,3)),CA_EU!$K$6:$L$17,2,0),1)</f>
        <v>36220</v>
      </c>
      <c r="C222" t="s">
        <v>365</v>
      </c>
      <c r="D222">
        <v>4.181</v>
      </c>
    </row>
    <row r="223" spans="1:4" x14ac:dyDescent="0.25">
      <c r="A223" s="13">
        <v>36192</v>
      </c>
      <c r="B223" s="13">
        <f>DATE(LEFT(C223,4)*1,VLOOKUP(LOWER(RIGHT(C223,3)),CA_EU!$K$6:$L$17,2,0),1)</f>
        <v>36192</v>
      </c>
      <c r="C223" t="s">
        <v>364</v>
      </c>
      <c r="D223">
        <v>3.9742000000000002</v>
      </c>
    </row>
    <row r="224" spans="1:4" x14ac:dyDescent="0.25">
      <c r="C224" t="s">
        <v>363</v>
      </c>
      <c r="D224">
        <v>3.8220000000000001</v>
      </c>
    </row>
    <row r="225" spans="3:4" x14ac:dyDescent="0.25">
      <c r="C225" t="s">
        <v>362</v>
      </c>
      <c r="D225">
        <v>3.95</v>
      </c>
    </row>
    <row r="226" spans="3:4" x14ac:dyDescent="0.25">
      <c r="C226" t="s">
        <v>361</v>
      </c>
      <c r="D226">
        <v>4.24</v>
      </c>
    </row>
    <row r="227" spans="3:4" x14ac:dyDescent="0.25">
      <c r="C227" t="s">
        <v>360</v>
      </c>
      <c r="D227">
        <v>4.25</v>
      </c>
    </row>
    <row r="228" spans="3:4" x14ac:dyDescent="0.25">
      <c r="C228" t="s">
        <v>359</v>
      </c>
      <c r="D228">
        <v>4.2699999999999996</v>
      </c>
    </row>
    <row r="229" spans="3:4" x14ac:dyDescent="0.25">
      <c r="C229" t="s">
        <v>358</v>
      </c>
      <c r="D229">
        <v>4.59</v>
      </c>
    </row>
    <row r="230" spans="3:4" x14ac:dyDescent="0.25">
      <c r="C230" t="s">
        <v>357</v>
      </c>
      <c r="D230">
        <v>4.82</v>
      </c>
    </row>
    <row r="231" spans="3:4" x14ac:dyDescent="0.25">
      <c r="C231" t="s">
        <v>356</v>
      </c>
      <c r="D231">
        <v>4.91</v>
      </c>
    </row>
    <row r="232" spans="3:4" x14ac:dyDescent="0.25">
      <c r="C232" t="s">
        <v>355</v>
      </c>
      <c r="D232">
        <v>5.0599999999999996</v>
      </c>
    </row>
    <row r="233" spans="3:4" x14ac:dyDescent="0.25">
      <c r="C233" t="s">
        <v>354</v>
      </c>
      <c r="D233">
        <v>5</v>
      </c>
    </row>
    <row r="234" spans="3:4" x14ac:dyDescent="0.25">
      <c r="C234" t="s">
        <v>353</v>
      </c>
      <c r="D234">
        <v>5.01</v>
      </c>
    </row>
    <row r="235" spans="3:4" x14ac:dyDescent="0.25">
      <c r="C235" t="s">
        <v>352</v>
      </c>
      <c r="D235">
        <v>5.12</v>
      </c>
    </row>
    <row r="236" spans="3:4" x14ac:dyDescent="0.25">
      <c r="C236" t="s">
        <v>351</v>
      </c>
      <c r="D236">
        <v>5.22</v>
      </c>
    </row>
    <row r="237" spans="3:4" x14ac:dyDescent="0.25">
      <c r="C237" t="s">
        <v>350</v>
      </c>
      <c r="D237">
        <v>5.46</v>
      </c>
    </row>
    <row r="238" spans="3:4" x14ac:dyDescent="0.25">
      <c r="C238" t="s">
        <v>349</v>
      </c>
      <c r="D238">
        <v>5.59</v>
      </c>
    </row>
    <row r="239" spans="3:4" x14ac:dyDescent="0.25">
      <c r="C239" t="s">
        <v>348</v>
      </c>
      <c r="D239">
        <v>5.75</v>
      </c>
    </row>
    <row r="240" spans="3:4" x14ac:dyDescent="0.25">
      <c r="C240" t="s">
        <v>347</v>
      </c>
      <c r="D240">
        <v>5.66</v>
      </c>
    </row>
    <row r="241" spans="3:4" x14ac:dyDescent="0.25">
      <c r="C241" t="s">
        <v>346</v>
      </c>
      <c r="D241">
        <v>5.94</v>
      </c>
    </row>
    <row r="242" spans="3:4" x14ac:dyDescent="0.25">
      <c r="C242" t="s">
        <v>345</v>
      </c>
      <c r="D242">
        <v>5.83</v>
      </c>
    </row>
    <row r="243" spans="3:4" x14ac:dyDescent="0.25">
      <c r="C243" t="s">
        <v>344</v>
      </c>
      <c r="D243">
        <v>6.09</v>
      </c>
    </row>
    <row r="244" spans="3:4" x14ac:dyDescent="0.25">
      <c r="C244" t="s">
        <v>343</v>
      </c>
      <c r="D244">
        <v>6.18</v>
      </c>
    </row>
    <row r="245" spans="3:4" x14ac:dyDescent="0.25">
      <c r="C245" t="s">
        <v>342</v>
      </c>
      <c r="D245">
        <v>6.39</v>
      </c>
    </row>
    <row r="246" spans="3:4" x14ac:dyDescent="0.25">
      <c r="C246" t="s">
        <v>341</v>
      </c>
      <c r="D246">
        <v>6.32</v>
      </c>
    </row>
    <row r="247" spans="3:4" x14ac:dyDescent="0.25">
      <c r="C247" t="s">
        <v>340</v>
      </c>
      <c r="D247">
        <v>6.06</v>
      </c>
    </row>
    <row r="248" spans="3:4" x14ac:dyDescent="0.25">
      <c r="C248" t="s">
        <v>339</v>
      </c>
      <c r="D248">
        <v>6.23</v>
      </c>
    </row>
    <row r="249" spans="3:4" x14ac:dyDescent="0.25">
      <c r="C249" t="s">
        <v>338</v>
      </c>
      <c r="D249">
        <v>6.31</v>
      </c>
    </row>
    <row r="250" spans="3:4" x14ac:dyDescent="0.25">
      <c r="C250" t="s">
        <v>337</v>
      </c>
      <c r="D250">
        <v>6.43</v>
      </c>
    </row>
    <row r="251" spans="3:4" x14ac:dyDescent="0.25">
      <c r="C251" t="s">
        <v>336</v>
      </c>
      <c r="D251">
        <v>6.68</v>
      </c>
    </row>
    <row r="252" spans="3:4" x14ac:dyDescent="0.25">
      <c r="C252" t="s">
        <v>335</v>
      </c>
      <c r="D252">
        <v>7.13</v>
      </c>
    </row>
    <row r="253" spans="3:4" x14ac:dyDescent="0.25">
      <c r="C253" t="s">
        <v>334</v>
      </c>
      <c r="D253">
        <v>7.31</v>
      </c>
    </row>
    <row r="254" spans="3:4" x14ac:dyDescent="0.25">
      <c r="C254" t="s">
        <v>333</v>
      </c>
      <c r="D254">
        <v>7.39</v>
      </c>
    </row>
    <row r="255" spans="3:4" x14ac:dyDescent="0.25">
      <c r="C255" t="s">
        <v>332</v>
      </c>
      <c r="D255">
        <v>7.51</v>
      </c>
    </row>
    <row r="256" spans="3:4" x14ac:dyDescent="0.25">
      <c r="C256" t="s">
        <v>331</v>
      </c>
      <c r="D256">
        <v>7.48</v>
      </c>
    </row>
    <row r="257" spans="3:4" x14ac:dyDescent="0.25">
      <c r="C257" t="s">
        <v>330</v>
      </c>
      <c r="D257">
        <v>7.62</v>
      </c>
    </row>
    <row r="258" spans="3:4" x14ac:dyDescent="0.25">
      <c r="C258" t="s">
        <v>329</v>
      </c>
      <c r="D258">
        <v>7.83</v>
      </c>
    </row>
    <row r="259" spans="3:4" x14ac:dyDescent="0.25">
      <c r="C259" t="s">
        <v>328</v>
      </c>
      <c r="D259">
        <v>7.66</v>
      </c>
    </row>
    <row r="260" spans="3:4" x14ac:dyDescent="0.25">
      <c r="C260" t="s">
        <v>327</v>
      </c>
      <c r="D260">
        <v>7.44</v>
      </c>
    </row>
    <row r="261" spans="3:4" x14ac:dyDescent="0.25">
      <c r="C261" t="s">
        <v>326</v>
      </c>
      <c r="D261">
        <v>7.82</v>
      </c>
    </row>
    <row r="262" spans="3:4" x14ac:dyDescent="0.25">
      <c r="C262" t="s">
        <v>325</v>
      </c>
      <c r="D262">
        <v>8.16</v>
      </c>
    </row>
    <row r="263" spans="3:4" x14ac:dyDescent="0.25">
      <c r="C263" t="s">
        <v>324</v>
      </c>
      <c r="D263">
        <v>8.48</v>
      </c>
    </row>
    <row r="264" spans="3:4" x14ac:dyDescent="0.25">
      <c r="C264" t="s">
        <v>323</v>
      </c>
      <c r="D264">
        <v>8.36</v>
      </c>
    </row>
    <row r="265" spans="3:4" x14ac:dyDescent="0.25">
      <c r="C265" t="s">
        <v>322</v>
      </c>
      <c r="D265">
        <v>8.4700000000000006</v>
      </c>
    </row>
    <row r="266" spans="3:4" x14ac:dyDescent="0.25">
      <c r="C266" t="s">
        <v>321</v>
      </c>
      <c r="D266">
        <v>8.7100000000000009</v>
      </c>
    </row>
    <row r="267" spans="3:4" x14ac:dyDescent="0.25">
      <c r="C267" t="s">
        <v>320</v>
      </c>
      <c r="D267">
        <v>8.75</v>
      </c>
    </row>
    <row r="268" spans="3:4" x14ac:dyDescent="0.25">
      <c r="C268" t="s">
        <v>319</v>
      </c>
      <c r="D268">
        <v>8.7799999999999994</v>
      </c>
    </row>
    <row r="269" spans="3:4" x14ac:dyDescent="0.25">
      <c r="C269" t="s">
        <v>318</v>
      </c>
      <c r="D269">
        <v>9.26</v>
      </c>
    </row>
    <row r="270" spans="3:4" x14ac:dyDescent="0.25">
      <c r="C270" t="s">
        <v>317</v>
      </c>
      <c r="D270">
        <v>9.43</v>
      </c>
    </row>
    <row r="271" spans="3:4" x14ac:dyDescent="0.25">
      <c r="C271" t="s">
        <v>316</v>
      </c>
      <c r="D271">
        <v>9.19</v>
      </c>
    </row>
    <row r="272" spans="3:4" x14ac:dyDescent="0.25">
      <c r="C272" t="s">
        <v>315</v>
      </c>
      <c r="D272">
        <v>9.34</v>
      </c>
    </row>
    <row r="273" spans="3:4" x14ac:dyDescent="0.25">
      <c r="C273" t="s">
        <v>314</v>
      </c>
      <c r="D273">
        <v>9.14</v>
      </c>
    </row>
    <row r="274" spans="3:4" x14ac:dyDescent="0.25">
      <c r="C274" t="s">
        <v>313</v>
      </c>
      <c r="D274">
        <v>9.1199999999999992</v>
      </c>
    </row>
    <row r="275" spans="3:4" x14ac:dyDescent="0.25">
      <c r="C275" t="s">
        <v>312</v>
      </c>
      <c r="D275">
        <v>9.16</v>
      </c>
    </row>
    <row r="276" spans="3:4" x14ac:dyDescent="0.25">
      <c r="C276" t="s">
        <v>311</v>
      </c>
      <c r="D276">
        <v>9.1199999999999992</v>
      </c>
    </row>
    <row r="277" spans="3:4" x14ac:dyDescent="0.25">
      <c r="C277" t="s">
        <v>310</v>
      </c>
      <c r="D277">
        <v>8.68</v>
      </c>
    </row>
    <row r="278" spans="3:4" x14ac:dyDescent="0.25">
      <c r="C278" t="s">
        <v>309</v>
      </c>
      <c r="D278">
        <v>8.39</v>
      </c>
    </row>
    <row r="279" spans="3:4" x14ac:dyDescent="0.25">
      <c r="C279" t="s">
        <v>308</v>
      </c>
      <c r="D279">
        <v>8.3699999999999992</v>
      </c>
    </row>
    <row r="280" spans="3:4" x14ac:dyDescent="0.25">
      <c r="C280" t="s">
        <v>307</v>
      </c>
      <c r="D280">
        <v>7.75</v>
      </c>
    </row>
    <row r="281" spans="3:4" x14ac:dyDescent="0.25">
      <c r="C281" t="s">
        <v>306</v>
      </c>
      <c r="D281">
        <v>7.46</v>
      </c>
    </row>
    <row r="282" spans="3:4" x14ac:dyDescent="0.25">
      <c r="C282" t="s">
        <v>305</v>
      </c>
      <c r="D282">
        <v>7.35</v>
      </c>
    </row>
    <row r="283" spans="3:4" x14ac:dyDescent="0.25">
      <c r="C283" t="s">
        <v>304</v>
      </c>
      <c r="D283">
        <v>6.88</v>
      </c>
    </row>
    <row r="284" spans="3:4" x14ac:dyDescent="0.25">
      <c r="C284" t="s">
        <v>303</v>
      </c>
      <c r="D284">
        <v>6.69</v>
      </c>
    </row>
    <row r="285" spans="3:4" x14ac:dyDescent="0.25">
      <c r="C285" t="s">
        <v>302</v>
      </c>
      <c r="D285">
        <v>7.1852999999999998</v>
      </c>
    </row>
    <row r="286" spans="3:4" x14ac:dyDescent="0.25">
      <c r="C286" t="s">
        <v>301</v>
      </c>
      <c r="D286">
        <v>7.3806000000000003</v>
      </c>
    </row>
    <row r="287" spans="3:4" x14ac:dyDescent="0.25">
      <c r="C287" t="s">
        <v>300</v>
      </c>
      <c r="D287">
        <v>7.3615000000000004</v>
      </c>
    </row>
    <row r="288" spans="3:4" x14ac:dyDescent="0.25">
      <c r="C288" t="s">
        <v>299</v>
      </c>
      <c r="D288">
        <v>7.6120000000000001</v>
      </c>
    </row>
    <row r="289" spans="3:4" x14ac:dyDescent="0.25">
      <c r="C289" t="s">
        <v>298</v>
      </c>
      <c r="D289">
        <v>7.9196999999999997</v>
      </c>
    </row>
    <row r="290" spans="3:4" x14ac:dyDescent="0.25">
      <c r="C290" t="s">
        <v>297</v>
      </c>
      <c r="D290">
        <v>8.4017999999999997</v>
      </c>
    </row>
    <row r="291" spans="3:4" x14ac:dyDescent="0.25">
      <c r="C291" t="s">
        <v>296</v>
      </c>
      <c r="D291">
        <v>8.7796000000000003</v>
      </c>
    </row>
    <row r="292" spans="3:4" x14ac:dyDescent="0.25">
      <c r="C292" t="s">
        <v>295</v>
      </c>
      <c r="D292">
        <v>9.0422999999999991</v>
      </c>
    </row>
    <row r="293" spans="3:4" x14ac:dyDescent="0.25">
      <c r="C293" t="s">
        <v>294</v>
      </c>
      <c r="D293">
        <v>9.1559000000000008</v>
      </c>
    </row>
    <row r="294" spans="3:4" x14ac:dyDescent="0.25">
      <c r="C294" t="s">
        <v>293</v>
      </c>
      <c r="D294">
        <v>9.1457999999999995</v>
      </c>
    </row>
    <row r="295" spans="3:4" x14ac:dyDescent="0.25">
      <c r="C295" t="s">
        <v>292</v>
      </c>
      <c r="D295">
        <v>9.4030000000000005</v>
      </c>
    </row>
    <row r="296" spans="3:4" x14ac:dyDescent="0.25">
      <c r="C296" t="s">
        <v>291</v>
      </c>
      <c r="D296">
        <v>9.7027000000000001</v>
      </c>
    </row>
    <row r="297" spans="3:4" x14ac:dyDescent="0.25">
      <c r="C297" t="s">
        <v>290</v>
      </c>
      <c r="D297">
        <v>9.9328000000000003</v>
      </c>
    </row>
    <row r="298" spans="3:4" x14ac:dyDescent="0.25">
      <c r="C298" t="s">
        <v>289</v>
      </c>
      <c r="D298">
        <v>9.8812999999999995</v>
      </c>
    </row>
    <row r="299" spans="3:4" x14ac:dyDescent="0.25">
      <c r="C299" t="s">
        <v>288</v>
      </c>
      <c r="D299">
        <v>10.224500000000001</v>
      </c>
    </row>
    <row r="300" spans="3:4" x14ac:dyDescent="0.25">
      <c r="C300" t="s">
        <v>287</v>
      </c>
      <c r="D300">
        <v>10.0219</v>
      </c>
    </row>
    <row r="301" spans="3:4" x14ac:dyDescent="0.25">
      <c r="C301" t="s">
        <v>286</v>
      </c>
      <c r="D301">
        <v>10.1014</v>
      </c>
    </row>
    <row r="302" spans="3:4" x14ac:dyDescent="0.25">
      <c r="C302" t="s">
        <v>285</v>
      </c>
      <c r="D302">
        <v>10.033099999999999</v>
      </c>
    </row>
    <row r="303" spans="3:4" x14ac:dyDescent="0.25">
      <c r="C303" t="s">
        <v>284</v>
      </c>
      <c r="D303">
        <v>9.8254000000000001</v>
      </c>
    </row>
    <row r="304" spans="3:4" x14ac:dyDescent="0.25">
      <c r="C304" t="s">
        <v>283</v>
      </c>
      <c r="D304">
        <v>9.5797000000000008</v>
      </c>
    </row>
    <row r="305" spans="3:4" x14ac:dyDescent="0.25">
      <c r="C305" t="s">
        <v>282</v>
      </c>
      <c r="D305">
        <v>9.6231000000000009</v>
      </c>
    </row>
    <row r="306" spans="3:4" x14ac:dyDescent="0.25">
      <c r="C306" t="s">
        <v>281</v>
      </c>
      <c r="D306">
        <v>9.5812000000000008</v>
      </c>
    </row>
    <row r="307" spans="3:4" x14ac:dyDescent="0.25">
      <c r="C307" t="s">
        <v>280</v>
      </c>
      <c r="D307">
        <v>9.5470000000000006</v>
      </c>
    </row>
    <row r="308" spans="3:4" x14ac:dyDescent="0.25">
      <c r="C308" t="s">
        <v>279</v>
      </c>
      <c r="D308">
        <v>9.6113999999999997</v>
      </c>
    </row>
    <row r="309" spans="3:4" x14ac:dyDescent="0.25">
      <c r="C309" t="s">
        <v>278</v>
      </c>
      <c r="D309">
        <v>9.8923000000000005</v>
      </c>
    </row>
    <row r="310" spans="3:4" x14ac:dyDescent="0.25">
      <c r="C310" t="s">
        <v>277</v>
      </c>
      <c r="D310">
        <v>9.9183000000000003</v>
      </c>
    </row>
    <row r="311" spans="3:4" x14ac:dyDescent="0.25">
      <c r="C311" t="s">
        <v>276</v>
      </c>
      <c r="D311">
        <v>9.8719000000000001</v>
      </c>
    </row>
    <row r="312" spans="3:4" x14ac:dyDescent="0.25">
      <c r="C312" t="s">
        <v>275</v>
      </c>
      <c r="D312">
        <v>10.0021</v>
      </c>
    </row>
    <row r="313" spans="3:4" x14ac:dyDescent="0.25">
      <c r="C313" t="s">
        <v>274</v>
      </c>
      <c r="D313">
        <v>10.201700000000001</v>
      </c>
    </row>
    <row r="314" spans="3:4" x14ac:dyDescent="0.25">
      <c r="C314" t="s">
        <v>273</v>
      </c>
      <c r="D314">
        <v>10.224600000000001</v>
      </c>
    </row>
    <row r="315" spans="3:4" x14ac:dyDescent="0.25">
      <c r="C315" t="s">
        <v>272</v>
      </c>
      <c r="D315">
        <v>10.0527</v>
      </c>
    </row>
    <row r="316" spans="3:4" x14ac:dyDescent="0.25">
      <c r="C316" t="s">
        <v>271</v>
      </c>
      <c r="D316">
        <v>9.9855</v>
      </c>
    </row>
    <row r="317" spans="3:4" x14ac:dyDescent="0.25">
      <c r="C317" t="s">
        <v>270</v>
      </c>
      <c r="D317">
        <v>10.1174</v>
      </c>
    </row>
    <row r="318" spans="3:4" x14ac:dyDescent="0.25">
      <c r="C318" t="s">
        <v>269</v>
      </c>
      <c r="D318">
        <v>10.3725</v>
      </c>
    </row>
    <row r="319" spans="3:4" x14ac:dyDescent="0.25">
      <c r="C319" t="s">
        <v>268</v>
      </c>
      <c r="D319">
        <v>10.4413</v>
      </c>
    </row>
    <row r="320" spans="3:4" x14ac:dyDescent="0.25">
      <c r="C320" t="s">
        <v>267</v>
      </c>
      <c r="D320">
        <v>10.844900000000001</v>
      </c>
    </row>
    <row r="321" spans="3:4" x14ac:dyDescent="0.25">
      <c r="C321" t="s">
        <v>266</v>
      </c>
      <c r="D321">
        <v>10.8649</v>
      </c>
    </row>
    <row r="322" spans="3:4" x14ac:dyDescent="0.25">
      <c r="C322" t="s">
        <v>265</v>
      </c>
      <c r="D322">
        <v>10.9892</v>
      </c>
    </row>
    <row r="323" spans="3:4" x14ac:dyDescent="0.25">
      <c r="C323" t="s">
        <v>264</v>
      </c>
      <c r="D323">
        <v>11.079000000000001</v>
      </c>
    </row>
    <row r="324" spans="3:4" x14ac:dyDescent="0.25">
      <c r="C324" t="s">
        <v>263</v>
      </c>
      <c r="D324">
        <v>11.1356</v>
      </c>
    </row>
    <row r="325" spans="3:4" x14ac:dyDescent="0.25">
      <c r="C325" t="s">
        <v>262</v>
      </c>
      <c r="D325">
        <v>10.956899999999999</v>
      </c>
    </row>
    <row r="326" spans="3:4" x14ac:dyDescent="0.25">
      <c r="C326" t="s">
        <v>261</v>
      </c>
      <c r="D326">
        <v>10.567299999999999</v>
      </c>
    </row>
    <row r="327" spans="3:4" x14ac:dyDescent="0.25">
      <c r="C327" t="s">
        <v>260</v>
      </c>
      <c r="D327">
        <v>10.706300000000001</v>
      </c>
    </row>
    <row r="328" spans="3:4" x14ac:dyDescent="0.25">
      <c r="C328" t="s">
        <v>259</v>
      </c>
      <c r="D328">
        <v>10.7959</v>
      </c>
    </row>
    <row r="329" spans="3:4" x14ac:dyDescent="0.25">
      <c r="C329" t="s">
        <v>258</v>
      </c>
      <c r="D329">
        <v>10.8743</v>
      </c>
    </row>
    <row r="330" spans="3:4" x14ac:dyDescent="0.25">
      <c r="C330" t="s">
        <v>257</v>
      </c>
      <c r="D330">
        <v>11.0549</v>
      </c>
    </row>
    <row r="331" spans="3:4" x14ac:dyDescent="0.25">
      <c r="C331" t="s">
        <v>256</v>
      </c>
      <c r="D331">
        <v>10.920500000000001</v>
      </c>
    </row>
    <row r="332" spans="3:4" x14ac:dyDescent="0.25">
      <c r="C332" t="s">
        <v>255</v>
      </c>
      <c r="D332">
        <v>10.450200000000001</v>
      </c>
    </row>
    <row r="333" spans="3:4" x14ac:dyDescent="0.25">
      <c r="C333" t="s">
        <v>254</v>
      </c>
      <c r="D333">
        <v>10.237299999999999</v>
      </c>
    </row>
    <row r="334" spans="3:4" x14ac:dyDescent="0.25">
      <c r="C334" t="s">
        <v>253</v>
      </c>
      <c r="D334">
        <v>10.154299999999999</v>
      </c>
    </row>
    <row r="335" spans="3:4" x14ac:dyDescent="0.25">
      <c r="C335" t="s">
        <v>252</v>
      </c>
      <c r="D335">
        <v>9.8684999999999992</v>
      </c>
    </row>
    <row r="336" spans="3:4" x14ac:dyDescent="0.25">
      <c r="C336" t="s">
        <v>251</v>
      </c>
      <c r="D336">
        <v>9.6913999999999998</v>
      </c>
    </row>
    <row r="337" spans="3:4" x14ac:dyDescent="0.25">
      <c r="C337" t="s">
        <v>250</v>
      </c>
      <c r="D337">
        <v>9.5374999999999996</v>
      </c>
    </row>
    <row r="338" spans="3:4" x14ac:dyDescent="0.25">
      <c r="C338" t="s">
        <v>249</v>
      </c>
      <c r="D338">
        <v>9.5853999999999999</v>
      </c>
    </row>
    <row r="339" spans="3:4" x14ac:dyDescent="0.25">
      <c r="C339" t="s">
        <v>248</v>
      </c>
      <c r="D339">
        <v>9.6036999999999999</v>
      </c>
    </row>
    <row r="340" spans="3:4" x14ac:dyDescent="0.25">
      <c r="C340" t="s">
        <v>247</v>
      </c>
      <c r="D340">
        <v>9.6816999999999993</v>
      </c>
    </row>
    <row r="341" spans="3:4" x14ac:dyDescent="0.25">
      <c r="C341" t="s">
        <v>246</v>
      </c>
      <c r="D341">
        <v>9.5960000000000001</v>
      </c>
    </row>
    <row r="342" spans="3:4" x14ac:dyDescent="0.25">
      <c r="C342" t="s">
        <v>245</v>
      </c>
      <c r="D342">
        <v>9.6448</v>
      </c>
    </row>
    <row r="343" spans="3:4" x14ac:dyDescent="0.25">
      <c r="C343" t="s">
        <v>244</v>
      </c>
      <c r="D343">
        <v>9.4055999999999997</v>
      </c>
    </row>
    <row r="344" spans="3:4" x14ac:dyDescent="0.25">
      <c r="C344" t="s">
        <v>243</v>
      </c>
      <c r="D344">
        <v>9.1623000000000001</v>
      </c>
    </row>
    <row r="345" spans="3:4" x14ac:dyDescent="0.25">
      <c r="C345" t="s">
        <v>242</v>
      </c>
      <c r="D345">
        <v>9.0858000000000008</v>
      </c>
    </row>
    <row r="346" spans="3:4" x14ac:dyDescent="0.25">
      <c r="C346" t="s">
        <v>241</v>
      </c>
      <c r="D346">
        <v>8.93</v>
      </c>
    </row>
    <row r="347" spans="3:4" x14ac:dyDescent="0.25">
      <c r="C347" t="s">
        <v>240</v>
      </c>
      <c r="D347">
        <v>8.9262999999999995</v>
      </c>
    </row>
    <row r="348" spans="3:4" x14ac:dyDescent="0.25">
      <c r="C348" t="s">
        <v>239</v>
      </c>
      <c r="D348">
        <v>9.0437999999999992</v>
      </c>
    </row>
    <row r="349" spans="3:4" x14ac:dyDescent="0.25">
      <c r="C349" t="s">
        <v>238</v>
      </c>
      <c r="D349">
        <v>9.0869999999999997</v>
      </c>
    </row>
    <row r="350" spans="3:4" x14ac:dyDescent="0.25">
      <c r="C350" t="s">
        <v>237</v>
      </c>
      <c r="D350">
        <v>8.9715000000000007</v>
      </c>
    </row>
    <row r="351" spans="3:4" x14ac:dyDescent="0.25">
      <c r="C351" t="s">
        <v>236</v>
      </c>
      <c r="D351">
        <v>8.8583999999999996</v>
      </c>
    </row>
    <row r="352" spans="3:4" x14ac:dyDescent="0.25">
      <c r="C352" t="s">
        <v>235</v>
      </c>
      <c r="D352">
        <v>8.9673999999999996</v>
      </c>
    </row>
    <row r="353" spans="3:4" x14ac:dyDescent="0.25">
      <c r="C353" t="s">
        <v>234</v>
      </c>
      <c r="D353">
        <v>8.8230000000000004</v>
      </c>
    </row>
    <row r="354" spans="3:4" x14ac:dyDescent="0.25">
      <c r="C354" t="s">
        <v>233</v>
      </c>
      <c r="D354">
        <v>8.8356999999999992</v>
      </c>
    </row>
    <row r="355" spans="3:4" x14ac:dyDescent="0.25">
      <c r="C355" t="s">
        <v>232</v>
      </c>
      <c r="D355">
        <v>8.9185999999999996</v>
      </c>
    </row>
    <row r="356" spans="3:4" x14ac:dyDescent="0.25">
      <c r="C356" t="s">
        <v>231</v>
      </c>
      <c r="D356">
        <v>9.2041000000000004</v>
      </c>
    </row>
    <row r="357" spans="3:4" x14ac:dyDescent="0.25">
      <c r="C357" t="s">
        <v>230</v>
      </c>
      <c r="D357">
        <v>9.3506</v>
      </c>
    </row>
    <row r="358" spans="3:4" x14ac:dyDescent="0.25">
      <c r="C358" t="s">
        <v>229</v>
      </c>
      <c r="D358">
        <v>9.4946999999999999</v>
      </c>
    </row>
    <row r="359" spans="3:4" x14ac:dyDescent="0.25">
      <c r="C359" t="s">
        <v>228</v>
      </c>
      <c r="D359">
        <v>9.9949999999999992</v>
      </c>
    </row>
    <row r="360" spans="3:4" x14ac:dyDescent="0.25">
      <c r="C360" t="s">
        <v>227</v>
      </c>
      <c r="D360">
        <v>9.7306000000000008</v>
      </c>
    </row>
    <row r="361" spans="3:4" x14ac:dyDescent="0.25">
      <c r="C361" t="s">
        <v>226</v>
      </c>
      <c r="D361">
        <v>9.5074000000000005</v>
      </c>
    </row>
    <row r="362" spans="3:4" x14ac:dyDescent="0.25">
      <c r="C362" t="s">
        <v>225</v>
      </c>
      <c r="D362">
        <v>9.1784999999999997</v>
      </c>
    </row>
    <row r="363" spans="3:4" x14ac:dyDescent="0.25">
      <c r="C363" t="s">
        <v>224</v>
      </c>
      <c r="D363">
        <v>8.9001999999999999</v>
      </c>
    </row>
    <row r="364" spans="3:4" x14ac:dyDescent="0.25">
      <c r="C364" t="s">
        <v>223</v>
      </c>
      <c r="D364">
        <v>8.6778999999999993</v>
      </c>
    </row>
    <row r="365" spans="3:4" x14ac:dyDescent="0.25">
      <c r="C365" t="s">
        <v>222</v>
      </c>
      <c r="D365">
        <v>8.4888999999999992</v>
      </c>
    </row>
    <row r="366" spans="3:4" x14ac:dyDescent="0.25">
      <c r="C366" t="s">
        <v>221</v>
      </c>
      <c r="D366">
        <v>8.4579000000000004</v>
      </c>
    </row>
    <row r="367" spans="3:4" x14ac:dyDescent="0.25">
      <c r="C367" t="s">
        <v>220</v>
      </c>
      <c r="D367">
        <v>8.5029000000000003</v>
      </c>
    </row>
    <row r="368" spans="3:4" x14ac:dyDescent="0.25">
      <c r="C368" t="s">
        <v>219</v>
      </c>
      <c r="D368">
        <v>8.4528999999999996</v>
      </c>
    </row>
    <row r="369" spans="3:4" x14ac:dyDescent="0.25">
      <c r="C369" t="s">
        <v>218</v>
      </c>
      <c r="D369">
        <v>8.4673999999999996</v>
      </c>
    </row>
    <row r="370" spans="3:4" x14ac:dyDescent="0.25">
      <c r="C370" t="s">
        <v>217</v>
      </c>
      <c r="D370">
        <v>8.5350000000000001</v>
      </c>
    </row>
    <row r="371" spans="3:4" x14ac:dyDescent="0.25">
      <c r="C371" t="s">
        <v>216</v>
      </c>
      <c r="D371">
        <v>8.4164999999999992</v>
      </c>
    </row>
    <row r="372" spans="3:4" x14ac:dyDescent="0.25">
      <c r="C372" t="s">
        <v>215</v>
      </c>
      <c r="D372">
        <v>8.3278999999999996</v>
      </c>
    </row>
    <row r="373" spans="3:4" x14ac:dyDescent="0.25">
      <c r="C373" t="s">
        <v>214</v>
      </c>
      <c r="D373">
        <v>8.3521000000000001</v>
      </c>
    </row>
    <row r="374" spans="3:4" x14ac:dyDescent="0.25">
      <c r="C374" t="s">
        <v>213</v>
      </c>
      <c r="D374">
        <v>8.5312000000000001</v>
      </c>
    </row>
    <row r="375" spans="3:4" x14ac:dyDescent="0.25">
      <c r="C375" t="s">
        <v>212</v>
      </c>
      <c r="D375">
        <v>8.5497999999999994</v>
      </c>
    </row>
    <row r="376" spans="3:4" x14ac:dyDescent="0.25">
      <c r="C376" t="s">
        <v>211</v>
      </c>
      <c r="D376">
        <v>8.4784000000000006</v>
      </c>
    </row>
    <row r="377" spans="3:4" x14ac:dyDescent="0.25">
      <c r="C377" t="s">
        <v>210</v>
      </c>
      <c r="D377">
        <v>8.7662999999999993</v>
      </c>
    </row>
    <row r="378" spans="3:4" x14ac:dyDescent="0.25">
      <c r="C378" t="s">
        <v>209</v>
      </c>
      <c r="D378">
        <v>9.3950999999999993</v>
      </c>
    </row>
    <row r="379" spans="3:4" x14ac:dyDescent="0.25">
      <c r="C379" t="s">
        <v>208</v>
      </c>
      <c r="D379">
        <v>9.9428000000000001</v>
      </c>
    </row>
    <row r="380" spans="3:4" x14ac:dyDescent="0.25">
      <c r="C380" t="s">
        <v>207</v>
      </c>
      <c r="D380">
        <v>9.9611000000000001</v>
      </c>
    </row>
    <row r="381" spans="3:4" x14ac:dyDescent="0.25">
      <c r="C381" t="s">
        <v>206</v>
      </c>
      <c r="D381">
        <v>10.204700000000001</v>
      </c>
    </row>
    <row r="382" spans="3:4" x14ac:dyDescent="0.25">
      <c r="C382" t="s">
        <v>205</v>
      </c>
      <c r="D382">
        <v>10.2661</v>
      </c>
    </row>
    <row r="383" spans="3:4" x14ac:dyDescent="0.25">
      <c r="C383" t="s">
        <v>204</v>
      </c>
      <c r="D383">
        <v>10.4002</v>
      </c>
    </row>
    <row r="384" spans="3:4" x14ac:dyDescent="0.25">
      <c r="C384" t="s">
        <v>203</v>
      </c>
      <c r="D384">
        <v>10.537599999999999</v>
      </c>
    </row>
    <row r="385" spans="3:4" x14ac:dyDescent="0.25">
      <c r="C385" t="s">
        <v>202</v>
      </c>
      <c r="D385">
        <v>10.678000000000001</v>
      </c>
    </row>
    <row r="386" spans="3:4" x14ac:dyDescent="0.25">
      <c r="C386" t="s">
        <v>201</v>
      </c>
      <c r="D386">
        <v>10.7913</v>
      </c>
    </row>
    <row r="387" spans="3:4" x14ac:dyDescent="0.25">
      <c r="C387" t="s">
        <v>200</v>
      </c>
      <c r="D387">
        <v>10.8231</v>
      </c>
    </row>
    <row r="388" spans="3:4" x14ac:dyDescent="0.25">
      <c r="C388" t="s">
        <v>199</v>
      </c>
      <c r="D388">
        <v>10.850899999999999</v>
      </c>
    </row>
    <row r="389" spans="3:4" x14ac:dyDescent="0.25">
      <c r="C389" t="s">
        <v>198</v>
      </c>
      <c r="D389">
        <v>10.8583</v>
      </c>
    </row>
    <row r="390" spans="3:4" x14ac:dyDescent="0.25">
      <c r="C390" t="s">
        <v>197</v>
      </c>
      <c r="D390">
        <v>11.025499999999999</v>
      </c>
    </row>
    <row r="391" spans="3:4" x14ac:dyDescent="0.25">
      <c r="C391" t="s">
        <v>196</v>
      </c>
      <c r="D391">
        <v>10.9617</v>
      </c>
    </row>
    <row r="392" spans="3:4" x14ac:dyDescent="0.25">
      <c r="C392" t="s">
        <v>195</v>
      </c>
      <c r="D392">
        <v>10.855</v>
      </c>
    </row>
    <row r="393" spans="3:4" x14ac:dyDescent="0.25">
      <c r="C393" t="s">
        <v>194</v>
      </c>
      <c r="D393">
        <v>11.2049</v>
      </c>
    </row>
    <row r="394" spans="3:4" x14ac:dyDescent="0.25">
      <c r="C394" t="s">
        <v>193</v>
      </c>
      <c r="D394">
        <v>11.420299999999999</v>
      </c>
    </row>
    <row r="395" spans="3:4" x14ac:dyDescent="0.25">
      <c r="C395" t="s">
        <v>192</v>
      </c>
      <c r="D395">
        <v>11.6297</v>
      </c>
    </row>
    <row r="396" spans="3:4" x14ac:dyDescent="0.25">
      <c r="C396" t="s">
        <v>191</v>
      </c>
      <c r="D396">
        <v>12.0916</v>
      </c>
    </row>
    <row r="397" spans="3:4" x14ac:dyDescent="0.25">
      <c r="C397" t="s">
        <v>190</v>
      </c>
      <c r="D397">
        <v>12.207800000000001</v>
      </c>
    </row>
    <row r="398" spans="3:4" x14ac:dyDescent="0.25">
      <c r="C398" t="s">
        <v>189</v>
      </c>
      <c r="D398">
        <v>12.328099999999999</v>
      </c>
    </row>
    <row r="399" spans="3:4" x14ac:dyDescent="0.25">
      <c r="C399" t="s">
        <v>188</v>
      </c>
      <c r="D399">
        <v>12.4619</v>
      </c>
    </row>
    <row r="400" spans="3:4" x14ac:dyDescent="0.25">
      <c r="C400" t="s">
        <v>187</v>
      </c>
      <c r="D400">
        <v>12.5921</v>
      </c>
    </row>
    <row r="401" spans="3:4" x14ac:dyDescent="0.25">
      <c r="C401" t="s">
        <v>186</v>
      </c>
      <c r="D401">
        <v>12.463699999999999</v>
      </c>
    </row>
    <row r="402" spans="3:4" x14ac:dyDescent="0.25">
      <c r="C402" t="s">
        <v>185</v>
      </c>
      <c r="D402">
        <v>12.455</v>
      </c>
    </row>
    <row r="403" spans="3:4" x14ac:dyDescent="0.25">
      <c r="C403" t="s">
        <v>184</v>
      </c>
      <c r="D403">
        <v>12.5778</v>
      </c>
    </row>
    <row r="404" spans="3:4" x14ac:dyDescent="0.25">
      <c r="C404" t="s">
        <v>183</v>
      </c>
      <c r="D404">
        <v>12.7903</v>
      </c>
    </row>
    <row r="405" spans="3:4" x14ac:dyDescent="0.25">
      <c r="C405" t="s">
        <v>182</v>
      </c>
      <c r="D405">
        <v>12.9664</v>
      </c>
    </row>
    <row r="406" spans="3:4" x14ac:dyDescent="0.25">
      <c r="C406" t="s">
        <v>181</v>
      </c>
      <c r="D406">
        <v>13.1762</v>
      </c>
    </row>
    <row r="407" spans="3:4" x14ac:dyDescent="0.25">
      <c r="C407" t="s">
        <v>180</v>
      </c>
      <c r="D407">
        <v>13.1173</v>
      </c>
    </row>
    <row r="408" spans="3:4" x14ac:dyDescent="0.25">
      <c r="C408" t="s">
        <v>179</v>
      </c>
      <c r="D408">
        <v>13.200699999999999</v>
      </c>
    </row>
    <row r="409" spans="3:4" x14ac:dyDescent="0.25">
      <c r="C409" t="s">
        <v>178</v>
      </c>
      <c r="D409">
        <v>13.146000000000001</v>
      </c>
    </row>
    <row r="410" spans="3:4" x14ac:dyDescent="0.25">
      <c r="C410" t="s">
        <v>177</v>
      </c>
      <c r="D410">
        <v>13.045</v>
      </c>
    </row>
    <row r="411" spans="3:4" x14ac:dyDescent="0.25">
      <c r="C411" t="s">
        <v>176</v>
      </c>
      <c r="D411">
        <v>13.0909</v>
      </c>
    </row>
    <row r="412" spans="3:4" x14ac:dyDescent="0.25">
      <c r="C412" t="s">
        <v>175</v>
      </c>
      <c r="D412">
        <v>12.935</v>
      </c>
    </row>
    <row r="413" spans="3:4" x14ac:dyDescent="0.25">
      <c r="C413" t="s">
        <v>174</v>
      </c>
      <c r="D413">
        <v>12.7883</v>
      </c>
    </row>
    <row r="414" spans="3:4" x14ac:dyDescent="0.25">
      <c r="C414" t="s">
        <v>173</v>
      </c>
      <c r="D414">
        <v>12.827199999999999</v>
      </c>
    </row>
    <row r="415" spans="3:4" x14ac:dyDescent="0.25">
      <c r="C415" t="s">
        <v>172</v>
      </c>
      <c r="D415">
        <v>13.0497</v>
      </c>
    </row>
    <row r="416" spans="3:4" x14ac:dyDescent="0.25">
      <c r="C416" t="s">
        <v>171</v>
      </c>
      <c r="D416">
        <v>13.1128</v>
      </c>
    </row>
    <row r="417" spans="3:4" x14ac:dyDescent="0.25">
      <c r="C417" t="s">
        <v>170</v>
      </c>
      <c r="D417">
        <v>13.4026</v>
      </c>
    </row>
    <row r="418" spans="3:4" x14ac:dyDescent="0.25">
      <c r="C418" t="s">
        <v>169</v>
      </c>
      <c r="D418">
        <v>13.8141</v>
      </c>
    </row>
    <row r="419" spans="3:4" x14ac:dyDescent="0.25">
      <c r="C419" t="s">
        <v>168</v>
      </c>
      <c r="D419">
        <v>13.8124</v>
      </c>
    </row>
    <row r="420" spans="3:4" x14ac:dyDescent="0.25">
      <c r="C420" t="s">
        <v>167</v>
      </c>
      <c r="D420">
        <v>13.985099999999999</v>
      </c>
    </row>
    <row r="421" spans="3:4" x14ac:dyDescent="0.25">
      <c r="C421" t="s">
        <v>166</v>
      </c>
      <c r="D421">
        <v>14.229900000000001</v>
      </c>
    </row>
    <row r="422" spans="3:4" x14ac:dyDescent="0.25">
      <c r="C422" t="s">
        <v>165</v>
      </c>
      <c r="D422">
        <v>14.5892</v>
      </c>
    </row>
    <row r="423" spans="3:4" x14ac:dyDescent="0.25">
      <c r="C423" t="s">
        <v>164</v>
      </c>
      <c r="D423">
        <v>14.6425</v>
      </c>
    </row>
    <row r="424" spans="3:4" x14ac:dyDescent="0.25">
      <c r="C424" t="s">
        <v>163</v>
      </c>
      <c r="D424">
        <v>14.4346</v>
      </c>
    </row>
    <row r="425" spans="3:4" x14ac:dyDescent="0.25">
      <c r="C425" t="s">
        <v>162</v>
      </c>
      <c r="D425">
        <v>14.470800000000001</v>
      </c>
    </row>
    <row r="426" spans="3:4" x14ac:dyDescent="0.25">
      <c r="C426" t="s">
        <v>161</v>
      </c>
      <c r="D426">
        <v>14.610200000000001</v>
      </c>
    </row>
    <row r="427" spans="3:4" x14ac:dyDescent="0.25">
      <c r="C427" t="s">
        <v>160</v>
      </c>
      <c r="D427">
        <v>14.8963</v>
      </c>
    </row>
    <row r="428" spans="3:4" x14ac:dyDescent="0.25">
      <c r="C428" t="s">
        <v>159</v>
      </c>
      <c r="D428">
        <v>14.8468</v>
      </c>
    </row>
    <row r="429" spans="3:4" x14ac:dyDescent="0.25">
      <c r="C429" t="s">
        <v>158</v>
      </c>
      <c r="D429">
        <v>14.909599999999999</v>
      </c>
    </row>
    <row r="430" spans="3:4" x14ac:dyDescent="0.25">
      <c r="C430" t="s">
        <v>157</v>
      </c>
      <c r="D430">
        <v>15.198499999999999</v>
      </c>
    </row>
    <row r="431" spans="3:4" x14ac:dyDescent="0.25">
      <c r="C431" t="s">
        <v>156</v>
      </c>
      <c r="D431">
        <v>15.2037</v>
      </c>
    </row>
    <row r="432" spans="3:4" x14ac:dyDescent="0.25">
      <c r="C432" t="s">
        <v>155</v>
      </c>
      <c r="D432">
        <v>15.4353</v>
      </c>
    </row>
    <row r="433" spans="3:4" x14ac:dyDescent="0.25">
      <c r="C433" t="s">
        <v>154</v>
      </c>
      <c r="D433">
        <v>15.2041</v>
      </c>
    </row>
    <row r="434" spans="3:4" x14ac:dyDescent="0.25">
      <c r="C434" t="s">
        <v>153</v>
      </c>
      <c r="D434">
        <v>15.0344</v>
      </c>
    </row>
    <row r="435" spans="3:4" x14ac:dyDescent="0.25">
      <c r="C435" t="s">
        <v>152</v>
      </c>
      <c r="D435">
        <v>14.8977</v>
      </c>
    </row>
    <row r="436" spans="3:4" x14ac:dyDescent="0.25">
      <c r="C436" t="s">
        <v>151</v>
      </c>
      <c r="D436">
        <v>14.736599999999999</v>
      </c>
    </row>
    <row r="437" spans="3:4" x14ac:dyDescent="0.25">
      <c r="C437" t="s">
        <v>150</v>
      </c>
      <c r="D437">
        <v>13.9322</v>
      </c>
    </row>
    <row r="438" spans="3:4" x14ac:dyDescent="0.25">
      <c r="C438" t="s">
        <v>149</v>
      </c>
      <c r="D438">
        <v>13.705500000000001</v>
      </c>
    </row>
    <row r="439" spans="3:4" x14ac:dyDescent="0.25">
      <c r="C439" t="s">
        <v>148</v>
      </c>
      <c r="D439">
        <v>13.449400000000001</v>
      </c>
    </row>
    <row r="440" spans="3:4" x14ac:dyDescent="0.25">
      <c r="C440" t="s">
        <v>147</v>
      </c>
      <c r="D440">
        <v>12.9312</v>
      </c>
    </row>
    <row r="441" spans="3:4" x14ac:dyDescent="0.25">
      <c r="C441" t="s">
        <v>146</v>
      </c>
      <c r="D441">
        <v>12.840999999999999</v>
      </c>
    </row>
    <row r="442" spans="3:4" x14ac:dyDescent="0.25">
      <c r="C442" t="s">
        <v>145</v>
      </c>
      <c r="D442">
        <v>12.9068</v>
      </c>
    </row>
    <row r="443" spans="3:4" x14ac:dyDescent="0.25">
      <c r="C443" t="s">
        <v>144</v>
      </c>
      <c r="D443">
        <v>12.7621</v>
      </c>
    </row>
    <row r="444" spans="3:4" x14ac:dyDescent="0.25">
      <c r="C444" t="s">
        <v>143</v>
      </c>
      <c r="D444">
        <v>12.4537</v>
      </c>
    </row>
    <row r="445" spans="3:4" x14ac:dyDescent="0.25">
      <c r="C445" t="s">
        <v>142</v>
      </c>
      <c r="D445">
        <v>12.164</v>
      </c>
    </row>
    <row r="446" spans="3:4" x14ac:dyDescent="0.25">
      <c r="C446" t="s">
        <v>141</v>
      </c>
      <c r="D446">
        <v>12.123699999999999</v>
      </c>
    </row>
    <row r="447" spans="3:4" x14ac:dyDescent="0.25">
      <c r="C447" t="s">
        <v>140</v>
      </c>
      <c r="D447">
        <v>12.105700000000001</v>
      </c>
    </row>
    <row r="448" spans="3:4" x14ac:dyDescent="0.25">
      <c r="C448" t="s">
        <v>139</v>
      </c>
      <c r="D448">
        <v>12.2638</v>
      </c>
    </row>
    <row r="449" spans="3:4" x14ac:dyDescent="0.25">
      <c r="C449" t="s">
        <v>138</v>
      </c>
      <c r="D449">
        <v>12.5724</v>
      </c>
    </row>
    <row r="450" spans="3:4" x14ac:dyDescent="0.25">
      <c r="C450" t="s">
        <v>137</v>
      </c>
      <c r="D450">
        <v>12.685</v>
      </c>
    </row>
    <row r="451" spans="3:4" x14ac:dyDescent="0.25">
      <c r="C451" t="s">
        <v>136</v>
      </c>
      <c r="D451">
        <v>12.0853</v>
      </c>
    </row>
    <row r="452" spans="3:4" x14ac:dyDescent="0.25">
      <c r="C452" t="s">
        <v>135</v>
      </c>
      <c r="D452">
        <v>11.5023</v>
      </c>
    </row>
    <row r="453" spans="3:4" x14ac:dyDescent="0.25">
      <c r="C453" t="s">
        <v>134</v>
      </c>
      <c r="D453">
        <v>11.4201</v>
      </c>
    </row>
    <row r="454" spans="3:4" x14ac:dyDescent="0.25">
      <c r="C454" t="s">
        <v>133</v>
      </c>
      <c r="D454">
        <v>11.1374</v>
      </c>
    </row>
    <row r="455" spans="3:4" x14ac:dyDescent="0.25">
      <c r="C455" t="s">
        <v>132</v>
      </c>
      <c r="D455">
        <v>10.8468</v>
      </c>
    </row>
    <row r="456" spans="3:4" x14ac:dyDescent="0.25">
      <c r="C456" t="s">
        <v>131</v>
      </c>
      <c r="D456">
        <v>10.670400000000001</v>
      </c>
    </row>
    <row r="457" spans="3:4" x14ac:dyDescent="0.25">
      <c r="C457" t="s">
        <v>130</v>
      </c>
      <c r="D457">
        <v>10.5991</v>
      </c>
    </row>
    <row r="458" spans="3:4" x14ac:dyDescent="0.25">
      <c r="C458" t="s">
        <v>129</v>
      </c>
      <c r="D458">
        <v>10.529199999999999</v>
      </c>
    </row>
    <row r="459" spans="3:4" x14ac:dyDescent="0.25">
      <c r="C459" t="s">
        <v>128</v>
      </c>
      <c r="D459">
        <v>10.3992</v>
      </c>
    </row>
    <row r="460" spans="3:4" x14ac:dyDescent="0.25">
      <c r="C460" t="s">
        <v>127</v>
      </c>
      <c r="D460">
        <v>10.201000000000001</v>
      </c>
    </row>
    <row r="461" spans="3:4" x14ac:dyDescent="0.25">
      <c r="C461" t="s">
        <v>126</v>
      </c>
      <c r="D461">
        <v>9.9274000000000004</v>
      </c>
    </row>
    <row r="462" spans="3:4" x14ac:dyDescent="0.25">
      <c r="C462" t="s">
        <v>125</v>
      </c>
      <c r="D462">
        <v>9.8234999999999992</v>
      </c>
    </row>
    <row r="463" spans="3:4" x14ac:dyDescent="0.25">
      <c r="C463" t="s">
        <v>124</v>
      </c>
      <c r="D463">
        <v>9.7418999999999993</v>
      </c>
    </row>
    <row r="464" spans="3:4" x14ac:dyDescent="0.25">
      <c r="C464" t="s">
        <v>123</v>
      </c>
      <c r="D464">
        <v>9.6235999999999997</v>
      </c>
    </row>
    <row r="465" spans="3:4" x14ac:dyDescent="0.25">
      <c r="C465" t="s">
        <v>122</v>
      </c>
      <c r="D465">
        <v>9.6583000000000006</v>
      </c>
    </row>
    <row r="466" spans="3:4" x14ac:dyDescent="0.25">
      <c r="C466" t="s">
        <v>121</v>
      </c>
      <c r="D466">
        <v>9.8495000000000008</v>
      </c>
    </row>
    <row r="467" spans="3:4" x14ac:dyDescent="0.25">
      <c r="C467" t="s">
        <v>120</v>
      </c>
      <c r="D467">
        <v>9.8056999999999999</v>
      </c>
    </row>
    <row r="468" spans="3:4" x14ac:dyDescent="0.25">
      <c r="C468" t="s">
        <v>119</v>
      </c>
      <c r="D468">
        <v>9.6289999999999996</v>
      </c>
    </row>
    <row r="469" spans="3:4" x14ac:dyDescent="0.25">
      <c r="C469" t="s">
        <v>118</v>
      </c>
      <c r="D469">
        <v>9.5259999999999998</v>
      </c>
    </row>
    <row r="470" spans="3:4" x14ac:dyDescent="0.25">
      <c r="C470" t="s">
        <v>117</v>
      </c>
      <c r="D470">
        <v>9.5751000000000008</v>
      </c>
    </row>
    <row r="471" spans="3:4" x14ac:dyDescent="0.25">
      <c r="C471" t="s">
        <v>116</v>
      </c>
      <c r="D471">
        <v>9.5710999999999995</v>
      </c>
    </row>
    <row r="472" spans="3:4" x14ac:dyDescent="0.25">
      <c r="C472" t="s">
        <v>115</v>
      </c>
      <c r="D472">
        <v>9.6363000000000003</v>
      </c>
    </row>
    <row r="473" spans="3:4" x14ac:dyDescent="0.25">
      <c r="C473" t="s">
        <v>114</v>
      </c>
      <c r="D473">
        <v>9.5185999999999993</v>
      </c>
    </row>
    <row r="474" spans="3:4" x14ac:dyDescent="0.25">
      <c r="C474" t="s">
        <v>113</v>
      </c>
      <c r="D474">
        <v>9.6471</v>
      </c>
    </row>
    <row r="475" spans="3:4" x14ac:dyDescent="0.25">
      <c r="C475" t="s">
        <v>112</v>
      </c>
      <c r="D475">
        <v>9.7459000000000007</v>
      </c>
    </row>
    <row r="476" spans="3:4" x14ac:dyDescent="0.25">
      <c r="C476" t="s">
        <v>111</v>
      </c>
      <c r="D476">
        <v>9.7574000000000005</v>
      </c>
    </row>
    <row r="477" spans="3:4" x14ac:dyDescent="0.25">
      <c r="C477" t="s">
        <v>110</v>
      </c>
      <c r="D477">
        <v>9.9375</v>
      </c>
    </row>
    <row r="478" spans="3:4" x14ac:dyDescent="0.25">
      <c r="C478" t="s">
        <v>109</v>
      </c>
      <c r="D478">
        <v>9.9699000000000009</v>
      </c>
    </row>
    <row r="479" spans="3:4" x14ac:dyDescent="0.25">
      <c r="C479" t="s">
        <v>108</v>
      </c>
      <c r="D479">
        <v>10.035399999999999</v>
      </c>
    </row>
    <row r="480" spans="3:4" x14ac:dyDescent="0.25">
      <c r="C480" t="s">
        <v>107</v>
      </c>
      <c r="D480">
        <v>10.019399999999999</v>
      </c>
    </row>
    <row r="481" spans="3:4" x14ac:dyDescent="0.25">
      <c r="C481" t="s">
        <v>106</v>
      </c>
      <c r="D481">
        <v>10.085000000000001</v>
      </c>
    </row>
    <row r="482" spans="3:4" x14ac:dyDescent="0.25">
      <c r="C482" t="s">
        <v>105</v>
      </c>
      <c r="D482">
        <v>10.1503</v>
      </c>
    </row>
    <row r="483" spans="3:4" x14ac:dyDescent="0.25">
      <c r="C483" t="s">
        <v>104</v>
      </c>
      <c r="D483">
        <v>10.2235</v>
      </c>
    </row>
    <row r="484" spans="3:4" x14ac:dyDescent="0.25">
      <c r="C484" t="s">
        <v>103</v>
      </c>
      <c r="D484">
        <v>10.1676</v>
      </c>
    </row>
    <row r="485" spans="3:4" x14ac:dyDescent="0.25">
      <c r="C485" t="s">
        <v>102</v>
      </c>
      <c r="D485">
        <v>10.2781</v>
      </c>
    </row>
    <row r="486" spans="3:4" x14ac:dyDescent="0.25">
      <c r="C486" t="s">
        <v>101</v>
      </c>
      <c r="D486">
        <v>10.2666</v>
      </c>
    </row>
    <row r="487" spans="3:4" x14ac:dyDescent="0.25">
      <c r="C487" t="s">
        <v>100</v>
      </c>
      <c r="D487">
        <v>10.342700000000001</v>
      </c>
    </row>
    <row r="488" spans="3:4" x14ac:dyDescent="0.25">
      <c r="C488" t="s">
        <v>99</v>
      </c>
      <c r="D488">
        <v>10.323499999999999</v>
      </c>
    </row>
    <row r="489" spans="3:4" x14ac:dyDescent="0.25">
      <c r="C489" t="s">
        <v>98</v>
      </c>
      <c r="D489">
        <v>10.3871</v>
      </c>
    </row>
    <row r="490" spans="3:4" x14ac:dyDescent="0.25">
      <c r="C490" t="s">
        <v>97</v>
      </c>
      <c r="D490">
        <v>10.377000000000001</v>
      </c>
    </row>
    <row r="491" spans="3:4" x14ac:dyDescent="0.25">
      <c r="C491" t="s">
        <v>96</v>
      </c>
      <c r="D491">
        <v>10.542299999999999</v>
      </c>
    </row>
    <row r="492" spans="3:4" x14ac:dyDescent="0.25">
      <c r="C492" t="s">
        <v>95</v>
      </c>
      <c r="D492">
        <v>10.395099999999999</v>
      </c>
    </row>
    <row r="493" spans="3:4" x14ac:dyDescent="0.25">
      <c r="C493" t="s">
        <v>94</v>
      </c>
      <c r="D493">
        <v>10.4178</v>
      </c>
    </row>
    <row r="494" spans="3:4" x14ac:dyDescent="0.25">
      <c r="C494" t="s">
        <v>93</v>
      </c>
      <c r="D494">
        <v>10.1639</v>
      </c>
    </row>
    <row r="495" spans="3:4" x14ac:dyDescent="0.25">
      <c r="C495" t="s">
        <v>92</v>
      </c>
      <c r="D495">
        <v>10.384499999999999</v>
      </c>
    </row>
    <row r="496" spans="3:4" x14ac:dyDescent="0.25">
      <c r="C496" t="s">
        <v>91</v>
      </c>
      <c r="D496">
        <v>10.086600000000001</v>
      </c>
    </row>
    <row r="497" spans="3:4" x14ac:dyDescent="0.25">
      <c r="C497" t="s">
        <v>90</v>
      </c>
      <c r="D497">
        <v>9.8409999999999993</v>
      </c>
    </row>
    <row r="498" spans="3:4" x14ac:dyDescent="0.25">
      <c r="C498" t="s">
        <v>89</v>
      </c>
      <c r="D498">
        <v>9.5428999999999995</v>
      </c>
    </row>
    <row r="499" spans="3:4" x14ac:dyDescent="0.25">
      <c r="C499" t="s">
        <v>88</v>
      </c>
      <c r="D499">
        <v>9.3866999999999994</v>
      </c>
    </row>
    <row r="500" spans="3:4" x14ac:dyDescent="0.25">
      <c r="C500" t="s">
        <v>87</v>
      </c>
      <c r="D500">
        <v>9.3627000000000002</v>
      </c>
    </row>
    <row r="501" spans="3:4" x14ac:dyDescent="0.25">
      <c r="C501" t="s">
        <v>86</v>
      </c>
      <c r="D501">
        <v>9.2409999999999997</v>
      </c>
    </row>
    <row r="502" spans="3:4" x14ac:dyDescent="0.25">
      <c r="C502" t="s">
        <v>85</v>
      </c>
      <c r="D502">
        <v>9.2408000000000001</v>
      </c>
    </row>
    <row r="503" spans="3:4" x14ac:dyDescent="0.25">
      <c r="C503" t="s">
        <v>84</v>
      </c>
      <c r="D503">
        <v>9.3803000000000001</v>
      </c>
    </row>
    <row r="504" spans="3:4" x14ac:dyDescent="0.25">
      <c r="C504" t="s">
        <v>83</v>
      </c>
      <c r="D504">
        <v>9.5579999999999998</v>
      </c>
    </row>
    <row r="505" spans="3:4" x14ac:dyDescent="0.25">
      <c r="C505" t="s">
        <v>82</v>
      </c>
      <c r="D505">
        <v>9.4320000000000004</v>
      </c>
    </row>
    <row r="506" spans="3:4" x14ac:dyDescent="0.25">
      <c r="C506" t="s">
        <v>81</v>
      </c>
      <c r="D506">
        <v>9.3352000000000004</v>
      </c>
    </row>
    <row r="507" spans="3:4" x14ac:dyDescent="0.25">
      <c r="C507" t="s">
        <v>80</v>
      </c>
      <c r="D507">
        <v>9.4414999999999996</v>
      </c>
    </row>
    <row r="508" spans="3:4" x14ac:dyDescent="0.25">
      <c r="C508" t="s">
        <v>79</v>
      </c>
      <c r="D508">
        <v>9.5183999999999997</v>
      </c>
    </row>
    <row r="509" spans="3:4" x14ac:dyDescent="0.25">
      <c r="C509" t="s">
        <v>78</v>
      </c>
      <c r="D509">
        <v>9.7349999999999994</v>
      </c>
    </row>
    <row r="510" spans="3:4" x14ac:dyDescent="0.25">
      <c r="C510" t="s">
        <v>77</v>
      </c>
      <c r="D510">
        <v>9.7281999999999993</v>
      </c>
    </row>
    <row r="511" spans="3:4" x14ac:dyDescent="0.25">
      <c r="C511" t="s">
        <v>76</v>
      </c>
      <c r="D511">
        <v>9.8808000000000007</v>
      </c>
    </row>
    <row r="512" spans="3:4" x14ac:dyDescent="0.25">
      <c r="C512" t="s">
        <v>75</v>
      </c>
      <c r="D512">
        <v>10.086499999999999</v>
      </c>
    </row>
    <row r="513" spans="3:4" x14ac:dyDescent="0.25">
      <c r="C513" t="s">
        <v>74</v>
      </c>
      <c r="D513">
        <v>10.5528</v>
      </c>
    </row>
    <row r="514" spans="3:4" x14ac:dyDescent="0.25">
      <c r="C514" t="s">
        <v>73</v>
      </c>
      <c r="D514">
        <v>10.4901</v>
      </c>
    </row>
    <row r="515" spans="3:4" x14ac:dyDescent="0.25">
      <c r="C515" t="s">
        <v>72</v>
      </c>
      <c r="D515">
        <v>10.7186</v>
      </c>
    </row>
    <row r="516" spans="3:4" x14ac:dyDescent="0.25">
      <c r="C516" t="s">
        <v>71</v>
      </c>
      <c r="D516">
        <v>10.744999999999999</v>
      </c>
    </row>
    <row r="517" spans="3:4" x14ac:dyDescent="0.25">
      <c r="C517" t="s">
        <v>70</v>
      </c>
      <c r="D517">
        <v>10.7212</v>
      </c>
    </row>
    <row r="518" spans="3:4" x14ac:dyDescent="0.25">
      <c r="C518" t="s">
        <v>69</v>
      </c>
      <c r="D518">
        <v>10.6275</v>
      </c>
    </row>
    <row r="519" spans="3:4" x14ac:dyDescent="0.25">
      <c r="C519" t="s">
        <v>68</v>
      </c>
      <c r="D519">
        <v>10.481999999999999</v>
      </c>
    </row>
    <row r="520" spans="3:4" x14ac:dyDescent="0.25">
      <c r="C520" t="s">
        <v>67</v>
      </c>
      <c r="D520">
        <v>10.0002</v>
      </c>
    </row>
    <row r="521" spans="3:4" x14ac:dyDescent="0.25">
      <c r="C521" t="s">
        <v>66</v>
      </c>
      <c r="D521">
        <v>9.7111999999999998</v>
      </c>
    </row>
    <row r="522" spans="3:4" x14ac:dyDescent="0.25">
      <c r="C522" t="s">
        <v>65</v>
      </c>
      <c r="D522">
        <v>9.5932999999999993</v>
      </c>
    </row>
    <row r="523" spans="3:4" x14ac:dyDescent="0.25">
      <c r="C523" t="s">
        <v>64</v>
      </c>
      <c r="D523">
        <v>9.3989999999999991</v>
      </c>
    </row>
    <row r="524" spans="3:4" x14ac:dyDescent="0.25">
      <c r="C524" t="s">
        <v>63</v>
      </c>
      <c r="D524">
        <v>9.0286000000000008</v>
      </c>
    </row>
    <row r="525" spans="3:4" x14ac:dyDescent="0.25">
      <c r="C525" t="s">
        <v>62</v>
      </c>
      <c r="D525">
        <v>8.8538999999999994</v>
      </c>
    </row>
    <row r="526" spans="3:4" x14ac:dyDescent="0.25">
      <c r="C526" t="s">
        <v>61</v>
      </c>
      <c r="D526">
        <v>8.6814</v>
      </c>
    </row>
    <row r="527" spans="3:4" x14ac:dyDescent="0.25">
      <c r="C527" t="s">
        <v>60</v>
      </c>
      <c r="D527">
        <v>8.6125000000000007</v>
      </c>
    </row>
    <row r="528" spans="3:4" x14ac:dyDescent="0.25">
      <c r="C528" t="s">
        <v>59</v>
      </c>
      <c r="D528">
        <v>8.6747999999999994</v>
      </c>
    </row>
    <row r="529" spans="3:4" x14ac:dyDescent="0.25">
      <c r="C529" t="s">
        <v>58</v>
      </c>
      <c r="D529">
        <v>8.5913000000000004</v>
      </c>
    </row>
    <row r="530" spans="3:4" x14ac:dyDescent="0.25">
      <c r="C530" t="s">
        <v>57</v>
      </c>
      <c r="D530">
        <v>8.5396999999999998</v>
      </c>
    </row>
    <row r="531" spans="3:4" x14ac:dyDescent="0.25">
      <c r="C531" t="s">
        <v>56</v>
      </c>
      <c r="D531">
        <v>8.4870000000000001</v>
      </c>
    </row>
    <row r="532" spans="3:4" x14ac:dyDescent="0.25">
      <c r="C532" t="s">
        <v>55</v>
      </c>
      <c r="D532">
        <v>8.3607999999999993</v>
      </c>
    </row>
    <row r="533" spans="3:4" x14ac:dyDescent="0.25">
      <c r="C533" t="s">
        <v>54</v>
      </c>
      <c r="D533">
        <v>8.0678000000000001</v>
      </c>
    </row>
    <row r="534" spans="3:4" x14ac:dyDescent="0.25">
      <c r="C534" t="s">
        <v>53</v>
      </c>
      <c r="D534">
        <v>7.9869000000000003</v>
      </c>
    </row>
    <row r="535" spans="3:4" x14ac:dyDescent="0.25">
      <c r="C535" t="s">
        <v>52</v>
      </c>
      <c r="D535">
        <v>7.9358000000000004</v>
      </c>
    </row>
    <row r="536" spans="3:4" x14ac:dyDescent="0.25">
      <c r="C536" t="s">
        <v>51</v>
      </c>
      <c r="D536">
        <v>8.0048999999999992</v>
      </c>
    </row>
    <row r="537" spans="3:4" x14ac:dyDescent="0.25">
      <c r="C537" t="s">
        <v>50</v>
      </c>
      <c r="D537">
        <v>7.9363999999999999</v>
      </c>
    </row>
    <row r="538" spans="3:4" x14ac:dyDescent="0.25">
      <c r="C538" t="s">
        <v>49</v>
      </c>
      <c r="D538">
        <v>7.8108000000000004</v>
      </c>
    </row>
    <row r="539" spans="3:4" x14ac:dyDescent="0.25">
      <c r="C539" t="s">
        <v>48</v>
      </c>
      <c r="D539">
        <v>7.6969000000000003</v>
      </c>
    </row>
    <row r="540" spans="3:4" x14ac:dyDescent="0.25">
      <c r="C540" t="s">
        <v>47</v>
      </c>
      <c r="D540">
        <v>7.5887000000000002</v>
      </c>
    </row>
    <row r="541" spans="3:4" x14ac:dyDescent="0.25">
      <c r="C541" t="s">
        <v>46</v>
      </c>
      <c r="D541">
        <v>7.5773000000000001</v>
      </c>
    </row>
    <row r="542" spans="3:4" x14ac:dyDescent="0.25">
      <c r="C542" t="s">
        <v>45</v>
      </c>
      <c r="D542">
        <v>7.5823</v>
      </c>
    </row>
    <row r="543" spans="3:4" x14ac:dyDescent="0.25">
      <c r="C543" t="s">
        <v>44</v>
      </c>
      <c r="D543">
        <v>7.5579000000000001</v>
      </c>
    </row>
    <row r="544" spans="3:4" x14ac:dyDescent="0.25">
      <c r="C544" t="s">
        <v>43</v>
      </c>
      <c r="D544">
        <v>7.5091000000000001</v>
      </c>
    </row>
    <row r="545" spans="3:4" x14ac:dyDescent="0.25">
      <c r="C545" t="s">
        <v>42</v>
      </c>
      <c r="D545">
        <v>7.5822000000000003</v>
      </c>
    </row>
    <row r="546" spans="3:4" x14ac:dyDescent="0.25">
      <c r="C546" t="s">
        <v>41</v>
      </c>
      <c r="D546">
        <v>7.5266000000000002</v>
      </c>
    </row>
    <row r="547" spans="3:4" x14ac:dyDescent="0.25">
      <c r="C547" t="s">
        <v>40</v>
      </c>
      <c r="D547">
        <v>7.5579999999999998</v>
      </c>
    </row>
    <row r="548" spans="3:4" x14ac:dyDescent="0.25">
      <c r="C548" t="s">
        <v>39</v>
      </c>
      <c r="D548">
        <v>7.6783000000000001</v>
      </c>
    </row>
    <row r="549" spans="3:4" x14ac:dyDescent="0.25">
      <c r="C549" t="s">
        <v>38</v>
      </c>
      <c r="D549">
        <v>7.7893999999999997</v>
      </c>
    </row>
    <row r="550" spans="3:4" x14ac:dyDescent="0.25">
      <c r="C550" t="s">
        <v>37</v>
      </c>
      <c r="D550">
        <v>7.8459000000000003</v>
      </c>
    </row>
    <row r="551" spans="3:4" x14ac:dyDescent="0.25">
      <c r="C551" t="s">
        <v>36</v>
      </c>
      <c r="D551">
        <v>7.9028</v>
      </c>
    </row>
    <row r="552" spans="3:4" x14ac:dyDescent="0.25">
      <c r="C552" t="s">
        <v>35</v>
      </c>
      <c r="D552">
        <v>7.9950000000000001</v>
      </c>
    </row>
    <row r="553" spans="3:4" x14ac:dyDescent="0.25">
      <c r="C553" t="s">
        <v>34</v>
      </c>
      <c r="D553">
        <v>8.0167999999999999</v>
      </c>
    </row>
    <row r="554" spans="3:4" x14ac:dyDescent="0.25">
      <c r="C554" t="s">
        <v>33</v>
      </c>
      <c r="D554">
        <v>8.0691000000000006</v>
      </c>
    </row>
    <row r="555" spans="3:4" x14ac:dyDescent="0.25">
      <c r="C555" t="s">
        <v>32</v>
      </c>
      <c r="D555">
        <v>8.0389999999999997</v>
      </c>
    </row>
    <row r="556" spans="3:4" x14ac:dyDescent="0.25">
      <c r="C556" t="s">
        <v>31</v>
      </c>
      <c r="D556">
        <v>7.8968999999999996</v>
      </c>
    </row>
    <row r="557" spans="3:4" x14ac:dyDescent="0.25">
      <c r="C557" t="s">
        <v>30</v>
      </c>
      <c r="D557">
        <v>7.8563999999999998</v>
      </c>
    </row>
    <row r="558" spans="3:4" x14ac:dyDescent="0.25">
      <c r="C558" t="s">
        <v>29</v>
      </c>
      <c r="D558">
        <v>7.8452000000000002</v>
      </c>
    </row>
    <row r="559" spans="3:4" x14ac:dyDescent="0.25">
      <c r="C559" t="s">
        <v>28</v>
      </c>
      <c r="D559">
        <v>7.8307000000000002</v>
      </c>
    </row>
    <row r="560" spans="3:4" x14ac:dyDescent="0.25">
      <c r="C560" t="s">
        <v>27</v>
      </c>
      <c r="D560">
        <v>7.9059999999999997</v>
      </c>
    </row>
    <row r="561" spans="3:4" x14ac:dyDescent="0.25">
      <c r="C561" t="s">
        <v>26</v>
      </c>
      <c r="D561">
        <v>8.2230000000000008</v>
      </c>
    </row>
    <row r="562" spans="3:4" x14ac:dyDescent="0.25">
      <c r="C562" t="s">
        <v>25</v>
      </c>
      <c r="D562">
        <v>8.3732000000000006</v>
      </c>
    </row>
    <row r="563" spans="3:4" x14ac:dyDescent="0.25">
      <c r="C563" t="s">
        <v>24</v>
      </c>
      <c r="D563">
        <v>8.4266000000000005</v>
      </c>
    </row>
    <row r="564" spans="3:4" x14ac:dyDescent="0.25">
      <c r="C564" t="s">
        <v>23</v>
      </c>
      <c r="D564">
        <v>8.41</v>
      </c>
    </row>
    <row r="565" spans="3:4" x14ac:dyDescent="0.25">
      <c r="C565" t="s">
        <v>22</v>
      </c>
      <c r="D565">
        <v>8.3939000000000004</v>
      </c>
    </row>
    <row r="566" spans="3:4" x14ac:dyDescent="0.25">
      <c r="C566" t="s">
        <v>21</v>
      </c>
      <c r="D566">
        <v>8.3504000000000005</v>
      </c>
    </row>
    <row r="567" spans="3:4" x14ac:dyDescent="0.25">
      <c r="C567" t="s">
        <v>20</v>
      </c>
      <c r="D567">
        <v>8.4474</v>
      </c>
    </row>
    <row r="568" spans="3:4" x14ac:dyDescent="0.25">
      <c r="C568" t="s">
        <v>19</v>
      </c>
      <c r="D568">
        <v>8.2431999999999999</v>
      </c>
    </row>
    <row r="569" spans="3:4" x14ac:dyDescent="0.25">
      <c r="C569" t="s">
        <v>18</v>
      </c>
      <c r="D569">
        <v>8.0726999999999993</v>
      </c>
    </row>
    <row r="570" spans="3:4" x14ac:dyDescent="0.25">
      <c r="C570" t="s">
        <v>17</v>
      </c>
      <c r="D570">
        <v>8.1122999999999994</v>
      </c>
    </row>
    <row r="571" spans="3:4" x14ac:dyDescent="0.25">
      <c r="C571" t="s">
        <v>16</v>
      </c>
      <c r="D571">
        <v>7.9036999999999997</v>
      </c>
    </row>
    <row r="572" spans="3:4" x14ac:dyDescent="0.25">
      <c r="C572" t="s">
        <v>15</v>
      </c>
      <c r="D572">
        <v>7.7526000000000002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workbookViewId="0">
      <selection activeCell="F8" sqref="F8"/>
    </sheetView>
  </sheetViews>
  <sheetFormatPr defaultRowHeight="12.75" x14ac:dyDescent="0.2"/>
  <cols>
    <col min="1" max="256" width="20.7109375" style="9" customWidth="1"/>
    <col min="257" max="16384" width="9.140625" style="9"/>
  </cols>
  <sheetData>
    <row r="1" spans="1:2" x14ac:dyDescent="0.2">
      <c r="A1" s="9" t="s">
        <v>10</v>
      </c>
    </row>
    <row r="2" spans="1:2" x14ac:dyDescent="0.2">
      <c r="A2" s="9" t="s">
        <v>9</v>
      </c>
    </row>
    <row r="3" spans="1:2" x14ac:dyDescent="0.2">
      <c r="A3" s="9" t="s">
        <v>8</v>
      </c>
    </row>
    <row r="4" spans="1:2" x14ac:dyDescent="0.2">
      <c r="A4" s="9" t="s">
        <v>7</v>
      </c>
    </row>
    <row r="5" spans="1:2" x14ac:dyDescent="0.2">
      <c r="A5" s="9" t="s">
        <v>6</v>
      </c>
    </row>
    <row r="6" spans="1:2" x14ac:dyDescent="0.2">
      <c r="A6" s="9" t="s">
        <v>5</v>
      </c>
    </row>
    <row r="8" spans="1:2" x14ac:dyDescent="0.2">
      <c r="A8" s="9" t="s">
        <v>595</v>
      </c>
      <c r="B8" s="9" t="s">
        <v>596</v>
      </c>
    </row>
    <row r="10" spans="1:2" x14ac:dyDescent="0.2">
      <c r="A10" s="9" t="s">
        <v>3</v>
      </c>
    </row>
    <row r="11" spans="1:2" x14ac:dyDescent="0.2">
      <c r="A11" s="9" t="s">
        <v>2</v>
      </c>
      <c r="B11" s="9" t="s">
        <v>595</v>
      </c>
    </row>
    <row r="12" spans="1:2" x14ac:dyDescent="0.2">
      <c r="A12" s="10">
        <v>21916</v>
      </c>
      <c r="B12" s="11">
        <v>4.72</v>
      </c>
    </row>
    <row r="13" spans="1:2" x14ac:dyDescent="0.2">
      <c r="A13" s="10">
        <v>21947</v>
      </c>
      <c r="B13" s="11">
        <v>4.49</v>
      </c>
    </row>
    <row r="14" spans="1:2" x14ac:dyDescent="0.2">
      <c r="A14" s="10">
        <v>21976</v>
      </c>
      <c r="B14" s="11">
        <v>4.25</v>
      </c>
    </row>
    <row r="15" spans="1:2" x14ac:dyDescent="0.2">
      <c r="A15" s="10">
        <v>22007</v>
      </c>
      <c r="B15" s="11">
        <v>4.28</v>
      </c>
    </row>
    <row r="16" spans="1:2" x14ac:dyDescent="0.2">
      <c r="A16" s="10">
        <v>22037</v>
      </c>
      <c r="B16" s="11">
        <v>4.3499999999999996</v>
      </c>
    </row>
    <row r="17" spans="1:2" x14ac:dyDescent="0.2">
      <c r="A17" s="10">
        <v>22068</v>
      </c>
      <c r="B17" s="11">
        <v>4.1500000000000004</v>
      </c>
    </row>
    <row r="18" spans="1:2" x14ac:dyDescent="0.2">
      <c r="A18" s="10">
        <v>22098</v>
      </c>
      <c r="B18" s="11">
        <v>3.9</v>
      </c>
    </row>
    <row r="19" spans="1:2" x14ac:dyDescent="0.2">
      <c r="A19" s="10">
        <v>22129</v>
      </c>
      <c r="B19" s="11">
        <v>3.8</v>
      </c>
    </row>
    <row r="20" spans="1:2" x14ac:dyDescent="0.2">
      <c r="A20" s="10">
        <v>22160</v>
      </c>
      <c r="B20" s="11">
        <v>3.8</v>
      </c>
    </row>
    <row r="21" spans="1:2" x14ac:dyDescent="0.2">
      <c r="A21" s="10">
        <v>22190</v>
      </c>
      <c r="B21" s="11">
        <v>3.89</v>
      </c>
    </row>
    <row r="22" spans="1:2" x14ac:dyDescent="0.2">
      <c r="A22" s="10">
        <v>22221</v>
      </c>
      <c r="B22" s="11">
        <v>3.93</v>
      </c>
    </row>
    <row r="23" spans="1:2" x14ac:dyDescent="0.2">
      <c r="A23" s="10">
        <v>22251</v>
      </c>
      <c r="B23" s="11">
        <v>3.84</v>
      </c>
    </row>
    <row r="24" spans="1:2" x14ac:dyDescent="0.2">
      <c r="A24" s="10">
        <v>22282</v>
      </c>
      <c r="B24" s="11">
        <v>3.84</v>
      </c>
    </row>
    <row r="25" spans="1:2" x14ac:dyDescent="0.2">
      <c r="A25" s="10">
        <v>22313</v>
      </c>
      <c r="B25" s="11">
        <v>3.78</v>
      </c>
    </row>
    <row r="26" spans="1:2" x14ac:dyDescent="0.2">
      <c r="A26" s="10">
        <v>22341</v>
      </c>
      <c r="B26" s="11">
        <v>3.74</v>
      </c>
    </row>
    <row r="27" spans="1:2" x14ac:dyDescent="0.2">
      <c r="A27" s="10">
        <v>22372</v>
      </c>
      <c r="B27" s="11">
        <v>3.78</v>
      </c>
    </row>
    <row r="28" spans="1:2" x14ac:dyDescent="0.2">
      <c r="A28" s="10">
        <v>22402</v>
      </c>
      <c r="B28" s="11">
        <v>3.71</v>
      </c>
    </row>
    <row r="29" spans="1:2" x14ac:dyDescent="0.2">
      <c r="A29" s="10">
        <v>22433</v>
      </c>
      <c r="B29" s="11">
        <v>3.88</v>
      </c>
    </row>
    <row r="30" spans="1:2" x14ac:dyDescent="0.2">
      <c r="A30" s="10">
        <v>22463</v>
      </c>
      <c r="B30" s="11">
        <v>3.92</v>
      </c>
    </row>
    <row r="31" spans="1:2" x14ac:dyDescent="0.2">
      <c r="A31" s="10">
        <v>22494</v>
      </c>
      <c r="B31" s="11">
        <v>4.04</v>
      </c>
    </row>
    <row r="32" spans="1:2" x14ac:dyDescent="0.2">
      <c r="A32" s="10">
        <v>22525</v>
      </c>
      <c r="B32" s="11">
        <v>3.98</v>
      </c>
    </row>
    <row r="33" spans="1:2" x14ac:dyDescent="0.2">
      <c r="A33" s="10">
        <v>22555</v>
      </c>
      <c r="B33" s="11">
        <v>3.92</v>
      </c>
    </row>
    <row r="34" spans="1:2" x14ac:dyDescent="0.2">
      <c r="A34" s="10">
        <v>22586</v>
      </c>
      <c r="B34" s="11">
        <v>3.94</v>
      </c>
    </row>
    <row r="35" spans="1:2" x14ac:dyDescent="0.2">
      <c r="A35" s="10">
        <v>22616</v>
      </c>
      <c r="B35" s="11">
        <v>4.0599999999999996</v>
      </c>
    </row>
    <row r="36" spans="1:2" x14ac:dyDescent="0.2">
      <c r="A36" s="10">
        <v>22647</v>
      </c>
      <c r="B36" s="11">
        <v>4.08</v>
      </c>
    </row>
    <row r="37" spans="1:2" x14ac:dyDescent="0.2">
      <c r="A37" s="10">
        <v>22678</v>
      </c>
      <c r="B37" s="11">
        <v>4.04</v>
      </c>
    </row>
    <row r="38" spans="1:2" x14ac:dyDescent="0.2">
      <c r="A38" s="10">
        <v>22706</v>
      </c>
      <c r="B38" s="11">
        <v>3.93</v>
      </c>
    </row>
    <row r="39" spans="1:2" x14ac:dyDescent="0.2">
      <c r="A39" s="10">
        <v>22737</v>
      </c>
      <c r="B39" s="11">
        <v>3.84</v>
      </c>
    </row>
    <row r="40" spans="1:2" x14ac:dyDescent="0.2">
      <c r="A40" s="10">
        <v>22767</v>
      </c>
      <c r="B40" s="11">
        <v>3.87</v>
      </c>
    </row>
    <row r="41" spans="1:2" x14ac:dyDescent="0.2">
      <c r="A41" s="10">
        <v>22798</v>
      </c>
      <c r="B41" s="11">
        <v>3.91</v>
      </c>
    </row>
    <row r="42" spans="1:2" x14ac:dyDescent="0.2">
      <c r="A42" s="10">
        <v>22828</v>
      </c>
      <c r="B42" s="11">
        <v>4.01</v>
      </c>
    </row>
    <row r="43" spans="1:2" x14ac:dyDescent="0.2">
      <c r="A43" s="10">
        <v>22859</v>
      </c>
      <c r="B43" s="11">
        <v>3.98</v>
      </c>
    </row>
    <row r="44" spans="1:2" x14ac:dyDescent="0.2">
      <c r="A44" s="10">
        <v>22890</v>
      </c>
      <c r="B44" s="11">
        <v>3.98</v>
      </c>
    </row>
    <row r="45" spans="1:2" x14ac:dyDescent="0.2">
      <c r="A45" s="10">
        <v>22920</v>
      </c>
      <c r="B45" s="11">
        <v>3.93</v>
      </c>
    </row>
    <row r="46" spans="1:2" x14ac:dyDescent="0.2">
      <c r="A46" s="10">
        <v>22951</v>
      </c>
      <c r="B46" s="11">
        <v>3.92</v>
      </c>
    </row>
    <row r="47" spans="1:2" x14ac:dyDescent="0.2">
      <c r="A47" s="10">
        <v>22981</v>
      </c>
      <c r="B47" s="11">
        <v>3.86</v>
      </c>
    </row>
    <row r="48" spans="1:2" x14ac:dyDescent="0.2">
      <c r="A48" s="10">
        <v>23012</v>
      </c>
      <c r="B48" s="11">
        <v>3.83</v>
      </c>
    </row>
    <row r="49" spans="1:2" x14ac:dyDescent="0.2">
      <c r="A49" s="10">
        <v>23043</v>
      </c>
      <c r="B49" s="11">
        <v>3.92</v>
      </c>
    </row>
    <row r="50" spans="1:2" x14ac:dyDescent="0.2">
      <c r="A50" s="10">
        <v>23071</v>
      </c>
      <c r="B50" s="11">
        <v>3.93</v>
      </c>
    </row>
    <row r="51" spans="1:2" x14ac:dyDescent="0.2">
      <c r="A51" s="10">
        <v>23102</v>
      </c>
      <c r="B51" s="11">
        <v>3.97</v>
      </c>
    </row>
    <row r="52" spans="1:2" x14ac:dyDescent="0.2">
      <c r="A52" s="10">
        <v>23132</v>
      </c>
      <c r="B52" s="11">
        <v>3.93</v>
      </c>
    </row>
    <row r="53" spans="1:2" x14ac:dyDescent="0.2">
      <c r="A53" s="10">
        <v>23163</v>
      </c>
      <c r="B53" s="11">
        <v>3.99</v>
      </c>
    </row>
    <row r="54" spans="1:2" x14ac:dyDescent="0.2">
      <c r="A54" s="10">
        <v>23193</v>
      </c>
      <c r="B54" s="11">
        <v>4.0199999999999996</v>
      </c>
    </row>
    <row r="55" spans="1:2" x14ac:dyDescent="0.2">
      <c r="A55" s="10">
        <v>23224</v>
      </c>
      <c r="B55" s="11">
        <v>4</v>
      </c>
    </row>
    <row r="56" spans="1:2" x14ac:dyDescent="0.2">
      <c r="A56" s="10">
        <v>23255</v>
      </c>
      <c r="B56" s="11">
        <v>4.08</v>
      </c>
    </row>
    <row r="57" spans="1:2" x14ac:dyDescent="0.2">
      <c r="A57" s="10">
        <v>23285</v>
      </c>
      <c r="B57" s="11">
        <v>4.1100000000000003</v>
      </c>
    </row>
    <row r="58" spans="1:2" x14ac:dyDescent="0.2">
      <c r="A58" s="10">
        <v>23316</v>
      </c>
      <c r="B58" s="11">
        <v>4.12</v>
      </c>
    </row>
    <row r="59" spans="1:2" x14ac:dyDescent="0.2">
      <c r="A59" s="10">
        <v>23346</v>
      </c>
      <c r="B59" s="11">
        <v>4.13</v>
      </c>
    </row>
    <row r="60" spans="1:2" x14ac:dyDescent="0.2">
      <c r="A60" s="10">
        <v>23377</v>
      </c>
      <c r="B60" s="11">
        <v>4.17</v>
      </c>
    </row>
    <row r="61" spans="1:2" x14ac:dyDescent="0.2">
      <c r="A61" s="10">
        <v>23408</v>
      </c>
      <c r="B61" s="11">
        <v>4.1500000000000004</v>
      </c>
    </row>
    <row r="62" spans="1:2" x14ac:dyDescent="0.2">
      <c r="A62" s="10">
        <v>23437</v>
      </c>
      <c r="B62" s="11">
        <v>4.22</v>
      </c>
    </row>
    <row r="63" spans="1:2" x14ac:dyDescent="0.2">
      <c r="A63" s="10">
        <v>23468</v>
      </c>
      <c r="B63" s="11">
        <v>4.2300000000000004</v>
      </c>
    </row>
    <row r="64" spans="1:2" x14ac:dyDescent="0.2">
      <c r="A64" s="10">
        <v>23498</v>
      </c>
      <c r="B64" s="11">
        <v>4.2</v>
      </c>
    </row>
    <row r="65" spans="1:2" x14ac:dyDescent="0.2">
      <c r="A65" s="10">
        <v>23529</v>
      </c>
      <c r="B65" s="11">
        <v>4.17</v>
      </c>
    </row>
    <row r="66" spans="1:2" x14ac:dyDescent="0.2">
      <c r="A66" s="10">
        <v>23559</v>
      </c>
      <c r="B66" s="11">
        <v>4.1900000000000004</v>
      </c>
    </row>
    <row r="67" spans="1:2" x14ac:dyDescent="0.2">
      <c r="A67" s="10">
        <v>23590</v>
      </c>
      <c r="B67" s="11">
        <v>4.1900000000000004</v>
      </c>
    </row>
    <row r="68" spans="1:2" x14ac:dyDescent="0.2">
      <c r="A68" s="10">
        <v>23621</v>
      </c>
      <c r="B68" s="11">
        <v>4.2</v>
      </c>
    </row>
    <row r="69" spans="1:2" x14ac:dyDescent="0.2">
      <c r="A69" s="10">
        <v>23651</v>
      </c>
      <c r="B69" s="11">
        <v>4.1900000000000004</v>
      </c>
    </row>
    <row r="70" spans="1:2" x14ac:dyDescent="0.2">
      <c r="A70" s="10">
        <v>23682</v>
      </c>
      <c r="B70" s="11">
        <v>4.1500000000000004</v>
      </c>
    </row>
    <row r="71" spans="1:2" x14ac:dyDescent="0.2">
      <c r="A71" s="10">
        <v>23712</v>
      </c>
      <c r="B71" s="11">
        <v>4.18</v>
      </c>
    </row>
    <row r="72" spans="1:2" x14ac:dyDescent="0.2">
      <c r="A72" s="10">
        <v>23743</v>
      </c>
      <c r="B72" s="11">
        <v>4.1900000000000004</v>
      </c>
    </row>
    <row r="73" spans="1:2" x14ac:dyDescent="0.2">
      <c r="A73" s="10">
        <v>23774</v>
      </c>
      <c r="B73" s="11">
        <v>4.21</v>
      </c>
    </row>
    <row r="74" spans="1:2" x14ac:dyDescent="0.2">
      <c r="A74" s="10">
        <v>23802</v>
      </c>
      <c r="B74" s="11">
        <v>4.21</v>
      </c>
    </row>
    <row r="75" spans="1:2" x14ac:dyDescent="0.2">
      <c r="A75" s="10">
        <v>23833</v>
      </c>
      <c r="B75" s="11">
        <v>4.2</v>
      </c>
    </row>
    <row r="76" spans="1:2" x14ac:dyDescent="0.2">
      <c r="A76" s="10">
        <v>23863</v>
      </c>
      <c r="B76" s="11">
        <v>4.21</v>
      </c>
    </row>
    <row r="77" spans="1:2" x14ac:dyDescent="0.2">
      <c r="A77" s="10">
        <v>23894</v>
      </c>
      <c r="B77" s="11">
        <v>4.21</v>
      </c>
    </row>
    <row r="78" spans="1:2" x14ac:dyDescent="0.2">
      <c r="A78" s="10">
        <v>23924</v>
      </c>
      <c r="B78" s="11">
        <v>4.2</v>
      </c>
    </row>
    <row r="79" spans="1:2" x14ac:dyDescent="0.2">
      <c r="A79" s="10">
        <v>23955</v>
      </c>
      <c r="B79" s="11">
        <v>4.25</v>
      </c>
    </row>
    <row r="80" spans="1:2" x14ac:dyDescent="0.2">
      <c r="A80" s="10">
        <v>23986</v>
      </c>
      <c r="B80" s="11">
        <v>4.29</v>
      </c>
    </row>
    <row r="81" spans="1:2" x14ac:dyDescent="0.2">
      <c r="A81" s="10">
        <v>24016</v>
      </c>
      <c r="B81" s="11">
        <v>4.3499999999999996</v>
      </c>
    </row>
    <row r="82" spans="1:2" x14ac:dyDescent="0.2">
      <c r="A82" s="10">
        <v>24047</v>
      </c>
      <c r="B82" s="11">
        <v>4.45</v>
      </c>
    </row>
    <row r="83" spans="1:2" x14ac:dyDescent="0.2">
      <c r="A83" s="10">
        <v>24077</v>
      </c>
      <c r="B83" s="11">
        <v>4.62</v>
      </c>
    </row>
    <row r="84" spans="1:2" x14ac:dyDescent="0.2">
      <c r="A84" s="10">
        <v>24108</v>
      </c>
      <c r="B84" s="11">
        <v>4.6100000000000003</v>
      </c>
    </row>
    <row r="85" spans="1:2" x14ac:dyDescent="0.2">
      <c r="A85" s="10">
        <v>24139</v>
      </c>
      <c r="B85" s="11">
        <v>4.83</v>
      </c>
    </row>
    <row r="86" spans="1:2" x14ac:dyDescent="0.2">
      <c r="A86" s="10">
        <v>24167</v>
      </c>
      <c r="B86" s="11">
        <v>4.87</v>
      </c>
    </row>
    <row r="87" spans="1:2" x14ac:dyDescent="0.2">
      <c r="A87" s="10">
        <v>24198</v>
      </c>
      <c r="B87" s="11">
        <v>4.75</v>
      </c>
    </row>
    <row r="88" spans="1:2" x14ac:dyDescent="0.2">
      <c r="A88" s="10">
        <v>24228</v>
      </c>
      <c r="B88" s="11">
        <v>4.78</v>
      </c>
    </row>
    <row r="89" spans="1:2" x14ac:dyDescent="0.2">
      <c r="A89" s="10">
        <v>24259</v>
      </c>
      <c r="B89" s="11">
        <v>4.8099999999999996</v>
      </c>
    </row>
    <row r="90" spans="1:2" x14ac:dyDescent="0.2">
      <c r="A90" s="10">
        <v>24289</v>
      </c>
      <c r="B90" s="11">
        <v>5.0199999999999996</v>
      </c>
    </row>
    <row r="91" spans="1:2" x14ac:dyDescent="0.2">
      <c r="A91" s="10">
        <v>24320</v>
      </c>
      <c r="B91" s="11">
        <v>5.22</v>
      </c>
    </row>
    <row r="92" spans="1:2" x14ac:dyDescent="0.2">
      <c r="A92" s="10">
        <v>24351</v>
      </c>
      <c r="B92" s="11">
        <v>5.18</v>
      </c>
    </row>
    <row r="93" spans="1:2" x14ac:dyDescent="0.2">
      <c r="A93" s="10">
        <v>24381</v>
      </c>
      <c r="B93" s="11">
        <v>5.01</v>
      </c>
    </row>
    <row r="94" spans="1:2" x14ac:dyDescent="0.2">
      <c r="A94" s="10">
        <v>24412</v>
      </c>
      <c r="B94" s="11">
        <v>5.16</v>
      </c>
    </row>
    <row r="95" spans="1:2" x14ac:dyDescent="0.2">
      <c r="A95" s="10">
        <v>24442</v>
      </c>
      <c r="B95" s="11">
        <v>4.84</v>
      </c>
    </row>
    <row r="96" spans="1:2" x14ac:dyDescent="0.2">
      <c r="A96" s="10">
        <v>24473</v>
      </c>
      <c r="B96" s="11">
        <v>4.58</v>
      </c>
    </row>
    <row r="97" spans="1:2" x14ac:dyDescent="0.2">
      <c r="A97" s="10">
        <v>24504</v>
      </c>
      <c r="B97" s="11">
        <v>4.63</v>
      </c>
    </row>
    <row r="98" spans="1:2" x14ac:dyDescent="0.2">
      <c r="A98" s="10">
        <v>24532</v>
      </c>
      <c r="B98" s="11">
        <v>4.54</v>
      </c>
    </row>
    <row r="99" spans="1:2" x14ac:dyDescent="0.2">
      <c r="A99" s="10">
        <v>24563</v>
      </c>
      <c r="B99" s="11">
        <v>4.59</v>
      </c>
    </row>
    <row r="100" spans="1:2" x14ac:dyDescent="0.2">
      <c r="A100" s="10">
        <v>24593</v>
      </c>
      <c r="B100" s="11">
        <v>4.8499999999999996</v>
      </c>
    </row>
    <row r="101" spans="1:2" x14ac:dyDescent="0.2">
      <c r="A101" s="10">
        <v>24624</v>
      </c>
      <c r="B101" s="11">
        <v>5.0199999999999996</v>
      </c>
    </row>
    <row r="102" spans="1:2" x14ac:dyDescent="0.2">
      <c r="A102" s="10">
        <v>24654</v>
      </c>
      <c r="B102" s="11">
        <v>5.16</v>
      </c>
    </row>
    <row r="103" spans="1:2" x14ac:dyDescent="0.2">
      <c r="A103" s="10">
        <v>24685</v>
      </c>
      <c r="B103" s="11">
        <v>5.28</v>
      </c>
    </row>
    <row r="104" spans="1:2" x14ac:dyDescent="0.2">
      <c r="A104" s="10">
        <v>24716</v>
      </c>
      <c r="B104" s="11">
        <v>5.3</v>
      </c>
    </row>
    <row r="105" spans="1:2" x14ac:dyDescent="0.2">
      <c r="A105" s="10">
        <v>24746</v>
      </c>
      <c r="B105" s="11">
        <v>5.48</v>
      </c>
    </row>
    <row r="106" spans="1:2" x14ac:dyDescent="0.2">
      <c r="A106" s="10">
        <v>24777</v>
      </c>
      <c r="B106" s="11">
        <v>5.75</v>
      </c>
    </row>
    <row r="107" spans="1:2" x14ac:dyDescent="0.2">
      <c r="A107" s="10">
        <v>24807</v>
      </c>
      <c r="B107" s="11">
        <v>5.7</v>
      </c>
    </row>
    <row r="108" spans="1:2" x14ac:dyDescent="0.2">
      <c r="A108" s="10">
        <v>24838</v>
      </c>
      <c r="B108" s="11">
        <v>5.53</v>
      </c>
    </row>
    <row r="109" spans="1:2" x14ac:dyDescent="0.2">
      <c r="A109" s="10">
        <v>24869</v>
      </c>
      <c r="B109" s="11">
        <v>5.56</v>
      </c>
    </row>
    <row r="110" spans="1:2" x14ac:dyDescent="0.2">
      <c r="A110" s="10">
        <v>24898</v>
      </c>
      <c r="B110" s="11">
        <v>5.74</v>
      </c>
    </row>
    <row r="111" spans="1:2" x14ac:dyDescent="0.2">
      <c r="A111" s="10">
        <v>24929</v>
      </c>
      <c r="B111" s="11">
        <v>5.64</v>
      </c>
    </row>
    <row r="112" spans="1:2" x14ac:dyDescent="0.2">
      <c r="A112" s="10">
        <v>24959</v>
      </c>
      <c r="B112" s="11">
        <v>5.87</v>
      </c>
    </row>
    <row r="113" spans="1:2" x14ac:dyDescent="0.2">
      <c r="A113" s="10">
        <v>24990</v>
      </c>
      <c r="B113" s="11">
        <v>5.72</v>
      </c>
    </row>
    <row r="114" spans="1:2" x14ac:dyDescent="0.2">
      <c r="A114" s="10">
        <v>25020</v>
      </c>
      <c r="B114" s="11">
        <v>5.5</v>
      </c>
    </row>
    <row r="115" spans="1:2" x14ac:dyDescent="0.2">
      <c r="A115" s="10">
        <v>25051</v>
      </c>
      <c r="B115" s="11">
        <v>5.42</v>
      </c>
    </row>
    <row r="116" spans="1:2" x14ac:dyDescent="0.2">
      <c r="A116" s="10">
        <v>25082</v>
      </c>
      <c r="B116" s="11">
        <v>5.46</v>
      </c>
    </row>
    <row r="117" spans="1:2" x14ac:dyDescent="0.2">
      <c r="A117" s="10">
        <v>25112</v>
      </c>
      <c r="B117" s="11">
        <v>5.58</v>
      </c>
    </row>
    <row r="118" spans="1:2" x14ac:dyDescent="0.2">
      <c r="A118" s="10">
        <v>25143</v>
      </c>
      <c r="B118" s="11">
        <v>5.7</v>
      </c>
    </row>
    <row r="119" spans="1:2" x14ac:dyDescent="0.2">
      <c r="A119" s="10">
        <v>25173</v>
      </c>
      <c r="B119" s="11">
        <v>6.03</v>
      </c>
    </row>
    <row r="120" spans="1:2" x14ac:dyDescent="0.2">
      <c r="A120" s="10">
        <v>25204</v>
      </c>
      <c r="B120" s="11">
        <v>6.04</v>
      </c>
    </row>
    <row r="121" spans="1:2" x14ac:dyDescent="0.2">
      <c r="A121" s="10">
        <v>25235</v>
      </c>
      <c r="B121" s="11">
        <v>6.19</v>
      </c>
    </row>
    <row r="122" spans="1:2" x14ac:dyDescent="0.2">
      <c r="A122" s="10">
        <v>25263</v>
      </c>
      <c r="B122" s="11">
        <v>6.3</v>
      </c>
    </row>
    <row r="123" spans="1:2" x14ac:dyDescent="0.2">
      <c r="A123" s="10">
        <v>25294</v>
      </c>
      <c r="B123" s="11">
        <v>6.17</v>
      </c>
    </row>
    <row r="124" spans="1:2" x14ac:dyDescent="0.2">
      <c r="A124" s="10">
        <v>25324</v>
      </c>
      <c r="B124" s="11">
        <v>6.32</v>
      </c>
    </row>
    <row r="125" spans="1:2" x14ac:dyDescent="0.2">
      <c r="A125" s="10">
        <v>25355</v>
      </c>
      <c r="B125" s="11">
        <v>6.57</v>
      </c>
    </row>
    <row r="126" spans="1:2" x14ac:dyDescent="0.2">
      <c r="A126" s="10">
        <v>25385</v>
      </c>
      <c r="B126" s="11">
        <v>6.72</v>
      </c>
    </row>
    <row r="127" spans="1:2" x14ac:dyDescent="0.2">
      <c r="A127" s="10">
        <v>25416</v>
      </c>
      <c r="B127" s="11">
        <v>6.69</v>
      </c>
    </row>
    <row r="128" spans="1:2" x14ac:dyDescent="0.2">
      <c r="A128" s="10">
        <v>25447</v>
      </c>
      <c r="B128" s="11">
        <v>7.16</v>
      </c>
    </row>
    <row r="129" spans="1:2" x14ac:dyDescent="0.2">
      <c r="A129" s="10">
        <v>25477</v>
      </c>
      <c r="B129" s="11">
        <v>7.1</v>
      </c>
    </row>
    <row r="130" spans="1:2" x14ac:dyDescent="0.2">
      <c r="A130" s="10">
        <v>25508</v>
      </c>
      <c r="B130" s="11">
        <v>7.14</v>
      </c>
    </row>
    <row r="131" spans="1:2" x14ac:dyDescent="0.2">
      <c r="A131" s="10">
        <v>25538</v>
      </c>
      <c r="B131" s="11">
        <v>7.65</v>
      </c>
    </row>
    <row r="132" spans="1:2" x14ac:dyDescent="0.2">
      <c r="A132" s="10">
        <v>25569</v>
      </c>
      <c r="B132" s="11">
        <v>7.79</v>
      </c>
    </row>
    <row r="133" spans="1:2" x14ac:dyDescent="0.2">
      <c r="A133" s="10">
        <v>25600</v>
      </c>
      <c r="B133" s="11">
        <v>7.24</v>
      </c>
    </row>
    <row r="134" spans="1:2" x14ac:dyDescent="0.2">
      <c r="A134" s="10">
        <v>25628</v>
      </c>
      <c r="B134" s="11">
        <v>7.07</v>
      </c>
    </row>
    <row r="135" spans="1:2" x14ac:dyDescent="0.2">
      <c r="A135" s="10">
        <v>25659</v>
      </c>
      <c r="B135" s="11">
        <v>7.39</v>
      </c>
    </row>
    <row r="136" spans="1:2" x14ac:dyDescent="0.2">
      <c r="A136" s="10">
        <v>25689</v>
      </c>
      <c r="B136" s="11">
        <v>7.91</v>
      </c>
    </row>
    <row r="137" spans="1:2" x14ac:dyDescent="0.2">
      <c r="A137" s="10">
        <v>25720</v>
      </c>
      <c r="B137" s="11">
        <v>7.84</v>
      </c>
    </row>
    <row r="138" spans="1:2" x14ac:dyDescent="0.2">
      <c r="A138" s="10">
        <v>25750</v>
      </c>
      <c r="B138" s="11">
        <v>7.46</v>
      </c>
    </row>
    <row r="139" spans="1:2" x14ac:dyDescent="0.2">
      <c r="A139" s="10">
        <v>25781</v>
      </c>
      <c r="B139" s="11">
        <v>7.53</v>
      </c>
    </row>
    <row r="140" spans="1:2" x14ac:dyDescent="0.2">
      <c r="A140" s="10">
        <v>25812</v>
      </c>
      <c r="B140" s="11">
        <v>7.39</v>
      </c>
    </row>
    <row r="141" spans="1:2" x14ac:dyDescent="0.2">
      <c r="A141" s="10">
        <v>25842</v>
      </c>
      <c r="B141" s="11">
        <v>7.33</v>
      </c>
    </row>
    <row r="142" spans="1:2" x14ac:dyDescent="0.2">
      <c r="A142" s="10">
        <v>25873</v>
      </c>
      <c r="B142" s="11">
        <v>6.84</v>
      </c>
    </row>
    <row r="143" spans="1:2" x14ac:dyDescent="0.2">
      <c r="A143" s="10">
        <v>25903</v>
      </c>
      <c r="B143" s="11">
        <v>6.39</v>
      </c>
    </row>
    <row r="144" spans="1:2" x14ac:dyDescent="0.2">
      <c r="A144" s="10">
        <v>25934</v>
      </c>
      <c r="B144" s="11">
        <v>6.24</v>
      </c>
    </row>
    <row r="145" spans="1:2" x14ac:dyDescent="0.2">
      <c r="A145" s="10">
        <v>25965</v>
      </c>
      <c r="B145" s="11">
        <v>6.11</v>
      </c>
    </row>
    <row r="146" spans="1:2" x14ac:dyDescent="0.2">
      <c r="A146" s="10">
        <v>25993</v>
      </c>
      <c r="B146" s="11">
        <v>5.7</v>
      </c>
    </row>
    <row r="147" spans="1:2" x14ac:dyDescent="0.2">
      <c r="A147" s="10">
        <v>26024</v>
      </c>
      <c r="B147" s="11">
        <v>5.83</v>
      </c>
    </row>
    <row r="148" spans="1:2" x14ac:dyDescent="0.2">
      <c r="A148" s="10">
        <v>26054</v>
      </c>
      <c r="B148" s="11">
        <v>6.39</v>
      </c>
    </row>
    <row r="149" spans="1:2" x14ac:dyDescent="0.2">
      <c r="A149" s="10">
        <v>26085</v>
      </c>
      <c r="B149" s="11">
        <v>6.52</v>
      </c>
    </row>
    <row r="150" spans="1:2" x14ac:dyDescent="0.2">
      <c r="A150" s="10">
        <v>26115</v>
      </c>
      <c r="B150" s="11">
        <v>6.73</v>
      </c>
    </row>
    <row r="151" spans="1:2" x14ac:dyDescent="0.2">
      <c r="A151" s="10">
        <v>26146</v>
      </c>
      <c r="B151" s="11">
        <v>6.58</v>
      </c>
    </row>
    <row r="152" spans="1:2" x14ac:dyDescent="0.2">
      <c r="A152" s="10">
        <v>26177</v>
      </c>
      <c r="B152" s="11">
        <v>6.14</v>
      </c>
    </row>
    <row r="153" spans="1:2" x14ac:dyDescent="0.2">
      <c r="A153" s="10">
        <v>26207</v>
      </c>
      <c r="B153" s="11">
        <v>5.93</v>
      </c>
    </row>
    <row r="154" spans="1:2" x14ac:dyDescent="0.2">
      <c r="A154" s="10">
        <v>26238</v>
      </c>
      <c r="B154" s="11">
        <v>5.81</v>
      </c>
    </row>
    <row r="155" spans="1:2" x14ac:dyDescent="0.2">
      <c r="A155" s="10">
        <v>26268</v>
      </c>
      <c r="B155" s="11">
        <v>5.93</v>
      </c>
    </row>
    <row r="156" spans="1:2" x14ac:dyDescent="0.2">
      <c r="A156" s="10">
        <v>26299</v>
      </c>
      <c r="B156" s="11">
        <v>5.95</v>
      </c>
    </row>
    <row r="157" spans="1:2" x14ac:dyDescent="0.2">
      <c r="A157" s="10">
        <v>26330</v>
      </c>
      <c r="B157" s="11">
        <v>6.08</v>
      </c>
    </row>
    <row r="158" spans="1:2" x14ac:dyDescent="0.2">
      <c r="A158" s="10">
        <v>26359</v>
      </c>
      <c r="B158" s="11">
        <v>6.07</v>
      </c>
    </row>
    <row r="159" spans="1:2" x14ac:dyDescent="0.2">
      <c r="A159" s="10">
        <v>26390</v>
      </c>
      <c r="B159" s="11">
        <v>6.19</v>
      </c>
    </row>
    <row r="160" spans="1:2" x14ac:dyDescent="0.2">
      <c r="A160" s="10">
        <v>26420</v>
      </c>
      <c r="B160" s="11">
        <v>6.13</v>
      </c>
    </row>
    <row r="161" spans="1:2" x14ac:dyDescent="0.2">
      <c r="A161" s="10">
        <v>26451</v>
      </c>
      <c r="B161" s="11">
        <v>6.11</v>
      </c>
    </row>
    <row r="162" spans="1:2" x14ac:dyDescent="0.2">
      <c r="A162" s="10">
        <v>26481</v>
      </c>
      <c r="B162" s="11">
        <v>6.11</v>
      </c>
    </row>
    <row r="163" spans="1:2" x14ac:dyDescent="0.2">
      <c r="A163" s="10">
        <v>26512</v>
      </c>
      <c r="B163" s="11">
        <v>6.21</v>
      </c>
    </row>
    <row r="164" spans="1:2" x14ac:dyDescent="0.2">
      <c r="A164" s="10">
        <v>26543</v>
      </c>
      <c r="B164" s="11">
        <v>6.55</v>
      </c>
    </row>
    <row r="165" spans="1:2" x14ac:dyDescent="0.2">
      <c r="A165" s="10">
        <v>26573</v>
      </c>
      <c r="B165" s="11">
        <v>6.48</v>
      </c>
    </row>
    <row r="166" spans="1:2" x14ac:dyDescent="0.2">
      <c r="A166" s="10">
        <v>26604</v>
      </c>
      <c r="B166" s="11">
        <v>6.28</v>
      </c>
    </row>
    <row r="167" spans="1:2" x14ac:dyDescent="0.2">
      <c r="A167" s="10">
        <v>26634</v>
      </c>
      <c r="B167" s="11">
        <v>6.36</v>
      </c>
    </row>
    <row r="168" spans="1:2" x14ac:dyDescent="0.2">
      <c r="A168" s="10">
        <v>26665</v>
      </c>
      <c r="B168" s="11">
        <v>6.46</v>
      </c>
    </row>
    <row r="169" spans="1:2" x14ac:dyDescent="0.2">
      <c r="A169" s="10">
        <v>26696</v>
      </c>
      <c r="B169" s="11">
        <v>6.64</v>
      </c>
    </row>
    <row r="170" spans="1:2" x14ac:dyDescent="0.2">
      <c r="A170" s="10">
        <v>26724</v>
      </c>
      <c r="B170" s="11">
        <v>6.71</v>
      </c>
    </row>
    <row r="171" spans="1:2" x14ac:dyDescent="0.2">
      <c r="A171" s="10">
        <v>26755</v>
      </c>
      <c r="B171" s="11">
        <v>6.67</v>
      </c>
    </row>
    <row r="172" spans="1:2" x14ac:dyDescent="0.2">
      <c r="A172" s="10">
        <v>26785</v>
      </c>
      <c r="B172" s="11">
        <v>6.85</v>
      </c>
    </row>
    <row r="173" spans="1:2" x14ac:dyDescent="0.2">
      <c r="A173" s="10">
        <v>26816</v>
      </c>
      <c r="B173" s="11">
        <v>6.9</v>
      </c>
    </row>
    <row r="174" spans="1:2" x14ac:dyDescent="0.2">
      <c r="A174" s="10">
        <v>26846</v>
      </c>
      <c r="B174" s="11">
        <v>7.13</v>
      </c>
    </row>
    <row r="175" spans="1:2" x14ac:dyDescent="0.2">
      <c r="A175" s="10">
        <v>26877</v>
      </c>
      <c r="B175" s="11">
        <v>7.4</v>
      </c>
    </row>
    <row r="176" spans="1:2" x14ac:dyDescent="0.2">
      <c r="A176" s="10">
        <v>26908</v>
      </c>
      <c r="B176" s="11">
        <v>7.09</v>
      </c>
    </row>
    <row r="177" spans="1:2" x14ac:dyDescent="0.2">
      <c r="A177" s="10">
        <v>26938</v>
      </c>
      <c r="B177" s="11">
        <v>6.79</v>
      </c>
    </row>
    <row r="178" spans="1:2" x14ac:dyDescent="0.2">
      <c r="A178" s="10">
        <v>26969</v>
      </c>
      <c r="B178" s="11">
        <v>6.73</v>
      </c>
    </row>
    <row r="179" spans="1:2" x14ac:dyDescent="0.2">
      <c r="A179" s="10">
        <v>26999</v>
      </c>
      <c r="B179" s="11">
        <v>6.74</v>
      </c>
    </row>
    <row r="180" spans="1:2" x14ac:dyDescent="0.2">
      <c r="A180" s="10">
        <v>27030</v>
      </c>
      <c r="B180" s="11">
        <v>6.99</v>
      </c>
    </row>
    <row r="181" spans="1:2" x14ac:dyDescent="0.2">
      <c r="A181" s="10">
        <v>27061</v>
      </c>
      <c r="B181" s="11">
        <v>6.96</v>
      </c>
    </row>
    <row r="182" spans="1:2" x14ac:dyDescent="0.2">
      <c r="A182" s="10">
        <v>27089</v>
      </c>
      <c r="B182" s="11">
        <v>7.21</v>
      </c>
    </row>
    <row r="183" spans="1:2" x14ac:dyDescent="0.2">
      <c r="A183" s="10">
        <v>27120</v>
      </c>
      <c r="B183" s="11">
        <v>7.51</v>
      </c>
    </row>
    <row r="184" spans="1:2" x14ac:dyDescent="0.2">
      <c r="A184" s="10">
        <v>27150</v>
      </c>
      <c r="B184" s="11">
        <v>7.58</v>
      </c>
    </row>
    <row r="185" spans="1:2" x14ac:dyDescent="0.2">
      <c r="A185" s="10">
        <v>27181</v>
      </c>
      <c r="B185" s="11">
        <v>7.54</v>
      </c>
    </row>
    <row r="186" spans="1:2" x14ac:dyDescent="0.2">
      <c r="A186" s="10">
        <v>27211</v>
      </c>
      <c r="B186" s="11">
        <v>7.81</v>
      </c>
    </row>
    <row r="187" spans="1:2" x14ac:dyDescent="0.2">
      <c r="A187" s="10">
        <v>27242</v>
      </c>
      <c r="B187" s="11">
        <v>8.0399999999999991</v>
      </c>
    </row>
    <row r="188" spans="1:2" x14ac:dyDescent="0.2">
      <c r="A188" s="10">
        <v>27273</v>
      </c>
      <c r="B188" s="11">
        <v>8.0399999999999991</v>
      </c>
    </row>
    <row r="189" spans="1:2" x14ac:dyDescent="0.2">
      <c r="A189" s="10">
        <v>27303</v>
      </c>
      <c r="B189" s="11">
        <v>7.9</v>
      </c>
    </row>
    <row r="190" spans="1:2" x14ac:dyDescent="0.2">
      <c r="A190" s="10">
        <v>27334</v>
      </c>
      <c r="B190" s="11">
        <v>7.68</v>
      </c>
    </row>
    <row r="191" spans="1:2" x14ac:dyDescent="0.2">
      <c r="A191" s="10">
        <v>27364</v>
      </c>
      <c r="B191" s="11">
        <v>7.43</v>
      </c>
    </row>
    <row r="192" spans="1:2" x14ac:dyDescent="0.2">
      <c r="A192" s="10">
        <v>27395</v>
      </c>
      <c r="B192" s="11">
        <v>7.5</v>
      </c>
    </row>
    <row r="193" spans="1:2" x14ac:dyDescent="0.2">
      <c r="A193" s="10">
        <v>27426</v>
      </c>
      <c r="B193" s="11">
        <v>7.39</v>
      </c>
    </row>
    <row r="194" spans="1:2" x14ac:dyDescent="0.2">
      <c r="A194" s="10">
        <v>27454</v>
      </c>
      <c r="B194" s="11">
        <v>7.73</v>
      </c>
    </row>
    <row r="195" spans="1:2" x14ac:dyDescent="0.2">
      <c r="A195" s="10">
        <v>27485</v>
      </c>
      <c r="B195" s="11">
        <v>8.23</v>
      </c>
    </row>
    <row r="196" spans="1:2" x14ac:dyDescent="0.2">
      <c r="A196" s="10">
        <v>27515</v>
      </c>
      <c r="B196" s="11">
        <v>8.06</v>
      </c>
    </row>
    <row r="197" spans="1:2" x14ac:dyDescent="0.2">
      <c r="A197" s="10">
        <v>27546</v>
      </c>
      <c r="B197" s="11">
        <v>7.86</v>
      </c>
    </row>
    <row r="198" spans="1:2" x14ac:dyDescent="0.2">
      <c r="A198" s="10">
        <v>27576</v>
      </c>
      <c r="B198" s="11">
        <v>8.06</v>
      </c>
    </row>
    <row r="199" spans="1:2" x14ac:dyDescent="0.2">
      <c r="A199" s="10">
        <v>27607</v>
      </c>
      <c r="B199" s="11">
        <v>8.4</v>
      </c>
    </row>
    <row r="200" spans="1:2" x14ac:dyDescent="0.2">
      <c r="A200" s="10">
        <v>27638</v>
      </c>
      <c r="B200" s="11">
        <v>8.43</v>
      </c>
    </row>
    <row r="201" spans="1:2" x14ac:dyDescent="0.2">
      <c r="A201" s="10">
        <v>27668</v>
      </c>
      <c r="B201" s="11">
        <v>8.14</v>
      </c>
    </row>
    <row r="202" spans="1:2" x14ac:dyDescent="0.2">
      <c r="A202" s="10">
        <v>27699</v>
      </c>
      <c r="B202" s="11">
        <v>8.0500000000000007</v>
      </c>
    </row>
    <row r="203" spans="1:2" x14ac:dyDescent="0.2">
      <c r="A203" s="10">
        <v>27729</v>
      </c>
      <c r="B203" s="11">
        <v>8</v>
      </c>
    </row>
    <row r="204" spans="1:2" x14ac:dyDescent="0.2">
      <c r="A204" s="10">
        <v>27760</v>
      </c>
      <c r="B204" s="11">
        <v>7.74</v>
      </c>
    </row>
    <row r="205" spans="1:2" x14ac:dyDescent="0.2">
      <c r="A205" s="10">
        <v>27791</v>
      </c>
      <c r="B205" s="11">
        <v>7.79</v>
      </c>
    </row>
    <row r="206" spans="1:2" x14ac:dyDescent="0.2">
      <c r="A206" s="10">
        <v>27820</v>
      </c>
      <c r="B206" s="11">
        <v>7.73</v>
      </c>
    </row>
    <row r="207" spans="1:2" x14ac:dyDescent="0.2">
      <c r="A207" s="10">
        <v>27851</v>
      </c>
      <c r="B207" s="11">
        <v>7.56</v>
      </c>
    </row>
    <row r="208" spans="1:2" x14ac:dyDescent="0.2">
      <c r="A208" s="10">
        <v>27881</v>
      </c>
      <c r="B208" s="11">
        <v>7.9</v>
      </c>
    </row>
    <row r="209" spans="1:2" x14ac:dyDescent="0.2">
      <c r="A209" s="10">
        <v>27912</v>
      </c>
      <c r="B209" s="11">
        <v>7.86</v>
      </c>
    </row>
    <row r="210" spans="1:2" x14ac:dyDescent="0.2">
      <c r="A210" s="10">
        <v>27942</v>
      </c>
      <c r="B210" s="11">
        <v>7.83</v>
      </c>
    </row>
    <row r="211" spans="1:2" x14ac:dyDescent="0.2">
      <c r="A211" s="10">
        <v>27973</v>
      </c>
      <c r="B211" s="11">
        <v>7.77</v>
      </c>
    </row>
    <row r="212" spans="1:2" x14ac:dyDescent="0.2">
      <c r="A212" s="10">
        <v>28004</v>
      </c>
      <c r="B212" s="11">
        <v>7.59</v>
      </c>
    </row>
    <row r="213" spans="1:2" x14ac:dyDescent="0.2">
      <c r="A213" s="10">
        <v>28034</v>
      </c>
      <c r="B213" s="11">
        <v>7.41</v>
      </c>
    </row>
    <row r="214" spans="1:2" x14ac:dyDescent="0.2">
      <c r="A214" s="10">
        <v>28065</v>
      </c>
      <c r="B214" s="11">
        <v>7.29</v>
      </c>
    </row>
    <row r="215" spans="1:2" x14ac:dyDescent="0.2">
      <c r="A215" s="10">
        <v>28095</v>
      </c>
      <c r="B215" s="11">
        <v>6.87</v>
      </c>
    </row>
    <row r="216" spans="1:2" x14ac:dyDescent="0.2">
      <c r="A216" s="10">
        <v>28126</v>
      </c>
      <c r="B216" s="11">
        <v>7.21</v>
      </c>
    </row>
    <row r="217" spans="1:2" x14ac:dyDescent="0.2">
      <c r="A217" s="10">
        <v>28157</v>
      </c>
      <c r="B217" s="11">
        <v>7.39</v>
      </c>
    </row>
    <row r="218" spans="1:2" x14ac:dyDescent="0.2">
      <c r="A218" s="10">
        <v>28185</v>
      </c>
      <c r="B218" s="11">
        <v>7.46</v>
      </c>
    </row>
    <row r="219" spans="1:2" x14ac:dyDescent="0.2">
      <c r="A219" s="10">
        <v>28216</v>
      </c>
      <c r="B219" s="11">
        <v>7.37</v>
      </c>
    </row>
    <row r="220" spans="1:2" x14ac:dyDescent="0.2">
      <c r="A220" s="10">
        <v>28246</v>
      </c>
      <c r="B220" s="11">
        <v>7.46</v>
      </c>
    </row>
    <row r="221" spans="1:2" x14ac:dyDescent="0.2">
      <c r="A221" s="10">
        <v>28277</v>
      </c>
      <c r="B221" s="11">
        <v>7.28</v>
      </c>
    </row>
    <row r="222" spans="1:2" x14ac:dyDescent="0.2">
      <c r="A222" s="10">
        <v>28307</v>
      </c>
      <c r="B222" s="11">
        <v>7.33</v>
      </c>
    </row>
    <row r="223" spans="1:2" x14ac:dyDescent="0.2">
      <c r="A223" s="10">
        <v>28338</v>
      </c>
      <c r="B223" s="11">
        <v>7.4</v>
      </c>
    </row>
    <row r="224" spans="1:2" x14ac:dyDescent="0.2">
      <c r="A224" s="10">
        <v>28369</v>
      </c>
      <c r="B224" s="11">
        <v>7.34</v>
      </c>
    </row>
    <row r="225" spans="1:2" x14ac:dyDescent="0.2">
      <c r="A225" s="10">
        <v>28399</v>
      </c>
      <c r="B225" s="11">
        <v>7.52</v>
      </c>
    </row>
    <row r="226" spans="1:2" x14ac:dyDescent="0.2">
      <c r="A226" s="10">
        <v>28430</v>
      </c>
      <c r="B226" s="11">
        <v>7.58</v>
      </c>
    </row>
    <row r="227" spans="1:2" x14ac:dyDescent="0.2">
      <c r="A227" s="10">
        <v>28460</v>
      </c>
      <c r="B227" s="11">
        <v>7.69</v>
      </c>
    </row>
    <row r="228" spans="1:2" x14ac:dyDescent="0.2">
      <c r="A228" s="10">
        <v>28491</v>
      </c>
      <c r="B228" s="11">
        <v>7.96</v>
      </c>
    </row>
    <row r="229" spans="1:2" x14ac:dyDescent="0.2">
      <c r="A229" s="10">
        <v>28522</v>
      </c>
      <c r="B229" s="11">
        <v>8.0299999999999994</v>
      </c>
    </row>
    <row r="230" spans="1:2" x14ac:dyDescent="0.2">
      <c r="A230" s="10">
        <v>28550</v>
      </c>
      <c r="B230" s="11">
        <v>8.0399999999999991</v>
      </c>
    </row>
    <row r="231" spans="1:2" x14ac:dyDescent="0.2">
      <c r="A231" s="10">
        <v>28581</v>
      </c>
      <c r="B231" s="11">
        <v>8.15</v>
      </c>
    </row>
    <row r="232" spans="1:2" x14ac:dyDescent="0.2">
      <c r="A232" s="10">
        <v>28611</v>
      </c>
      <c r="B232" s="11">
        <v>8.35</v>
      </c>
    </row>
    <row r="233" spans="1:2" x14ac:dyDescent="0.2">
      <c r="A233" s="10">
        <v>28642</v>
      </c>
      <c r="B233" s="11">
        <v>8.4600000000000009</v>
      </c>
    </row>
    <row r="234" spans="1:2" x14ac:dyDescent="0.2">
      <c r="A234" s="10">
        <v>28672</v>
      </c>
      <c r="B234" s="11">
        <v>8.64</v>
      </c>
    </row>
    <row r="235" spans="1:2" x14ac:dyDescent="0.2">
      <c r="A235" s="10">
        <v>28703</v>
      </c>
      <c r="B235" s="11">
        <v>8.41</v>
      </c>
    </row>
    <row r="236" spans="1:2" x14ac:dyDescent="0.2">
      <c r="A236" s="10">
        <v>28734</v>
      </c>
      <c r="B236" s="11">
        <v>8.42</v>
      </c>
    </row>
    <row r="237" spans="1:2" x14ac:dyDescent="0.2">
      <c r="A237" s="10">
        <v>28764</v>
      </c>
      <c r="B237" s="11">
        <v>8.64</v>
      </c>
    </row>
    <row r="238" spans="1:2" x14ac:dyDescent="0.2">
      <c r="A238" s="10">
        <v>28795</v>
      </c>
      <c r="B238" s="11">
        <v>8.81</v>
      </c>
    </row>
    <row r="239" spans="1:2" x14ac:dyDescent="0.2">
      <c r="A239" s="10">
        <v>28825</v>
      </c>
      <c r="B239" s="11">
        <v>9.01</v>
      </c>
    </row>
    <row r="240" spans="1:2" x14ac:dyDescent="0.2">
      <c r="A240" s="10">
        <v>28856</v>
      </c>
      <c r="B240" s="11">
        <v>9.1</v>
      </c>
    </row>
    <row r="241" spans="1:2" x14ac:dyDescent="0.2">
      <c r="A241" s="10">
        <v>28887</v>
      </c>
      <c r="B241" s="11">
        <v>9.1</v>
      </c>
    </row>
    <row r="242" spans="1:2" x14ac:dyDescent="0.2">
      <c r="A242" s="10">
        <v>28915</v>
      </c>
      <c r="B242" s="11">
        <v>9.1199999999999992</v>
      </c>
    </row>
    <row r="243" spans="1:2" x14ac:dyDescent="0.2">
      <c r="A243" s="10">
        <v>28946</v>
      </c>
      <c r="B243" s="11">
        <v>9.18</v>
      </c>
    </row>
    <row r="244" spans="1:2" x14ac:dyDescent="0.2">
      <c r="A244" s="10">
        <v>28976</v>
      </c>
      <c r="B244" s="11">
        <v>9.25</v>
      </c>
    </row>
    <row r="245" spans="1:2" x14ac:dyDescent="0.2">
      <c r="A245" s="10">
        <v>29007</v>
      </c>
      <c r="B245" s="11">
        <v>8.91</v>
      </c>
    </row>
    <row r="246" spans="1:2" x14ac:dyDescent="0.2">
      <c r="A246" s="10">
        <v>29037</v>
      </c>
      <c r="B246" s="11">
        <v>8.9499999999999993</v>
      </c>
    </row>
    <row r="247" spans="1:2" x14ac:dyDescent="0.2">
      <c r="A247" s="10">
        <v>29068</v>
      </c>
      <c r="B247" s="11">
        <v>9.0299999999999994</v>
      </c>
    </row>
    <row r="248" spans="1:2" x14ac:dyDescent="0.2">
      <c r="A248" s="10">
        <v>29099</v>
      </c>
      <c r="B248" s="11">
        <v>9.33</v>
      </c>
    </row>
    <row r="249" spans="1:2" x14ac:dyDescent="0.2">
      <c r="A249" s="10">
        <v>29129</v>
      </c>
      <c r="B249" s="11">
        <v>10.3</v>
      </c>
    </row>
    <row r="250" spans="1:2" x14ac:dyDescent="0.2">
      <c r="A250" s="10">
        <v>29160</v>
      </c>
      <c r="B250" s="11">
        <v>10.65</v>
      </c>
    </row>
    <row r="251" spans="1:2" x14ac:dyDescent="0.2">
      <c r="A251" s="10">
        <v>29190</v>
      </c>
      <c r="B251" s="11">
        <v>10.39</v>
      </c>
    </row>
    <row r="252" spans="1:2" x14ac:dyDescent="0.2">
      <c r="A252" s="10">
        <v>29221</v>
      </c>
      <c r="B252" s="11">
        <v>10.8</v>
      </c>
    </row>
    <row r="253" spans="1:2" x14ac:dyDescent="0.2">
      <c r="A253" s="10">
        <v>29252</v>
      </c>
      <c r="B253" s="11">
        <v>12.41</v>
      </c>
    </row>
    <row r="254" spans="1:2" x14ac:dyDescent="0.2">
      <c r="A254" s="10">
        <v>29281</v>
      </c>
      <c r="B254" s="11">
        <v>12.75</v>
      </c>
    </row>
    <row r="255" spans="1:2" x14ac:dyDescent="0.2">
      <c r="A255" s="10">
        <v>29312</v>
      </c>
      <c r="B255" s="11">
        <v>11.47</v>
      </c>
    </row>
    <row r="256" spans="1:2" x14ac:dyDescent="0.2">
      <c r="A256" s="10">
        <v>29342</v>
      </c>
      <c r="B256" s="11">
        <v>10.18</v>
      </c>
    </row>
    <row r="257" spans="1:2" x14ac:dyDescent="0.2">
      <c r="A257" s="10">
        <v>29373</v>
      </c>
      <c r="B257" s="11">
        <v>9.7799999999999994</v>
      </c>
    </row>
    <row r="258" spans="1:2" x14ac:dyDescent="0.2">
      <c r="A258" s="10">
        <v>29403</v>
      </c>
      <c r="B258" s="11">
        <v>10.25</v>
      </c>
    </row>
    <row r="259" spans="1:2" x14ac:dyDescent="0.2">
      <c r="A259" s="10">
        <v>29434</v>
      </c>
      <c r="B259" s="11">
        <v>11.1</v>
      </c>
    </row>
    <row r="260" spans="1:2" x14ac:dyDescent="0.2">
      <c r="A260" s="10">
        <v>29465</v>
      </c>
      <c r="B260" s="11">
        <v>11.51</v>
      </c>
    </row>
    <row r="261" spans="1:2" x14ac:dyDescent="0.2">
      <c r="A261" s="10">
        <v>29495</v>
      </c>
      <c r="B261" s="11">
        <v>11.75</v>
      </c>
    </row>
    <row r="262" spans="1:2" x14ac:dyDescent="0.2">
      <c r="A262" s="10">
        <v>29526</v>
      </c>
      <c r="B262" s="11">
        <v>12.68</v>
      </c>
    </row>
    <row r="263" spans="1:2" x14ac:dyDescent="0.2">
      <c r="A263" s="10">
        <v>29556</v>
      </c>
      <c r="B263" s="11">
        <v>12.84</v>
      </c>
    </row>
    <row r="264" spans="1:2" x14ac:dyDescent="0.2">
      <c r="A264" s="10">
        <v>29587</v>
      </c>
      <c r="B264" s="11">
        <v>12.57</v>
      </c>
    </row>
    <row r="265" spans="1:2" x14ac:dyDescent="0.2">
      <c r="A265" s="10">
        <v>29618</v>
      </c>
      <c r="B265" s="11">
        <v>13.19</v>
      </c>
    </row>
    <row r="266" spans="1:2" x14ac:dyDescent="0.2">
      <c r="A266" s="10">
        <v>29646</v>
      </c>
      <c r="B266" s="11">
        <v>13.12</v>
      </c>
    </row>
    <row r="267" spans="1:2" x14ac:dyDescent="0.2">
      <c r="A267" s="10">
        <v>29677</v>
      </c>
      <c r="B267" s="11">
        <v>13.68</v>
      </c>
    </row>
    <row r="268" spans="1:2" x14ac:dyDescent="0.2">
      <c r="A268" s="10">
        <v>29707</v>
      </c>
      <c r="B268" s="11">
        <v>14.1</v>
      </c>
    </row>
    <row r="269" spans="1:2" x14ac:dyDescent="0.2">
      <c r="A269" s="10">
        <v>29738</v>
      </c>
      <c r="B269" s="11">
        <v>13.47</v>
      </c>
    </row>
    <row r="270" spans="1:2" x14ac:dyDescent="0.2">
      <c r="A270" s="10">
        <v>29768</v>
      </c>
      <c r="B270" s="11">
        <v>14.28</v>
      </c>
    </row>
    <row r="271" spans="1:2" x14ac:dyDescent="0.2">
      <c r="A271" s="10">
        <v>29799</v>
      </c>
      <c r="B271" s="11">
        <v>14.94</v>
      </c>
    </row>
    <row r="272" spans="1:2" x14ac:dyDescent="0.2">
      <c r="A272" s="10">
        <v>29830</v>
      </c>
      <c r="B272" s="11">
        <v>15.32</v>
      </c>
    </row>
    <row r="273" spans="1:2" x14ac:dyDescent="0.2">
      <c r="A273" s="10">
        <v>29860</v>
      </c>
      <c r="B273" s="11">
        <v>15.15</v>
      </c>
    </row>
    <row r="274" spans="1:2" x14ac:dyDescent="0.2">
      <c r="A274" s="10">
        <v>29891</v>
      </c>
      <c r="B274" s="11">
        <v>13.39</v>
      </c>
    </row>
    <row r="275" spans="1:2" x14ac:dyDescent="0.2">
      <c r="A275" s="10">
        <v>29921</v>
      </c>
      <c r="B275" s="11">
        <v>13.72</v>
      </c>
    </row>
    <row r="276" spans="1:2" x14ac:dyDescent="0.2">
      <c r="A276" s="10">
        <v>29952</v>
      </c>
      <c r="B276" s="11">
        <v>14.59</v>
      </c>
    </row>
    <row r="277" spans="1:2" x14ac:dyDescent="0.2">
      <c r="A277" s="10">
        <v>29983</v>
      </c>
      <c r="B277" s="11">
        <v>14.43</v>
      </c>
    </row>
    <row r="278" spans="1:2" x14ac:dyDescent="0.2">
      <c r="A278" s="10">
        <v>30011</v>
      </c>
      <c r="B278" s="11">
        <v>13.86</v>
      </c>
    </row>
    <row r="279" spans="1:2" x14ac:dyDescent="0.2">
      <c r="A279" s="10">
        <v>30042</v>
      </c>
      <c r="B279" s="11">
        <v>13.87</v>
      </c>
    </row>
    <row r="280" spans="1:2" x14ac:dyDescent="0.2">
      <c r="A280" s="10">
        <v>30072</v>
      </c>
      <c r="B280" s="11">
        <v>13.62</v>
      </c>
    </row>
    <row r="281" spans="1:2" x14ac:dyDescent="0.2">
      <c r="A281" s="10">
        <v>30103</v>
      </c>
      <c r="B281" s="11">
        <v>14.3</v>
      </c>
    </row>
    <row r="282" spans="1:2" x14ac:dyDescent="0.2">
      <c r="A282" s="10">
        <v>30133</v>
      </c>
      <c r="B282" s="11">
        <v>13.95</v>
      </c>
    </row>
    <row r="283" spans="1:2" x14ac:dyDescent="0.2">
      <c r="A283" s="10">
        <v>30164</v>
      </c>
      <c r="B283" s="11">
        <v>13.06</v>
      </c>
    </row>
    <row r="284" spans="1:2" x14ac:dyDescent="0.2">
      <c r="A284" s="10">
        <v>30195</v>
      </c>
      <c r="B284" s="11">
        <v>12.34</v>
      </c>
    </row>
    <row r="285" spans="1:2" x14ac:dyDescent="0.2">
      <c r="A285" s="10">
        <v>30225</v>
      </c>
      <c r="B285" s="11">
        <v>10.91</v>
      </c>
    </row>
    <row r="286" spans="1:2" x14ac:dyDescent="0.2">
      <c r="A286" s="10">
        <v>30256</v>
      </c>
      <c r="B286" s="11">
        <v>10.55</v>
      </c>
    </row>
    <row r="287" spans="1:2" x14ac:dyDescent="0.2">
      <c r="A287" s="10">
        <v>30286</v>
      </c>
      <c r="B287" s="11">
        <v>10.54</v>
      </c>
    </row>
    <row r="288" spans="1:2" x14ac:dyDescent="0.2">
      <c r="A288" s="10">
        <v>30317</v>
      </c>
      <c r="B288" s="11">
        <v>10.46</v>
      </c>
    </row>
    <row r="289" spans="1:2" x14ac:dyDescent="0.2">
      <c r="A289" s="10">
        <v>30348</v>
      </c>
      <c r="B289" s="11">
        <v>10.72</v>
      </c>
    </row>
    <row r="290" spans="1:2" x14ac:dyDescent="0.2">
      <c r="A290" s="10">
        <v>30376</v>
      </c>
      <c r="B290" s="11">
        <v>10.51</v>
      </c>
    </row>
    <row r="291" spans="1:2" x14ac:dyDescent="0.2">
      <c r="A291" s="10">
        <v>30407</v>
      </c>
      <c r="B291" s="11">
        <v>10.4</v>
      </c>
    </row>
    <row r="292" spans="1:2" x14ac:dyDescent="0.2">
      <c r="A292" s="10">
        <v>30437</v>
      </c>
      <c r="B292" s="11">
        <v>10.38</v>
      </c>
    </row>
    <row r="293" spans="1:2" x14ac:dyDescent="0.2">
      <c r="A293" s="10">
        <v>30468</v>
      </c>
      <c r="B293" s="11">
        <v>10.85</v>
      </c>
    </row>
    <row r="294" spans="1:2" x14ac:dyDescent="0.2">
      <c r="A294" s="10">
        <v>30498</v>
      </c>
      <c r="B294" s="11">
        <v>11.38</v>
      </c>
    </row>
    <row r="295" spans="1:2" x14ac:dyDescent="0.2">
      <c r="A295" s="10">
        <v>30529</v>
      </c>
      <c r="B295" s="11">
        <v>11.85</v>
      </c>
    </row>
    <row r="296" spans="1:2" x14ac:dyDescent="0.2">
      <c r="A296" s="10">
        <v>30560</v>
      </c>
      <c r="B296" s="11">
        <v>11.65</v>
      </c>
    </row>
    <row r="297" spans="1:2" x14ac:dyDescent="0.2">
      <c r="A297" s="10">
        <v>30590</v>
      </c>
      <c r="B297" s="11">
        <v>11.54</v>
      </c>
    </row>
    <row r="298" spans="1:2" x14ac:dyDescent="0.2">
      <c r="A298" s="10">
        <v>30621</v>
      </c>
      <c r="B298" s="11">
        <v>11.69</v>
      </c>
    </row>
    <row r="299" spans="1:2" x14ac:dyDescent="0.2">
      <c r="A299" s="10">
        <v>30651</v>
      </c>
      <c r="B299" s="11">
        <v>11.83</v>
      </c>
    </row>
    <row r="300" spans="1:2" x14ac:dyDescent="0.2">
      <c r="A300" s="10">
        <v>30682</v>
      </c>
      <c r="B300" s="11">
        <v>11.67</v>
      </c>
    </row>
    <row r="301" spans="1:2" x14ac:dyDescent="0.2">
      <c r="A301" s="10">
        <v>30713</v>
      </c>
      <c r="B301" s="11">
        <v>11.84</v>
      </c>
    </row>
    <row r="302" spans="1:2" x14ac:dyDescent="0.2">
      <c r="A302" s="10">
        <v>30742</v>
      </c>
      <c r="B302" s="11">
        <v>12.32</v>
      </c>
    </row>
    <row r="303" spans="1:2" x14ac:dyDescent="0.2">
      <c r="A303" s="10">
        <v>30773</v>
      </c>
      <c r="B303" s="11">
        <v>12.63</v>
      </c>
    </row>
    <row r="304" spans="1:2" x14ac:dyDescent="0.2">
      <c r="A304" s="10">
        <v>30803</v>
      </c>
      <c r="B304" s="11">
        <v>13.41</v>
      </c>
    </row>
    <row r="305" spans="1:2" x14ac:dyDescent="0.2">
      <c r="A305" s="10">
        <v>30834</v>
      </c>
      <c r="B305" s="11">
        <v>13.56</v>
      </c>
    </row>
    <row r="306" spans="1:2" x14ac:dyDescent="0.2">
      <c r="A306" s="10">
        <v>30864</v>
      </c>
      <c r="B306" s="11">
        <v>13.36</v>
      </c>
    </row>
    <row r="307" spans="1:2" x14ac:dyDescent="0.2">
      <c r="A307" s="10">
        <v>30895</v>
      </c>
      <c r="B307" s="11">
        <v>12.72</v>
      </c>
    </row>
    <row r="308" spans="1:2" x14ac:dyDescent="0.2">
      <c r="A308" s="10">
        <v>30926</v>
      </c>
      <c r="B308" s="11">
        <v>12.52</v>
      </c>
    </row>
    <row r="309" spans="1:2" x14ac:dyDescent="0.2">
      <c r="A309" s="10">
        <v>30956</v>
      </c>
      <c r="B309" s="11">
        <v>12.16</v>
      </c>
    </row>
    <row r="310" spans="1:2" x14ac:dyDescent="0.2">
      <c r="A310" s="10">
        <v>30987</v>
      </c>
      <c r="B310" s="11">
        <v>11.57</v>
      </c>
    </row>
    <row r="311" spans="1:2" x14ac:dyDescent="0.2">
      <c r="A311" s="10">
        <v>31017</v>
      </c>
      <c r="B311" s="11">
        <v>11.5</v>
      </c>
    </row>
    <row r="312" spans="1:2" x14ac:dyDescent="0.2">
      <c r="A312" s="10">
        <v>31048</v>
      </c>
      <c r="B312" s="11">
        <v>11.38</v>
      </c>
    </row>
    <row r="313" spans="1:2" x14ac:dyDescent="0.2">
      <c r="A313" s="10">
        <v>31079</v>
      </c>
      <c r="B313" s="11">
        <v>11.51</v>
      </c>
    </row>
    <row r="314" spans="1:2" x14ac:dyDescent="0.2">
      <c r="A314" s="10">
        <v>31107</v>
      </c>
      <c r="B314" s="11">
        <v>11.86</v>
      </c>
    </row>
    <row r="315" spans="1:2" x14ac:dyDescent="0.2">
      <c r="A315" s="10">
        <v>31138</v>
      </c>
      <c r="B315" s="11">
        <v>11.43</v>
      </c>
    </row>
    <row r="316" spans="1:2" x14ac:dyDescent="0.2">
      <c r="A316" s="10">
        <v>31168</v>
      </c>
      <c r="B316" s="11">
        <v>10.85</v>
      </c>
    </row>
    <row r="317" spans="1:2" x14ac:dyDescent="0.2">
      <c r="A317" s="10">
        <v>31199</v>
      </c>
      <c r="B317" s="11">
        <v>10.16</v>
      </c>
    </row>
    <row r="318" spans="1:2" x14ac:dyDescent="0.2">
      <c r="A318" s="10">
        <v>31229</v>
      </c>
      <c r="B318" s="11">
        <v>10.31</v>
      </c>
    </row>
    <row r="319" spans="1:2" x14ac:dyDescent="0.2">
      <c r="A319" s="10">
        <v>31260</v>
      </c>
      <c r="B319" s="11">
        <v>10.33</v>
      </c>
    </row>
    <row r="320" spans="1:2" x14ac:dyDescent="0.2">
      <c r="A320" s="10">
        <v>31291</v>
      </c>
      <c r="B320" s="11">
        <v>10.37</v>
      </c>
    </row>
    <row r="321" spans="1:2" x14ac:dyDescent="0.2">
      <c r="A321" s="10">
        <v>31321</v>
      </c>
      <c r="B321" s="11">
        <v>10.24</v>
      </c>
    </row>
    <row r="322" spans="1:2" x14ac:dyDescent="0.2">
      <c r="A322" s="10">
        <v>31352</v>
      </c>
      <c r="B322" s="11">
        <v>9.7799999999999994</v>
      </c>
    </row>
    <row r="323" spans="1:2" x14ac:dyDescent="0.2">
      <c r="A323" s="10">
        <v>31382</v>
      </c>
      <c r="B323" s="11">
        <v>9.26</v>
      </c>
    </row>
    <row r="324" spans="1:2" x14ac:dyDescent="0.2">
      <c r="A324" s="10">
        <v>31413</v>
      </c>
      <c r="B324" s="11">
        <v>9.19</v>
      </c>
    </row>
    <row r="325" spans="1:2" x14ac:dyDescent="0.2">
      <c r="A325" s="10">
        <v>31444</v>
      </c>
      <c r="B325" s="11">
        <v>8.6999999999999993</v>
      </c>
    </row>
    <row r="326" spans="1:2" x14ac:dyDescent="0.2">
      <c r="A326" s="10">
        <v>31472</v>
      </c>
      <c r="B326" s="11">
        <v>7.78</v>
      </c>
    </row>
    <row r="327" spans="1:2" x14ac:dyDescent="0.2">
      <c r="A327" s="10">
        <v>31503</v>
      </c>
      <c r="B327" s="11">
        <v>7.3</v>
      </c>
    </row>
    <row r="328" spans="1:2" x14ac:dyDescent="0.2">
      <c r="A328" s="10">
        <v>31533</v>
      </c>
      <c r="B328" s="11">
        <v>7.71</v>
      </c>
    </row>
    <row r="329" spans="1:2" x14ac:dyDescent="0.2">
      <c r="A329" s="10">
        <v>31564</v>
      </c>
      <c r="B329" s="11">
        <v>7.8</v>
      </c>
    </row>
    <row r="330" spans="1:2" x14ac:dyDescent="0.2">
      <c r="A330" s="10">
        <v>31594</v>
      </c>
      <c r="B330" s="11">
        <v>7.3</v>
      </c>
    </row>
    <row r="331" spans="1:2" x14ac:dyDescent="0.2">
      <c r="A331" s="10">
        <v>31625</v>
      </c>
      <c r="B331" s="11">
        <v>7.17</v>
      </c>
    </row>
    <row r="332" spans="1:2" x14ac:dyDescent="0.2">
      <c r="A332" s="10">
        <v>31656</v>
      </c>
      <c r="B332" s="11">
        <v>7.45</v>
      </c>
    </row>
    <row r="333" spans="1:2" x14ac:dyDescent="0.2">
      <c r="A333" s="10">
        <v>31686</v>
      </c>
      <c r="B333" s="11">
        <v>7.43</v>
      </c>
    </row>
    <row r="334" spans="1:2" x14ac:dyDescent="0.2">
      <c r="A334" s="10">
        <v>31717</v>
      </c>
      <c r="B334" s="11">
        <v>7.25</v>
      </c>
    </row>
    <row r="335" spans="1:2" x14ac:dyDescent="0.2">
      <c r="A335" s="10">
        <v>31747</v>
      </c>
      <c r="B335" s="11">
        <v>7.11</v>
      </c>
    </row>
    <row r="336" spans="1:2" x14ac:dyDescent="0.2">
      <c r="A336" s="10">
        <v>31778</v>
      </c>
      <c r="B336" s="11">
        <v>7.08</v>
      </c>
    </row>
    <row r="337" spans="1:2" x14ac:dyDescent="0.2">
      <c r="A337" s="10">
        <v>31809</v>
      </c>
      <c r="B337" s="11">
        <v>7.25</v>
      </c>
    </row>
    <row r="338" spans="1:2" x14ac:dyDescent="0.2">
      <c r="A338" s="10">
        <v>31837</v>
      </c>
      <c r="B338" s="11">
        <v>7.25</v>
      </c>
    </row>
    <row r="339" spans="1:2" x14ac:dyDescent="0.2">
      <c r="A339" s="10">
        <v>31868</v>
      </c>
      <c r="B339" s="11">
        <v>8.02</v>
      </c>
    </row>
    <row r="340" spans="1:2" x14ac:dyDescent="0.2">
      <c r="A340" s="10">
        <v>31898</v>
      </c>
      <c r="B340" s="11">
        <v>8.61</v>
      </c>
    </row>
    <row r="341" spans="1:2" x14ac:dyDescent="0.2">
      <c r="A341" s="10">
        <v>31929</v>
      </c>
      <c r="B341" s="11">
        <v>8.4</v>
      </c>
    </row>
    <row r="342" spans="1:2" x14ac:dyDescent="0.2">
      <c r="A342" s="10">
        <v>31959</v>
      </c>
      <c r="B342" s="11">
        <v>8.4499999999999993</v>
      </c>
    </row>
    <row r="343" spans="1:2" x14ac:dyDescent="0.2">
      <c r="A343" s="10">
        <v>31990</v>
      </c>
      <c r="B343" s="11">
        <v>8.76</v>
      </c>
    </row>
    <row r="344" spans="1:2" x14ac:dyDescent="0.2">
      <c r="A344" s="10">
        <v>32021</v>
      </c>
      <c r="B344" s="11">
        <v>9.42</v>
      </c>
    </row>
    <row r="345" spans="1:2" x14ac:dyDescent="0.2">
      <c r="A345" s="10">
        <v>32051</v>
      </c>
      <c r="B345" s="11">
        <v>9.52</v>
      </c>
    </row>
    <row r="346" spans="1:2" x14ac:dyDescent="0.2">
      <c r="A346" s="10">
        <v>32082</v>
      </c>
      <c r="B346" s="11">
        <v>8.86</v>
      </c>
    </row>
    <row r="347" spans="1:2" x14ac:dyDescent="0.2">
      <c r="A347" s="10">
        <v>32112</v>
      </c>
      <c r="B347" s="11">
        <v>8.99</v>
      </c>
    </row>
    <row r="348" spans="1:2" x14ac:dyDescent="0.2">
      <c r="A348" s="10">
        <v>32143</v>
      </c>
      <c r="B348" s="11">
        <v>8.67</v>
      </c>
    </row>
    <row r="349" spans="1:2" x14ac:dyDescent="0.2">
      <c r="A349" s="10">
        <v>32174</v>
      </c>
      <c r="B349" s="11">
        <v>8.2100000000000009</v>
      </c>
    </row>
    <row r="350" spans="1:2" x14ac:dyDescent="0.2">
      <c r="A350" s="10">
        <v>32203</v>
      </c>
      <c r="B350" s="11">
        <v>8.3699999999999992</v>
      </c>
    </row>
    <row r="351" spans="1:2" x14ac:dyDescent="0.2">
      <c r="A351" s="10">
        <v>32234</v>
      </c>
      <c r="B351" s="11">
        <v>8.7200000000000006</v>
      </c>
    </row>
    <row r="352" spans="1:2" x14ac:dyDescent="0.2">
      <c r="A352" s="10">
        <v>32264</v>
      </c>
      <c r="B352" s="11">
        <v>9.09</v>
      </c>
    </row>
    <row r="353" spans="1:2" x14ac:dyDescent="0.2">
      <c r="A353" s="10">
        <v>32295</v>
      </c>
      <c r="B353" s="11">
        <v>8.92</v>
      </c>
    </row>
    <row r="354" spans="1:2" x14ac:dyDescent="0.2">
      <c r="A354" s="10">
        <v>32325</v>
      </c>
      <c r="B354" s="11">
        <v>9.06</v>
      </c>
    </row>
    <row r="355" spans="1:2" x14ac:dyDescent="0.2">
      <c r="A355" s="10">
        <v>32356</v>
      </c>
      <c r="B355" s="11">
        <v>9.26</v>
      </c>
    </row>
    <row r="356" spans="1:2" x14ac:dyDescent="0.2">
      <c r="A356" s="10">
        <v>32387</v>
      </c>
      <c r="B356" s="11">
        <v>8.98</v>
      </c>
    </row>
    <row r="357" spans="1:2" x14ac:dyDescent="0.2">
      <c r="A357" s="10">
        <v>32417</v>
      </c>
      <c r="B357" s="11">
        <v>8.8000000000000007</v>
      </c>
    </row>
    <row r="358" spans="1:2" x14ac:dyDescent="0.2">
      <c r="A358" s="10">
        <v>32448</v>
      </c>
      <c r="B358" s="11">
        <v>8.9600000000000009</v>
      </c>
    </row>
    <row r="359" spans="1:2" x14ac:dyDescent="0.2">
      <c r="A359" s="10">
        <v>32478</v>
      </c>
      <c r="B359" s="11">
        <v>9.11</v>
      </c>
    </row>
    <row r="360" spans="1:2" x14ac:dyDescent="0.2">
      <c r="A360" s="10">
        <v>32509</v>
      </c>
      <c r="B360" s="11">
        <v>9.09</v>
      </c>
    </row>
    <row r="361" spans="1:2" x14ac:dyDescent="0.2">
      <c r="A361" s="10">
        <v>32540</v>
      </c>
      <c r="B361" s="11">
        <v>9.17</v>
      </c>
    </row>
    <row r="362" spans="1:2" x14ac:dyDescent="0.2">
      <c r="A362" s="10">
        <v>32568</v>
      </c>
      <c r="B362" s="11">
        <v>9.36</v>
      </c>
    </row>
    <row r="363" spans="1:2" x14ac:dyDescent="0.2">
      <c r="A363" s="10">
        <v>32599</v>
      </c>
      <c r="B363" s="11">
        <v>9.18</v>
      </c>
    </row>
    <row r="364" spans="1:2" x14ac:dyDescent="0.2">
      <c r="A364" s="10">
        <v>32629</v>
      </c>
      <c r="B364" s="11">
        <v>8.86</v>
      </c>
    </row>
    <row r="365" spans="1:2" x14ac:dyDescent="0.2">
      <c r="A365" s="10">
        <v>32660</v>
      </c>
      <c r="B365" s="11">
        <v>8.2799999999999994</v>
      </c>
    </row>
    <row r="366" spans="1:2" x14ac:dyDescent="0.2">
      <c r="A366" s="10">
        <v>32690</v>
      </c>
      <c r="B366" s="11">
        <v>8.02</v>
      </c>
    </row>
    <row r="367" spans="1:2" x14ac:dyDescent="0.2">
      <c r="A367" s="10">
        <v>32721</v>
      </c>
      <c r="B367" s="11">
        <v>8.11</v>
      </c>
    </row>
    <row r="368" spans="1:2" x14ac:dyDescent="0.2">
      <c r="A368" s="10">
        <v>32752</v>
      </c>
      <c r="B368" s="11">
        <v>8.19</v>
      </c>
    </row>
    <row r="369" spans="1:2" x14ac:dyDescent="0.2">
      <c r="A369" s="10">
        <v>32782</v>
      </c>
      <c r="B369" s="11">
        <v>8.01</v>
      </c>
    </row>
    <row r="370" spans="1:2" x14ac:dyDescent="0.2">
      <c r="A370" s="10">
        <v>32813</v>
      </c>
      <c r="B370" s="11">
        <v>7.87</v>
      </c>
    </row>
    <row r="371" spans="1:2" x14ac:dyDescent="0.2">
      <c r="A371" s="10">
        <v>32843</v>
      </c>
      <c r="B371" s="11">
        <v>7.84</v>
      </c>
    </row>
    <row r="372" spans="1:2" x14ac:dyDescent="0.2">
      <c r="A372" s="10">
        <v>32874</v>
      </c>
      <c r="B372" s="11">
        <v>8.2100000000000009</v>
      </c>
    </row>
    <row r="373" spans="1:2" x14ac:dyDescent="0.2">
      <c r="A373" s="10">
        <v>32905</v>
      </c>
      <c r="B373" s="11">
        <v>8.4700000000000006</v>
      </c>
    </row>
    <row r="374" spans="1:2" x14ac:dyDescent="0.2">
      <c r="A374" s="10">
        <v>32933</v>
      </c>
      <c r="B374" s="11">
        <v>8.59</v>
      </c>
    </row>
    <row r="375" spans="1:2" x14ac:dyDescent="0.2">
      <c r="A375" s="10">
        <v>32964</v>
      </c>
      <c r="B375" s="11">
        <v>8.7899999999999991</v>
      </c>
    </row>
    <row r="376" spans="1:2" x14ac:dyDescent="0.2">
      <c r="A376" s="10">
        <v>32994</v>
      </c>
      <c r="B376" s="11">
        <v>8.76</v>
      </c>
    </row>
    <row r="377" spans="1:2" x14ac:dyDescent="0.2">
      <c r="A377" s="10">
        <v>33025</v>
      </c>
      <c r="B377" s="11">
        <v>8.48</v>
      </c>
    </row>
    <row r="378" spans="1:2" x14ac:dyDescent="0.2">
      <c r="A378" s="10">
        <v>33055</v>
      </c>
      <c r="B378" s="11">
        <v>8.4700000000000006</v>
      </c>
    </row>
    <row r="379" spans="1:2" x14ac:dyDescent="0.2">
      <c r="A379" s="10">
        <v>33086</v>
      </c>
      <c r="B379" s="11">
        <v>8.75</v>
      </c>
    </row>
    <row r="380" spans="1:2" x14ac:dyDescent="0.2">
      <c r="A380" s="10">
        <v>33117</v>
      </c>
      <c r="B380" s="11">
        <v>8.89</v>
      </c>
    </row>
    <row r="381" spans="1:2" x14ac:dyDescent="0.2">
      <c r="A381" s="10">
        <v>33147</v>
      </c>
      <c r="B381" s="11">
        <v>8.7200000000000006</v>
      </c>
    </row>
    <row r="382" spans="1:2" x14ac:dyDescent="0.2">
      <c r="A382" s="10">
        <v>33178</v>
      </c>
      <c r="B382" s="11">
        <v>8.39</v>
      </c>
    </row>
    <row r="383" spans="1:2" x14ac:dyDescent="0.2">
      <c r="A383" s="10">
        <v>33208</v>
      </c>
      <c r="B383" s="11">
        <v>8.08</v>
      </c>
    </row>
    <row r="384" spans="1:2" x14ac:dyDescent="0.2">
      <c r="A384" s="10">
        <v>33239</v>
      </c>
      <c r="B384" s="11">
        <v>8.09</v>
      </c>
    </row>
    <row r="385" spans="1:2" x14ac:dyDescent="0.2">
      <c r="A385" s="10">
        <v>33270</v>
      </c>
      <c r="B385" s="11">
        <v>7.85</v>
      </c>
    </row>
    <row r="386" spans="1:2" x14ac:dyDescent="0.2">
      <c r="A386" s="10">
        <v>33298</v>
      </c>
      <c r="B386" s="11">
        <v>8.11</v>
      </c>
    </row>
    <row r="387" spans="1:2" x14ac:dyDescent="0.2">
      <c r="A387" s="10">
        <v>33329</v>
      </c>
      <c r="B387" s="11">
        <v>8.0399999999999991</v>
      </c>
    </row>
    <row r="388" spans="1:2" x14ac:dyDescent="0.2">
      <c r="A388" s="10">
        <v>33359</v>
      </c>
      <c r="B388" s="11">
        <v>8.07</v>
      </c>
    </row>
    <row r="389" spans="1:2" x14ac:dyDescent="0.2">
      <c r="A389" s="10">
        <v>33390</v>
      </c>
      <c r="B389" s="11">
        <v>8.2799999999999994</v>
      </c>
    </row>
    <row r="390" spans="1:2" x14ac:dyDescent="0.2">
      <c r="A390" s="10">
        <v>33420</v>
      </c>
      <c r="B390" s="11">
        <v>8.27</v>
      </c>
    </row>
    <row r="391" spans="1:2" x14ac:dyDescent="0.2">
      <c r="A391" s="10">
        <v>33451</v>
      </c>
      <c r="B391" s="11">
        <v>7.9</v>
      </c>
    </row>
    <row r="392" spans="1:2" x14ac:dyDescent="0.2">
      <c r="A392" s="10">
        <v>33482</v>
      </c>
      <c r="B392" s="11">
        <v>7.65</v>
      </c>
    </row>
    <row r="393" spans="1:2" x14ac:dyDescent="0.2">
      <c r="A393" s="10">
        <v>33512</v>
      </c>
      <c r="B393" s="11">
        <v>7.53</v>
      </c>
    </row>
    <row r="394" spans="1:2" x14ac:dyDescent="0.2">
      <c r="A394" s="10">
        <v>33543</v>
      </c>
      <c r="B394" s="11">
        <v>7.42</v>
      </c>
    </row>
    <row r="395" spans="1:2" x14ac:dyDescent="0.2">
      <c r="A395" s="10">
        <v>33573</v>
      </c>
      <c r="B395" s="11">
        <v>7.09</v>
      </c>
    </row>
    <row r="396" spans="1:2" x14ac:dyDescent="0.2">
      <c r="A396" s="10">
        <v>33604</v>
      </c>
      <c r="B396" s="11">
        <v>7.03</v>
      </c>
    </row>
    <row r="397" spans="1:2" x14ac:dyDescent="0.2">
      <c r="A397" s="10">
        <v>33635</v>
      </c>
      <c r="B397" s="11">
        <v>7.34</v>
      </c>
    </row>
    <row r="398" spans="1:2" x14ac:dyDescent="0.2">
      <c r="A398" s="10">
        <v>33664</v>
      </c>
      <c r="B398" s="11">
        <v>7.54</v>
      </c>
    </row>
    <row r="399" spans="1:2" x14ac:dyDescent="0.2">
      <c r="A399" s="10">
        <v>33695</v>
      </c>
      <c r="B399" s="11">
        <v>7.48</v>
      </c>
    </row>
    <row r="400" spans="1:2" x14ac:dyDescent="0.2">
      <c r="A400" s="10">
        <v>33725</v>
      </c>
      <c r="B400" s="11">
        <v>7.39</v>
      </c>
    </row>
    <row r="401" spans="1:2" x14ac:dyDescent="0.2">
      <c r="A401" s="10">
        <v>33756</v>
      </c>
      <c r="B401" s="11">
        <v>7.26</v>
      </c>
    </row>
    <row r="402" spans="1:2" x14ac:dyDescent="0.2">
      <c r="A402" s="10">
        <v>33786</v>
      </c>
      <c r="B402" s="11">
        <v>6.84</v>
      </c>
    </row>
    <row r="403" spans="1:2" x14ac:dyDescent="0.2">
      <c r="A403" s="10">
        <v>33817</v>
      </c>
      <c r="B403" s="11">
        <v>6.59</v>
      </c>
    </row>
    <row r="404" spans="1:2" x14ac:dyDescent="0.2">
      <c r="A404" s="10">
        <v>33848</v>
      </c>
      <c r="B404" s="11">
        <v>6.42</v>
      </c>
    </row>
    <row r="405" spans="1:2" x14ac:dyDescent="0.2">
      <c r="A405" s="10">
        <v>33878</v>
      </c>
      <c r="B405" s="11">
        <v>6.59</v>
      </c>
    </row>
    <row r="406" spans="1:2" x14ac:dyDescent="0.2">
      <c r="A406" s="10">
        <v>33909</v>
      </c>
      <c r="B406" s="11">
        <v>6.87</v>
      </c>
    </row>
    <row r="407" spans="1:2" x14ac:dyDescent="0.2">
      <c r="A407" s="10">
        <v>33939</v>
      </c>
      <c r="B407" s="11">
        <v>6.77</v>
      </c>
    </row>
    <row r="408" spans="1:2" x14ac:dyDescent="0.2">
      <c r="A408" s="10">
        <v>33970</v>
      </c>
      <c r="B408" s="11">
        <v>6.6</v>
      </c>
    </row>
    <row r="409" spans="1:2" x14ac:dyDescent="0.2">
      <c r="A409" s="10">
        <v>34001</v>
      </c>
      <c r="B409" s="11">
        <v>6.26</v>
      </c>
    </row>
    <row r="410" spans="1:2" x14ac:dyDescent="0.2">
      <c r="A410" s="10">
        <v>34029</v>
      </c>
      <c r="B410" s="11">
        <v>5.98</v>
      </c>
    </row>
    <row r="411" spans="1:2" x14ac:dyDescent="0.2">
      <c r="A411" s="10">
        <v>34060</v>
      </c>
      <c r="B411" s="11">
        <v>5.97</v>
      </c>
    </row>
    <row r="412" spans="1:2" x14ac:dyDescent="0.2">
      <c r="A412" s="10">
        <v>34090</v>
      </c>
      <c r="B412" s="11">
        <v>6.04</v>
      </c>
    </row>
    <row r="413" spans="1:2" x14ac:dyDescent="0.2">
      <c r="A413" s="10">
        <v>34121</v>
      </c>
      <c r="B413" s="11">
        <v>5.96</v>
      </c>
    </row>
    <row r="414" spans="1:2" x14ac:dyDescent="0.2">
      <c r="A414" s="10">
        <v>34151</v>
      </c>
      <c r="B414" s="11">
        <v>5.81</v>
      </c>
    </row>
    <row r="415" spans="1:2" x14ac:dyDescent="0.2">
      <c r="A415" s="10">
        <v>34182</v>
      </c>
      <c r="B415" s="11">
        <v>5.68</v>
      </c>
    </row>
    <row r="416" spans="1:2" x14ac:dyDescent="0.2">
      <c r="A416" s="10">
        <v>34213</v>
      </c>
      <c r="B416" s="11">
        <v>5.36</v>
      </c>
    </row>
    <row r="417" spans="1:2" x14ac:dyDescent="0.2">
      <c r="A417" s="10">
        <v>34243</v>
      </c>
      <c r="B417" s="11">
        <v>5.33</v>
      </c>
    </row>
    <row r="418" spans="1:2" x14ac:dyDescent="0.2">
      <c r="A418" s="10">
        <v>34274</v>
      </c>
      <c r="B418" s="11">
        <v>5.72</v>
      </c>
    </row>
    <row r="419" spans="1:2" x14ac:dyDescent="0.2">
      <c r="A419" s="10">
        <v>34304</v>
      </c>
      <c r="B419" s="11">
        <v>5.77</v>
      </c>
    </row>
    <row r="420" spans="1:2" x14ac:dyDescent="0.2">
      <c r="A420" s="10">
        <v>34335</v>
      </c>
      <c r="B420" s="11">
        <v>5.75</v>
      </c>
    </row>
    <row r="421" spans="1:2" x14ac:dyDescent="0.2">
      <c r="A421" s="10">
        <v>34366</v>
      </c>
      <c r="B421" s="11">
        <v>5.97</v>
      </c>
    </row>
    <row r="422" spans="1:2" x14ac:dyDescent="0.2">
      <c r="A422" s="10">
        <v>34394</v>
      </c>
      <c r="B422" s="11">
        <v>6.48</v>
      </c>
    </row>
    <row r="423" spans="1:2" x14ac:dyDescent="0.2">
      <c r="A423" s="10">
        <v>34425</v>
      </c>
      <c r="B423" s="11">
        <v>6.97</v>
      </c>
    </row>
    <row r="424" spans="1:2" x14ac:dyDescent="0.2">
      <c r="A424" s="10">
        <v>34455</v>
      </c>
      <c r="B424" s="11">
        <v>7.18</v>
      </c>
    </row>
    <row r="425" spans="1:2" x14ac:dyDescent="0.2">
      <c r="A425" s="10">
        <v>34486</v>
      </c>
      <c r="B425" s="11">
        <v>7.1</v>
      </c>
    </row>
    <row r="426" spans="1:2" x14ac:dyDescent="0.2">
      <c r="A426" s="10">
        <v>34516</v>
      </c>
      <c r="B426" s="11">
        <v>7.3</v>
      </c>
    </row>
    <row r="427" spans="1:2" x14ac:dyDescent="0.2">
      <c r="A427" s="10">
        <v>34547</v>
      </c>
      <c r="B427" s="11">
        <v>7.24</v>
      </c>
    </row>
    <row r="428" spans="1:2" x14ac:dyDescent="0.2">
      <c r="A428" s="10">
        <v>34578</v>
      </c>
      <c r="B428" s="11">
        <v>7.46</v>
      </c>
    </row>
    <row r="429" spans="1:2" x14ac:dyDescent="0.2">
      <c r="A429" s="10">
        <v>34608</v>
      </c>
      <c r="B429" s="11">
        <v>7.74</v>
      </c>
    </row>
    <row r="430" spans="1:2" x14ac:dyDescent="0.2">
      <c r="A430" s="10">
        <v>34639</v>
      </c>
      <c r="B430" s="11">
        <v>7.96</v>
      </c>
    </row>
    <row r="431" spans="1:2" x14ac:dyDescent="0.2">
      <c r="A431" s="10">
        <v>34669</v>
      </c>
      <c r="B431" s="11">
        <v>7.81</v>
      </c>
    </row>
    <row r="432" spans="1:2" x14ac:dyDescent="0.2">
      <c r="A432" s="10">
        <v>34700</v>
      </c>
      <c r="B432" s="11">
        <v>7.78</v>
      </c>
    </row>
    <row r="433" spans="1:2" x14ac:dyDescent="0.2">
      <c r="A433" s="10">
        <v>34731</v>
      </c>
      <c r="B433" s="11">
        <v>7.47</v>
      </c>
    </row>
    <row r="434" spans="1:2" x14ac:dyDescent="0.2">
      <c r="A434" s="10">
        <v>34759</v>
      </c>
      <c r="B434" s="11">
        <v>7.2</v>
      </c>
    </row>
    <row r="435" spans="1:2" x14ac:dyDescent="0.2">
      <c r="A435" s="10">
        <v>34790</v>
      </c>
      <c r="B435" s="11">
        <v>7.06</v>
      </c>
    </row>
    <row r="436" spans="1:2" x14ac:dyDescent="0.2">
      <c r="A436" s="10">
        <v>34820</v>
      </c>
      <c r="B436" s="11">
        <v>6.63</v>
      </c>
    </row>
    <row r="437" spans="1:2" x14ac:dyDescent="0.2">
      <c r="A437" s="10">
        <v>34851</v>
      </c>
      <c r="B437" s="11">
        <v>6.17</v>
      </c>
    </row>
    <row r="438" spans="1:2" x14ac:dyDescent="0.2">
      <c r="A438" s="10">
        <v>34881</v>
      </c>
      <c r="B438" s="11">
        <v>6.28</v>
      </c>
    </row>
    <row r="439" spans="1:2" x14ac:dyDescent="0.2">
      <c r="A439" s="10">
        <v>34912</v>
      </c>
      <c r="B439" s="11">
        <v>6.49</v>
      </c>
    </row>
    <row r="440" spans="1:2" x14ac:dyDescent="0.2">
      <c r="A440" s="10">
        <v>34943</v>
      </c>
      <c r="B440" s="11">
        <v>6.2</v>
      </c>
    </row>
    <row r="441" spans="1:2" x14ac:dyDescent="0.2">
      <c r="A441" s="10">
        <v>34973</v>
      </c>
      <c r="B441" s="11">
        <v>6.04</v>
      </c>
    </row>
    <row r="442" spans="1:2" x14ac:dyDescent="0.2">
      <c r="A442" s="10">
        <v>35004</v>
      </c>
      <c r="B442" s="11">
        <v>5.93</v>
      </c>
    </row>
    <row r="443" spans="1:2" x14ac:dyDescent="0.2">
      <c r="A443" s="10">
        <v>35034</v>
      </c>
      <c r="B443" s="11">
        <v>5.71</v>
      </c>
    </row>
    <row r="444" spans="1:2" x14ac:dyDescent="0.2">
      <c r="A444" s="10">
        <v>35065</v>
      </c>
      <c r="B444" s="11">
        <v>5.65</v>
      </c>
    </row>
    <row r="445" spans="1:2" x14ac:dyDescent="0.2">
      <c r="A445" s="10">
        <v>35096</v>
      </c>
      <c r="B445" s="11">
        <v>5.81</v>
      </c>
    </row>
    <row r="446" spans="1:2" x14ac:dyDescent="0.2">
      <c r="A446" s="10">
        <v>35125</v>
      </c>
      <c r="B446" s="11">
        <v>6.27</v>
      </c>
    </row>
    <row r="447" spans="1:2" x14ac:dyDescent="0.2">
      <c r="A447" s="10">
        <v>35156</v>
      </c>
      <c r="B447" s="11">
        <v>6.51</v>
      </c>
    </row>
    <row r="448" spans="1:2" x14ac:dyDescent="0.2">
      <c r="A448" s="10">
        <v>35186</v>
      </c>
      <c r="B448" s="11">
        <v>6.74</v>
      </c>
    </row>
    <row r="449" spans="1:2" x14ac:dyDescent="0.2">
      <c r="A449" s="10">
        <v>35217</v>
      </c>
      <c r="B449" s="11">
        <v>6.91</v>
      </c>
    </row>
    <row r="450" spans="1:2" x14ac:dyDescent="0.2">
      <c r="A450" s="10">
        <v>35247</v>
      </c>
      <c r="B450" s="11">
        <v>6.87</v>
      </c>
    </row>
    <row r="451" spans="1:2" x14ac:dyDescent="0.2">
      <c r="A451" s="10">
        <v>35278</v>
      </c>
      <c r="B451" s="11">
        <v>6.64</v>
      </c>
    </row>
    <row r="452" spans="1:2" x14ac:dyDescent="0.2">
      <c r="A452" s="10">
        <v>35309</v>
      </c>
      <c r="B452" s="11">
        <v>6.83</v>
      </c>
    </row>
    <row r="453" spans="1:2" x14ac:dyDescent="0.2">
      <c r="A453" s="10">
        <v>35339</v>
      </c>
      <c r="B453" s="11">
        <v>6.53</v>
      </c>
    </row>
    <row r="454" spans="1:2" x14ac:dyDescent="0.2">
      <c r="A454" s="10">
        <v>35370</v>
      </c>
      <c r="B454" s="11">
        <v>6.2</v>
      </c>
    </row>
    <row r="455" spans="1:2" x14ac:dyDescent="0.2">
      <c r="A455" s="10">
        <v>35400</v>
      </c>
      <c r="B455" s="11">
        <v>6.3</v>
      </c>
    </row>
    <row r="456" spans="1:2" x14ac:dyDescent="0.2">
      <c r="A456" s="10">
        <v>35431</v>
      </c>
      <c r="B456" s="11">
        <v>6.58</v>
      </c>
    </row>
    <row r="457" spans="1:2" x14ac:dyDescent="0.2">
      <c r="A457" s="10">
        <v>35462</v>
      </c>
      <c r="B457" s="11">
        <v>6.42</v>
      </c>
    </row>
    <row r="458" spans="1:2" x14ac:dyDescent="0.2">
      <c r="A458" s="10">
        <v>35490</v>
      </c>
      <c r="B458" s="11">
        <v>6.69</v>
      </c>
    </row>
    <row r="459" spans="1:2" x14ac:dyDescent="0.2">
      <c r="A459" s="10">
        <v>35521</v>
      </c>
      <c r="B459" s="11">
        <v>6.89</v>
      </c>
    </row>
    <row r="460" spans="1:2" x14ac:dyDescent="0.2">
      <c r="A460" s="10">
        <v>35551</v>
      </c>
      <c r="B460" s="11">
        <v>6.71</v>
      </c>
    </row>
    <row r="461" spans="1:2" x14ac:dyDescent="0.2">
      <c r="A461" s="10">
        <v>35582</v>
      </c>
      <c r="B461" s="11">
        <v>6.49</v>
      </c>
    </row>
    <row r="462" spans="1:2" x14ac:dyDescent="0.2">
      <c r="A462" s="10">
        <v>35612</v>
      </c>
      <c r="B462" s="11">
        <v>6.22</v>
      </c>
    </row>
    <row r="463" spans="1:2" x14ac:dyDescent="0.2">
      <c r="A463" s="10">
        <v>35643</v>
      </c>
      <c r="B463" s="11">
        <v>6.3</v>
      </c>
    </row>
    <row r="464" spans="1:2" x14ac:dyDescent="0.2">
      <c r="A464" s="10">
        <v>35674</v>
      </c>
      <c r="B464" s="11">
        <v>6.21</v>
      </c>
    </row>
    <row r="465" spans="1:2" x14ac:dyDescent="0.2">
      <c r="A465" s="10">
        <v>35704</v>
      </c>
      <c r="B465" s="11">
        <v>6.03</v>
      </c>
    </row>
    <row r="466" spans="1:2" x14ac:dyDescent="0.2">
      <c r="A466" s="10">
        <v>35735</v>
      </c>
      <c r="B466" s="11">
        <v>5.88</v>
      </c>
    </row>
    <row r="467" spans="1:2" x14ac:dyDescent="0.2">
      <c r="A467" s="10">
        <v>35765</v>
      </c>
      <c r="B467" s="11">
        <v>5.81</v>
      </c>
    </row>
    <row r="468" spans="1:2" x14ac:dyDescent="0.2">
      <c r="A468" s="10">
        <v>35796</v>
      </c>
      <c r="B468" s="11">
        <v>5.54</v>
      </c>
    </row>
    <row r="469" spans="1:2" x14ac:dyDescent="0.2">
      <c r="A469" s="10">
        <v>35827</v>
      </c>
      <c r="B469" s="11">
        <v>5.57</v>
      </c>
    </row>
    <row r="470" spans="1:2" x14ac:dyDescent="0.2">
      <c r="A470" s="10">
        <v>35855</v>
      </c>
      <c r="B470" s="11">
        <v>5.65</v>
      </c>
    </row>
    <row r="471" spans="1:2" x14ac:dyDescent="0.2">
      <c r="A471" s="10">
        <v>35886</v>
      </c>
      <c r="B471" s="11">
        <v>5.64</v>
      </c>
    </row>
    <row r="472" spans="1:2" x14ac:dyDescent="0.2">
      <c r="A472" s="10">
        <v>35916</v>
      </c>
      <c r="B472" s="11">
        <v>5.65</v>
      </c>
    </row>
    <row r="473" spans="1:2" x14ac:dyDescent="0.2">
      <c r="A473" s="10">
        <v>35947</v>
      </c>
      <c r="B473" s="11">
        <v>5.5</v>
      </c>
    </row>
    <row r="474" spans="1:2" x14ac:dyDescent="0.2">
      <c r="A474" s="10">
        <v>35977</v>
      </c>
      <c r="B474" s="11">
        <v>5.46</v>
      </c>
    </row>
    <row r="475" spans="1:2" x14ac:dyDescent="0.2">
      <c r="A475" s="10">
        <v>36008</v>
      </c>
      <c r="B475" s="11">
        <v>5.34</v>
      </c>
    </row>
    <row r="476" spans="1:2" x14ac:dyDescent="0.2">
      <c r="A476" s="10">
        <v>36039</v>
      </c>
      <c r="B476" s="11">
        <v>4.8099999999999996</v>
      </c>
    </row>
    <row r="477" spans="1:2" x14ac:dyDescent="0.2">
      <c r="A477" s="10">
        <v>36069</v>
      </c>
      <c r="B477" s="11">
        <v>4.53</v>
      </c>
    </row>
    <row r="478" spans="1:2" x14ac:dyDescent="0.2">
      <c r="A478" s="10">
        <v>36100</v>
      </c>
      <c r="B478" s="11">
        <v>4.83</v>
      </c>
    </row>
    <row r="479" spans="1:2" x14ac:dyDescent="0.2">
      <c r="A479" s="10">
        <v>36130</v>
      </c>
      <c r="B479" s="11">
        <v>4.6500000000000004</v>
      </c>
    </row>
    <row r="480" spans="1:2" x14ac:dyDescent="0.2">
      <c r="A480" s="10">
        <v>36161</v>
      </c>
      <c r="B480" s="11">
        <v>4.72</v>
      </c>
    </row>
    <row r="481" spans="1:2" x14ac:dyDescent="0.2">
      <c r="A481" s="10">
        <v>36192</v>
      </c>
      <c r="B481" s="11">
        <v>5</v>
      </c>
    </row>
    <row r="482" spans="1:2" x14ac:dyDescent="0.2">
      <c r="A482" s="10">
        <v>36220</v>
      </c>
      <c r="B482" s="11">
        <v>5.23</v>
      </c>
    </row>
    <row r="483" spans="1:2" x14ac:dyDescent="0.2">
      <c r="A483" s="10">
        <v>36251</v>
      </c>
      <c r="B483" s="11">
        <v>5.18</v>
      </c>
    </row>
    <row r="484" spans="1:2" x14ac:dyDescent="0.2">
      <c r="A484" s="10">
        <v>36281</v>
      </c>
      <c r="B484" s="11">
        <v>5.54</v>
      </c>
    </row>
    <row r="485" spans="1:2" x14ac:dyDescent="0.2">
      <c r="A485" s="10">
        <v>36312</v>
      </c>
      <c r="B485" s="11">
        <v>5.9</v>
      </c>
    </row>
    <row r="486" spans="1:2" x14ac:dyDescent="0.2">
      <c r="A486" s="10">
        <v>36342</v>
      </c>
      <c r="B486" s="11">
        <v>5.79</v>
      </c>
    </row>
    <row r="487" spans="1:2" x14ac:dyDescent="0.2">
      <c r="A487" s="10">
        <v>36373</v>
      </c>
      <c r="B487" s="11">
        <v>5.94</v>
      </c>
    </row>
    <row r="488" spans="1:2" x14ac:dyDescent="0.2">
      <c r="A488" s="10">
        <v>36404</v>
      </c>
      <c r="B488" s="11">
        <v>5.92</v>
      </c>
    </row>
    <row r="489" spans="1:2" x14ac:dyDescent="0.2">
      <c r="A489" s="10">
        <v>36434</v>
      </c>
      <c r="B489" s="11">
        <v>6.11</v>
      </c>
    </row>
    <row r="490" spans="1:2" x14ac:dyDescent="0.2">
      <c r="A490" s="10">
        <v>36465</v>
      </c>
      <c r="B490" s="11">
        <v>6.03</v>
      </c>
    </row>
    <row r="491" spans="1:2" x14ac:dyDescent="0.2">
      <c r="A491" s="10">
        <v>36495</v>
      </c>
      <c r="B491" s="11">
        <v>6.28</v>
      </c>
    </row>
    <row r="492" spans="1:2" x14ac:dyDescent="0.2">
      <c r="A492" s="10">
        <v>36526</v>
      </c>
      <c r="B492" s="11">
        <v>6.66</v>
      </c>
    </row>
    <row r="493" spans="1:2" x14ac:dyDescent="0.2">
      <c r="A493" s="10">
        <v>36557</v>
      </c>
      <c r="B493" s="11">
        <v>6.52</v>
      </c>
    </row>
    <row r="494" spans="1:2" x14ac:dyDescent="0.2">
      <c r="A494" s="10">
        <v>36586</v>
      </c>
      <c r="B494" s="11">
        <v>6.26</v>
      </c>
    </row>
    <row r="495" spans="1:2" x14ac:dyDescent="0.2">
      <c r="A495" s="10">
        <v>36617</v>
      </c>
      <c r="B495" s="11">
        <v>5.99</v>
      </c>
    </row>
    <row r="496" spans="1:2" x14ac:dyDescent="0.2">
      <c r="A496" s="10">
        <v>36647</v>
      </c>
      <c r="B496" s="11">
        <v>6.44</v>
      </c>
    </row>
    <row r="497" spans="1:2" x14ac:dyDescent="0.2">
      <c r="A497" s="10">
        <v>36678</v>
      </c>
      <c r="B497" s="11">
        <v>6.1</v>
      </c>
    </row>
    <row r="498" spans="1:2" x14ac:dyDescent="0.2">
      <c r="A498" s="10">
        <v>36708</v>
      </c>
      <c r="B498" s="11">
        <v>6.05</v>
      </c>
    </row>
    <row r="499" spans="1:2" x14ac:dyDescent="0.2">
      <c r="A499" s="10">
        <v>36739</v>
      </c>
      <c r="B499" s="11">
        <v>5.83</v>
      </c>
    </row>
    <row r="500" spans="1:2" x14ac:dyDescent="0.2">
      <c r="A500" s="10">
        <v>36770</v>
      </c>
      <c r="B500" s="11">
        <v>5.8</v>
      </c>
    </row>
    <row r="501" spans="1:2" x14ac:dyDescent="0.2">
      <c r="A501" s="10">
        <v>36800</v>
      </c>
      <c r="B501" s="11">
        <v>5.74</v>
      </c>
    </row>
    <row r="502" spans="1:2" x14ac:dyDescent="0.2">
      <c r="A502" s="10">
        <v>36831</v>
      </c>
      <c r="B502" s="11">
        <v>5.72</v>
      </c>
    </row>
    <row r="503" spans="1:2" x14ac:dyDescent="0.2">
      <c r="A503" s="10">
        <v>36861</v>
      </c>
      <c r="B503" s="11">
        <v>5.24</v>
      </c>
    </row>
    <row r="504" spans="1:2" x14ac:dyDescent="0.2">
      <c r="A504" s="10">
        <v>36892</v>
      </c>
      <c r="B504" s="11">
        <v>5.16</v>
      </c>
    </row>
    <row r="505" spans="1:2" x14ac:dyDescent="0.2">
      <c r="A505" s="10">
        <v>36923</v>
      </c>
      <c r="B505" s="11">
        <v>5.0999999999999996</v>
      </c>
    </row>
    <row r="506" spans="1:2" x14ac:dyDescent="0.2">
      <c r="A506" s="10">
        <v>36951</v>
      </c>
      <c r="B506" s="11">
        <v>4.8899999999999997</v>
      </c>
    </row>
    <row r="507" spans="1:2" x14ac:dyDescent="0.2">
      <c r="A507" s="10">
        <v>36982</v>
      </c>
      <c r="B507" s="11">
        <v>5.14</v>
      </c>
    </row>
    <row r="508" spans="1:2" x14ac:dyDescent="0.2">
      <c r="A508" s="10">
        <v>37012</v>
      </c>
      <c r="B508" s="11">
        <v>5.39</v>
      </c>
    </row>
    <row r="509" spans="1:2" x14ac:dyDescent="0.2">
      <c r="A509" s="10">
        <v>37043</v>
      </c>
      <c r="B509" s="11">
        <v>5.28</v>
      </c>
    </row>
    <row r="510" spans="1:2" x14ac:dyDescent="0.2">
      <c r="A510" s="10">
        <v>37073</v>
      </c>
      <c r="B510" s="11">
        <v>5.24</v>
      </c>
    </row>
    <row r="511" spans="1:2" x14ac:dyDescent="0.2">
      <c r="A511" s="10">
        <v>37104</v>
      </c>
      <c r="B511" s="11">
        <v>4.97</v>
      </c>
    </row>
    <row r="512" spans="1:2" x14ac:dyDescent="0.2">
      <c r="A512" s="10">
        <v>37135</v>
      </c>
      <c r="B512" s="11">
        <v>4.7300000000000004</v>
      </c>
    </row>
    <row r="513" spans="1:2" x14ac:dyDescent="0.2">
      <c r="A513" s="10">
        <v>37165</v>
      </c>
      <c r="B513" s="11">
        <v>4.57</v>
      </c>
    </row>
    <row r="514" spans="1:2" x14ac:dyDescent="0.2">
      <c r="A514" s="10">
        <v>37196</v>
      </c>
      <c r="B514" s="11">
        <v>4.6500000000000004</v>
      </c>
    </row>
    <row r="515" spans="1:2" x14ac:dyDescent="0.2">
      <c r="A515" s="10">
        <v>37226</v>
      </c>
      <c r="B515" s="11">
        <v>5.09</v>
      </c>
    </row>
    <row r="516" spans="1:2" x14ac:dyDescent="0.2">
      <c r="A516" s="10">
        <v>37257</v>
      </c>
      <c r="B516" s="11">
        <v>5.04</v>
      </c>
    </row>
    <row r="517" spans="1:2" x14ac:dyDescent="0.2">
      <c r="A517" s="10">
        <v>37288</v>
      </c>
      <c r="B517" s="11">
        <v>4.91</v>
      </c>
    </row>
    <row r="518" spans="1:2" x14ac:dyDescent="0.2">
      <c r="A518" s="10">
        <v>37316</v>
      </c>
      <c r="B518" s="11">
        <v>5.28</v>
      </c>
    </row>
    <row r="519" spans="1:2" x14ac:dyDescent="0.2">
      <c r="A519" s="10">
        <v>37347</v>
      </c>
      <c r="B519" s="11">
        <v>5.21</v>
      </c>
    </row>
    <row r="520" spans="1:2" x14ac:dyDescent="0.2">
      <c r="A520" s="10">
        <v>37377</v>
      </c>
      <c r="B520" s="11">
        <v>5.16</v>
      </c>
    </row>
    <row r="521" spans="1:2" x14ac:dyDescent="0.2">
      <c r="A521" s="10">
        <v>37408</v>
      </c>
      <c r="B521" s="11">
        <v>4.93</v>
      </c>
    </row>
    <row r="522" spans="1:2" x14ac:dyDescent="0.2">
      <c r="A522" s="10">
        <v>37438</v>
      </c>
      <c r="B522" s="11">
        <v>4.6500000000000004</v>
      </c>
    </row>
    <row r="523" spans="1:2" x14ac:dyDescent="0.2">
      <c r="A523" s="10">
        <v>37469</v>
      </c>
      <c r="B523" s="11">
        <v>4.26</v>
      </c>
    </row>
    <row r="524" spans="1:2" x14ac:dyDescent="0.2">
      <c r="A524" s="10">
        <v>37500</v>
      </c>
      <c r="B524" s="11">
        <v>3.87</v>
      </c>
    </row>
    <row r="525" spans="1:2" x14ac:dyDescent="0.2">
      <c r="A525" s="10">
        <v>37530</v>
      </c>
      <c r="B525" s="11">
        <v>3.94</v>
      </c>
    </row>
    <row r="526" spans="1:2" x14ac:dyDescent="0.2">
      <c r="A526" s="10">
        <v>37561</v>
      </c>
      <c r="B526" s="11">
        <v>4.05</v>
      </c>
    </row>
    <row r="527" spans="1:2" x14ac:dyDescent="0.2">
      <c r="A527" s="10">
        <v>37591</v>
      </c>
      <c r="B527" s="11">
        <v>4.03</v>
      </c>
    </row>
    <row r="528" spans="1:2" x14ac:dyDescent="0.2">
      <c r="A528" s="10">
        <v>37622</v>
      </c>
      <c r="B528" s="11">
        <v>4.05</v>
      </c>
    </row>
    <row r="529" spans="1:2" x14ac:dyDescent="0.2">
      <c r="A529" s="10">
        <v>37653</v>
      </c>
      <c r="B529" s="11">
        <v>3.9</v>
      </c>
    </row>
    <row r="530" spans="1:2" x14ac:dyDescent="0.2">
      <c r="A530" s="10">
        <v>37681</v>
      </c>
      <c r="B530" s="11">
        <v>3.81</v>
      </c>
    </row>
    <row r="531" spans="1:2" x14ac:dyDescent="0.2">
      <c r="A531" s="10">
        <v>37712</v>
      </c>
      <c r="B531" s="11">
        <v>3.96</v>
      </c>
    </row>
    <row r="532" spans="1:2" x14ac:dyDescent="0.2">
      <c r="A532" s="10">
        <v>37742</v>
      </c>
      <c r="B532" s="11">
        <v>3.57</v>
      </c>
    </row>
    <row r="533" spans="1:2" x14ac:dyDescent="0.2">
      <c r="A533" s="10">
        <v>37773</v>
      </c>
      <c r="B533" s="11">
        <v>3.33</v>
      </c>
    </row>
    <row r="534" spans="1:2" x14ac:dyDescent="0.2">
      <c r="A534" s="10">
        <v>37803</v>
      </c>
      <c r="B534" s="11">
        <v>3.98</v>
      </c>
    </row>
    <row r="535" spans="1:2" x14ac:dyDescent="0.2">
      <c r="A535" s="10">
        <v>37834</v>
      </c>
      <c r="B535" s="11">
        <v>4.45</v>
      </c>
    </row>
    <row r="536" spans="1:2" x14ac:dyDescent="0.2">
      <c r="A536" s="10">
        <v>37865</v>
      </c>
      <c r="B536" s="11">
        <v>4.2699999999999996</v>
      </c>
    </row>
    <row r="537" spans="1:2" x14ac:dyDescent="0.2">
      <c r="A537" s="10">
        <v>37895</v>
      </c>
      <c r="B537" s="11">
        <v>4.29</v>
      </c>
    </row>
    <row r="538" spans="1:2" x14ac:dyDescent="0.2">
      <c r="A538" s="10">
        <v>37926</v>
      </c>
      <c r="B538" s="11">
        <v>4.3</v>
      </c>
    </row>
    <row r="539" spans="1:2" x14ac:dyDescent="0.2">
      <c r="A539" s="10">
        <v>37956</v>
      </c>
      <c r="B539" s="11">
        <v>4.2699999999999996</v>
      </c>
    </row>
    <row r="540" spans="1:2" x14ac:dyDescent="0.2">
      <c r="A540" s="10">
        <v>37987</v>
      </c>
      <c r="B540" s="11">
        <v>4.1500000000000004</v>
      </c>
    </row>
    <row r="541" spans="1:2" x14ac:dyDescent="0.2">
      <c r="A541" s="10">
        <v>38018</v>
      </c>
      <c r="B541" s="11">
        <v>4.08</v>
      </c>
    </row>
    <row r="542" spans="1:2" x14ac:dyDescent="0.2">
      <c r="A542" s="10">
        <v>38047</v>
      </c>
      <c r="B542" s="11">
        <v>3.83</v>
      </c>
    </row>
    <row r="543" spans="1:2" x14ac:dyDescent="0.2">
      <c r="A543" s="10">
        <v>38078</v>
      </c>
      <c r="B543" s="11">
        <v>4.3499999999999996</v>
      </c>
    </row>
    <row r="544" spans="1:2" x14ac:dyDescent="0.2">
      <c r="A544" s="10">
        <v>38108</v>
      </c>
      <c r="B544" s="11">
        <v>4.72</v>
      </c>
    </row>
    <row r="545" spans="1:2" x14ac:dyDescent="0.2">
      <c r="A545" s="10">
        <v>38139</v>
      </c>
      <c r="B545" s="11">
        <v>4.7300000000000004</v>
      </c>
    </row>
    <row r="546" spans="1:2" x14ac:dyDescent="0.2">
      <c r="A546" s="10">
        <v>38169</v>
      </c>
      <c r="B546" s="11">
        <v>4.5</v>
      </c>
    </row>
    <row r="547" spans="1:2" x14ac:dyDescent="0.2">
      <c r="A547" s="10">
        <v>38200</v>
      </c>
      <c r="B547" s="11">
        <v>4.28</v>
      </c>
    </row>
    <row r="548" spans="1:2" x14ac:dyDescent="0.2">
      <c r="A548" s="10">
        <v>38231</v>
      </c>
      <c r="B548" s="11">
        <v>4.13</v>
      </c>
    </row>
    <row r="549" spans="1:2" x14ac:dyDescent="0.2">
      <c r="A549" s="10">
        <v>38261</v>
      </c>
      <c r="B549" s="11">
        <v>4.0999999999999996</v>
      </c>
    </row>
    <row r="550" spans="1:2" x14ac:dyDescent="0.2">
      <c r="A550" s="10">
        <v>38292</v>
      </c>
      <c r="B550" s="11">
        <v>4.1900000000000004</v>
      </c>
    </row>
    <row r="551" spans="1:2" x14ac:dyDescent="0.2">
      <c r="A551" s="10">
        <v>38322</v>
      </c>
      <c r="B551" s="11">
        <v>4.2300000000000004</v>
      </c>
    </row>
    <row r="552" spans="1:2" x14ac:dyDescent="0.2">
      <c r="A552" s="10">
        <v>38353</v>
      </c>
      <c r="B552" s="11">
        <v>4.22</v>
      </c>
    </row>
    <row r="553" spans="1:2" x14ac:dyDescent="0.2">
      <c r="A553" s="10">
        <v>38384</v>
      </c>
      <c r="B553" s="11">
        <v>4.17</v>
      </c>
    </row>
    <row r="554" spans="1:2" x14ac:dyDescent="0.2">
      <c r="A554" s="10">
        <v>38412</v>
      </c>
      <c r="B554" s="11">
        <v>4.5</v>
      </c>
    </row>
    <row r="555" spans="1:2" x14ac:dyDescent="0.2">
      <c r="A555" s="10">
        <v>38443</v>
      </c>
      <c r="B555" s="11">
        <v>4.34</v>
      </c>
    </row>
    <row r="556" spans="1:2" x14ac:dyDescent="0.2">
      <c r="A556" s="10">
        <v>38473</v>
      </c>
      <c r="B556" s="11">
        <v>4.1399999999999997</v>
      </c>
    </row>
    <row r="557" spans="1:2" x14ac:dyDescent="0.2">
      <c r="A557" s="10">
        <v>38504</v>
      </c>
      <c r="B557" s="11">
        <v>4</v>
      </c>
    </row>
    <row r="558" spans="1:2" x14ac:dyDescent="0.2">
      <c r="A558" s="10">
        <v>38534</v>
      </c>
      <c r="B558" s="11">
        <v>4.18</v>
      </c>
    </row>
    <row r="559" spans="1:2" x14ac:dyDescent="0.2">
      <c r="A559" s="10">
        <v>38565</v>
      </c>
      <c r="B559" s="11">
        <v>4.26</v>
      </c>
    </row>
    <row r="560" spans="1:2" x14ac:dyDescent="0.2">
      <c r="A560" s="10">
        <v>38596</v>
      </c>
      <c r="B560" s="11">
        <v>4.2</v>
      </c>
    </row>
    <row r="561" spans="1:2" x14ac:dyDescent="0.2">
      <c r="A561" s="10">
        <v>38626</v>
      </c>
      <c r="B561" s="11">
        <v>4.46</v>
      </c>
    </row>
    <row r="562" spans="1:2" x14ac:dyDescent="0.2">
      <c r="A562" s="10">
        <v>38657</v>
      </c>
      <c r="B562" s="11">
        <v>4.54</v>
      </c>
    </row>
    <row r="563" spans="1:2" x14ac:dyDescent="0.2">
      <c r="A563" s="10">
        <v>38687</v>
      </c>
      <c r="B563" s="11">
        <v>4.47</v>
      </c>
    </row>
    <row r="564" spans="1:2" x14ac:dyDescent="0.2">
      <c r="A564" s="10">
        <v>38718</v>
      </c>
      <c r="B564" s="11">
        <v>4.42</v>
      </c>
    </row>
    <row r="565" spans="1:2" x14ac:dyDescent="0.2">
      <c r="A565" s="10">
        <v>38749</v>
      </c>
      <c r="B565" s="11">
        <v>4.57</v>
      </c>
    </row>
    <row r="566" spans="1:2" x14ac:dyDescent="0.2">
      <c r="A566" s="10">
        <v>38777</v>
      </c>
      <c r="B566" s="11">
        <v>4.72</v>
      </c>
    </row>
    <row r="567" spans="1:2" x14ac:dyDescent="0.2">
      <c r="A567" s="10">
        <v>38808</v>
      </c>
      <c r="B567" s="11">
        <v>4.99</v>
      </c>
    </row>
    <row r="568" spans="1:2" x14ac:dyDescent="0.2">
      <c r="A568" s="10">
        <v>38838</v>
      </c>
      <c r="B568" s="11">
        <v>5.1100000000000003</v>
      </c>
    </row>
    <row r="569" spans="1:2" x14ac:dyDescent="0.2">
      <c r="A569" s="10">
        <v>38869</v>
      </c>
      <c r="B569" s="11">
        <v>5.1100000000000003</v>
      </c>
    </row>
    <row r="570" spans="1:2" x14ac:dyDescent="0.2">
      <c r="A570" s="10">
        <v>38899</v>
      </c>
      <c r="B570" s="11">
        <v>5.09</v>
      </c>
    </row>
    <row r="571" spans="1:2" x14ac:dyDescent="0.2">
      <c r="A571" s="10">
        <v>38930</v>
      </c>
      <c r="B571" s="11">
        <v>4.88</v>
      </c>
    </row>
    <row r="572" spans="1:2" x14ac:dyDescent="0.2">
      <c r="A572" s="10">
        <v>38961</v>
      </c>
      <c r="B572" s="11">
        <v>4.72</v>
      </c>
    </row>
    <row r="573" spans="1:2" x14ac:dyDescent="0.2">
      <c r="A573" s="10">
        <v>38991</v>
      </c>
      <c r="B573" s="11">
        <v>4.7300000000000004</v>
      </c>
    </row>
    <row r="574" spans="1:2" x14ac:dyDescent="0.2">
      <c r="A574" s="10">
        <v>39022</v>
      </c>
      <c r="B574" s="11">
        <v>4.5999999999999996</v>
      </c>
    </row>
    <row r="575" spans="1:2" x14ac:dyDescent="0.2">
      <c r="A575" s="10">
        <v>39052</v>
      </c>
      <c r="B575" s="11">
        <v>4.5599999999999996</v>
      </c>
    </row>
    <row r="576" spans="1:2" x14ac:dyDescent="0.2">
      <c r="A576" s="10">
        <v>39083</v>
      </c>
      <c r="B576" s="11">
        <v>4.76</v>
      </c>
    </row>
    <row r="577" spans="1:2" x14ac:dyDescent="0.2">
      <c r="A577" s="10">
        <v>39114</v>
      </c>
      <c r="B577" s="11">
        <v>4.72</v>
      </c>
    </row>
    <row r="578" spans="1:2" x14ac:dyDescent="0.2">
      <c r="A578" s="10">
        <v>39142</v>
      </c>
      <c r="B578" s="11">
        <v>4.5599999999999996</v>
      </c>
    </row>
    <row r="579" spans="1:2" x14ac:dyDescent="0.2">
      <c r="A579" s="10">
        <v>39173</v>
      </c>
      <c r="B579" s="11">
        <v>4.6900000000000004</v>
      </c>
    </row>
    <row r="580" spans="1:2" x14ac:dyDescent="0.2">
      <c r="A580" s="10">
        <v>39203</v>
      </c>
      <c r="B580" s="11">
        <v>4.75</v>
      </c>
    </row>
    <row r="581" spans="1:2" x14ac:dyDescent="0.2">
      <c r="A581" s="10">
        <v>39234</v>
      </c>
      <c r="B581" s="11">
        <v>5.0999999999999996</v>
      </c>
    </row>
    <row r="582" spans="1:2" x14ac:dyDescent="0.2">
      <c r="A582" s="10">
        <v>39264</v>
      </c>
      <c r="B582" s="11">
        <v>5</v>
      </c>
    </row>
    <row r="583" spans="1:2" x14ac:dyDescent="0.2">
      <c r="A583" s="10">
        <v>39295</v>
      </c>
      <c r="B583" s="11">
        <v>4.67</v>
      </c>
    </row>
    <row r="584" spans="1:2" x14ac:dyDescent="0.2">
      <c r="A584" s="10">
        <v>39326</v>
      </c>
      <c r="B584" s="11">
        <v>4.5199999999999996</v>
      </c>
    </row>
    <row r="585" spans="1:2" x14ac:dyDescent="0.2">
      <c r="A585" s="10">
        <v>39356</v>
      </c>
      <c r="B585" s="11">
        <v>4.53</v>
      </c>
    </row>
    <row r="586" spans="1:2" x14ac:dyDescent="0.2">
      <c r="A586" s="10">
        <v>39387</v>
      </c>
      <c r="B586" s="11">
        <v>4.1500000000000004</v>
      </c>
    </row>
    <row r="587" spans="1:2" x14ac:dyDescent="0.2">
      <c r="A587" s="10">
        <v>39417</v>
      </c>
      <c r="B587" s="11">
        <v>4.0999999999999996</v>
      </c>
    </row>
    <row r="588" spans="1:2" x14ac:dyDescent="0.2">
      <c r="A588" s="10">
        <v>39448</v>
      </c>
      <c r="B588" s="11">
        <v>3.74</v>
      </c>
    </row>
    <row r="589" spans="1:2" x14ac:dyDescent="0.2">
      <c r="A589" s="10">
        <v>39479</v>
      </c>
      <c r="B589" s="11">
        <v>3.74</v>
      </c>
    </row>
    <row r="590" spans="1:2" x14ac:dyDescent="0.2">
      <c r="A590" s="10">
        <v>39508</v>
      </c>
      <c r="B590" s="11">
        <v>3.51</v>
      </c>
    </row>
    <row r="591" spans="1:2" x14ac:dyDescent="0.2">
      <c r="A591" s="10">
        <v>39539</v>
      </c>
      <c r="B591" s="11">
        <v>3.68</v>
      </c>
    </row>
    <row r="592" spans="1:2" x14ac:dyDescent="0.2">
      <c r="A592" s="10">
        <v>39569</v>
      </c>
      <c r="B592" s="11">
        <v>3.88</v>
      </c>
    </row>
    <row r="593" spans="1:2" x14ac:dyDescent="0.2">
      <c r="A593" s="10">
        <v>39600</v>
      </c>
      <c r="B593" s="11">
        <v>4.0999999999999996</v>
      </c>
    </row>
    <row r="594" spans="1:2" x14ac:dyDescent="0.2">
      <c r="A594" s="10">
        <v>39630</v>
      </c>
      <c r="B594" s="11">
        <v>4.01</v>
      </c>
    </row>
    <row r="595" spans="1:2" x14ac:dyDescent="0.2">
      <c r="A595" s="10">
        <v>39661</v>
      </c>
      <c r="B595" s="11">
        <v>3.89</v>
      </c>
    </row>
    <row r="596" spans="1:2" x14ac:dyDescent="0.2">
      <c r="A596" s="10">
        <v>39692</v>
      </c>
      <c r="B596" s="11">
        <v>3.69</v>
      </c>
    </row>
    <row r="597" spans="1:2" x14ac:dyDescent="0.2">
      <c r="A597" s="10">
        <v>39722</v>
      </c>
      <c r="B597" s="11">
        <v>3.81</v>
      </c>
    </row>
    <row r="598" spans="1:2" x14ac:dyDescent="0.2">
      <c r="A598" s="10">
        <v>39753</v>
      </c>
      <c r="B598" s="11">
        <v>3.53</v>
      </c>
    </row>
    <row r="599" spans="1:2" x14ac:dyDescent="0.2">
      <c r="A599" s="10">
        <v>39783</v>
      </c>
      <c r="B599" s="11">
        <v>2.42</v>
      </c>
    </row>
    <row r="600" spans="1:2" x14ac:dyDescent="0.2">
      <c r="A600" s="10">
        <v>39814</v>
      </c>
      <c r="B600" s="11">
        <v>2.52</v>
      </c>
    </row>
    <row r="601" spans="1:2" x14ac:dyDescent="0.2">
      <c r="A601" s="10">
        <v>39845</v>
      </c>
      <c r="B601" s="11">
        <v>2.87</v>
      </c>
    </row>
    <row r="602" spans="1:2" x14ac:dyDescent="0.2">
      <c r="A602" s="10">
        <v>39873</v>
      </c>
      <c r="B602" s="11">
        <v>2.82</v>
      </c>
    </row>
    <row r="603" spans="1:2" x14ac:dyDescent="0.2">
      <c r="A603" s="10">
        <v>39904</v>
      </c>
      <c r="B603" s="11">
        <v>2.93</v>
      </c>
    </row>
    <row r="604" spans="1:2" x14ac:dyDescent="0.2">
      <c r="A604" s="10">
        <v>39934</v>
      </c>
      <c r="B604" s="11">
        <v>3.29</v>
      </c>
    </row>
    <row r="605" spans="1:2" x14ac:dyDescent="0.2">
      <c r="A605" s="10">
        <v>39965</v>
      </c>
      <c r="B605" s="11">
        <v>3.72</v>
      </c>
    </row>
    <row r="606" spans="1:2" x14ac:dyDescent="0.2">
      <c r="A606" s="10">
        <v>39995</v>
      </c>
      <c r="B606" s="11">
        <v>3.56</v>
      </c>
    </row>
    <row r="607" spans="1:2" x14ac:dyDescent="0.2">
      <c r="A607" s="10">
        <v>40026</v>
      </c>
      <c r="B607" s="11">
        <v>3.59</v>
      </c>
    </row>
    <row r="608" spans="1:2" x14ac:dyDescent="0.2">
      <c r="A608" s="10">
        <v>40057</v>
      </c>
      <c r="B608" s="11">
        <v>3.4</v>
      </c>
    </row>
    <row r="609" spans="1:2" x14ac:dyDescent="0.2">
      <c r="A609" s="10">
        <v>40087</v>
      </c>
      <c r="B609" s="11">
        <v>3.39</v>
      </c>
    </row>
    <row r="610" spans="1:2" x14ac:dyDescent="0.2">
      <c r="A610" s="10">
        <v>40118</v>
      </c>
      <c r="B610" s="11">
        <v>3.4</v>
      </c>
    </row>
    <row r="611" spans="1:2" x14ac:dyDescent="0.2">
      <c r="A611" s="10">
        <v>40148</v>
      </c>
      <c r="B611" s="11">
        <v>3.59</v>
      </c>
    </row>
    <row r="612" spans="1:2" x14ac:dyDescent="0.2">
      <c r="A612" s="10">
        <v>40179</v>
      </c>
      <c r="B612" s="11">
        <v>3.73</v>
      </c>
    </row>
    <row r="613" spans="1:2" x14ac:dyDescent="0.2">
      <c r="A613" s="10">
        <v>40210</v>
      </c>
      <c r="B613" s="11">
        <v>3.69</v>
      </c>
    </row>
    <row r="614" spans="1:2" x14ac:dyDescent="0.2">
      <c r="A614" s="10">
        <v>40238</v>
      </c>
      <c r="B614" s="11">
        <v>3.73</v>
      </c>
    </row>
    <row r="615" spans="1:2" x14ac:dyDescent="0.2">
      <c r="A615" s="10">
        <v>40269</v>
      </c>
      <c r="B615" s="11">
        <v>3.85</v>
      </c>
    </row>
    <row r="616" spans="1:2" x14ac:dyDescent="0.2">
      <c r="A616" s="10">
        <v>40299</v>
      </c>
      <c r="B616" s="11">
        <v>3.42</v>
      </c>
    </row>
    <row r="617" spans="1:2" x14ac:dyDescent="0.2">
      <c r="A617" s="10">
        <v>40330</v>
      </c>
      <c r="B617" s="11">
        <v>3.2</v>
      </c>
    </row>
    <row r="618" spans="1:2" x14ac:dyDescent="0.2">
      <c r="A618" s="10">
        <v>40360</v>
      </c>
      <c r="B618" s="11">
        <v>3.01</v>
      </c>
    </row>
    <row r="619" spans="1:2" x14ac:dyDescent="0.2">
      <c r="A619" s="10">
        <v>40391</v>
      </c>
      <c r="B619" s="11">
        <v>2.7</v>
      </c>
    </row>
    <row r="620" spans="1:2" x14ac:dyDescent="0.2">
      <c r="A620" s="10">
        <v>40422</v>
      </c>
      <c r="B620" s="11">
        <v>2.65</v>
      </c>
    </row>
    <row r="621" spans="1:2" x14ac:dyDescent="0.2">
      <c r="A621" s="10">
        <v>40452</v>
      </c>
      <c r="B621" s="11">
        <v>2.54</v>
      </c>
    </row>
    <row r="622" spans="1:2" x14ac:dyDescent="0.2">
      <c r="A622" s="10">
        <v>40483</v>
      </c>
      <c r="B622" s="11">
        <v>2.76</v>
      </c>
    </row>
    <row r="623" spans="1:2" x14ac:dyDescent="0.2">
      <c r="A623" s="10">
        <v>40513</v>
      </c>
      <c r="B623" s="11">
        <v>3.29</v>
      </c>
    </row>
    <row r="624" spans="1:2" x14ac:dyDescent="0.2">
      <c r="A624" s="10">
        <v>40544</v>
      </c>
      <c r="B624" s="11">
        <v>3.39</v>
      </c>
    </row>
    <row r="625" spans="1:2" x14ac:dyDescent="0.2">
      <c r="A625" s="10">
        <v>40575</v>
      </c>
      <c r="B625" s="11">
        <v>3.58</v>
      </c>
    </row>
    <row r="626" spans="1:2" x14ac:dyDescent="0.2">
      <c r="A626" s="10">
        <v>40603</v>
      </c>
      <c r="B626" s="11">
        <v>3.41</v>
      </c>
    </row>
    <row r="627" spans="1:2" x14ac:dyDescent="0.2">
      <c r="A627" s="10">
        <v>40634</v>
      </c>
      <c r="B627" s="11">
        <v>3.46</v>
      </c>
    </row>
    <row r="628" spans="1:2" x14ac:dyDescent="0.2">
      <c r="A628" s="10">
        <v>40664</v>
      </c>
      <c r="B628" s="11">
        <v>3.17</v>
      </c>
    </row>
    <row r="629" spans="1:2" x14ac:dyDescent="0.2">
      <c r="A629" s="10">
        <v>40695</v>
      </c>
      <c r="B629" s="11">
        <v>3</v>
      </c>
    </row>
    <row r="630" spans="1:2" x14ac:dyDescent="0.2">
      <c r="A630" s="10">
        <v>40725</v>
      </c>
      <c r="B630" s="11">
        <v>3</v>
      </c>
    </row>
    <row r="631" spans="1:2" x14ac:dyDescent="0.2">
      <c r="A631" s="10">
        <v>40756</v>
      </c>
      <c r="B631" s="11">
        <v>2.2999999999999998</v>
      </c>
    </row>
    <row r="632" spans="1:2" x14ac:dyDescent="0.2">
      <c r="A632" s="10">
        <v>40787</v>
      </c>
      <c r="B632" s="11">
        <v>1.98</v>
      </c>
    </row>
    <row r="633" spans="1:2" x14ac:dyDescent="0.2">
      <c r="A633" s="10">
        <v>40817</v>
      </c>
      <c r="B633" s="11">
        <v>2.15</v>
      </c>
    </row>
    <row r="634" spans="1:2" x14ac:dyDescent="0.2">
      <c r="A634" s="10">
        <v>40848</v>
      </c>
      <c r="B634" s="11">
        <v>2.0099999999999998</v>
      </c>
    </row>
    <row r="635" spans="1:2" x14ac:dyDescent="0.2">
      <c r="A635" s="10">
        <v>40878</v>
      </c>
      <c r="B635" s="11">
        <v>1.98</v>
      </c>
    </row>
    <row r="636" spans="1:2" x14ac:dyDescent="0.2">
      <c r="A636" s="10">
        <v>40909</v>
      </c>
      <c r="B636" s="11">
        <v>1.97</v>
      </c>
    </row>
    <row r="637" spans="1:2" x14ac:dyDescent="0.2">
      <c r="A637" s="10">
        <v>40940</v>
      </c>
      <c r="B637" s="11">
        <v>1.97</v>
      </c>
    </row>
    <row r="638" spans="1:2" x14ac:dyDescent="0.2">
      <c r="A638" s="10">
        <v>40969</v>
      </c>
      <c r="B638" s="11">
        <v>2.17</v>
      </c>
    </row>
    <row r="639" spans="1:2" x14ac:dyDescent="0.2">
      <c r="A639" s="10">
        <v>41000</v>
      </c>
      <c r="B639" s="11">
        <v>2.0499999999999998</v>
      </c>
    </row>
    <row r="640" spans="1:2" x14ac:dyDescent="0.2">
      <c r="A640" s="10">
        <v>41030</v>
      </c>
      <c r="B640" s="11">
        <v>1.8</v>
      </c>
    </row>
    <row r="641" spans="1:2" x14ac:dyDescent="0.2">
      <c r="A641" s="10">
        <v>41061</v>
      </c>
      <c r="B641" s="11">
        <v>1.62</v>
      </c>
    </row>
    <row r="642" spans="1:2" x14ac:dyDescent="0.2">
      <c r="A642" s="10">
        <v>41091</v>
      </c>
      <c r="B642" s="11">
        <v>1.53</v>
      </c>
    </row>
    <row r="643" spans="1:2" x14ac:dyDescent="0.2">
      <c r="A643" s="10">
        <v>41122</v>
      </c>
      <c r="B643" s="11">
        <v>1.68</v>
      </c>
    </row>
    <row r="644" spans="1:2" x14ac:dyDescent="0.2">
      <c r="A644" s="10">
        <v>41153</v>
      </c>
      <c r="B644" s="11">
        <v>1.72</v>
      </c>
    </row>
    <row r="645" spans="1:2" x14ac:dyDescent="0.2">
      <c r="A645" s="10">
        <v>41183</v>
      </c>
      <c r="B645" s="11">
        <v>1.75</v>
      </c>
    </row>
    <row r="646" spans="1:2" x14ac:dyDescent="0.2">
      <c r="A646" s="10">
        <v>41214</v>
      </c>
      <c r="B646" s="11">
        <v>1.65</v>
      </c>
    </row>
    <row r="647" spans="1:2" x14ac:dyDescent="0.2">
      <c r="A647" s="10">
        <v>41244</v>
      </c>
      <c r="B647" s="11">
        <v>1.72</v>
      </c>
    </row>
    <row r="648" spans="1:2" x14ac:dyDescent="0.2">
      <c r="A648" s="10">
        <v>41275</v>
      </c>
      <c r="B648" s="11">
        <v>1.91</v>
      </c>
    </row>
    <row r="649" spans="1:2" x14ac:dyDescent="0.2">
      <c r="A649" s="10">
        <v>41306</v>
      </c>
      <c r="B649" s="11">
        <v>1.98</v>
      </c>
    </row>
    <row r="650" spans="1:2" x14ac:dyDescent="0.2">
      <c r="A650" s="10">
        <v>41334</v>
      </c>
      <c r="B650" s="11">
        <v>1.96</v>
      </c>
    </row>
    <row r="651" spans="1:2" x14ac:dyDescent="0.2">
      <c r="A651" s="10">
        <v>41365</v>
      </c>
      <c r="B651" s="11">
        <v>1.76</v>
      </c>
    </row>
    <row r="652" spans="1:2" x14ac:dyDescent="0.2">
      <c r="A652" s="10">
        <v>41395</v>
      </c>
      <c r="B652" s="11">
        <v>1.93</v>
      </c>
    </row>
    <row r="653" spans="1:2" x14ac:dyDescent="0.2">
      <c r="A653" s="10">
        <v>41426</v>
      </c>
      <c r="B653" s="11">
        <v>2.2999999999999998</v>
      </c>
    </row>
    <row r="654" spans="1:2" x14ac:dyDescent="0.2">
      <c r="A654" s="10">
        <v>41456</v>
      </c>
      <c r="B654" s="11">
        <v>2.58</v>
      </c>
    </row>
    <row r="655" spans="1:2" x14ac:dyDescent="0.2">
      <c r="A655" s="10">
        <v>41487</v>
      </c>
      <c r="B655" s="11">
        <v>2.74</v>
      </c>
    </row>
    <row r="656" spans="1:2" x14ac:dyDescent="0.2">
      <c r="A656" s="10">
        <v>41518</v>
      </c>
      <c r="B656" s="11">
        <v>2.81</v>
      </c>
    </row>
    <row r="657" spans="1:2" x14ac:dyDescent="0.2">
      <c r="A657" s="10">
        <v>41548</v>
      </c>
      <c r="B657" s="11">
        <v>2.62</v>
      </c>
    </row>
    <row r="658" spans="1:2" x14ac:dyDescent="0.2">
      <c r="A658" s="10">
        <v>41579</v>
      </c>
      <c r="B658" s="11">
        <v>2.72</v>
      </c>
    </row>
    <row r="659" spans="1:2" x14ac:dyDescent="0.2">
      <c r="A659" s="10">
        <v>41609</v>
      </c>
      <c r="B659" s="11">
        <v>2.9</v>
      </c>
    </row>
    <row r="660" spans="1:2" x14ac:dyDescent="0.2">
      <c r="A660" s="10">
        <v>41640</v>
      </c>
      <c r="B660" s="11">
        <v>2.86</v>
      </c>
    </row>
    <row r="661" spans="1:2" x14ac:dyDescent="0.2">
      <c r="A661" s="10">
        <v>41671</v>
      </c>
      <c r="B661" s="11">
        <v>2.71</v>
      </c>
    </row>
    <row r="662" spans="1:2" x14ac:dyDescent="0.2">
      <c r="A662" s="10">
        <v>41699</v>
      </c>
      <c r="B662" s="11">
        <v>2.72</v>
      </c>
    </row>
    <row r="663" spans="1:2" x14ac:dyDescent="0.2">
      <c r="A663" s="10">
        <v>41730</v>
      </c>
      <c r="B663" s="11">
        <v>2.71</v>
      </c>
    </row>
    <row r="664" spans="1:2" x14ac:dyDescent="0.2">
      <c r="A664" s="10">
        <v>41760</v>
      </c>
      <c r="B664" s="11">
        <v>2.56</v>
      </c>
    </row>
    <row r="665" spans="1:2" x14ac:dyDescent="0.2">
      <c r="A665" s="10">
        <v>41791</v>
      </c>
      <c r="B665" s="11">
        <v>2.6</v>
      </c>
    </row>
    <row r="666" spans="1:2" x14ac:dyDescent="0.2">
      <c r="A666" s="10">
        <v>41821</v>
      </c>
      <c r="B666" s="11">
        <v>2.54</v>
      </c>
    </row>
    <row r="667" spans="1:2" x14ac:dyDescent="0.2">
      <c r="A667" s="10">
        <v>41852</v>
      </c>
      <c r="B667" s="11">
        <v>2.42</v>
      </c>
    </row>
    <row r="668" spans="1:2" x14ac:dyDescent="0.2">
      <c r="A668" s="10">
        <v>41883</v>
      </c>
      <c r="B668" s="11">
        <v>2.5299999999999998</v>
      </c>
    </row>
    <row r="669" spans="1:2" x14ac:dyDescent="0.2">
      <c r="A669" s="10">
        <v>41913</v>
      </c>
      <c r="B669" s="11">
        <v>2.2999999999999998</v>
      </c>
    </row>
    <row r="670" spans="1:2" x14ac:dyDescent="0.2">
      <c r="A670" s="10">
        <v>41944</v>
      </c>
      <c r="B670" s="11">
        <v>2.33</v>
      </c>
    </row>
    <row r="671" spans="1:2" x14ac:dyDescent="0.2">
      <c r="A671" s="10">
        <v>41974</v>
      </c>
      <c r="B671" s="11">
        <v>2.21</v>
      </c>
    </row>
    <row r="672" spans="1:2" x14ac:dyDescent="0.2">
      <c r="A672" s="10">
        <v>42005</v>
      </c>
      <c r="B672" s="11">
        <v>1.88</v>
      </c>
    </row>
    <row r="673" spans="1:2" x14ac:dyDescent="0.2">
      <c r="A673" s="10">
        <v>42036</v>
      </c>
      <c r="B673" s="11">
        <v>1.98</v>
      </c>
    </row>
    <row r="674" spans="1:2" x14ac:dyDescent="0.2">
      <c r="A674" s="10">
        <v>42064</v>
      </c>
      <c r="B674" s="11">
        <v>2.04</v>
      </c>
    </row>
    <row r="675" spans="1:2" x14ac:dyDescent="0.2">
      <c r="A675" s="10">
        <v>42095</v>
      </c>
      <c r="B675" s="11">
        <v>1.94</v>
      </c>
    </row>
    <row r="676" spans="1:2" x14ac:dyDescent="0.2">
      <c r="A676" s="10">
        <v>42125</v>
      </c>
      <c r="B676" s="11">
        <v>2.2000000000000002</v>
      </c>
    </row>
    <row r="677" spans="1:2" x14ac:dyDescent="0.2">
      <c r="A677" s="10">
        <v>42156</v>
      </c>
      <c r="B677" s="11">
        <v>2.36</v>
      </c>
    </row>
    <row r="678" spans="1:2" x14ac:dyDescent="0.2">
      <c r="A678" s="10">
        <v>42186</v>
      </c>
      <c r="B678" s="11">
        <v>2.3199999999999998</v>
      </c>
    </row>
    <row r="679" spans="1:2" x14ac:dyDescent="0.2">
      <c r="A679" s="10">
        <v>42217</v>
      </c>
      <c r="B679" s="11">
        <v>2.17</v>
      </c>
    </row>
    <row r="680" spans="1:2" x14ac:dyDescent="0.2">
      <c r="A680" s="10">
        <v>42248</v>
      </c>
      <c r="B680" s="11">
        <v>2.17</v>
      </c>
    </row>
    <row r="681" spans="1:2" x14ac:dyDescent="0.2">
      <c r="A681" s="10">
        <v>42278</v>
      </c>
      <c r="B681" s="11">
        <v>2.0699999999999998</v>
      </c>
    </row>
    <row r="682" spans="1:2" x14ac:dyDescent="0.2">
      <c r="A682" s="10">
        <v>42309</v>
      </c>
      <c r="B682" s="11">
        <v>2.2599999999999998</v>
      </c>
    </row>
    <row r="683" spans="1:2" x14ac:dyDescent="0.2">
      <c r="A683" s="10">
        <v>42339</v>
      </c>
      <c r="B683" s="11">
        <v>2.2400000000000002</v>
      </c>
    </row>
    <row r="684" spans="1:2" x14ac:dyDescent="0.2">
      <c r="A684" s="10">
        <v>42370</v>
      </c>
      <c r="B684" s="11">
        <v>2.09</v>
      </c>
    </row>
    <row r="685" spans="1:2" x14ac:dyDescent="0.2">
      <c r="A685" s="10">
        <v>42401</v>
      </c>
      <c r="B685" s="11">
        <v>1.78</v>
      </c>
    </row>
    <row r="686" spans="1:2" x14ac:dyDescent="0.2">
      <c r="A686" s="10">
        <v>42430</v>
      </c>
      <c r="B686" s="11">
        <v>1.89</v>
      </c>
    </row>
    <row r="687" spans="1:2" x14ac:dyDescent="0.2">
      <c r="A687" s="10">
        <v>42461</v>
      </c>
      <c r="B687" s="11">
        <v>1.81</v>
      </c>
    </row>
    <row r="688" spans="1:2" x14ac:dyDescent="0.2">
      <c r="A688" s="10">
        <v>42491</v>
      </c>
      <c r="B688" s="11">
        <v>1.81</v>
      </c>
    </row>
    <row r="689" spans="1:2" x14ac:dyDescent="0.2">
      <c r="A689" s="10">
        <v>42522</v>
      </c>
      <c r="B689" s="11">
        <v>1.64</v>
      </c>
    </row>
    <row r="690" spans="1:2" x14ac:dyDescent="0.2">
      <c r="A690" s="10">
        <v>42552</v>
      </c>
      <c r="B690" s="11">
        <v>1.5</v>
      </c>
    </row>
    <row r="691" spans="1:2" x14ac:dyDescent="0.2">
      <c r="A691" s="10">
        <v>42583</v>
      </c>
      <c r="B691" s="11">
        <v>1.56</v>
      </c>
    </row>
    <row r="692" spans="1:2" x14ac:dyDescent="0.2">
      <c r="A692" s="10">
        <v>42614</v>
      </c>
      <c r="B692" s="11">
        <v>1.63</v>
      </c>
    </row>
    <row r="693" spans="1:2" x14ac:dyDescent="0.2">
      <c r="A693" s="10">
        <v>42644</v>
      </c>
      <c r="B693" s="11">
        <v>1.76</v>
      </c>
    </row>
    <row r="694" spans="1:2" x14ac:dyDescent="0.2">
      <c r="A694" s="10">
        <v>42675</v>
      </c>
      <c r="B694" s="11">
        <v>2.14</v>
      </c>
    </row>
    <row r="695" spans="1:2" x14ac:dyDescent="0.2">
      <c r="A695" s="10">
        <v>42705</v>
      </c>
      <c r="B695" s="11">
        <v>2.4900000000000002</v>
      </c>
    </row>
    <row r="696" spans="1:2" x14ac:dyDescent="0.2">
      <c r="A696" s="10">
        <v>42736</v>
      </c>
      <c r="B696" s="11">
        <v>2.4300000000000002</v>
      </c>
    </row>
    <row r="697" spans="1:2" x14ac:dyDescent="0.2">
      <c r="A697" s="10">
        <v>42767</v>
      </c>
      <c r="B697" s="11">
        <v>2.42</v>
      </c>
    </row>
    <row r="698" spans="1:2" x14ac:dyDescent="0.2">
      <c r="A698" s="10">
        <v>42795</v>
      </c>
      <c r="B698" s="11">
        <v>2.48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7"/>
  <sheetViews>
    <sheetView workbookViewId="0">
      <selection activeCell="A18" sqref="A18"/>
    </sheetView>
  </sheetViews>
  <sheetFormatPr defaultRowHeight="12.75" x14ac:dyDescent="0.2"/>
  <cols>
    <col min="1" max="256" width="20.7109375" style="9" customWidth="1"/>
    <col min="257" max="16384" width="9.140625" style="9"/>
  </cols>
  <sheetData>
    <row r="1" spans="1:2" x14ac:dyDescent="0.2">
      <c r="A1" s="9" t="s">
        <v>10</v>
      </c>
    </row>
    <row r="2" spans="1:2" x14ac:dyDescent="0.2">
      <c r="A2" s="9" t="s">
        <v>9</v>
      </c>
    </row>
    <row r="3" spans="1:2" x14ac:dyDescent="0.2">
      <c r="A3" s="9" t="s">
        <v>8</v>
      </c>
    </row>
    <row r="4" spans="1:2" x14ac:dyDescent="0.2">
      <c r="A4" s="9" t="s">
        <v>7</v>
      </c>
    </row>
    <row r="5" spans="1:2" x14ac:dyDescent="0.2">
      <c r="A5" s="9" t="s">
        <v>6</v>
      </c>
    </row>
    <row r="6" spans="1:2" x14ac:dyDescent="0.2">
      <c r="A6" s="9" t="s">
        <v>5</v>
      </c>
    </row>
    <row r="8" spans="1:2" x14ac:dyDescent="0.2">
      <c r="A8" s="9" t="s">
        <v>597</v>
      </c>
      <c r="B8" s="9" t="s">
        <v>598</v>
      </c>
    </row>
    <row r="10" spans="1:2" x14ac:dyDescent="0.2">
      <c r="A10" s="9" t="s">
        <v>3</v>
      </c>
    </row>
    <row r="11" spans="1:2" x14ac:dyDescent="0.2">
      <c r="A11" s="9" t="s">
        <v>2</v>
      </c>
      <c r="B11" s="9" t="s">
        <v>597</v>
      </c>
    </row>
    <row r="12" spans="1:2" x14ac:dyDescent="0.2">
      <c r="A12" s="10">
        <v>21916</v>
      </c>
      <c r="B12" s="12">
        <v>298200000000</v>
      </c>
    </row>
    <row r="13" spans="1:2" x14ac:dyDescent="0.2">
      <c r="A13" s="10">
        <v>21947</v>
      </c>
      <c r="B13" s="12">
        <v>298500000000</v>
      </c>
    </row>
    <row r="14" spans="1:2" x14ac:dyDescent="0.2">
      <c r="A14" s="10">
        <v>21976</v>
      </c>
      <c r="B14" s="12">
        <v>299400000000</v>
      </c>
    </row>
    <row r="15" spans="1:2" x14ac:dyDescent="0.2">
      <c r="A15" s="10">
        <v>22007</v>
      </c>
      <c r="B15" s="12">
        <v>300100000000</v>
      </c>
    </row>
    <row r="16" spans="1:2" x14ac:dyDescent="0.2">
      <c r="A16" s="10">
        <v>22037</v>
      </c>
      <c r="B16" s="12">
        <v>300900000000</v>
      </c>
    </row>
    <row r="17" spans="1:2" x14ac:dyDescent="0.2">
      <c r="A17" s="10">
        <v>22068</v>
      </c>
      <c r="B17" s="12">
        <v>302300000000</v>
      </c>
    </row>
    <row r="18" spans="1:2" x14ac:dyDescent="0.2">
      <c r="A18" s="10">
        <v>22098</v>
      </c>
      <c r="B18" s="12">
        <v>304100000000</v>
      </c>
    </row>
    <row r="19" spans="1:2" x14ac:dyDescent="0.2">
      <c r="A19" s="10">
        <v>22129</v>
      </c>
      <c r="B19" s="12">
        <v>306900000000</v>
      </c>
    </row>
    <row r="20" spans="1:2" x14ac:dyDescent="0.2">
      <c r="A20" s="10">
        <v>22160</v>
      </c>
      <c r="B20" s="12">
        <v>308400000000</v>
      </c>
    </row>
    <row r="21" spans="1:2" x14ac:dyDescent="0.2">
      <c r="A21" s="10">
        <v>22190</v>
      </c>
      <c r="B21" s="12">
        <v>309500000000</v>
      </c>
    </row>
    <row r="22" spans="1:2" x14ac:dyDescent="0.2">
      <c r="A22" s="10">
        <v>22221</v>
      </c>
      <c r="B22" s="12">
        <v>310900000000</v>
      </c>
    </row>
    <row r="23" spans="1:2" x14ac:dyDescent="0.2">
      <c r="A23" s="10">
        <v>22251</v>
      </c>
      <c r="B23" s="12">
        <v>312400000000</v>
      </c>
    </row>
    <row r="24" spans="1:2" x14ac:dyDescent="0.2">
      <c r="A24" s="10">
        <v>22282</v>
      </c>
      <c r="B24" s="12">
        <v>314100000000</v>
      </c>
    </row>
    <row r="25" spans="1:2" x14ac:dyDescent="0.2">
      <c r="A25" s="10">
        <v>22313</v>
      </c>
      <c r="B25" s="12">
        <v>316500000000</v>
      </c>
    </row>
    <row r="26" spans="1:2" x14ac:dyDescent="0.2">
      <c r="A26" s="10">
        <v>22341</v>
      </c>
      <c r="B26" s="12">
        <v>318300000000</v>
      </c>
    </row>
    <row r="27" spans="1:2" x14ac:dyDescent="0.2">
      <c r="A27" s="10">
        <v>22372</v>
      </c>
      <c r="B27" s="12">
        <v>319900000000</v>
      </c>
    </row>
    <row r="28" spans="1:2" x14ac:dyDescent="0.2">
      <c r="A28" s="10">
        <v>22402</v>
      </c>
      <c r="B28" s="12">
        <v>322200000000</v>
      </c>
    </row>
    <row r="29" spans="1:2" x14ac:dyDescent="0.2">
      <c r="A29" s="10">
        <v>22433</v>
      </c>
      <c r="B29" s="12">
        <v>324300000000</v>
      </c>
    </row>
    <row r="30" spans="1:2" x14ac:dyDescent="0.2">
      <c r="A30" s="10">
        <v>22463</v>
      </c>
      <c r="B30" s="12">
        <v>325600000000</v>
      </c>
    </row>
    <row r="31" spans="1:2" x14ac:dyDescent="0.2">
      <c r="A31" s="10">
        <v>22494</v>
      </c>
      <c r="B31" s="12">
        <v>327600000000</v>
      </c>
    </row>
    <row r="32" spans="1:2" x14ac:dyDescent="0.2">
      <c r="A32" s="10">
        <v>22525</v>
      </c>
      <c r="B32" s="12">
        <v>329500000000</v>
      </c>
    </row>
    <row r="33" spans="1:2" x14ac:dyDescent="0.2">
      <c r="A33" s="10">
        <v>22555</v>
      </c>
      <c r="B33" s="12">
        <v>331100000000</v>
      </c>
    </row>
    <row r="34" spans="1:2" x14ac:dyDescent="0.2">
      <c r="A34" s="10">
        <v>22586</v>
      </c>
      <c r="B34" s="12">
        <v>333400000000</v>
      </c>
    </row>
    <row r="35" spans="1:2" x14ac:dyDescent="0.2">
      <c r="A35" s="10">
        <v>22616</v>
      </c>
      <c r="B35" s="12">
        <v>335500000000</v>
      </c>
    </row>
    <row r="36" spans="1:2" x14ac:dyDescent="0.2">
      <c r="A36" s="10">
        <v>22647</v>
      </c>
      <c r="B36" s="12">
        <v>337500000000</v>
      </c>
    </row>
    <row r="37" spans="1:2" x14ac:dyDescent="0.2">
      <c r="A37" s="10">
        <v>22678</v>
      </c>
      <c r="B37" s="12">
        <v>340100000000</v>
      </c>
    </row>
    <row r="38" spans="1:2" x14ac:dyDescent="0.2">
      <c r="A38" s="10">
        <v>22706</v>
      </c>
      <c r="B38" s="12">
        <v>343100000000</v>
      </c>
    </row>
    <row r="39" spans="1:2" x14ac:dyDescent="0.2">
      <c r="A39" s="10">
        <v>22737</v>
      </c>
      <c r="B39" s="12">
        <v>345500000000</v>
      </c>
    </row>
    <row r="40" spans="1:2" x14ac:dyDescent="0.2">
      <c r="A40" s="10">
        <v>22767</v>
      </c>
      <c r="B40" s="12">
        <v>347500000000</v>
      </c>
    </row>
    <row r="41" spans="1:2" x14ac:dyDescent="0.2">
      <c r="A41" s="10">
        <v>22798</v>
      </c>
      <c r="B41" s="12">
        <v>349300000000</v>
      </c>
    </row>
    <row r="42" spans="1:2" x14ac:dyDescent="0.2">
      <c r="A42" s="10">
        <v>22828</v>
      </c>
      <c r="B42" s="12">
        <v>350800000000</v>
      </c>
    </row>
    <row r="43" spans="1:2" x14ac:dyDescent="0.2">
      <c r="A43" s="10">
        <v>22859</v>
      </c>
      <c r="B43" s="12">
        <v>352800000000</v>
      </c>
    </row>
    <row r="44" spans="1:2" x14ac:dyDescent="0.2">
      <c r="A44" s="10">
        <v>22890</v>
      </c>
      <c r="B44" s="12">
        <v>354900000000</v>
      </c>
    </row>
    <row r="45" spans="1:2" x14ac:dyDescent="0.2">
      <c r="A45" s="10">
        <v>22920</v>
      </c>
      <c r="B45" s="12">
        <v>357200000000</v>
      </c>
    </row>
    <row r="46" spans="1:2" x14ac:dyDescent="0.2">
      <c r="A46" s="10">
        <v>22951</v>
      </c>
      <c r="B46" s="12">
        <v>359800000000</v>
      </c>
    </row>
    <row r="47" spans="1:2" x14ac:dyDescent="0.2">
      <c r="A47" s="10">
        <v>22981</v>
      </c>
      <c r="B47" s="12">
        <v>362700000000</v>
      </c>
    </row>
    <row r="48" spans="1:2" x14ac:dyDescent="0.2">
      <c r="A48" s="10">
        <v>23012</v>
      </c>
      <c r="B48" s="12">
        <v>365200000000</v>
      </c>
    </row>
    <row r="49" spans="1:2" x14ac:dyDescent="0.2">
      <c r="A49" s="10">
        <v>23043</v>
      </c>
      <c r="B49" s="12">
        <v>367900000000</v>
      </c>
    </row>
    <row r="50" spans="1:2" x14ac:dyDescent="0.2">
      <c r="A50" s="10">
        <v>23071</v>
      </c>
      <c r="B50" s="12">
        <v>370700000000</v>
      </c>
    </row>
    <row r="51" spans="1:2" x14ac:dyDescent="0.2">
      <c r="A51" s="10">
        <v>23102</v>
      </c>
      <c r="B51" s="12">
        <v>373300000000</v>
      </c>
    </row>
    <row r="52" spans="1:2" x14ac:dyDescent="0.2">
      <c r="A52" s="10">
        <v>23132</v>
      </c>
      <c r="B52" s="12">
        <v>376100000000</v>
      </c>
    </row>
    <row r="53" spans="1:2" x14ac:dyDescent="0.2">
      <c r="A53" s="10">
        <v>23163</v>
      </c>
      <c r="B53" s="12">
        <v>378400000000</v>
      </c>
    </row>
    <row r="54" spans="1:2" x14ac:dyDescent="0.2">
      <c r="A54" s="10">
        <v>23193</v>
      </c>
      <c r="B54" s="12">
        <v>381100000000</v>
      </c>
    </row>
    <row r="55" spans="1:2" x14ac:dyDescent="0.2">
      <c r="A55" s="10">
        <v>23224</v>
      </c>
      <c r="B55" s="12">
        <v>383600000000</v>
      </c>
    </row>
    <row r="56" spans="1:2" x14ac:dyDescent="0.2">
      <c r="A56" s="10">
        <v>23255</v>
      </c>
      <c r="B56" s="12">
        <v>386000000000</v>
      </c>
    </row>
    <row r="57" spans="1:2" x14ac:dyDescent="0.2">
      <c r="A57" s="10">
        <v>23285</v>
      </c>
      <c r="B57" s="12">
        <v>388300000000</v>
      </c>
    </row>
    <row r="58" spans="1:2" x14ac:dyDescent="0.2">
      <c r="A58" s="10">
        <v>23316</v>
      </c>
      <c r="B58" s="12">
        <v>391500000000</v>
      </c>
    </row>
    <row r="59" spans="1:2" x14ac:dyDescent="0.2">
      <c r="A59" s="10">
        <v>23346</v>
      </c>
      <c r="B59" s="12">
        <v>393200000000</v>
      </c>
    </row>
    <row r="60" spans="1:2" x14ac:dyDescent="0.2">
      <c r="A60" s="10">
        <v>23377</v>
      </c>
      <c r="B60" s="12">
        <v>395200000000</v>
      </c>
    </row>
    <row r="61" spans="1:2" x14ac:dyDescent="0.2">
      <c r="A61" s="10">
        <v>23408</v>
      </c>
      <c r="B61" s="12">
        <v>397600000000</v>
      </c>
    </row>
    <row r="62" spans="1:2" x14ac:dyDescent="0.2">
      <c r="A62" s="10">
        <v>23437</v>
      </c>
      <c r="B62" s="12">
        <v>399800000000</v>
      </c>
    </row>
    <row r="63" spans="1:2" x14ac:dyDescent="0.2">
      <c r="A63" s="10">
        <v>23468</v>
      </c>
      <c r="B63" s="12">
        <v>401700000000</v>
      </c>
    </row>
    <row r="64" spans="1:2" x14ac:dyDescent="0.2">
      <c r="A64" s="10">
        <v>23498</v>
      </c>
      <c r="B64" s="12">
        <v>404200000000</v>
      </c>
    </row>
    <row r="65" spans="1:2" x14ac:dyDescent="0.2">
      <c r="A65" s="10">
        <v>23529</v>
      </c>
      <c r="B65" s="12">
        <v>407100000000</v>
      </c>
    </row>
    <row r="66" spans="1:2" x14ac:dyDescent="0.2">
      <c r="A66" s="10">
        <v>23559</v>
      </c>
      <c r="B66" s="12">
        <v>410100000000</v>
      </c>
    </row>
    <row r="67" spans="1:2" x14ac:dyDescent="0.2">
      <c r="A67" s="10">
        <v>23590</v>
      </c>
      <c r="B67" s="12">
        <v>413400000000</v>
      </c>
    </row>
    <row r="68" spans="1:2" x14ac:dyDescent="0.2">
      <c r="A68" s="10">
        <v>23621</v>
      </c>
      <c r="B68" s="12">
        <v>416900000000</v>
      </c>
    </row>
    <row r="69" spans="1:2" x14ac:dyDescent="0.2">
      <c r="A69" s="10">
        <v>23651</v>
      </c>
      <c r="B69" s="12">
        <v>419100000000</v>
      </c>
    </row>
    <row r="70" spans="1:2" x14ac:dyDescent="0.2">
      <c r="A70" s="10">
        <v>23682</v>
      </c>
      <c r="B70" s="12">
        <v>422000000000</v>
      </c>
    </row>
    <row r="71" spans="1:2" x14ac:dyDescent="0.2">
      <c r="A71" s="10">
        <v>23712</v>
      </c>
      <c r="B71" s="12">
        <v>424700000000</v>
      </c>
    </row>
    <row r="72" spans="1:2" x14ac:dyDescent="0.2">
      <c r="A72" s="10">
        <v>23743</v>
      </c>
      <c r="B72" s="12">
        <v>427500000000</v>
      </c>
    </row>
    <row r="73" spans="1:2" x14ac:dyDescent="0.2">
      <c r="A73" s="10">
        <v>23774</v>
      </c>
      <c r="B73" s="12">
        <v>430400000000</v>
      </c>
    </row>
    <row r="74" spans="1:2" x14ac:dyDescent="0.2">
      <c r="A74" s="10">
        <v>23802</v>
      </c>
      <c r="B74" s="12">
        <v>433200000000</v>
      </c>
    </row>
    <row r="75" spans="1:2" x14ac:dyDescent="0.2">
      <c r="A75" s="10">
        <v>23833</v>
      </c>
      <c r="B75" s="12">
        <v>435400000000</v>
      </c>
    </row>
    <row r="76" spans="1:2" x14ac:dyDescent="0.2">
      <c r="A76" s="10">
        <v>23863</v>
      </c>
      <c r="B76" s="12">
        <v>437100000000</v>
      </c>
    </row>
    <row r="77" spans="1:2" x14ac:dyDescent="0.2">
      <c r="A77" s="10">
        <v>23894</v>
      </c>
      <c r="B77" s="12">
        <v>440100000000</v>
      </c>
    </row>
    <row r="78" spans="1:2" x14ac:dyDescent="0.2">
      <c r="A78" s="10">
        <v>23924</v>
      </c>
      <c r="B78" s="12">
        <v>442900000000</v>
      </c>
    </row>
    <row r="79" spans="1:2" x14ac:dyDescent="0.2">
      <c r="A79" s="10">
        <v>23955</v>
      </c>
      <c r="B79" s="12">
        <v>445800000000</v>
      </c>
    </row>
    <row r="80" spans="1:2" x14ac:dyDescent="0.2">
      <c r="A80" s="10">
        <v>23986</v>
      </c>
      <c r="B80" s="12">
        <v>449500000000</v>
      </c>
    </row>
    <row r="81" spans="1:2" x14ac:dyDescent="0.2">
      <c r="A81" s="10">
        <v>24016</v>
      </c>
      <c r="B81" s="12">
        <v>452600000000</v>
      </c>
    </row>
    <row r="82" spans="1:2" x14ac:dyDescent="0.2">
      <c r="A82" s="10">
        <v>24047</v>
      </c>
      <c r="B82" s="12">
        <v>455700000000</v>
      </c>
    </row>
    <row r="83" spans="1:2" x14ac:dyDescent="0.2">
      <c r="A83" s="10">
        <v>24077</v>
      </c>
      <c r="B83" s="12">
        <v>459200000000</v>
      </c>
    </row>
    <row r="84" spans="1:2" x14ac:dyDescent="0.2">
      <c r="A84" s="10">
        <v>24108</v>
      </c>
      <c r="B84" s="12">
        <v>462000000000</v>
      </c>
    </row>
    <row r="85" spans="1:2" x14ac:dyDescent="0.2">
      <c r="A85" s="10">
        <v>24139</v>
      </c>
      <c r="B85" s="12">
        <v>464600000000</v>
      </c>
    </row>
    <row r="86" spans="1:2" x14ac:dyDescent="0.2">
      <c r="A86" s="10">
        <v>24167</v>
      </c>
      <c r="B86" s="12">
        <v>467200000000</v>
      </c>
    </row>
    <row r="87" spans="1:2" x14ac:dyDescent="0.2">
      <c r="A87" s="10">
        <v>24198</v>
      </c>
      <c r="B87" s="12">
        <v>469300000000</v>
      </c>
    </row>
    <row r="88" spans="1:2" x14ac:dyDescent="0.2">
      <c r="A88" s="10">
        <v>24228</v>
      </c>
      <c r="B88" s="12">
        <v>470100000000</v>
      </c>
    </row>
    <row r="89" spans="1:2" x14ac:dyDescent="0.2">
      <c r="A89" s="10">
        <v>24259</v>
      </c>
      <c r="B89" s="12">
        <v>471200000000</v>
      </c>
    </row>
    <row r="90" spans="1:2" x14ac:dyDescent="0.2">
      <c r="A90" s="10">
        <v>24289</v>
      </c>
      <c r="B90" s="12">
        <v>470900000000</v>
      </c>
    </row>
    <row r="91" spans="1:2" x14ac:dyDescent="0.2">
      <c r="A91" s="10">
        <v>24320</v>
      </c>
      <c r="B91" s="12">
        <v>472600000000</v>
      </c>
    </row>
    <row r="92" spans="1:2" x14ac:dyDescent="0.2">
      <c r="A92" s="10">
        <v>24351</v>
      </c>
      <c r="B92" s="12">
        <v>475400000000</v>
      </c>
    </row>
    <row r="93" spans="1:2" x14ac:dyDescent="0.2">
      <c r="A93" s="10">
        <v>24381</v>
      </c>
      <c r="B93" s="12">
        <v>475700000000</v>
      </c>
    </row>
    <row r="94" spans="1:2" x14ac:dyDescent="0.2">
      <c r="A94" s="10">
        <v>24412</v>
      </c>
      <c r="B94" s="12">
        <v>477300000000</v>
      </c>
    </row>
    <row r="95" spans="1:2" x14ac:dyDescent="0.2">
      <c r="A95" s="10">
        <v>24442</v>
      </c>
      <c r="B95" s="12">
        <v>480200000000</v>
      </c>
    </row>
    <row r="96" spans="1:2" x14ac:dyDescent="0.2">
      <c r="A96" s="10">
        <v>24473</v>
      </c>
      <c r="B96" s="12">
        <v>481600000000</v>
      </c>
    </row>
    <row r="97" spans="1:2" x14ac:dyDescent="0.2">
      <c r="A97" s="10">
        <v>24504</v>
      </c>
      <c r="B97" s="12">
        <v>485100000000</v>
      </c>
    </row>
    <row r="98" spans="1:2" x14ac:dyDescent="0.2">
      <c r="A98" s="10">
        <v>24532</v>
      </c>
      <c r="B98" s="12">
        <v>489700000000</v>
      </c>
    </row>
    <row r="99" spans="1:2" x14ac:dyDescent="0.2">
      <c r="A99" s="10">
        <v>24563</v>
      </c>
      <c r="B99" s="12">
        <v>492100000000</v>
      </c>
    </row>
    <row r="100" spans="1:2" x14ac:dyDescent="0.2">
      <c r="A100" s="10">
        <v>24593</v>
      </c>
      <c r="B100" s="12">
        <v>497200000000</v>
      </c>
    </row>
    <row r="101" spans="1:2" x14ac:dyDescent="0.2">
      <c r="A101" s="10">
        <v>24624</v>
      </c>
      <c r="B101" s="12">
        <v>502000000000</v>
      </c>
    </row>
    <row r="102" spans="1:2" x14ac:dyDescent="0.2">
      <c r="A102" s="10">
        <v>24654</v>
      </c>
      <c r="B102" s="12">
        <v>506300000000</v>
      </c>
    </row>
    <row r="103" spans="1:2" x14ac:dyDescent="0.2">
      <c r="A103" s="10">
        <v>24685</v>
      </c>
      <c r="B103" s="12">
        <v>510800000000</v>
      </c>
    </row>
    <row r="104" spans="1:2" x14ac:dyDescent="0.2">
      <c r="A104" s="10">
        <v>24716</v>
      </c>
      <c r="B104" s="12">
        <v>514700000000.00006</v>
      </c>
    </row>
    <row r="105" spans="1:2" x14ac:dyDescent="0.2">
      <c r="A105" s="10">
        <v>24746</v>
      </c>
      <c r="B105" s="12">
        <v>518200000000.00006</v>
      </c>
    </row>
    <row r="106" spans="1:2" x14ac:dyDescent="0.2">
      <c r="A106" s="10">
        <v>24777</v>
      </c>
      <c r="B106" s="12">
        <v>521200000000.00006</v>
      </c>
    </row>
    <row r="107" spans="1:2" x14ac:dyDescent="0.2">
      <c r="A107" s="10">
        <v>24807</v>
      </c>
      <c r="B107" s="12">
        <v>524799999999.99994</v>
      </c>
    </row>
    <row r="108" spans="1:2" x14ac:dyDescent="0.2">
      <c r="A108" s="10">
        <v>24838</v>
      </c>
      <c r="B108" s="12">
        <v>527400000000</v>
      </c>
    </row>
    <row r="109" spans="1:2" x14ac:dyDescent="0.2">
      <c r="A109" s="10">
        <v>24869</v>
      </c>
      <c r="B109" s="12">
        <v>530400000000</v>
      </c>
    </row>
    <row r="110" spans="1:2" x14ac:dyDescent="0.2">
      <c r="A110" s="10">
        <v>24898</v>
      </c>
      <c r="B110" s="12">
        <v>533200000000.00006</v>
      </c>
    </row>
    <row r="111" spans="1:2" x14ac:dyDescent="0.2">
      <c r="A111" s="10">
        <v>24929</v>
      </c>
      <c r="B111" s="12">
        <v>535700000000.00006</v>
      </c>
    </row>
    <row r="112" spans="1:2" x14ac:dyDescent="0.2">
      <c r="A112" s="10">
        <v>24959</v>
      </c>
      <c r="B112" s="12">
        <v>538900000000</v>
      </c>
    </row>
    <row r="113" spans="1:2" x14ac:dyDescent="0.2">
      <c r="A113" s="10">
        <v>24990</v>
      </c>
      <c r="B113" s="12">
        <v>542600000000</v>
      </c>
    </row>
    <row r="114" spans="1:2" x14ac:dyDescent="0.2">
      <c r="A114" s="10">
        <v>25020</v>
      </c>
      <c r="B114" s="12">
        <v>545600000000</v>
      </c>
    </row>
    <row r="115" spans="1:2" x14ac:dyDescent="0.2">
      <c r="A115" s="10">
        <v>25051</v>
      </c>
      <c r="B115" s="12">
        <v>549400000000</v>
      </c>
    </row>
    <row r="116" spans="1:2" x14ac:dyDescent="0.2">
      <c r="A116" s="10">
        <v>25082</v>
      </c>
      <c r="B116" s="12">
        <v>553600000000</v>
      </c>
    </row>
    <row r="117" spans="1:2" x14ac:dyDescent="0.2">
      <c r="A117" s="10">
        <v>25112</v>
      </c>
      <c r="B117" s="12">
        <v>557600000000</v>
      </c>
    </row>
    <row r="118" spans="1:2" x14ac:dyDescent="0.2">
      <c r="A118" s="10">
        <v>25143</v>
      </c>
      <c r="B118" s="12">
        <v>562400000000</v>
      </c>
    </row>
    <row r="119" spans="1:2" x14ac:dyDescent="0.2">
      <c r="A119" s="10">
        <v>25173</v>
      </c>
      <c r="B119" s="12">
        <v>566800000000</v>
      </c>
    </row>
    <row r="120" spans="1:2" x14ac:dyDescent="0.2">
      <c r="A120" s="10">
        <v>25204</v>
      </c>
      <c r="B120" s="12">
        <v>569300000000</v>
      </c>
    </row>
    <row r="121" spans="1:2" x14ac:dyDescent="0.2">
      <c r="A121" s="10">
        <v>25235</v>
      </c>
      <c r="B121" s="12">
        <v>571900000000</v>
      </c>
    </row>
    <row r="122" spans="1:2" x14ac:dyDescent="0.2">
      <c r="A122" s="10">
        <v>25263</v>
      </c>
      <c r="B122" s="12">
        <v>574400000000</v>
      </c>
    </row>
    <row r="123" spans="1:2" x14ac:dyDescent="0.2">
      <c r="A123" s="10">
        <v>25294</v>
      </c>
      <c r="B123" s="12">
        <v>575700000000</v>
      </c>
    </row>
    <row r="124" spans="1:2" x14ac:dyDescent="0.2">
      <c r="A124" s="10">
        <v>25324</v>
      </c>
      <c r="B124" s="12">
        <v>576500000000</v>
      </c>
    </row>
    <row r="125" spans="1:2" x14ac:dyDescent="0.2">
      <c r="A125" s="10">
        <v>25355</v>
      </c>
      <c r="B125" s="12">
        <v>578500000000</v>
      </c>
    </row>
    <row r="126" spans="1:2" x14ac:dyDescent="0.2">
      <c r="A126" s="10">
        <v>25385</v>
      </c>
      <c r="B126" s="12">
        <v>579500000000</v>
      </c>
    </row>
    <row r="127" spans="1:2" x14ac:dyDescent="0.2">
      <c r="A127" s="10">
        <v>25416</v>
      </c>
      <c r="B127" s="12">
        <v>580100000000</v>
      </c>
    </row>
    <row r="128" spans="1:2" x14ac:dyDescent="0.2">
      <c r="A128" s="10">
        <v>25447</v>
      </c>
      <c r="B128" s="12">
        <v>582100000000</v>
      </c>
    </row>
    <row r="129" spans="1:2" x14ac:dyDescent="0.2">
      <c r="A129" s="10">
        <v>25477</v>
      </c>
      <c r="B129" s="12">
        <v>583400000000</v>
      </c>
    </row>
    <row r="130" spans="1:2" x14ac:dyDescent="0.2">
      <c r="A130" s="10">
        <v>25508</v>
      </c>
      <c r="B130" s="12">
        <v>585400000000</v>
      </c>
    </row>
    <row r="131" spans="1:2" x14ac:dyDescent="0.2">
      <c r="A131" s="10">
        <v>25538</v>
      </c>
      <c r="B131" s="12">
        <v>587900000000</v>
      </c>
    </row>
    <row r="132" spans="1:2" x14ac:dyDescent="0.2">
      <c r="A132" s="10">
        <v>25569</v>
      </c>
      <c r="B132" s="12">
        <v>589600000000</v>
      </c>
    </row>
    <row r="133" spans="1:2" x14ac:dyDescent="0.2">
      <c r="A133" s="10">
        <v>25600</v>
      </c>
      <c r="B133" s="12">
        <v>586300000000</v>
      </c>
    </row>
    <row r="134" spans="1:2" x14ac:dyDescent="0.2">
      <c r="A134" s="10">
        <v>25628</v>
      </c>
      <c r="B134" s="12">
        <v>587300000000</v>
      </c>
    </row>
    <row r="135" spans="1:2" x14ac:dyDescent="0.2">
      <c r="A135" s="10">
        <v>25659</v>
      </c>
      <c r="B135" s="12">
        <v>588400000000</v>
      </c>
    </row>
    <row r="136" spans="1:2" x14ac:dyDescent="0.2">
      <c r="A136" s="10">
        <v>25689</v>
      </c>
      <c r="B136" s="12">
        <v>591500000000</v>
      </c>
    </row>
    <row r="137" spans="1:2" x14ac:dyDescent="0.2">
      <c r="A137" s="10">
        <v>25720</v>
      </c>
      <c r="B137" s="12">
        <v>595200000000</v>
      </c>
    </row>
    <row r="138" spans="1:2" x14ac:dyDescent="0.2">
      <c r="A138" s="10">
        <v>25750</v>
      </c>
      <c r="B138" s="12">
        <v>599100000000</v>
      </c>
    </row>
    <row r="139" spans="1:2" x14ac:dyDescent="0.2">
      <c r="A139" s="10">
        <v>25781</v>
      </c>
      <c r="B139" s="12">
        <v>604900000000</v>
      </c>
    </row>
    <row r="140" spans="1:2" x14ac:dyDescent="0.2">
      <c r="A140" s="10">
        <v>25812</v>
      </c>
      <c r="B140" s="12">
        <v>611200000000</v>
      </c>
    </row>
    <row r="141" spans="1:2" x14ac:dyDescent="0.2">
      <c r="A141" s="10">
        <v>25842</v>
      </c>
      <c r="B141" s="12">
        <v>616400000000</v>
      </c>
    </row>
    <row r="142" spans="1:2" x14ac:dyDescent="0.2">
      <c r="A142" s="10">
        <v>25873</v>
      </c>
      <c r="B142" s="12">
        <v>621100000000</v>
      </c>
    </row>
    <row r="143" spans="1:2" x14ac:dyDescent="0.2">
      <c r="A143" s="10">
        <v>25903</v>
      </c>
      <c r="B143" s="12">
        <v>626500000000</v>
      </c>
    </row>
    <row r="144" spans="1:2" x14ac:dyDescent="0.2">
      <c r="A144" s="10">
        <v>25934</v>
      </c>
      <c r="B144" s="12">
        <v>632900000000</v>
      </c>
    </row>
    <row r="145" spans="1:2" x14ac:dyDescent="0.2">
      <c r="A145" s="10">
        <v>25965</v>
      </c>
      <c r="B145" s="12">
        <v>641000000000</v>
      </c>
    </row>
    <row r="146" spans="1:2" x14ac:dyDescent="0.2">
      <c r="A146" s="10">
        <v>25993</v>
      </c>
      <c r="B146" s="12">
        <v>649900000000</v>
      </c>
    </row>
    <row r="147" spans="1:2" x14ac:dyDescent="0.2">
      <c r="A147" s="10">
        <v>26024</v>
      </c>
      <c r="B147" s="12">
        <v>658400000000</v>
      </c>
    </row>
    <row r="148" spans="1:2" x14ac:dyDescent="0.2">
      <c r="A148" s="10">
        <v>26054</v>
      </c>
      <c r="B148" s="12">
        <v>666700000000</v>
      </c>
    </row>
    <row r="149" spans="1:2" x14ac:dyDescent="0.2">
      <c r="A149" s="10">
        <v>26085</v>
      </c>
      <c r="B149" s="12">
        <v>673000000000</v>
      </c>
    </row>
    <row r="150" spans="1:2" x14ac:dyDescent="0.2">
      <c r="A150" s="10">
        <v>26115</v>
      </c>
      <c r="B150" s="12">
        <v>679600000000</v>
      </c>
    </row>
    <row r="151" spans="1:2" x14ac:dyDescent="0.2">
      <c r="A151" s="10">
        <v>26146</v>
      </c>
      <c r="B151" s="12">
        <v>685500000000</v>
      </c>
    </row>
    <row r="152" spans="1:2" x14ac:dyDescent="0.2">
      <c r="A152" s="10">
        <v>26177</v>
      </c>
      <c r="B152" s="12">
        <v>692500000000</v>
      </c>
    </row>
    <row r="153" spans="1:2" x14ac:dyDescent="0.2">
      <c r="A153" s="10">
        <v>26207</v>
      </c>
      <c r="B153" s="12">
        <v>698400000000</v>
      </c>
    </row>
    <row r="154" spans="1:2" x14ac:dyDescent="0.2">
      <c r="A154" s="10">
        <v>26238</v>
      </c>
      <c r="B154" s="12">
        <v>704600000000</v>
      </c>
    </row>
    <row r="155" spans="1:2" x14ac:dyDescent="0.2">
      <c r="A155" s="10">
        <v>26268</v>
      </c>
      <c r="B155" s="12">
        <v>710300000000</v>
      </c>
    </row>
    <row r="156" spans="1:2" x14ac:dyDescent="0.2">
      <c r="A156" s="10">
        <v>26299</v>
      </c>
      <c r="B156" s="12">
        <v>717700000000</v>
      </c>
    </row>
    <row r="157" spans="1:2" x14ac:dyDescent="0.2">
      <c r="A157" s="10">
        <v>26330</v>
      </c>
      <c r="B157" s="12">
        <v>725700000000</v>
      </c>
    </row>
    <row r="158" spans="1:2" x14ac:dyDescent="0.2">
      <c r="A158" s="10">
        <v>26359</v>
      </c>
      <c r="B158" s="12">
        <v>733500000000</v>
      </c>
    </row>
    <row r="159" spans="1:2" x14ac:dyDescent="0.2">
      <c r="A159" s="10">
        <v>26390</v>
      </c>
      <c r="B159" s="12">
        <v>738400000000</v>
      </c>
    </row>
    <row r="160" spans="1:2" x14ac:dyDescent="0.2">
      <c r="A160" s="10">
        <v>26420</v>
      </c>
      <c r="B160" s="12">
        <v>743300000000</v>
      </c>
    </row>
    <row r="161" spans="1:2" x14ac:dyDescent="0.2">
      <c r="A161" s="10">
        <v>26451</v>
      </c>
      <c r="B161" s="12">
        <v>749700000000</v>
      </c>
    </row>
    <row r="162" spans="1:2" x14ac:dyDescent="0.2">
      <c r="A162" s="10">
        <v>26481</v>
      </c>
      <c r="B162" s="12">
        <v>759500000000</v>
      </c>
    </row>
    <row r="163" spans="1:2" x14ac:dyDescent="0.2">
      <c r="A163" s="10">
        <v>26512</v>
      </c>
      <c r="B163" s="12">
        <v>768700000000</v>
      </c>
    </row>
    <row r="164" spans="1:2" x14ac:dyDescent="0.2">
      <c r="A164" s="10">
        <v>26543</v>
      </c>
      <c r="B164" s="12">
        <v>778300000000</v>
      </c>
    </row>
    <row r="165" spans="1:2" x14ac:dyDescent="0.2">
      <c r="A165" s="10">
        <v>26573</v>
      </c>
      <c r="B165" s="12">
        <v>786900000000</v>
      </c>
    </row>
    <row r="166" spans="1:2" x14ac:dyDescent="0.2">
      <c r="A166" s="10">
        <v>26604</v>
      </c>
      <c r="B166" s="12">
        <v>793900000000</v>
      </c>
    </row>
    <row r="167" spans="1:2" x14ac:dyDescent="0.2">
      <c r="A167" s="10">
        <v>26634</v>
      </c>
      <c r="B167" s="12">
        <v>802300000000</v>
      </c>
    </row>
    <row r="168" spans="1:2" x14ac:dyDescent="0.2">
      <c r="A168" s="10">
        <v>26665</v>
      </c>
      <c r="B168" s="12">
        <v>810300000000</v>
      </c>
    </row>
    <row r="169" spans="1:2" x14ac:dyDescent="0.2">
      <c r="A169" s="10">
        <v>26696</v>
      </c>
      <c r="B169" s="12">
        <v>814100000000</v>
      </c>
    </row>
    <row r="170" spans="1:2" x14ac:dyDescent="0.2">
      <c r="A170" s="10">
        <v>26724</v>
      </c>
      <c r="B170" s="12">
        <v>815300000000</v>
      </c>
    </row>
    <row r="171" spans="1:2" x14ac:dyDescent="0.2">
      <c r="A171" s="10">
        <v>26755</v>
      </c>
      <c r="B171" s="12">
        <v>819700000000</v>
      </c>
    </row>
    <row r="172" spans="1:2" x14ac:dyDescent="0.2">
      <c r="A172" s="10">
        <v>26785</v>
      </c>
      <c r="B172" s="12">
        <v>826800000000</v>
      </c>
    </row>
    <row r="173" spans="1:2" x14ac:dyDescent="0.2">
      <c r="A173" s="10">
        <v>26816</v>
      </c>
      <c r="B173" s="12">
        <v>833300000000</v>
      </c>
    </row>
    <row r="174" spans="1:2" x14ac:dyDescent="0.2">
      <c r="A174" s="10">
        <v>26846</v>
      </c>
      <c r="B174" s="12">
        <v>836500000000</v>
      </c>
    </row>
    <row r="175" spans="1:2" x14ac:dyDescent="0.2">
      <c r="A175" s="10">
        <v>26877</v>
      </c>
      <c r="B175" s="12">
        <v>838800000000</v>
      </c>
    </row>
    <row r="176" spans="1:2" x14ac:dyDescent="0.2">
      <c r="A176" s="10">
        <v>26908</v>
      </c>
      <c r="B176" s="12">
        <v>839300000000</v>
      </c>
    </row>
    <row r="177" spans="1:2" x14ac:dyDescent="0.2">
      <c r="A177" s="10">
        <v>26938</v>
      </c>
      <c r="B177" s="12">
        <v>842600000000</v>
      </c>
    </row>
    <row r="178" spans="1:2" x14ac:dyDescent="0.2">
      <c r="A178" s="10">
        <v>26969</v>
      </c>
      <c r="B178" s="12">
        <v>848900000000</v>
      </c>
    </row>
    <row r="179" spans="1:2" x14ac:dyDescent="0.2">
      <c r="A179" s="10">
        <v>26999</v>
      </c>
      <c r="B179" s="12">
        <v>855500000000</v>
      </c>
    </row>
    <row r="180" spans="1:2" x14ac:dyDescent="0.2">
      <c r="A180" s="10">
        <v>27030</v>
      </c>
      <c r="B180" s="12">
        <v>859700000000</v>
      </c>
    </row>
    <row r="181" spans="1:2" x14ac:dyDescent="0.2">
      <c r="A181" s="10">
        <v>27061</v>
      </c>
      <c r="B181" s="12">
        <v>864200000000</v>
      </c>
    </row>
    <row r="182" spans="1:2" x14ac:dyDescent="0.2">
      <c r="A182" s="10">
        <v>27089</v>
      </c>
      <c r="B182" s="12">
        <v>870100000000</v>
      </c>
    </row>
    <row r="183" spans="1:2" x14ac:dyDescent="0.2">
      <c r="A183" s="10">
        <v>27120</v>
      </c>
      <c r="B183" s="12">
        <v>872900000000</v>
      </c>
    </row>
    <row r="184" spans="1:2" x14ac:dyDescent="0.2">
      <c r="A184" s="10">
        <v>27150</v>
      </c>
      <c r="B184" s="12">
        <v>874600000000</v>
      </c>
    </row>
    <row r="185" spans="1:2" x14ac:dyDescent="0.2">
      <c r="A185" s="10">
        <v>27181</v>
      </c>
      <c r="B185" s="12">
        <v>877800000000</v>
      </c>
    </row>
    <row r="186" spans="1:2" x14ac:dyDescent="0.2">
      <c r="A186" s="10">
        <v>27211</v>
      </c>
      <c r="B186" s="12">
        <v>881400000000</v>
      </c>
    </row>
    <row r="187" spans="1:2" x14ac:dyDescent="0.2">
      <c r="A187" s="10">
        <v>27242</v>
      </c>
      <c r="B187" s="12">
        <v>884100000000</v>
      </c>
    </row>
    <row r="188" spans="1:2" x14ac:dyDescent="0.2">
      <c r="A188" s="10">
        <v>27273</v>
      </c>
      <c r="B188" s="12">
        <v>887900000000</v>
      </c>
    </row>
    <row r="189" spans="1:2" x14ac:dyDescent="0.2">
      <c r="A189" s="10">
        <v>27303</v>
      </c>
      <c r="B189" s="12">
        <v>893300000000</v>
      </c>
    </row>
    <row r="190" spans="1:2" x14ac:dyDescent="0.2">
      <c r="A190" s="10">
        <v>27334</v>
      </c>
      <c r="B190" s="12">
        <v>898600000000</v>
      </c>
    </row>
    <row r="191" spans="1:2" x14ac:dyDescent="0.2">
      <c r="A191" s="10">
        <v>27364</v>
      </c>
      <c r="B191" s="12">
        <v>902100000000</v>
      </c>
    </row>
    <row r="192" spans="1:2" x14ac:dyDescent="0.2">
      <c r="A192" s="10">
        <v>27395</v>
      </c>
      <c r="B192" s="12">
        <v>906300000000</v>
      </c>
    </row>
    <row r="193" spans="1:2" x14ac:dyDescent="0.2">
      <c r="A193" s="10">
        <v>27426</v>
      </c>
      <c r="B193" s="12">
        <v>914100000000</v>
      </c>
    </row>
    <row r="194" spans="1:2" x14ac:dyDescent="0.2">
      <c r="A194" s="10">
        <v>27454</v>
      </c>
      <c r="B194" s="12">
        <v>925000000000</v>
      </c>
    </row>
    <row r="195" spans="1:2" x14ac:dyDescent="0.2">
      <c r="A195" s="10">
        <v>27485</v>
      </c>
      <c r="B195" s="12">
        <v>935100000000</v>
      </c>
    </row>
    <row r="196" spans="1:2" x14ac:dyDescent="0.2">
      <c r="A196" s="10">
        <v>27515</v>
      </c>
      <c r="B196" s="12">
        <v>947900000000</v>
      </c>
    </row>
    <row r="197" spans="1:2" x14ac:dyDescent="0.2">
      <c r="A197" s="10">
        <v>27546</v>
      </c>
      <c r="B197" s="12">
        <v>963000000000</v>
      </c>
    </row>
    <row r="198" spans="1:2" x14ac:dyDescent="0.2">
      <c r="A198" s="10">
        <v>27576</v>
      </c>
      <c r="B198" s="12">
        <v>975100000000</v>
      </c>
    </row>
    <row r="199" spans="1:2" x14ac:dyDescent="0.2">
      <c r="A199" s="10">
        <v>27607</v>
      </c>
      <c r="B199" s="12">
        <v>983100000000</v>
      </c>
    </row>
    <row r="200" spans="1:2" x14ac:dyDescent="0.2">
      <c r="A200" s="10">
        <v>27638</v>
      </c>
      <c r="B200" s="12">
        <v>991500000000</v>
      </c>
    </row>
    <row r="201" spans="1:2" x14ac:dyDescent="0.2">
      <c r="A201" s="10">
        <v>27668</v>
      </c>
      <c r="B201" s="12">
        <v>997800000000</v>
      </c>
    </row>
    <row r="202" spans="1:2" x14ac:dyDescent="0.2">
      <c r="A202" s="10">
        <v>27699</v>
      </c>
      <c r="B202" s="12">
        <v>1006900000000</v>
      </c>
    </row>
    <row r="203" spans="1:2" x14ac:dyDescent="0.2">
      <c r="A203" s="10">
        <v>27729</v>
      </c>
      <c r="B203" s="12">
        <v>1016200000000</v>
      </c>
    </row>
    <row r="204" spans="1:2" x14ac:dyDescent="0.2">
      <c r="A204" s="10">
        <v>27760</v>
      </c>
      <c r="B204" s="12">
        <v>1026599999999.9999</v>
      </c>
    </row>
    <row r="205" spans="1:2" x14ac:dyDescent="0.2">
      <c r="A205" s="10">
        <v>27791</v>
      </c>
      <c r="B205" s="12">
        <v>1040300000000</v>
      </c>
    </row>
    <row r="206" spans="1:2" x14ac:dyDescent="0.2">
      <c r="A206" s="10">
        <v>27820</v>
      </c>
      <c r="B206" s="12">
        <v>1050000000000</v>
      </c>
    </row>
    <row r="207" spans="1:2" x14ac:dyDescent="0.2">
      <c r="A207" s="10">
        <v>27851</v>
      </c>
      <c r="B207" s="12">
        <v>1060800000000</v>
      </c>
    </row>
    <row r="208" spans="1:2" x14ac:dyDescent="0.2">
      <c r="A208" s="10">
        <v>27881</v>
      </c>
      <c r="B208" s="12">
        <v>1072099999999.9999</v>
      </c>
    </row>
    <row r="209" spans="1:2" x14ac:dyDescent="0.2">
      <c r="A209" s="10">
        <v>27912</v>
      </c>
      <c r="B209" s="12">
        <v>1077599999999.9999</v>
      </c>
    </row>
    <row r="210" spans="1:2" x14ac:dyDescent="0.2">
      <c r="A210" s="10">
        <v>27942</v>
      </c>
      <c r="B210" s="12">
        <v>1086300000000</v>
      </c>
    </row>
    <row r="211" spans="1:2" x14ac:dyDescent="0.2">
      <c r="A211" s="10">
        <v>27973</v>
      </c>
      <c r="B211" s="12">
        <v>1098700000000</v>
      </c>
    </row>
    <row r="212" spans="1:2" x14ac:dyDescent="0.2">
      <c r="A212" s="10">
        <v>28004</v>
      </c>
      <c r="B212" s="12">
        <v>1110800000000</v>
      </c>
    </row>
    <row r="213" spans="1:2" x14ac:dyDescent="0.2">
      <c r="A213" s="10">
        <v>28034</v>
      </c>
      <c r="B213" s="12">
        <v>1125000000000</v>
      </c>
    </row>
    <row r="214" spans="1:2" x14ac:dyDescent="0.2">
      <c r="A214" s="10">
        <v>28065</v>
      </c>
      <c r="B214" s="12">
        <v>1138200000000</v>
      </c>
    </row>
    <row r="215" spans="1:2" x14ac:dyDescent="0.2">
      <c r="A215" s="10">
        <v>28095</v>
      </c>
      <c r="B215" s="12">
        <v>1152000000000</v>
      </c>
    </row>
    <row r="216" spans="1:2" x14ac:dyDescent="0.2">
      <c r="A216" s="10">
        <v>28126</v>
      </c>
      <c r="B216" s="12">
        <v>1165200000000</v>
      </c>
    </row>
    <row r="217" spans="1:2" x14ac:dyDescent="0.2">
      <c r="A217" s="10">
        <v>28157</v>
      </c>
      <c r="B217" s="12">
        <v>1177600000000</v>
      </c>
    </row>
    <row r="218" spans="1:2" x14ac:dyDescent="0.2">
      <c r="A218" s="10">
        <v>28185</v>
      </c>
      <c r="B218" s="12">
        <v>1188500000000</v>
      </c>
    </row>
    <row r="219" spans="1:2" x14ac:dyDescent="0.2">
      <c r="A219" s="10">
        <v>28216</v>
      </c>
      <c r="B219" s="12">
        <v>1199600000000</v>
      </c>
    </row>
    <row r="220" spans="1:2" x14ac:dyDescent="0.2">
      <c r="A220" s="10">
        <v>28246</v>
      </c>
      <c r="B220" s="12">
        <v>1209000000000</v>
      </c>
    </row>
    <row r="221" spans="1:2" x14ac:dyDescent="0.2">
      <c r="A221" s="10">
        <v>28277</v>
      </c>
      <c r="B221" s="12">
        <v>1217800000000</v>
      </c>
    </row>
    <row r="222" spans="1:2" x14ac:dyDescent="0.2">
      <c r="A222" s="10">
        <v>28307</v>
      </c>
      <c r="B222" s="12">
        <v>1226700000000</v>
      </c>
    </row>
    <row r="223" spans="1:2" x14ac:dyDescent="0.2">
      <c r="A223" s="10">
        <v>28338</v>
      </c>
      <c r="B223" s="12">
        <v>1237000000000</v>
      </c>
    </row>
    <row r="224" spans="1:2" x14ac:dyDescent="0.2">
      <c r="A224" s="10">
        <v>28369</v>
      </c>
      <c r="B224" s="12">
        <v>1246200000000</v>
      </c>
    </row>
    <row r="225" spans="1:2" x14ac:dyDescent="0.2">
      <c r="A225" s="10">
        <v>28399</v>
      </c>
      <c r="B225" s="12">
        <v>1254000000000</v>
      </c>
    </row>
    <row r="226" spans="1:2" x14ac:dyDescent="0.2">
      <c r="A226" s="10">
        <v>28430</v>
      </c>
      <c r="B226" s="12">
        <v>1262400000000</v>
      </c>
    </row>
    <row r="227" spans="1:2" x14ac:dyDescent="0.2">
      <c r="A227" s="10">
        <v>28460</v>
      </c>
      <c r="B227" s="12">
        <v>1270300000000</v>
      </c>
    </row>
    <row r="228" spans="1:2" x14ac:dyDescent="0.2">
      <c r="A228" s="10">
        <v>28491</v>
      </c>
      <c r="B228" s="12">
        <v>1279700000000</v>
      </c>
    </row>
    <row r="229" spans="1:2" x14ac:dyDescent="0.2">
      <c r="A229" s="10">
        <v>28522</v>
      </c>
      <c r="B229" s="12">
        <v>1285500000000</v>
      </c>
    </row>
    <row r="230" spans="1:2" x14ac:dyDescent="0.2">
      <c r="A230" s="10">
        <v>28550</v>
      </c>
      <c r="B230" s="12">
        <v>1292200000000</v>
      </c>
    </row>
    <row r="231" spans="1:2" x14ac:dyDescent="0.2">
      <c r="A231" s="10">
        <v>28581</v>
      </c>
      <c r="B231" s="12">
        <v>1300400000000</v>
      </c>
    </row>
    <row r="232" spans="1:2" x14ac:dyDescent="0.2">
      <c r="A232" s="10">
        <v>28611</v>
      </c>
      <c r="B232" s="12">
        <v>1310500000000</v>
      </c>
    </row>
    <row r="233" spans="1:2" x14ac:dyDescent="0.2">
      <c r="A233" s="10">
        <v>28642</v>
      </c>
      <c r="B233" s="12">
        <v>1318500000000</v>
      </c>
    </row>
    <row r="234" spans="1:2" x14ac:dyDescent="0.2">
      <c r="A234" s="10">
        <v>28672</v>
      </c>
      <c r="B234" s="12">
        <v>1324100000000</v>
      </c>
    </row>
    <row r="235" spans="1:2" x14ac:dyDescent="0.2">
      <c r="A235" s="10">
        <v>28703</v>
      </c>
      <c r="B235" s="12">
        <v>1333500000000</v>
      </c>
    </row>
    <row r="236" spans="1:2" x14ac:dyDescent="0.2">
      <c r="A236" s="10">
        <v>28734</v>
      </c>
      <c r="B236" s="12">
        <v>1345000000000</v>
      </c>
    </row>
    <row r="237" spans="1:2" x14ac:dyDescent="0.2">
      <c r="A237" s="10">
        <v>28764</v>
      </c>
      <c r="B237" s="12">
        <v>1352300000000</v>
      </c>
    </row>
    <row r="238" spans="1:2" x14ac:dyDescent="0.2">
      <c r="A238" s="10">
        <v>28795</v>
      </c>
      <c r="B238" s="12">
        <v>1359100000000</v>
      </c>
    </row>
    <row r="239" spans="1:2" x14ac:dyDescent="0.2">
      <c r="A239" s="10">
        <v>28825</v>
      </c>
      <c r="B239" s="12">
        <v>1366000000000</v>
      </c>
    </row>
    <row r="240" spans="1:2" x14ac:dyDescent="0.2">
      <c r="A240" s="10">
        <v>28856</v>
      </c>
      <c r="B240" s="12">
        <v>1371600000000</v>
      </c>
    </row>
    <row r="241" spans="1:2" x14ac:dyDescent="0.2">
      <c r="A241" s="10">
        <v>28887</v>
      </c>
      <c r="B241" s="12">
        <v>1377800000000</v>
      </c>
    </row>
    <row r="242" spans="1:2" x14ac:dyDescent="0.2">
      <c r="A242" s="10">
        <v>28915</v>
      </c>
      <c r="B242" s="12">
        <v>1387800000000</v>
      </c>
    </row>
    <row r="243" spans="1:2" x14ac:dyDescent="0.2">
      <c r="A243" s="10">
        <v>28946</v>
      </c>
      <c r="B243" s="12">
        <v>1402100000000</v>
      </c>
    </row>
    <row r="244" spans="1:2" x14ac:dyDescent="0.2">
      <c r="A244" s="10">
        <v>28976</v>
      </c>
      <c r="B244" s="12">
        <v>1410200000000</v>
      </c>
    </row>
    <row r="245" spans="1:2" x14ac:dyDescent="0.2">
      <c r="A245" s="10">
        <v>29007</v>
      </c>
      <c r="B245" s="12">
        <v>1423000000000</v>
      </c>
    </row>
    <row r="246" spans="1:2" x14ac:dyDescent="0.2">
      <c r="A246" s="10">
        <v>29037</v>
      </c>
      <c r="B246" s="12">
        <v>1434800000000</v>
      </c>
    </row>
    <row r="247" spans="1:2" x14ac:dyDescent="0.2">
      <c r="A247" s="10">
        <v>29068</v>
      </c>
      <c r="B247" s="12">
        <v>1446600000000</v>
      </c>
    </row>
    <row r="248" spans="1:2" x14ac:dyDescent="0.2">
      <c r="A248" s="10">
        <v>29099</v>
      </c>
      <c r="B248" s="12">
        <v>1454100000000</v>
      </c>
    </row>
    <row r="249" spans="1:2" x14ac:dyDescent="0.2">
      <c r="A249" s="10">
        <v>29129</v>
      </c>
      <c r="B249" s="12">
        <v>1460400000000</v>
      </c>
    </row>
    <row r="250" spans="1:2" x14ac:dyDescent="0.2">
      <c r="A250" s="10">
        <v>29160</v>
      </c>
      <c r="B250" s="12">
        <v>1465900000000</v>
      </c>
    </row>
    <row r="251" spans="1:2" x14ac:dyDescent="0.2">
      <c r="A251" s="10">
        <v>29190</v>
      </c>
      <c r="B251" s="12">
        <v>1473700000000</v>
      </c>
    </row>
    <row r="252" spans="1:2" x14ac:dyDescent="0.2">
      <c r="A252" s="10">
        <v>29221</v>
      </c>
      <c r="B252" s="12">
        <v>1482700000000</v>
      </c>
    </row>
    <row r="253" spans="1:2" x14ac:dyDescent="0.2">
      <c r="A253" s="10">
        <v>29252</v>
      </c>
      <c r="B253" s="12">
        <v>1494600000000</v>
      </c>
    </row>
    <row r="254" spans="1:2" x14ac:dyDescent="0.2">
      <c r="A254" s="10">
        <v>29281</v>
      </c>
      <c r="B254" s="12">
        <v>1499800000000</v>
      </c>
    </row>
    <row r="255" spans="1:2" x14ac:dyDescent="0.2">
      <c r="A255" s="10">
        <v>29312</v>
      </c>
      <c r="B255" s="12">
        <v>1502200000000</v>
      </c>
    </row>
    <row r="256" spans="1:2" x14ac:dyDescent="0.2">
      <c r="A256" s="10">
        <v>29342</v>
      </c>
      <c r="B256" s="12">
        <v>1512300000000</v>
      </c>
    </row>
    <row r="257" spans="1:2" x14ac:dyDescent="0.2">
      <c r="A257" s="10">
        <v>29373</v>
      </c>
      <c r="B257" s="12">
        <v>1529200000000</v>
      </c>
    </row>
    <row r="258" spans="1:2" x14ac:dyDescent="0.2">
      <c r="A258" s="10">
        <v>29403</v>
      </c>
      <c r="B258" s="12">
        <v>1545500000000</v>
      </c>
    </row>
    <row r="259" spans="1:2" x14ac:dyDescent="0.2">
      <c r="A259" s="10">
        <v>29434</v>
      </c>
      <c r="B259" s="12">
        <v>1561500000000</v>
      </c>
    </row>
    <row r="260" spans="1:2" x14ac:dyDescent="0.2">
      <c r="A260" s="10">
        <v>29465</v>
      </c>
      <c r="B260" s="12">
        <v>1574000000000</v>
      </c>
    </row>
    <row r="261" spans="1:2" x14ac:dyDescent="0.2">
      <c r="A261" s="10">
        <v>29495</v>
      </c>
      <c r="B261" s="12">
        <v>1584800000000</v>
      </c>
    </row>
    <row r="262" spans="1:2" x14ac:dyDescent="0.2">
      <c r="A262" s="10">
        <v>29526</v>
      </c>
      <c r="B262" s="12">
        <v>1595800000000</v>
      </c>
    </row>
    <row r="263" spans="1:2" x14ac:dyDescent="0.2">
      <c r="A263" s="10">
        <v>29556</v>
      </c>
      <c r="B263" s="12">
        <v>1599800000000</v>
      </c>
    </row>
    <row r="264" spans="1:2" x14ac:dyDescent="0.2">
      <c r="A264" s="10">
        <v>29587</v>
      </c>
      <c r="B264" s="12">
        <v>1606900000000</v>
      </c>
    </row>
    <row r="265" spans="1:2" x14ac:dyDescent="0.2">
      <c r="A265" s="10">
        <v>29618</v>
      </c>
      <c r="B265" s="12">
        <v>1618700000000</v>
      </c>
    </row>
    <row r="266" spans="1:2" x14ac:dyDescent="0.2">
      <c r="A266" s="10">
        <v>29646</v>
      </c>
      <c r="B266" s="12">
        <v>1636600000000</v>
      </c>
    </row>
    <row r="267" spans="1:2" x14ac:dyDescent="0.2">
      <c r="A267" s="10">
        <v>29677</v>
      </c>
      <c r="B267" s="12">
        <v>1659200000000</v>
      </c>
    </row>
    <row r="268" spans="1:2" x14ac:dyDescent="0.2">
      <c r="A268" s="10">
        <v>29707</v>
      </c>
      <c r="B268" s="12">
        <v>1664200000000</v>
      </c>
    </row>
    <row r="269" spans="1:2" x14ac:dyDescent="0.2">
      <c r="A269" s="10">
        <v>29738</v>
      </c>
      <c r="B269" s="12">
        <v>1670300000000</v>
      </c>
    </row>
    <row r="270" spans="1:2" x14ac:dyDescent="0.2">
      <c r="A270" s="10">
        <v>29768</v>
      </c>
      <c r="B270" s="12">
        <v>1681900000000</v>
      </c>
    </row>
    <row r="271" spans="1:2" x14ac:dyDescent="0.2">
      <c r="A271" s="10">
        <v>29799</v>
      </c>
      <c r="B271" s="12">
        <v>1694300000000</v>
      </c>
    </row>
    <row r="272" spans="1:2" x14ac:dyDescent="0.2">
      <c r="A272" s="10">
        <v>29830</v>
      </c>
      <c r="B272" s="12">
        <v>1706000000000</v>
      </c>
    </row>
    <row r="273" spans="1:2" x14ac:dyDescent="0.2">
      <c r="A273" s="10">
        <v>29860</v>
      </c>
      <c r="B273" s="12">
        <v>1721800000000</v>
      </c>
    </row>
    <row r="274" spans="1:2" x14ac:dyDescent="0.2">
      <c r="A274" s="10">
        <v>29891</v>
      </c>
      <c r="B274" s="12">
        <v>1736100000000</v>
      </c>
    </row>
    <row r="275" spans="1:2" x14ac:dyDescent="0.2">
      <c r="A275" s="10">
        <v>29921</v>
      </c>
      <c r="B275" s="12">
        <v>1755500000000</v>
      </c>
    </row>
    <row r="276" spans="1:2" x14ac:dyDescent="0.2">
      <c r="A276" s="10">
        <v>29952</v>
      </c>
      <c r="B276" s="12">
        <v>1770400000000</v>
      </c>
    </row>
    <row r="277" spans="1:2" x14ac:dyDescent="0.2">
      <c r="A277" s="10">
        <v>29983</v>
      </c>
      <c r="B277" s="12">
        <v>1774500000000</v>
      </c>
    </row>
    <row r="278" spans="1:2" x14ac:dyDescent="0.2">
      <c r="A278" s="10">
        <v>30011</v>
      </c>
      <c r="B278" s="12">
        <v>1786500000000</v>
      </c>
    </row>
    <row r="279" spans="1:2" x14ac:dyDescent="0.2">
      <c r="A279" s="10">
        <v>30042</v>
      </c>
      <c r="B279" s="12">
        <v>1803900000000</v>
      </c>
    </row>
    <row r="280" spans="1:2" x14ac:dyDescent="0.2">
      <c r="A280" s="10">
        <v>30072</v>
      </c>
      <c r="B280" s="12">
        <v>1815400000000</v>
      </c>
    </row>
    <row r="281" spans="1:2" x14ac:dyDescent="0.2">
      <c r="A281" s="10">
        <v>30103</v>
      </c>
      <c r="B281" s="12">
        <v>1826000000000</v>
      </c>
    </row>
    <row r="282" spans="1:2" x14ac:dyDescent="0.2">
      <c r="A282" s="10">
        <v>30133</v>
      </c>
      <c r="B282" s="12">
        <v>1831500000000</v>
      </c>
    </row>
    <row r="283" spans="1:2" x14ac:dyDescent="0.2">
      <c r="A283" s="10">
        <v>30164</v>
      </c>
      <c r="B283" s="12">
        <v>1845200000000</v>
      </c>
    </row>
    <row r="284" spans="1:2" x14ac:dyDescent="0.2">
      <c r="A284" s="10">
        <v>30195</v>
      </c>
      <c r="B284" s="12">
        <v>1858400000000</v>
      </c>
    </row>
    <row r="285" spans="1:2" x14ac:dyDescent="0.2">
      <c r="A285" s="10">
        <v>30225</v>
      </c>
      <c r="B285" s="12">
        <v>1869700000000</v>
      </c>
    </row>
    <row r="286" spans="1:2" x14ac:dyDescent="0.2">
      <c r="A286" s="10">
        <v>30256</v>
      </c>
      <c r="B286" s="12">
        <v>1883700000000</v>
      </c>
    </row>
    <row r="287" spans="1:2" x14ac:dyDescent="0.2">
      <c r="A287" s="10">
        <v>30286</v>
      </c>
      <c r="B287" s="12">
        <v>1905900000000</v>
      </c>
    </row>
    <row r="288" spans="1:2" x14ac:dyDescent="0.2">
      <c r="A288" s="10">
        <v>30317</v>
      </c>
      <c r="B288" s="12">
        <v>1959400000000</v>
      </c>
    </row>
    <row r="289" spans="1:2" x14ac:dyDescent="0.2">
      <c r="A289" s="10">
        <v>30348</v>
      </c>
      <c r="B289" s="12">
        <v>1996800000000</v>
      </c>
    </row>
    <row r="290" spans="1:2" x14ac:dyDescent="0.2">
      <c r="A290" s="10">
        <v>30376</v>
      </c>
      <c r="B290" s="12">
        <v>2015200000000</v>
      </c>
    </row>
    <row r="291" spans="1:2" x14ac:dyDescent="0.2">
      <c r="A291" s="10">
        <v>30407</v>
      </c>
      <c r="B291" s="12">
        <v>2028600000000</v>
      </c>
    </row>
    <row r="292" spans="1:2" x14ac:dyDescent="0.2">
      <c r="A292" s="10">
        <v>30437</v>
      </c>
      <c r="B292" s="12">
        <v>2043100000000</v>
      </c>
    </row>
    <row r="293" spans="1:2" x14ac:dyDescent="0.2">
      <c r="A293" s="10">
        <v>30468</v>
      </c>
      <c r="B293" s="12">
        <v>2053500000000</v>
      </c>
    </row>
    <row r="294" spans="1:2" x14ac:dyDescent="0.2">
      <c r="A294" s="10">
        <v>30498</v>
      </c>
      <c r="B294" s="12">
        <v>2064800000000.0002</v>
      </c>
    </row>
    <row r="295" spans="1:2" x14ac:dyDescent="0.2">
      <c r="A295" s="10">
        <v>30529</v>
      </c>
      <c r="B295" s="12">
        <v>2074000000000</v>
      </c>
    </row>
    <row r="296" spans="1:2" x14ac:dyDescent="0.2">
      <c r="A296" s="10">
        <v>30560</v>
      </c>
      <c r="B296" s="12">
        <v>2083199999999.9998</v>
      </c>
    </row>
    <row r="297" spans="1:2" x14ac:dyDescent="0.2">
      <c r="A297" s="10">
        <v>30590</v>
      </c>
      <c r="B297" s="12">
        <v>2099300000000.0002</v>
      </c>
    </row>
    <row r="298" spans="1:2" x14ac:dyDescent="0.2">
      <c r="A298" s="10">
        <v>30621</v>
      </c>
      <c r="B298" s="12">
        <v>2112300000000.0002</v>
      </c>
    </row>
    <row r="299" spans="1:2" x14ac:dyDescent="0.2">
      <c r="A299" s="10">
        <v>30651</v>
      </c>
      <c r="B299" s="12">
        <v>2123500000000</v>
      </c>
    </row>
    <row r="300" spans="1:2" x14ac:dyDescent="0.2">
      <c r="A300" s="10">
        <v>30682</v>
      </c>
      <c r="B300" s="12">
        <v>2138199999999.9998</v>
      </c>
    </row>
    <row r="301" spans="1:2" x14ac:dyDescent="0.2">
      <c r="A301" s="10">
        <v>30713</v>
      </c>
      <c r="B301" s="12">
        <v>2158199999999.9998</v>
      </c>
    </row>
    <row r="302" spans="1:2" x14ac:dyDescent="0.2">
      <c r="A302" s="10">
        <v>30742</v>
      </c>
      <c r="B302" s="12">
        <v>2175199999999.9998</v>
      </c>
    </row>
    <row r="303" spans="1:2" x14ac:dyDescent="0.2">
      <c r="A303" s="10">
        <v>30773</v>
      </c>
      <c r="B303" s="12">
        <v>2191699999999.9998</v>
      </c>
    </row>
    <row r="304" spans="1:2" x14ac:dyDescent="0.2">
      <c r="A304" s="10">
        <v>30803</v>
      </c>
      <c r="B304" s="12">
        <v>2204100000000</v>
      </c>
    </row>
    <row r="305" spans="1:2" x14ac:dyDescent="0.2">
      <c r="A305" s="10">
        <v>30834</v>
      </c>
      <c r="B305" s="12">
        <v>2215100000000</v>
      </c>
    </row>
    <row r="306" spans="1:2" x14ac:dyDescent="0.2">
      <c r="A306" s="10">
        <v>30864</v>
      </c>
      <c r="B306" s="12">
        <v>2223500000000</v>
      </c>
    </row>
    <row r="307" spans="1:2" x14ac:dyDescent="0.2">
      <c r="A307" s="10">
        <v>30895</v>
      </c>
      <c r="B307" s="12">
        <v>2230400000000</v>
      </c>
    </row>
    <row r="308" spans="1:2" x14ac:dyDescent="0.2">
      <c r="A308" s="10">
        <v>30926</v>
      </c>
      <c r="B308" s="12">
        <v>2244400000000</v>
      </c>
    </row>
    <row r="309" spans="1:2" x14ac:dyDescent="0.2">
      <c r="A309" s="10">
        <v>30956</v>
      </c>
      <c r="B309" s="12">
        <v>2258900000000</v>
      </c>
    </row>
    <row r="310" spans="1:2" x14ac:dyDescent="0.2">
      <c r="A310" s="10">
        <v>30987</v>
      </c>
      <c r="B310" s="12">
        <v>2281400000000</v>
      </c>
    </row>
    <row r="311" spans="1:2" x14ac:dyDescent="0.2">
      <c r="A311" s="10">
        <v>31017</v>
      </c>
      <c r="B311" s="12">
        <v>2306400000000</v>
      </c>
    </row>
    <row r="312" spans="1:2" x14ac:dyDescent="0.2">
      <c r="A312" s="10">
        <v>31048</v>
      </c>
      <c r="B312" s="12">
        <v>2332400000000</v>
      </c>
    </row>
    <row r="313" spans="1:2" x14ac:dyDescent="0.2">
      <c r="A313" s="10">
        <v>31079</v>
      </c>
      <c r="B313" s="12">
        <v>2354100000000</v>
      </c>
    </row>
    <row r="314" spans="1:2" x14ac:dyDescent="0.2">
      <c r="A314" s="10">
        <v>31107</v>
      </c>
      <c r="B314" s="12">
        <v>2366200000000</v>
      </c>
    </row>
    <row r="315" spans="1:2" x14ac:dyDescent="0.2">
      <c r="A315" s="10">
        <v>31138</v>
      </c>
      <c r="B315" s="12">
        <v>2375400000000</v>
      </c>
    </row>
    <row r="316" spans="1:2" x14ac:dyDescent="0.2">
      <c r="A316" s="10">
        <v>31168</v>
      </c>
      <c r="B316" s="12">
        <v>2389500000000</v>
      </c>
    </row>
    <row r="317" spans="1:2" x14ac:dyDescent="0.2">
      <c r="A317" s="10">
        <v>31199</v>
      </c>
      <c r="B317" s="12">
        <v>2412600000000</v>
      </c>
    </row>
    <row r="318" spans="1:2" x14ac:dyDescent="0.2">
      <c r="A318" s="10">
        <v>31229</v>
      </c>
      <c r="B318" s="12">
        <v>2429500000000</v>
      </c>
    </row>
    <row r="319" spans="1:2" x14ac:dyDescent="0.2">
      <c r="A319" s="10">
        <v>31260</v>
      </c>
      <c r="B319" s="12">
        <v>2444000000000</v>
      </c>
    </row>
    <row r="320" spans="1:2" x14ac:dyDescent="0.2">
      <c r="A320" s="10">
        <v>31291</v>
      </c>
      <c r="B320" s="12">
        <v>2456400000000</v>
      </c>
    </row>
    <row r="321" spans="1:2" x14ac:dyDescent="0.2">
      <c r="A321" s="10">
        <v>31321</v>
      </c>
      <c r="B321" s="12">
        <v>2468000000000</v>
      </c>
    </row>
    <row r="322" spans="1:2" x14ac:dyDescent="0.2">
      <c r="A322" s="10">
        <v>31352</v>
      </c>
      <c r="B322" s="12">
        <v>2477800000000</v>
      </c>
    </row>
    <row r="323" spans="1:2" x14ac:dyDescent="0.2">
      <c r="A323" s="10">
        <v>31382</v>
      </c>
      <c r="B323" s="12">
        <v>2492100000000</v>
      </c>
    </row>
    <row r="324" spans="1:2" x14ac:dyDescent="0.2">
      <c r="A324" s="10">
        <v>31413</v>
      </c>
      <c r="B324" s="12">
        <v>2502100000000</v>
      </c>
    </row>
    <row r="325" spans="1:2" x14ac:dyDescent="0.2">
      <c r="A325" s="10">
        <v>31444</v>
      </c>
      <c r="B325" s="12">
        <v>2512900000000</v>
      </c>
    </row>
    <row r="326" spans="1:2" x14ac:dyDescent="0.2">
      <c r="A326" s="10">
        <v>31472</v>
      </c>
      <c r="B326" s="12">
        <v>2533100000000</v>
      </c>
    </row>
    <row r="327" spans="1:2" x14ac:dyDescent="0.2">
      <c r="A327" s="10">
        <v>31503</v>
      </c>
      <c r="B327" s="12">
        <v>2557800000000</v>
      </c>
    </row>
    <row r="328" spans="1:2" x14ac:dyDescent="0.2">
      <c r="A328" s="10">
        <v>31533</v>
      </c>
      <c r="B328" s="12">
        <v>2584800000000</v>
      </c>
    </row>
    <row r="329" spans="1:2" x14ac:dyDescent="0.2">
      <c r="A329" s="10">
        <v>31564</v>
      </c>
      <c r="B329" s="12">
        <v>2605000000000</v>
      </c>
    </row>
    <row r="330" spans="1:2" x14ac:dyDescent="0.2">
      <c r="A330" s="10">
        <v>31594</v>
      </c>
      <c r="B330" s="12">
        <v>2626600000000</v>
      </c>
    </row>
    <row r="331" spans="1:2" x14ac:dyDescent="0.2">
      <c r="A331" s="10">
        <v>31625</v>
      </c>
      <c r="B331" s="12">
        <v>2646500000000</v>
      </c>
    </row>
    <row r="332" spans="1:2" x14ac:dyDescent="0.2">
      <c r="A332" s="10">
        <v>31656</v>
      </c>
      <c r="B332" s="12">
        <v>2667800000000</v>
      </c>
    </row>
    <row r="333" spans="1:2" x14ac:dyDescent="0.2">
      <c r="A333" s="10">
        <v>31686</v>
      </c>
      <c r="B333" s="12">
        <v>2687400000000</v>
      </c>
    </row>
    <row r="334" spans="1:2" x14ac:dyDescent="0.2">
      <c r="A334" s="10">
        <v>31717</v>
      </c>
      <c r="B334" s="12">
        <v>2701300000000</v>
      </c>
    </row>
    <row r="335" spans="1:2" x14ac:dyDescent="0.2">
      <c r="A335" s="10">
        <v>31747</v>
      </c>
      <c r="B335" s="12">
        <v>2728000000000</v>
      </c>
    </row>
    <row r="336" spans="1:2" x14ac:dyDescent="0.2">
      <c r="A336" s="10">
        <v>31778</v>
      </c>
      <c r="B336" s="12">
        <v>2743900000000</v>
      </c>
    </row>
    <row r="337" spans="1:2" x14ac:dyDescent="0.2">
      <c r="A337" s="10">
        <v>31809</v>
      </c>
      <c r="B337" s="12">
        <v>2747500000000</v>
      </c>
    </row>
    <row r="338" spans="1:2" x14ac:dyDescent="0.2">
      <c r="A338" s="10">
        <v>31837</v>
      </c>
      <c r="B338" s="12">
        <v>2753700000000</v>
      </c>
    </row>
    <row r="339" spans="1:2" x14ac:dyDescent="0.2">
      <c r="A339" s="10">
        <v>31868</v>
      </c>
      <c r="B339" s="12">
        <v>2767700000000</v>
      </c>
    </row>
    <row r="340" spans="1:2" x14ac:dyDescent="0.2">
      <c r="A340" s="10">
        <v>31898</v>
      </c>
      <c r="B340" s="12">
        <v>2772900000000</v>
      </c>
    </row>
    <row r="341" spans="1:2" x14ac:dyDescent="0.2">
      <c r="A341" s="10">
        <v>31929</v>
      </c>
      <c r="B341" s="12">
        <v>2774600000000</v>
      </c>
    </row>
    <row r="342" spans="1:2" x14ac:dyDescent="0.2">
      <c r="A342" s="10">
        <v>31959</v>
      </c>
      <c r="B342" s="12">
        <v>2779000000000</v>
      </c>
    </row>
    <row r="343" spans="1:2" x14ac:dyDescent="0.2">
      <c r="A343" s="10">
        <v>31990</v>
      </c>
      <c r="B343" s="12">
        <v>2788200000000</v>
      </c>
    </row>
    <row r="344" spans="1:2" x14ac:dyDescent="0.2">
      <c r="A344" s="10">
        <v>32021</v>
      </c>
      <c r="B344" s="12">
        <v>2799500000000</v>
      </c>
    </row>
    <row r="345" spans="1:2" x14ac:dyDescent="0.2">
      <c r="A345" s="10">
        <v>32051</v>
      </c>
      <c r="B345" s="12">
        <v>2814800000000</v>
      </c>
    </row>
    <row r="346" spans="1:2" x14ac:dyDescent="0.2">
      <c r="A346" s="10">
        <v>32082</v>
      </c>
      <c r="B346" s="12">
        <v>2818900000000</v>
      </c>
    </row>
    <row r="347" spans="1:2" x14ac:dyDescent="0.2">
      <c r="A347" s="10">
        <v>32112</v>
      </c>
      <c r="B347" s="12">
        <v>2826400000000</v>
      </c>
    </row>
    <row r="348" spans="1:2" x14ac:dyDescent="0.2">
      <c r="A348" s="10">
        <v>32143</v>
      </c>
      <c r="B348" s="12">
        <v>2847400000000</v>
      </c>
    </row>
    <row r="349" spans="1:2" x14ac:dyDescent="0.2">
      <c r="A349" s="10">
        <v>32174</v>
      </c>
      <c r="B349" s="12">
        <v>2870400000000</v>
      </c>
    </row>
    <row r="350" spans="1:2" x14ac:dyDescent="0.2">
      <c r="A350" s="10">
        <v>32203</v>
      </c>
      <c r="B350" s="12">
        <v>2890700000000</v>
      </c>
    </row>
    <row r="351" spans="1:2" x14ac:dyDescent="0.2">
      <c r="A351" s="10">
        <v>32234</v>
      </c>
      <c r="B351" s="12">
        <v>2910700000000</v>
      </c>
    </row>
    <row r="352" spans="1:2" x14ac:dyDescent="0.2">
      <c r="A352" s="10">
        <v>32264</v>
      </c>
      <c r="B352" s="12">
        <v>2926000000000</v>
      </c>
    </row>
    <row r="353" spans="1:2" x14ac:dyDescent="0.2">
      <c r="A353" s="10">
        <v>32295</v>
      </c>
      <c r="B353" s="12">
        <v>2938400000000</v>
      </c>
    </row>
    <row r="354" spans="1:2" x14ac:dyDescent="0.2">
      <c r="A354" s="10">
        <v>32325</v>
      </c>
      <c r="B354" s="12">
        <v>2948100000000</v>
      </c>
    </row>
    <row r="355" spans="1:2" x14ac:dyDescent="0.2">
      <c r="A355" s="10">
        <v>32356</v>
      </c>
      <c r="B355" s="12">
        <v>2953000000000</v>
      </c>
    </row>
    <row r="356" spans="1:2" x14ac:dyDescent="0.2">
      <c r="A356" s="10">
        <v>32387</v>
      </c>
      <c r="B356" s="12">
        <v>2957900000000</v>
      </c>
    </row>
    <row r="357" spans="1:2" x14ac:dyDescent="0.2">
      <c r="A357" s="10">
        <v>32417</v>
      </c>
      <c r="B357" s="12">
        <v>2966400000000</v>
      </c>
    </row>
    <row r="358" spans="1:2" x14ac:dyDescent="0.2">
      <c r="A358" s="10">
        <v>32448</v>
      </c>
      <c r="B358" s="12">
        <v>2981300000000</v>
      </c>
    </row>
    <row r="359" spans="1:2" x14ac:dyDescent="0.2">
      <c r="A359" s="10">
        <v>32478</v>
      </c>
      <c r="B359" s="12">
        <v>2989300000000</v>
      </c>
    </row>
    <row r="360" spans="1:2" x14ac:dyDescent="0.2">
      <c r="A360" s="10">
        <v>32509</v>
      </c>
      <c r="B360" s="12">
        <v>2992800000000</v>
      </c>
    </row>
    <row r="361" spans="1:2" x14ac:dyDescent="0.2">
      <c r="A361" s="10">
        <v>32540</v>
      </c>
      <c r="B361" s="12">
        <v>2993300000000</v>
      </c>
    </row>
    <row r="362" spans="1:2" x14ac:dyDescent="0.2">
      <c r="A362" s="10">
        <v>32568</v>
      </c>
      <c r="B362" s="12">
        <v>3000900000000</v>
      </c>
    </row>
    <row r="363" spans="1:2" x14ac:dyDescent="0.2">
      <c r="A363" s="10">
        <v>32599</v>
      </c>
      <c r="B363" s="12">
        <v>3007200000000</v>
      </c>
    </row>
    <row r="364" spans="1:2" x14ac:dyDescent="0.2">
      <c r="A364" s="10">
        <v>32629</v>
      </c>
      <c r="B364" s="12">
        <v>3012900000000</v>
      </c>
    </row>
    <row r="365" spans="1:2" x14ac:dyDescent="0.2">
      <c r="A365" s="10">
        <v>32660</v>
      </c>
      <c r="B365" s="12">
        <v>3029300000000</v>
      </c>
    </row>
    <row r="366" spans="1:2" x14ac:dyDescent="0.2">
      <c r="A366" s="10">
        <v>32690</v>
      </c>
      <c r="B366" s="12">
        <v>3053800000000</v>
      </c>
    </row>
    <row r="367" spans="1:2" x14ac:dyDescent="0.2">
      <c r="A367" s="10">
        <v>32721</v>
      </c>
      <c r="B367" s="12">
        <v>3075900000000</v>
      </c>
    </row>
    <row r="368" spans="1:2" x14ac:dyDescent="0.2">
      <c r="A368" s="10">
        <v>32752</v>
      </c>
      <c r="B368" s="12">
        <v>3094100000000</v>
      </c>
    </row>
    <row r="369" spans="1:2" x14ac:dyDescent="0.2">
      <c r="A369" s="10">
        <v>32782</v>
      </c>
      <c r="B369" s="12">
        <v>3115700000000</v>
      </c>
    </row>
    <row r="370" spans="1:2" x14ac:dyDescent="0.2">
      <c r="A370" s="10">
        <v>32813</v>
      </c>
      <c r="B370" s="12">
        <v>3134700000000</v>
      </c>
    </row>
    <row r="371" spans="1:2" x14ac:dyDescent="0.2">
      <c r="A371" s="10">
        <v>32843</v>
      </c>
      <c r="B371" s="12">
        <v>3154000000000</v>
      </c>
    </row>
    <row r="372" spans="1:2" x14ac:dyDescent="0.2">
      <c r="A372" s="10">
        <v>32874</v>
      </c>
      <c r="B372" s="12">
        <v>3168100000000</v>
      </c>
    </row>
    <row r="373" spans="1:2" x14ac:dyDescent="0.2">
      <c r="A373" s="10">
        <v>32905</v>
      </c>
      <c r="B373" s="12">
        <v>3180400000000</v>
      </c>
    </row>
    <row r="374" spans="1:2" x14ac:dyDescent="0.2">
      <c r="A374" s="10">
        <v>32933</v>
      </c>
      <c r="B374" s="12">
        <v>3191300000000</v>
      </c>
    </row>
    <row r="375" spans="1:2" x14ac:dyDescent="0.2">
      <c r="A375" s="10">
        <v>32964</v>
      </c>
      <c r="B375" s="12">
        <v>3202800000000</v>
      </c>
    </row>
    <row r="376" spans="1:2" x14ac:dyDescent="0.2">
      <c r="A376" s="10">
        <v>32994</v>
      </c>
      <c r="B376" s="12">
        <v>3201800000000</v>
      </c>
    </row>
    <row r="377" spans="1:2" x14ac:dyDescent="0.2">
      <c r="A377" s="10">
        <v>33025</v>
      </c>
      <c r="B377" s="12">
        <v>3214800000000</v>
      </c>
    </row>
    <row r="378" spans="1:2" x14ac:dyDescent="0.2">
      <c r="A378" s="10">
        <v>33055</v>
      </c>
      <c r="B378" s="12">
        <v>3225500000000</v>
      </c>
    </row>
    <row r="379" spans="1:2" x14ac:dyDescent="0.2">
      <c r="A379" s="10">
        <v>33086</v>
      </c>
      <c r="B379" s="12">
        <v>3243000000000</v>
      </c>
    </row>
    <row r="380" spans="1:2" x14ac:dyDescent="0.2">
      <c r="A380" s="10">
        <v>33117</v>
      </c>
      <c r="B380" s="12">
        <v>3255600000000</v>
      </c>
    </row>
    <row r="381" spans="1:2" x14ac:dyDescent="0.2">
      <c r="A381" s="10">
        <v>33147</v>
      </c>
      <c r="B381" s="12">
        <v>3260200000000</v>
      </c>
    </row>
    <row r="382" spans="1:2" x14ac:dyDescent="0.2">
      <c r="A382" s="10">
        <v>33178</v>
      </c>
      <c r="B382" s="12">
        <v>3263600000000</v>
      </c>
    </row>
    <row r="383" spans="1:2" x14ac:dyDescent="0.2">
      <c r="A383" s="10">
        <v>33208</v>
      </c>
      <c r="B383" s="12">
        <v>3272700000000</v>
      </c>
    </row>
    <row r="384" spans="1:2" x14ac:dyDescent="0.2">
      <c r="A384" s="10">
        <v>33239</v>
      </c>
      <c r="B384" s="12">
        <v>3288400000000</v>
      </c>
    </row>
    <row r="385" spans="1:2" x14ac:dyDescent="0.2">
      <c r="A385" s="10">
        <v>33270</v>
      </c>
      <c r="B385" s="12">
        <v>3305100000000</v>
      </c>
    </row>
    <row r="386" spans="1:2" x14ac:dyDescent="0.2">
      <c r="A386" s="10">
        <v>33298</v>
      </c>
      <c r="B386" s="12">
        <v>3322500000000</v>
      </c>
    </row>
    <row r="387" spans="1:2" x14ac:dyDescent="0.2">
      <c r="A387" s="10">
        <v>33329</v>
      </c>
      <c r="B387" s="12">
        <v>3332900000000</v>
      </c>
    </row>
    <row r="388" spans="1:2" x14ac:dyDescent="0.2">
      <c r="A388" s="10">
        <v>33359</v>
      </c>
      <c r="B388" s="12">
        <v>3343400000000</v>
      </c>
    </row>
    <row r="389" spans="1:2" x14ac:dyDescent="0.2">
      <c r="A389" s="10">
        <v>33390</v>
      </c>
      <c r="B389" s="12">
        <v>3352300000000</v>
      </c>
    </row>
    <row r="390" spans="1:2" x14ac:dyDescent="0.2">
      <c r="A390" s="10">
        <v>33420</v>
      </c>
      <c r="B390" s="12">
        <v>3356200000000</v>
      </c>
    </row>
    <row r="391" spans="1:2" x14ac:dyDescent="0.2">
      <c r="A391" s="10">
        <v>33451</v>
      </c>
      <c r="B391" s="12">
        <v>3355100000000</v>
      </c>
    </row>
    <row r="392" spans="1:2" x14ac:dyDescent="0.2">
      <c r="A392" s="10">
        <v>33482</v>
      </c>
      <c r="B392" s="12">
        <v>3354900000000</v>
      </c>
    </row>
    <row r="393" spans="1:2" x14ac:dyDescent="0.2">
      <c r="A393" s="10">
        <v>33512</v>
      </c>
      <c r="B393" s="12">
        <v>3360200000000</v>
      </c>
    </row>
    <row r="394" spans="1:2" x14ac:dyDescent="0.2">
      <c r="A394" s="10">
        <v>33543</v>
      </c>
      <c r="B394" s="12">
        <v>3365500000000</v>
      </c>
    </row>
    <row r="395" spans="1:2" x14ac:dyDescent="0.2">
      <c r="A395" s="10">
        <v>33573</v>
      </c>
      <c r="B395" s="12">
        <v>3372200000000</v>
      </c>
    </row>
    <row r="396" spans="1:2" x14ac:dyDescent="0.2">
      <c r="A396" s="10">
        <v>33604</v>
      </c>
      <c r="B396" s="12">
        <v>3380900000000</v>
      </c>
    </row>
    <row r="397" spans="1:2" x14ac:dyDescent="0.2">
      <c r="A397" s="10">
        <v>33635</v>
      </c>
      <c r="B397" s="12">
        <v>3399600000000</v>
      </c>
    </row>
    <row r="398" spans="1:2" x14ac:dyDescent="0.2">
      <c r="A398" s="10">
        <v>33664</v>
      </c>
      <c r="B398" s="12">
        <v>3403500000000</v>
      </c>
    </row>
    <row r="399" spans="1:2" x14ac:dyDescent="0.2">
      <c r="A399" s="10">
        <v>33695</v>
      </c>
      <c r="B399" s="12">
        <v>3399300000000</v>
      </c>
    </row>
    <row r="400" spans="1:2" x14ac:dyDescent="0.2">
      <c r="A400" s="10">
        <v>33725</v>
      </c>
      <c r="B400" s="12">
        <v>3398200000000</v>
      </c>
    </row>
    <row r="401" spans="1:2" x14ac:dyDescent="0.2">
      <c r="A401" s="10">
        <v>33756</v>
      </c>
      <c r="B401" s="12">
        <v>3393000000000</v>
      </c>
    </row>
    <row r="402" spans="1:2" x14ac:dyDescent="0.2">
      <c r="A402" s="10">
        <v>33786</v>
      </c>
      <c r="B402" s="12">
        <v>3393300000000</v>
      </c>
    </row>
    <row r="403" spans="1:2" x14ac:dyDescent="0.2">
      <c r="A403" s="10">
        <v>33817</v>
      </c>
      <c r="B403" s="12">
        <v>3398200000000</v>
      </c>
    </row>
    <row r="404" spans="1:2" x14ac:dyDescent="0.2">
      <c r="A404" s="10">
        <v>33848</v>
      </c>
      <c r="B404" s="12">
        <v>3409600000000</v>
      </c>
    </row>
    <row r="405" spans="1:2" x14ac:dyDescent="0.2">
      <c r="A405" s="10">
        <v>33878</v>
      </c>
      <c r="B405" s="12">
        <v>3423100000000</v>
      </c>
    </row>
    <row r="406" spans="1:2" x14ac:dyDescent="0.2">
      <c r="A406" s="10">
        <v>33909</v>
      </c>
      <c r="B406" s="12">
        <v>3425800000000</v>
      </c>
    </row>
    <row r="407" spans="1:2" x14ac:dyDescent="0.2">
      <c r="A407" s="10">
        <v>33939</v>
      </c>
      <c r="B407" s="12">
        <v>3424100000000</v>
      </c>
    </row>
    <row r="408" spans="1:2" x14ac:dyDescent="0.2">
      <c r="A408" s="10">
        <v>33970</v>
      </c>
      <c r="B408" s="12">
        <v>3418300000000</v>
      </c>
    </row>
    <row r="409" spans="1:2" x14ac:dyDescent="0.2">
      <c r="A409" s="10">
        <v>34001</v>
      </c>
      <c r="B409" s="12">
        <v>3413600000000</v>
      </c>
    </row>
    <row r="410" spans="1:2" x14ac:dyDescent="0.2">
      <c r="A410" s="10">
        <v>34029</v>
      </c>
      <c r="B410" s="12">
        <v>3410900000000</v>
      </c>
    </row>
    <row r="411" spans="1:2" x14ac:dyDescent="0.2">
      <c r="A411" s="10">
        <v>34060</v>
      </c>
      <c r="B411" s="12">
        <v>3410600000000</v>
      </c>
    </row>
    <row r="412" spans="1:2" x14ac:dyDescent="0.2">
      <c r="A412" s="10">
        <v>34090</v>
      </c>
      <c r="B412" s="12">
        <v>3436200000000</v>
      </c>
    </row>
    <row r="413" spans="1:2" x14ac:dyDescent="0.2">
      <c r="A413" s="10">
        <v>34121</v>
      </c>
      <c r="B413" s="12">
        <v>3441600000000</v>
      </c>
    </row>
    <row r="414" spans="1:2" x14ac:dyDescent="0.2">
      <c r="A414" s="10">
        <v>34151</v>
      </c>
      <c r="B414" s="12">
        <v>3441200000000</v>
      </c>
    </row>
    <row r="415" spans="1:2" x14ac:dyDescent="0.2">
      <c r="A415" s="10">
        <v>34182</v>
      </c>
      <c r="B415" s="12">
        <v>3444900000000</v>
      </c>
    </row>
    <row r="416" spans="1:2" x14ac:dyDescent="0.2">
      <c r="A416" s="10">
        <v>34213</v>
      </c>
      <c r="B416" s="12">
        <v>3451400000000</v>
      </c>
    </row>
    <row r="417" spans="1:2" x14ac:dyDescent="0.2">
      <c r="A417" s="10">
        <v>34243</v>
      </c>
      <c r="B417" s="12">
        <v>3455800000000</v>
      </c>
    </row>
    <row r="418" spans="1:2" x14ac:dyDescent="0.2">
      <c r="A418" s="10">
        <v>34274</v>
      </c>
      <c r="B418" s="12">
        <v>3469200000000</v>
      </c>
    </row>
    <row r="419" spans="1:2" x14ac:dyDescent="0.2">
      <c r="A419" s="10">
        <v>34304</v>
      </c>
      <c r="B419" s="12">
        <v>3473600000000</v>
      </c>
    </row>
    <row r="420" spans="1:2" x14ac:dyDescent="0.2">
      <c r="A420" s="10">
        <v>34335</v>
      </c>
      <c r="B420" s="12">
        <v>3473800000000</v>
      </c>
    </row>
    <row r="421" spans="1:2" x14ac:dyDescent="0.2">
      <c r="A421" s="10">
        <v>34366</v>
      </c>
      <c r="B421" s="12">
        <v>3474500000000</v>
      </c>
    </row>
    <row r="422" spans="1:2" x14ac:dyDescent="0.2">
      <c r="A422" s="10">
        <v>34394</v>
      </c>
      <c r="B422" s="12">
        <v>3479000000000</v>
      </c>
    </row>
    <row r="423" spans="1:2" x14ac:dyDescent="0.2">
      <c r="A423" s="10">
        <v>34425</v>
      </c>
      <c r="B423" s="12">
        <v>3479900000000</v>
      </c>
    </row>
    <row r="424" spans="1:2" x14ac:dyDescent="0.2">
      <c r="A424" s="10">
        <v>34455</v>
      </c>
      <c r="B424" s="12">
        <v>3489300000000</v>
      </c>
    </row>
    <row r="425" spans="1:2" x14ac:dyDescent="0.2">
      <c r="A425" s="10">
        <v>34486</v>
      </c>
      <c r="B425" s="12">
        <v>3477900000000</v>
      </c>
    </row>
    <row r="426" spans="1:2" x14ac:dyDescent="0.2">
      <c r="A426" s="10">
        <v>34516</v>
      </c>
      <c r="B426" s="12">
        <v>3486300000000</v>
      </c>
    </row>
    <row r="427" spans="1:2" x14ac:dyDescent="0.2">
      <c r="A427" s="10">
        <v>34547</v>
      </c>
      <c r="B427" s="12">
        <v>3483700000000</v>
      </c>
    </row>
    <row r="428" spans="1:2" x14ac:dyDescent="0.2">
      <c r="A428" s="10">
        <v>34578</v>
      </c>
      <c r="B428" s="12">
        <v>3484000000000</v>
      </c>
    </row>
    <row r="429" spans="1:2" x14ac:dyDescent="0.2">
      <c r="A429" s="10">
        <v>34608</v>
      </c>
      <c r="B429" s="12">
        <v>3482100000000</v>
      </c>
    </row>
    <row r="430" spans="1:2" x14ac:dyDescent="0.2">
      <c r="A430" s="10">
        <v>34639</v>
      </c>
      <c r="B430" s="12">
        <v>3485000000000</v>
      </c>
    </row>
    <row r="431" spans="1:2" x14ac:dyDescent="0.2">
      <c r="A431" s="10">
        <v>34669</v>
      </c>
      <c r="B431" s="12">
        <v>3483800000000</v>
      </c>
    </row>
    <row r="432" spans="1:2" x14ac:dyDescent="0.2">
      <c r="A432" s="10">
        <v>34700</v>
      </c>
      <c r="B432" s="12">
        <v>3489400000000</v>
      </c>
    </row>
    <row r="433" spans="1:2" x14ac:dyDescent="0.2">
      <c r="A433" s="10">
        <v>34731</v>
      </c>
      <c r="B433" s="12">
        <v>3486700000000</v>
      </c>
    </row>
    <row r="434" spans="1:2" x14ac:dyDescent="0.2">
      <c r="A434" s="10">
        <v>34759</v>
      </c>
      <c r="B434" s="12">
        <v>3487900000000</v>
      </c>
    </row>
    <row r="435" spans="1:2" x14ac:dyDescent="0.2">
      <c r="A435" s="10">
        <v>34790</v>
      </c>
      <c r="B435" s="12">
        <v>3495900000000</v>
      </c>
    </row>
    <row r="436" spans="1:2" x14ac:dyDescent="0.2">
      <c r="A436" s="10">
        <v>34820</v>
      </c>
      <c r="B436" s="12">
        <v>3520900000000</v>
      </c>
    </row>
    <row r="437" spans="1:2" x14ac:dyDescent="0.2">
      <c r="A437" s="10">
        <v>34851</v>
      </c>
      <c r="B437" s="12">
        <v>3545700000000</v>
      </c>
    </row>
    <row r="438" spans="1:2" x14ac:dyDescent="0.2">
      <c r="A438" s="10">
        <v>34881</v>
      </c>
      <c r="B438" s="12">
        <v>3564000000000</v>
      </c>
    </row>
    <row r="439" spans="1:2" x14ac:dyDescent="0.2">
      <c r="A439" s="10">
        <v>34912</v>
      </c>
      <c r="B439" s="12">
        <v>3585500000000</v>
      </c>
    </row>
    <row r="440" spans="1:2" x14ac:dyDescent="0.2">
      <c r="A440" s="10">
        <v>34943</v>
      </c>
      <c r="B440" s="12">
        <v>3598600000000</v>
      </c>
    </row>
    <row r="441" spans="1:2" x14ac:dyDescent="0.2">
      <c r="A441" s="10">
        <v>34973</v>
      </c>
      <c r="B441" s="12">
        <v>3609700000000</v>
      </c>
    </row>
    <row r="442" spans="1:2" x14ac:dyDescent="0.2">
      <c r="A442" s="10">
        <v>35004</v>
      </c>
      <c r="B442" s="12">
        <v>3616400000000</v>
      </c>
    </row>
    <row r="443" spans="1:2" x14ac:dyDescent="0.2">
      <c r="A443" s="10">
        <v>35034</v>
      </c>
      <c r="B443" s="12">
        <v>3626400000000</v>
      </c>
    </row>
    <row r="444" spans="1:2" x14ac:dyDescent="0.2">
      <c r="A444" s="10">
        <v>35065</v>
      </c>
      <c r="B444" s="12">
        <v>3644600000000</v>
      </c>
    </row>
    <row r="445" spans="1:2" x14ac:dyDescent="0.2">
      <c r="A445" s="10">
        <v>35096</v>
      </c>
      <c r="B445" s="12">
        <v>3658700000000</v>
      </c>
    </row>
    <row r="446" spans="1:2" x14ac:dyDescent="0.2">
      <c r="A446" s="10">
        <v>35125</v>
      </c>
      <c r="B446" s="12">
        <v>3683800000000</v>
      </c>
    </row>
    <row r="447" spans="1:2" x14ac:dyDescent="0.2">
      <c r="A447" s="10">
        <v>35156</v>
      </c>
      <c r="B447" s="12">
        <v>3694300000000</v>
      </c>
    </row>
    <row r="448" spans="1:2" x14ac:dyDescent="0.2">
      <c r="A448" s="10">
        <v>35186</v>
      </c>
      <c r="B448" s="12">
        <v>3705400000000</v>
      </c>
    </row>
    <row r="449" spans="1:2" x14ac:dyDescent="0.2">
      <c r="A449" s="10">
        <v>35217</v>
      </c>
      <c r="B449" s="12">
        <v>3718600000000</v>
      </c>
    </row>
    <row r="450" spans="1:2" x14ac:dyDescent="0.2">
      <c r="A450" s="10">
        <v>35247</v>
      </c>
      <c r="B450" s="12">
        <v>3733200000000</v>
      </c>
    </row>
    <row r="451" spans="1:2" x14ac:dyDescent="0.2">
      <c r="A451" s="10">
        <v>35278</v>
      </c>
      <c r="B451" s="12">
        <v>3740100000000</v>
      </c>
    </row>
    <row r="452" spans="1:2" x14ac:dyDescent="0.2">
      <c r="A452" s="10">
        <v>35309</v>
      </c>
      <c r="B452" s="12">
        <v>3748500000000</v>
      </c>
    </row>
    <row r="453" spans="1:2" x14ac:dyDescent="0.2">
      <c r="A453" s="10">
        <v>35339</v>
      </c>
      <c r="B453" s="12">
        <v>3763400000000</v>
      </c>
    </row>
    <row r="454" spans="1:2" x14ac:dyDescent="0.2">
      <c r="A454" s="10">
        <v>35370</v>
      </c>
      <c r="B454" s="12">
        <v>3783800000000</v>
      </c>
    </row>
    <row r="455" spans="1:2" x14ac:dyDescent="0.2">
      <c r="A455" s="10">
        <v>35400</v>
      </c>
      <c r="B455" s="12">
        <v>3805300000000</v>
      </c>
    </row>
    <row r="456" spans="1:2" x14ac:dyDescent="0.2">
      <c r="A456" s="10">
        <v>35431</v>
      </c>
      <c r="B456" s="12">
        <v>3820100000000</v>
      </c>
    </row>
    <row r="457" spans="1:2" x14ac:dyDescent="0.2">
      <c r="A457" s="10">
        <v>35462</v>
      </c>
      <c r="B457" s="12">
        <v>3831900000000</v>
      </c>
    </row>
    <row r="458" spans="1:2" x14ac:dyDescent="0.2">
      <c r="A458" s="10">
        <v>35490</v>
      </c>
      <c r="B458" s="12">
        <v>3846800000000</v>
      </c>
    </row>
    <row r="459" spans="1:2" x14ac:dyDescent="0.2">
      <c r="A459" s="10">
        <v>35521</v>
      </c>
      <c r="B459" s="12">
        <v>3862600000000</v>
      </c>
    </row>
    <row r="460" spans="1:2" x14ac:dyDescent="0.2">
      <c r="A460" s="10">
        <v>35551</v>
      </c>
      <c r="B460" s="12">
        <v>3874200000000</v>
      </c>
    </row>
    <row r="461" spans="1:2" x14ac:dyDescent="0.2">
      <c r="A461" s="10">
        <v>35582</v>
      </c>
      <c r="B461" s="12">
        <v>3890900000000</v>
      </c>
    </row>
    <row r="462" spans="1:2" x14ac:dyDescent="0.2">
      <c r="A462" s="10">
        <v>35612</v>
      </c>
      <c r="B462" s="12">
        <v>3908900000000</v>
      </c>
    </row>
    <row r="463" spans="1:2" x14ac:dyDescent="0.2">
      <c r="A463" s="10">
        <v>35643</v>
      </c>
      <c r="B463" s="12">
        <v>3942800000000</v>
      </c>
    </row>
    <row r="464" spans="1:2" x14ac:dyDescent="0.2">
      <c r="A464" s="10">
        <v>35674</v>
      </c>
      <c r="B464" s="12">
        <v>3958400000000</v>
      </c>
    </row>
    <row r="465" spans="1:2" x14ac:dyDescent="0.2">
      <c r="A465" s="10">
        <v>35704</v>
      </c>
      <c r="B465" s="12">
        <v>3977500000000</v>
      </c>
    </row>
    <row r="466" spans="1:2" x14ac:dyDescent="0.2">
      <c r="A466" s="10">
        <v>35735</v>
      </c>
      <c r="B466" s="12">
        <v>4000000000000</v>
      </c>
    </row>
    <row r="467" spans="1:2" x14ac:dyDescent="0.2">
      <c r="A467" s="10">
        <v>35765</v>
      </c>
      <c r="B467" s="12">
        <v>4018000000000</v>
      </c>
    </row>
    <row r="468" spans="1:2" x14ac:dyDescent="0.2">
      <c r="A468" s="10">
        <v>35796</v>
      </c>
      <c r="B468" s="12">
        <v>4041200000000</v>
      </c>
    </row>
    <row r="469" spans="1:2" x14ac:dyDescent="0.2">
      <c r="A469" s="10">
        <v>35827</v>
      </c>
      <c r="B469" s="12">
        <v>4073800000000</v>
      </c>
    </row>
    <row r="470" spans="1:2" x14ac:dyDescent="0.2">
      <c r="A470" s="10">
        <v>35855</v>
      </c>
      <c r="B470" s="12">
        <v>4099300000000</v>
      </c>
    </row>
    <row r="471" spans="1:2" x14ac:dyDescent="0.2">
      <c r="A471" s="10">
        <v>35886</v>
      </c>
      <c r="B471" s="12">
        <v>4125100000000.0005</v>
      </c>
    </row>
    <row r="472" spans="1:2" x14ac:dyDescent="0.2">
      <c r="A472" s="10">
        <v>35916</v>
      </c>
      <c r="B472" s="12">
        <v>4148700000000</v>
      </c>
    </row>
    <row r="473" spans="1:2" x14ac:dyDescent="0.2">
      <c r="A473" s="10">
        <v>35947</v>
      </c>
      <c r="B473" s="12">
        <v>4168500000000</v>
      </c>
    </row>
    <row r="474" spans="1:2" x14ac:dyDescent="0.2">
      <c r="A474" s="10">
        <v>35977</v>
      </c>
      <c r="B474" s="12">
        <v>4188300000000</v>
      </c>
    </row>
    <row r="475" spans="1:2" x14ac:dyDescent="0.2">
      <c r="A475" s="10">
        <v>36008</v>
      </c>
      <c r="B475" s="12">
        <v>4212700000000</v>
      </c>
    </row>
    <row r="476" spans="1:2" x14ac:dyDescent="0.2">
      <c r="A476" s="10">
        <v>36039</v>
      </c>
      <c r="B476" s="12">
        <v>4250899999999.9995</v>
      </c>
    </row>
    <row r="477" spans="1:2" x14ac:dyDescent="0.2">
      <c r="A477" s="10">
        <v>36069</v>
      </c>
      <c r="B477" s="12">
        <v>4290700000000</v>
      </c>
    </row>
    <row r="478" spans="1:2" x14ac:dyDescent="0.2">
      <c r="A478" s="10">
        <v>36100</v>
      </c>
      <c r="B478" s="12">
        <v>4329700000000</v>
      </c>
    </row>
    <row r="479" spans="1:2" x14ac:dyDescent="0.2">
      <c r="A479" s="10">
        <v>36130</v>
      </c>
      <c r="B479" s="12">
        <v>4358500000000</v>
      </c>
    </row>
    <row r="480" spans="1:2" x14ac:dyDescent="0.2">
      <c r="A480" s="10">
        <v>36161</v>
      </c>
      <c r="B480" s="12">
        <v>4385500000000</v>
      </c>
    </row>
    <row r="481" spans="1:2" x14ac:dyDescent="0.2">
      <c r="A481" s="10">
        <v>36192</v>
      </c>
      <c r="B481" s="12">
        <v>4408300000000</v>
      </c>
    </row>
    <row r="482" spans="1:2" x14ac:dyDescent="0.2">
      <c r="A482" s="10">
        <v>36220</v>
      </c>
      <c r="B482" s="12">
        <v>4415300000000</v>
      </c>
    </row>
    <row r="483" spans="1:2" x14ac:dyDescent="0.2">
      <c r="A483" s="10">
        <v>36251</v>
      </c>
      <c r="B483" s="12">
        <v>4443300000000</v>
      </c>
    </row>
    <row r="484" spans="1:2" x14ac:dyDescent="0.2">
      <c r="A484" s="10">
        <v>36281</v>
      </c>
      <c r="B484" s="12">
        <v>4467300000000</v>
      </c>
    </row>
    <row r="485" spans="1:2" x14ac:dyDescent="0.2">
      <c r="A485" s="10">
        <v>36312</v>
      </c>
      <c r="B485" s="12">
        <v>4488800000000</v>
      </c>
    </row>
    <row r="486" spans="1:2" x14ac:dyDescent="0.2">
      <c r="A486" s="10">
        <v>36342</v>
      </c>
      <c r="B486" s="12">
        <v>4515800000000</v>
      </c>
    </row>
    <row r="487" spans="1:2" x14ac:dyDescent="0.2">
      <c r="A487" s="10">
        <v>36373</v>
      </c>
      <c r="B487" s="12">
        <v>4533000000000</v>
      </c>
    </row>
    <row r="488" spans="1:2" x14ac:dyDescent="0.2">
      <c r="A488" s="10">
        <v>36404</v>
      </c>
      <c r="B488" s="12">
        <v>4548800000000</v>
      </c>
    </row>
    <row r="489" spans="1:2" x14ac:dyDescent="0.2">
      <c r="A489" s="10">
        <v>36434</v>
      </c>
      <c r="B489" s="12">
        <v>4572200000000</v>
      </c>
    </row>
    <row r="490" spans="1:2" x14ac:dyDescent="0.2">
      <c r="A490" s="10">
        <v>36465</v>
      </c>
      <c r="B490" s="12">
        <v>4591600000000</v>
      </c>
    </row>
    <row r="491" spans="1:2" x14ac:dyDescent="0.2">
      <c r="A491" s="10">
        <v>36495</v>
      </c>
      <c r="B491" s="12">
        <v>4619000000000</v>
      </c>
    </row>
    <row r="492" spans="1:2" x14ac:dyDescent="0.2">
      <c r="A492" s="10">
        <v>36526</v>
      </c>
      <c r="B492" s="12">
        <v>4647200000000</v>
      </c>
    </row>
    <row r="493" spans="1:2" x14ac:dyDescent="0.2">
      <c r="A493" s="10">
        <v>36557</v>
      </c>
      <c r="B493" s="12">
        <v>4660600000000</v>
      </c>
    </row>
    <row r="494" spans="1:2" x14ac:dyDescent="0.2">
      <c r="A494" s="10">
        <v>36586</v>
      </c>
      <c r="B494" s="12">
        <v>4691600000000</v>
      </c>
    </row>
    <row r="495" spans="1:2" x14ac:dyDescent="0.2">
      <c r="A495" s="10">
        <v>36617</v>
      </c>
      <c r="B495" s="12">
        <v>4747400000000</v>
      </c>
    </row>
    <row r="496" spans="1:2" x14ac:dyDescent="0.2">
      <c r="A496" s="10">
        <v>36647</v>
      </c>
      <c r="B496" s="12">
        <v>4734500000000</v>
      </c>
    </row>
    <row r="497" spans="1:2" x14ac:dyDescent="0.2">
      <c r="A497" s="10">
        <v>36678</v>
      </c>
      <c r="B497" s="12">
        <v>4752200000000</v>
      </c>
    </row>
    <row r="498" spans="1:2" x14ac:dyDescent="0.2">
      <c r="A498" s="10">
        <v>36708</v>
      </c>
      <c r="B498" s="12">
        <v>4770000000000</v>
      </c>
    </row>
    <row r="499" spans="1:2" x14ac:dyDescent="0.2">
      <c r="A499" s="10">
        <v>36739</v>
      </c>
      <c r="B499" s="12">
        <v>4798400000000</v>
      </c>
    </row>
    <row r="500" spans="1:2" x14ac:dyDescent="0.2">
      <c r="A500" s="10">
        <v>36770</v>
      </c>
      <c r="B500" s="12">
        <v>4834200000000</v>
      </c>
    </row>
    <row r="501" spans="1:2" x14ac:dyDescent="0.2">
      <c r="A501" s="10">
        <v>36800</v>
      </c>
      <c r="B501" s="12">
        <v>4850000000000</v>
      </c>
    </row>
    <row r="502" spans="1:2" x14ac:dyDescent="0.2">
      <c r="A502" s="10">
        <v>36831</v>
      </c>
      <c r="B502" s="12">
        <v>4860500000000</v>
      </c>
    </row>
    <row r="503" spans="1:2" x14ac:dyDescent="0.2">
      <c r="A503" s="10">
        <v>36861</v>
      </c>
      <c r="B503" s="12">
        <v>4905000000000</v>
      </c>
    </row>
    <row r="504" spans="1:2" x14ac:dyDescent="0.2">
      <c r="A504" s="10">
        <v>36892</v>
      </c>
      <c r="B504" s="12">
        <v>4955300000000</v>
      </c>
    </row>
    <row r="505" spans="1:2" x14ac:dyDescent="0.2">
      <c r="A505" s="10">
        <v>36923</v>
      </c>
      <c r="B505" s="12">
        <v>4993100000000</v>
      </c>
    </row>
    <row r="506" spans="1:2" x14ac:dyDescent="0.2">
      <c r="A506" s="10">
        <v>36951</v>
      </c>
      <c r="B506" s="12">
        <v>5050400000000</v>
      </c>
    </row>
    <row r="507" spans="1:2" x14ac:dyDescent="0.2">
      <c r="A507" s="10">
        <v>36982</v>
      </c>
      <c r="B507" s="12">
        <v>5113900000000</v>
      </c>
    </row>
    <row r="508" spans="1:2" x14ac:dyDescent="0.2">
      <c r="A508" s="10">
        <v>37012</v>
      </c>
      <c r="B508" s="12">
        <v>5110800000000</v>
      </c>
    </row>
    <row r="509" spans="1:2" x14ac:dyDescent="0.2">
      <c r="A509" s="10">
        <v>37043</v>
      </c>
      <c r="B509" s="12">
        <v>5151100000000</v>
      </c>
    </row>
    <row r="510" spans="1:2" x14ac:dyDescent="0.2">
      <c r="A510" s="10">
        <v>37073</v>
      </c>
      <c r="B510" s="12">
        <v>5180900000000</v>
      </c>
    </row>
    <row r="511" spans="1:2" x14ac:dyDescent="0.2">
      <c r="A511" s="10">
        <v>37104</v>
      </c>
      <c r="B511" s="12">
        <v>5214700000000</v>
      </c>
    </row>
    <row r="512" spans="1:2" x14ac:dyDescent="0.2">
      <c r="A512" s="10">
        <v>37135</v>
      </c>
      <c r="B512" s="12">
        <v>5325800000000</v>
      </c>
    </row>
    <row r="513" spans="1:2" x14ac:dyDescent="0.2">
      <c r="A513" s="10">
        <v>37165</v>
      </c>
      <c r="B513" s="12">
        <v>5311900000000</v>
      </c>
    </row>
    <row r="514" spans="1:2" x14ac:dyDescent="0.2">
      <c r="A514" s="10">
        <v>37196</v>
      </c>
      <c r="B514" s="12">
        <v>5355400000000</v>
      </c>
    </row>
    <row r="515" spans="1:2" x14ac:dyDescent="0.2">
      <c r="A515" s="10">
        <v>37226</v>
      </c>
      <c r="B515" s="12">
        <v>5408400000000</v>
      </c>
    </row>
    <row r="516" spans="1:2" x14ac:dyDescent="0.2">
      <c r="A516" s="10">
        <v>37257</v>
      </c>
      <c r="B516" s="12">
        <v>5428800000000</v>
      </c>
    </row>
    <row r="517" spans="1:2" x14ac:dyDescent="0.2">
      <c r="A517" s="10">
        <v>37288</v>
      </c>
      <c r="B517" s="12">
        <v>5458100000000</v>
      </c>
    </row>
    <row r="518" spans="1:2" x14ac:dyDescent="0.2">
      <c r="A518" s="10">
        <v>37316</v>
      </c>
      <c r="B518" s="12">
        <v>5470200000000</v>
      </c>
    </row>
    <row r="519" spans="1:2" x14ac:dyDescent="0.2">
      <c r="A519" s="10">
        <v>37347</v>
      </c>
      <c r="B519" s="12">
        <v>5470300000000</v>
      </c>
    </row>
    <row r="520" spans="1:2" x14ac:dyDescent="0.2">
      <c r="A520" s="10">
        <v>37377</v>
      </c>
      <c r="B520" s="12">
        <v>5495600000000</v>
      </c>
    </row>
    <row r="521" spans="1:2" x14ac:dyDescent="0.2">
      <c r="A521" s="10">
        <v>37408</v>
      </c>
      <c r="B521" s="12">
        <v>5519900000000</v>
      </c>
    </row>
    <row r="522" spans="1:2" x14ac:dyDescent="0.2">
      <c r="A522" s="10">
        <v>37438</v>
      </c>
      <c r="B522" s="12">
        <v>5562200000000</v>
      </c>
    </row>
    <row r="523" spans="1:2" x14ac:dyDescent="0.2">
      <c r="A523" s="10">
        <v>37469</v>
      </c>
      <c r="B523" s="12">
        <v>5604600000000</v>
      </c>
    </row>
    <row r="524" spans="1:2" x14ac:dyDescent="0.2">
      <c r="A524" s="10">
        <v>37500</v>
      </c>
      <c r="B524" s="12">
        <v>5629300000000</v>
      </c>
    </row>
    <row r="525" spans="1:2" x14ac:dyDescent="0.2">
      <c r="A525" s="10">
        <v>37530</v>
      </c>
      <c r="B525" s="12">
        <v>5673400000000</v>
      </c>
    </row>
    <row r="526" spans="1:2" x14ac:dyDescent="0.2">
      <c r="A526" s="10">
        <v>37561</v>
      </c>
      <c r="B526" s="12">
        <v>5723200000000</v>
      </c>
    </row>
    <row r="527" spans="1:2" x14ac:dyDescent="0.2">
      <c r="A527" s="10">
        <v>37591</v>
      </c>
      <c r="B527" s="12">
        <v>5744200000000</v>
      </c>
    </row>
    <row r="528" spans="1:2" x14ac:dyDescent="0.2">
      <c r="A528" s="10">
        <v>37622</v>
      </c>
      <c r="B528" s="12">
        <v>5777000000000</v>
      </c>
    </row>
    <row r="529" spans="1:2" x14ac:dyDescent="0.2">
      <c r="A529" s="10">
        <v>37653</v>
      </c>
      <c r="B529" s="12">
        <v>5813000000000</v>
      </c>
    </row>
    <row r="530" spans="1:2" x14ac:dyDescent="0.2">
      <c r="A530" s="10">
        <v>37681</v>
      </c>
      <c r="B530" s="12">
        <v>5833600000000</v>
      </c>
    </row>
    <row r="531" spans="1:2" x14ac:dyDescent="0.2">
      <c r="A531" s="10">
        <v>37712</v>
      </c>
      <c r="B531" s="12">
        <v>5870800000000</v>
      </c>
    </row>
    <row r="532" spans="1:2" x14ac:dyDescent="0.2">
      <c r="A532" s="10">
        <v>37742</v>
      </c>
      <c r="B532" s="12">
        <v>5931400000000</v>
      </c>
    </row>
    <row r="533" spans="1:2" x14ac:dyDescent="0.2">
      <c r="A533" s="10">
        <v>37773</v>
      </c>
      <c r="B533" s="12">
        <v>5968300000000</v>
      </c>
    </row>
    <row r="534" spans="1:2" x14ac:dyDescent="0.2">
      <c r="A534" s="10">
        <v>37803</v>
      </c>
      <c r="B534" s="12">
        <v>6014900000000</v>
      </c>
    </row>
    <row r="535" spans="1:2" x14ac:dyDescent="0.2">
      <c r="A535" s="10">
        <v>37834</v>
      </c>
      <c r="B535" s="12">
        <v>6072800000000</v>
      </c>
    </row>
    <row r="536" spans="1:2" x14ac:dyDescent="0.2">
      <c r="A536" s="10">
        <v>37865</v>
      </c>
      <c r="B536" s="12">
        <v>6044900000000</v>
      </c>
    </row>
    <row r="537" spans="1:2" x14ac:dyDescent="0.2">
      <c r="A537" s="10">
        <v>37895</v>
      </c>
      <c r="B537" s="12">
        <v>6035000000000</v>
      </c>
    </row>
    <row r="538" spans="1:2" x14ac:dyDescent="0.2">
      <c r="A538" s="10">
        <v>37926</v>
      </c>
      <c r="B538" s="12">
        <v>6039600000000</v>
      </c>
    </row>
    <row r="539" spans="1:2" x14ac:dyDescent="0.2">
      <c r="A539" s="10">
        <v>37956</v>
      </c>
      <c r="B539" s="12">
        <v>6037300000000</v>
      </c>
    </row>
    <row r="540" spans="1:2" x14ac:dyDescent="0.2">
      <c r="A540" s="10">
        <v>37987</v>
      </c>
      <c r="B540" s="12">
        <v>6045600000000</v>
      </c>
    </row>
    <row r="541" spans="1:2" x14ac:dyDescent="0.2">
      <c r="A541" s="10">
        <v>38018</v>
      </c>
      <c r="B541" s="12">
        <v>6084600000000</v>
      </c>
    </row>
    <row r="542" spans="1:2" x14ac:dyDescent="0.2">
      <c r="A542" s="10">
        <v>38047</v>
      </c>
      <c r="B542" s="12">
        <v>6120600000000</v>
      </c>
    </row>
    <row r="543" spans="1:2" x14ac:dyDescent="0.2">
      <c r="A543" s="10">
        <v>38078</v>
      </c>
      <c r="B543" s="12">
        <v>6160700000000</v>
      </c>
    </row>
    <row r="544" spans="1:2" x14ac:dyDescent="0.2">
      <c r="A544" s="10">
        <v>38108</v>
      </c>
      <c r="B544" s="12">
        <v>6237300000000</v>
      </c>
    </row>
    <row r="545" spans="1:2" x14ac:dyDescent="0.2">
      <c r="A545" s="10">
        <v>38139</v>
      </c>
      <c r="B545" s="12">
        <v>6239300000000</v>
      </c>
    </row>
    <row r="546" spans="1:2" x14ac:dyDescent="0.2">
      <c r="A546" s="10">
        <v>38169</v>
      </c>
      <c r="B546" s="12">
        <v>6252800000000</v>
      </c>
    </row>
    <row r="547" spans="1:2" x14ac:dyDescent="0.2">
      <c r="A547" s="10">
        <v>38200</v>
      </c>
      <c r="B547" s="12">
        <v>6278800000000</v>
      </c>
    </row>
    <row r="548" spans="1:2" x14ac:dyDescent="0.2">
      <c r="A548" s="10">
        <v>38231</v>
      </c>
      <c r="B548" s="12">
        <v>6313700000000</v>
      </c>
    </row>
    <row r="549" spans="1:2" x14ac:dyDescent="0.2">
      <c r="A549" s="10">
        <v>38261</v>
      </c>
      <c r="B549" s="12">
        <v>6341400000000</v>
      </c>
    </row>
    <row r="550" spans="1:2" x14ac:dyDescent="0.2">
      <c r="A550" s="10">
        <v>38292</v>
      </c>
      <c r="B550" s="12">
        <v>6368100000000</v>
      </c>
    </row>
    <row r="551" spans="1:2" x14ac:dyDescent="0.2">
      <c r="A551" s="10">
        <v>38322</v>
      </c>
      <c r="B551" s="12">
        <v>6386800000000</v>
      </c>
    </row>
    <row r="552" spans="1:2" x14ac:dyDescent="0.2">
      <c r="A552" s="10">
        <v>38353</v>
      </c>
      <c r="B552" s="12">
        <v>6393200000000</v>
      </c>
    </row>
    <row r="553" spans="1:2" x14ac:dyDescent="0.2">
      <c r="A553" s="10">
        <v>38384</v>
      </c>
      <c r="B553" s="12">
        <v>6401300000000</v>
      </c>
    </row>
    <row r="554" spans="1:2" x14ac:dyDescent="0.2">
      <c r="A554" s="10">
        <v>38412</v>
      </c>
      <c r="B554" s="12">
        <v>6410800000000</v>
      </c>
    </row>
    <row r="555" spans="1:2" x14ac:dyDescent="0.2">
      <c r="A555" s="10">
        <v>38443</v>
      </c>
      <c r="B555" s="12">
        <v>6423800000000</v>
      </c>
    </row>
    <row r="556" spans="1:2" x14ac:dyDescent="0.2">
      <c r="A556" s="10">
        <v>38473</v>
      </c>
      <c r="B556" s="12">
        <v>6440900000000</v>
      </c>
    </row>
    <row r="557" spans="1:2" x14ac:dyDescent="0.2">
      <c r="A557" s="10">
        <v>38504</v>
      </c>
      <c r="B557" s="12">
        <v>6473400000000</v>
      </c>
    </row>
    <row r="558" spans="1:2" x14ac:dyDescent="0.2">
      <c r="A558" s="10">
        <v>38534</v>
      </c>
      <c r="B558" s="12">
        <v>6504900000000</v>
      </c>
    </row>
    <row r="559" spans="1:2" x14ac:dyDescent="0.2">
      <c r="A559" s="10">
        <v>38565</v>
      </c>
      <c r="B559" s="12">
        <v>6537800000000</v>
      </c>
    </row>
    <row r="560" spans="1:2" x14ac:dyDescent="0.2">
      <c r="A560" s="10">
        <v>38596</v>
      </c>
      <c r="B560" s="12">
        <v>6571500000000</v>
      </c>
    </row>
    <row r="561" spans="1:2" x14ac:dyDescent="0.2">
      <c r="A561" s="10">
        <v>38626</v>
      </c>
      <c r="B561" s="12">
        <v>6605600000000</v>
      </c>
    </row>
    <row r="562" spans="1:2" x14ac:dyDescent="0.2">
      <c r="A562" s="10">
        <v>38657</v>
      </c>
      <c r="B562" s="12">
        <v>6622300000000</v>
      </c>
    </row>
    <row r="563" spans="1:2" x14ac:dyDescent="0.2">
      <c r="A563" s="10">
        <v>38687</v>
      </c>
      <c r="B563" s="12">
        <v>6649100000000</v>
      </c>
    </row>
    <row r="564" spans="1:2" x14ac:dyDescent="0.2">
      <c r="A564" s="10">
        <v>38718</v>
      </c>
      <c r="B564" s="12">
        <v>6691700000000</v>
      </c>
    </row>
    <row r="565" spans="1:2" x14ac:dyDescent="0.2">
      <c r="A565" s="10">
        <v>38749</v>
      </c>
      <c r="B565" s="12">
        <v>6716300000000</v>
      </c>
    </row>
    <row r="566" spans="1:2" x14ac:dyDescent="0.2">
      <c r="A566" s="10">
        <v>38777</v>
      </c>
      <c r="B566" s="12">
        <v>6731700000000</v>
      </c>
    </row>
    <row r="567" spans="1:2" x14ac:dyDescent="0.2">
      <c r="A567" s="10">
        <v>38808</v>
      </c>
      <c r="B567" s="12">
        <v>6767800000000</v>
      </c>
    </row>
    <row r="568" spans="1:2" x14ac:dyDescent="0.2">
      <c r="A568" s="10">
        <v>38838</v>
      </c>
      <c r="B568" s="12">
        <v>6774400000000</v>
      </c>
    </row>
    <row r="569" spans="1:2" x14ac:dyDescent="0.2">
      <c r="A569" s="10">
        <v>38869</v>
      </c>
      <c r="B569" s="12">
        <v>6811800000000</v>
      </c>
    </row>
    <row r="570" spans="1:2" x14ac:dyDescent="0.2">
      <c r="A570" s="10">
        <v>38899</v>
      </c>
      <c r="B570" s="12">
        <v>6853000000000</v>
      </c>
    </row>
    <row r="571" spans="1:2" x14ac:dyDescent="0.2">
      <c r="A571" s="10">
        <v>38930</v>
      </c>
      <c r="B571" s="12">
        <v>6883300000000</v>
      </c>
    </row>
    <row r="572" spans="1:2" x14ac:dyDescent="0.2">
      <c r="A572" s="10">
        <v>38961</v>
      </c>
      <c r="B572" s="12">
        <v>6910100000000</v>
      </c>
    </row>
    <row r="573" spans="1:2" x14ac:dyDescent="0.2">
      <c r="A573" s="10">
        <v>38991</v>
      </c>
      <c r="B573" s="12">
        <v>6959000000000</v>
      </c>
    </row>
    <row r="574" spans="1:2" x14ac:dyDescent="0.2">
      <c r="A574" s="10">
        <v>39022</v>
      </c>
      <c r="B574" s="12">
        <v>6994200000000</v>
      </c>
    </row>
    <row r="575" spans="1:2" x14ac:dyDescent="0.2">
      <c r="A575" s="10">
        <v>39052</v>
      </c>
      <c r="B575" s="12">
        <v>7037500000000</v>
      </c>
    </row>
    <row r="576" spans="1:2" x14ac:dyDescent="0.2">
      <c r="A576" s="10">
        <v>39083</v>
      </c>
      <c r="B576" s="12">
        <v>7075700000000</v>
      </c>
    </row>
    <row r="577" spans="1:2" x14ac:dyDescent="0.2">
      <c r="A577" s="10">
        <v>39114</v>
      </c>
      <c r="B577" s="12">
        <v>7091800000000</v>
      </c>
    </row>
    <row r="578" spans="1:2" x14ac:dyDescent="0.2">
      <c r="A578" s="10">
        <v>39142</v>
      </c>
      <c r="B578" s="12">
        <v>7126500000000</v>
      </c>
    </row>
    <row r="579" spans="1:2" x14ac:dyDescent="0.2">
      <c r="A579" s="10">
        <v>39173</v>
      </c>
      <c r="B579" s="12">
        <v>7198200000000</v>
      </c>
    </row>
    <row r="580" spans="1:2" x14ac:dyDescent="0.2">
      <c r="A580" s="10">
        <v>39203</v>
      </c>
      <c r="B580" s="12">
        <v>7212600000000</v>
      </c>
    </row>
    <row r="581" spans="1:2" x14ac:dyDescent="0.2">
      <c r="A581" s="10">
        <v>39234</v>
      </c>
      <c r="B581" s="12">
        <v>7245300000000</v>
      </c>
    </row>
    <row r="582" spans="1:2" x14ac:dyDescent="0.2">
      <c r="A582" s="10">
        <v>39264</v>
      </c>
      <c r="B582" s="12">
        <v>7274900000000</v>
      </c>
    </row>
    <row r="583" spans="1:2" x14ac:dyDescent="0.2">
      <c r="A583" s="10">
        <v>39295</v>
      </c>
      <c r="B583" s="12">
        <v>7350700000000</v>
      </c>
    </row>
    <row r="584" spans="1:2" x14ac:dyDescent="0.2">
      <c r="A584" s="10">
        <v>39326</v>
      </c>
      <c r="B584" s="12">
        <v>7368500000000</v>
      </c>
    </row>
    <row r="585" spans="1:2" x14ac:dyDescent="0.2">
      <c r="A585" s="10">
        <v>39356</v>
      </c>
      <c r="B585" s="12">
        <v>7381800000000</v>
      </c>
    </row>
    <row r="586" spans="1:2" x14ac:dyDescent="0.2">
      <c r="A586" s="10">
        <v>39387</v>
      </c>
      <c r="B586" s="12">
        <v>7407300000000</v>
      </c>
    </row>
    <row r="587" spans="1:2" x14ac:dyDescent="0.2">
      <c r="A587" s="10">
        <v>39417</v>
      </c>
      <c r="B587" s="12">
        <v>7438400000000</v>
      </c>
    </row>
    <row r="588" spans="1:2" x14ac:dyDescent="0.2">
      <c r="A588" s="10">
        <v>39448</v>
      </c>
      <c r="B588" s="12">
        <v>7472500000000</v>
      </c>
    </row>
    <row r="589" spans="1:2" x14ac:dyDescent="0.2">
      <c r="A589" s="10">
        <v>39479</v>
      </c>
      <c r="B589" s="12">
        <v>7557700000000</v>
      </c>
    </row>
    <row r="590" spans="1:2" x14ac:dyDescent="0.2">
      <c r="A590" s="10">
        <v>39508</v>
      </c>
      <c r="B590" s="12">
        <v>7625700000000</v>
      </c>
    </row>
    <row r="591" spans="1:2" x14ac:dyDescent="0.2">
      <c r="A591" s="10">
        <v>39539</v>
      </c>
      <c r="B591" s="12">
        <v>7668900000000</v>
      </c>
    </row>
    <row r="592" spans="1:2" x14ac:dyDescent="0.2">
      <c r="A592" s="10">
        <v>39569</v>
      </c>
      <c r="B592" s="12">
        <v>7680400000000</v>
      </c>
    </row>
    <row r="593" spans="1:2" x14ac:dyDescent="0.2">
      <c r="A593" s="10">
        <v>39600</v>
      </c>
      <c r="B593" s="12">
        <v>7696700000000</v>
      </c>
    </row>
    <row r="594" spans="1:2" x14ac:dyDescent="0.2">
      <c r="A594" s="10">
        <v>39630</v>
      </c>
      <c r="B594" s="12">
        <v>7741100000000</v>
      </c>
    </row>
    <row r="595" spans="1:2" x14ac:dyDescent="0.2">
      <c r="A595" s="10">
        <v>39661</v>
      </c>
      <c r="B595" s="12">
        <v>7754600000000</v>
      </c>
    </row>
    <row r="596" spans="1:2" x14ac:dyDescent="0.2">
      <c r="A596" s="10">
        <v>39692</v>
      </c>
      <c r="B596" s="12">
        <v>7822900000000</v>
      </c>
    </row>
    <row r="597" spans="1:2" x14ac:dyDescent="0.2">
      <c r="A597" s="10">
        <v>39722</v>
      </c>
      <c r="B597" s="12">
        <v>7930700000000</v>
      </c>
    </row>
    <row r="598" spans="1:2" x14ac:dyDescent="0.2">
      <c r="A598" s="10">
        <v>39753</v>
      </c>
      <c r="B598" s="12">
        <v>7982100000000</v>
      </c>
    </row>
    <row r="599" spans="1:2" x14ac:dyDescent="0.2">
      <c r="A599" s="10">
        <v>39783</v>
      </c>
      <c r="B599" s="12">
        <v>8159800000000</v>
      </c>
    </row>
    <row r="600" spans="1:2" x14ac:dyDescent="0.2">
      <c r="A600" s="10">
        <v>39814</v>
      </c>
      <c r="B600" s="12">
        <v>8241900000000</v>
      </c>
    </row>
    <row r="601" spans="1:2" x14ac:dyDescent="0.2">
      <c r="A601" s="10">
        <v>39845</v>
      </c>
      <c r="B601" s="12">
        <v>8272600000000</v>
      </c>
    </row>
    <row r="602" spans="1:2" x14ac:dyDescent="0.2">
      <c r="A602" s="10">
        <v>39873</v>
      </c>
      <c r="B602" s="12">
        <v>8340700000000.001</v>
      </c>
    </row>
    <row r="603" spans="1:2" x14ac:dyDescent="0.2">
      <c r="A603" s="10">
        <v>39904</v>
      </c>
      <c r="B603" s="12">
        <v>8344700000000.001</v>
      </c>
    </row>
    <row r="604" spans="1:2" x14ac:dyDescent="0.2">
      <c r="A604" s="10">
        <v>39934</v>
      </c>
      <c r="B604" s="12">
        <v>8401100000000</v>
      </c>
    </row>
    <row r="605" spans="1:2" x14ac:dyDescent="0.2">
      <c r="A605" s="10">
        <v>39965</v>
      </c>
      <c r="B605" s="12">
        <v>8408299999999.999</v>
      </c>
    </row>
    <row r="606" spans="1:2" x14ac:dyDescent="0.2">
      <c r="A606" s="10">
        <v>39995</v>
      </c>
      <c r="B606" s="12">
        <v>8409799999999.999</v>
      </c>
    </row>
    <row r="607" spans="1:2" x14ac:dyDescent="0.2">
      <c r="A607" s="10">
        <v>40026</v>
      </c>
      <c r="B607" s="12">
        <v>8407200000000.001</v>
      </c>
    </row>
    <row r="608" spans="1:2" x14ac:dyDescent="0.2">
      <c r="A608" s="10">
        <v>40057</v>
      </c>
      <c r="B608" s="12">
        <v>8402700000000.001</v>
      </c>
    </row>
    <row r="609" spans="1:2" x14ac:dyDescent="0.2">
      <c r="A609" s="10">
        <v>40087</v>
      </c>
      <c r="B609" s="12">
        <v>8432200000000.001</v>
      </c>
    </row>
    <row r="610" spans="1:2" x14ac:dyDescent="0.2">
      <c r="A610" s="10">
        <v>40118</v>
      </c>
      <c r="B610" s="12">
        <v>8465299999999.999</v>
      </c>
    </row>
    <row r="611" spans="1:2" x14ac:dyDescent="0.2">
      <c r="A611" s="10">
        <v>40148</v>
      </c>
      <c r="B611" s="12">
        <v>8463299999999.999</v>
      </c>
    </row>
    <row r="612" spans="1:2" x14ac:dyDescent="0.2">
      <c r="A612" s="10">
        <v>40179</v>
      </c>
      <c r="B612" s="12">
        <v>8427299999999.999</v>
      </c>
    </row>
    <row r="613" spans="1:2" x14ac:dyDescent="0.2">
      <c r="A613" s="10">
        <v>40210</v>
      </c>
      <c r="B613" s="12">
        <v>8478799999999.999</v>
      </c>
    </row>
    <row r="614" spans="1:2" x14ac:dyDescent="0.2">
      <c r="A614" s="10">
        <v>40238</v>
      </c>
      <c r="B614" s="12">
        <v>8478700000000.001</v>
      </c>
    </row>
    <row r="615" spans="1:2" x14ac:dyDescent="0.2">
      <c r="A615" s="10">
        <v>40269</v>
      </c>
      <c r="B615" s="12">
        <v>8510799999999.999</v>
      </c>
    </row>
    <row r="616" spans="1:2" x14ac:dyDescent="0.2">
      <c r="A616" s="10">
        <v>40299</v>
      </c>
      <c r="B616" s="12">
        <v>8563299999999.999</v>
      </c>
    </row>
    <row r="617" spans="1:2" x14ac:dyDescent="0.2">
      <c r="A617" s="10">
        <v>40330</v>
      </c>
      <c r="B617" s="12">
        <v>8577799999999.999</v>
      </c>
    </row>
    <row r="618" spans="1:2" x14ac:dyDescent="0.2">
      <c r="A618" s="10">
        <v>40360</v>
      </c>
      <c r="B618" s="12">
        <v>8582700000000.001</v>
      </c>
    </row>
    <row r="619" spans="1:2" x14ac:dyDescent="0.2">
      <c r="A619" s="10">
        <v>40391</v>
      </c>
      <c r="B619" s="12">
        <v>8629500000000</v>
      </c>
    </row>
    <row r="620" spans="1:2" x14ac:dyDescent="0.2">
      <c r="A620" s="10">
        <v>40422</v>
      </c>
      <c r="B620" s="12">
        <v>8654500000000</v>
      </c>
    </row>
    <row r="621" spans="1:2" x14ac:dyDescent="0.2">
      <c r="A621" s="10">
        <v>40452</v>
      </c>
      <c r="B621" s="12">
        <v>8706200000000.001</v>
      </c>
    </row>
    <row r="622" spans="1:2" x14ac:dyDescent="0.2">
      <c r="A622" s="10">
        <v>40483</v>
      </c>
      <c r="B622" s="12">
        <v>8733500000000</v>
      </c>
    </row>
    <row r="623" spans="1:2" x14ac:dyDescent="0.2">
      <c r="A623" s="10">
        <v>40513</v>
      </c>
      <c r="B623" s="12">
        <v>8769200000000.001</v>
      </c>
    </row>
    <row r="624" spans="1:2" x14ac:dyDescent="0.2">
      <c r="A624" s="10">
        <v>40544</v>
      </c>
      <c r="B624" s="12">
        <v>8808700000000</v>
      </c>
    </row>
    <row r="625" spans="1:2" x14ac:dyDescent="0.2">
      <c r="A625" s="10">
        <v>40575</v>
      </c>
      <c r="B625" s="12">
        <v>8857300000000</v>
      </c>
    </row>
    <row r="626" spans="1:2" x14ac:dyDescent="0.2">
      <c r="A626" s="10">
        <v>40603</v>
      </c>
      <c r="B626" s="12">
        <v>8905100000000</v>
      </c>
    </row>
    <row r="627" spans="1:2" x14ac:dyDescent="0.2">
      <c r="A627" s="10">
        <v>40634</v>
      </c>
      <c r="B627" s="12">
        <v>8970000000000</v>
      </c>
    </row>
    <row r="628" spans="1:2" x14ac:dyDescent="0.2">
      <c r="A628" s="10">
        <v>40664</v>
      </c>
      <c r="B628" s="12">
        <v>9019100000000</v>
      </c>
    </row>
    <row r="629" spans="1:2" x14ac:dyDescent="0.2">
      <c r="A629" s="10">
        <v>40695</v>
      </c>
      <c r="B629" s="12">
        <v>9098000000000</v>
      </c>
    </row>
    <row r="630" spans="1:2" x14ac:dyDescent="0.2">
      <c r="A630" s="10">
        <v>40725</v>
      </c>
      <c r="B630" s="12">
        <v>9279900000000</v>
      </c>
    </row>
    <row r="631" spans="1:2" x14ac:dyDescent="0.2">
      <c r="A631" s="10">
        <v>40756</v>
      </c>
      <c r="B631" s="12">
        <v>9487800000000</v>
      </c>
    </row>
    <row r="632" spans="1:2" x14ac:dyDescent="0.2">
      <c r="A632" s="10">
        <v>40787</v>
      </c>
      <c r="B632" s="12">
        <v>9505400000000</v>
      </c>
    </row>
    <row r="633" spans="1:2" x14ac:dyDescent="0.2">
      <c r="A633" s="10">
        <v>40817</v>
      </c>
      <c r="B633" s="12">
        <v>9538400000000</v>
      </c>
    </row>
    <row r="634" spans="1:2" x14ac:dyDescent="0.2">
      <c r="A634" s="10">
        <v>40848</v>
      </c>
      <c r="B634" s="12">
        <v>9589000000000</v>
      </c>
    </row>
    <row r="635" spans="1:2" x14ac:dyDescent="0.2">
      <c r="A635" s="10">
        <v>40878</v>
      </c>
      <c r="B635" s="12">
        <v>9632300000000</v>
      </c>
    </row>
    <row r="636" spans="1:2" x14ac:dyDescent="0.2">
      <c r="A636" s="10">
        <v>40909</v>
      </c>
      <c r="B636" s="12">
        <v>9714700000000</v>
      </c>
    </row>
    <row r="637" spans="1:2" x14ac:dyDescent="0.2">
      <c r="A637" s="10">
        <v>40940</v>
      </c>
      <c r="B637" s="12">
        <v>9760700000000</v>
      </c>
    </row>
    <row r="638" spans="1:2" x14ac:dyDescent="0.2">
      <c r="A638" s="10">
        <v>40969</v>
      </c>
      <c r="B638" s="12">
        <v>9808400000000</v>
      </c>
    </row>
    <row r="639" spans="1:2" x14ac:dyDescent="0.2">
      <c r="A639" s="10">
        <v>41000</v>
      </c>
      <c r="B639" s="12">
        <v>9865600000000</v>
      </c>
    </row>
    <row r="640" spans="1:2" x14ac:dyDescent="0.2">
      <c r="A640" s="10">
        <v>41030</v>
      </c>
      <c r="B640" s="12">
        <v>9893700000000</v>
      </c>
    </row>
    <row r="641" spans="1:2" x14ac:dyDescent="0.2">
      <c r="A641" s="10">
        <v>41061</v>
      </c>
      <c r="B641" s="12">
        <v>9957800000000</v>
      </c>
    </row>
    <row r="642" spans="1:2" x14ac:dyDescent="0.2">
      <c r="A642" s="10">
        <v>41091</v>
      </c>
      <c r="B642" s="12">
        <v>10024800000000</v>
      </c>
    </row>
    <row r="643" spans="1:2" x14ac:dyDescent="0.2">
      <c r="A643" s="10">
        <v>41122</v>
      </c>
      <c r="B643" s="12">
        <v>10091400000000</v>
      </c>
    </row>
    <row r="644" spans="1:2" x14ac:dyDescent="0.2">
      <c r="A644" s="10">
        <v>41153</v>
      </c>
      <c r="B644" s="12">
        <v>10166300000000</v>
      </c>
    </row>
    <row r="645" spans="1:2" x14ac:dyDescent="0.2">
      <c r="A645" s="10">
        <v>41183</v>
      </c>
      <c r="B645" s="12">
        <v>10224300000000</v>
      </c>
    </row>
    <row r="646" spans="1:2" x14ac:dyDescent="0.2">
      <c r="A646" s="10">
        <v>41214</v>
      </c>
      <c r="B646" s="12">
        <v>10298100000000</v>
      </c>
    </row>
    <row r="647" spans="1:2" x14ac:dyDescent="0.2">
      <c r="A647" s="10">
        <v>41244</v>
      </c>
      <c r="B647" s="12">
        <v>10428100000000</v>
      </c>
    </row>
    <row r="648" spans="1:2" x14ac:dyDescent="0.2">
      <c r="A648" s="10">
        <v>41275</v>
      </c>
      <c r="B648" s="12">
        <v>10456300000000</v>
      </c>
    </row>
    <row r="649" spans="1:2" x14ac:dyDescent="0.2">
      <c r="A649" s="10">
        <v>41306</v>
      </c>
      <c r="B649" s="12">
        <v>10456000000000</v>
      </c>
    </row>
    <row r="650" spans="1:2" x14ac:dyDescent="0.2">
      <c r="A650" s="10">
        <v>41334</v>
      </c>
      <c r="B650" s="12">
        <v>10529700000000</v>
      </c>
    </row>
    <row r="651" spans="1:2" x14ac:dyDescent="0.2">
      <c r="A651" s="10">
        <v>41365</v>
      </c>
      <c r="B651" s="12">
        <v>10566800000000</v>
      </c>
    </row>
    <row r="652" spans="1:2" x14ac:dyDescent="0.2">
      <c r="A652" s="10">
        <v>41395</v>
      </c>
      <c r="B652" s="12">
        <v>10600500000000</v>
      </c>
    </row>
    <row r="653" spans="1:2" x14ac:dyDescent="0.2">
      <c r="A653" s="10">
        <v>41426</v>
      </c>
      <c r="B653" s="12">
        <v>10650800000000</v>
      </c>
    </row>
    <row r="654" spans="1:2" x14ac:dyDescent="0.2">
      <c r="A654" s="10">
        <v>41456</v>
      </c>
      <c r="B654" s="12">
        <v>10702100000000</v>
      </c>
    </row>
    <row r="655" spans="1:2" x14ac:dyDescent="0.2">
      <c r="A655" s="10">
        <v>41487</v>
      </c>
      <c r="B655" s="12">
        <v>10756500000000</v>
      </c>
    </row>
    <row r="656" spans="1:2" x14ac:dyDescent="0.2">
      <c r="A656" s="10">
        <v>41518</v>
      </c>
      <c r="B656" s="12">
        <v>10803400000000</v>
      </c>
    </row>
    <row r="657" spans="1:2" x14ac:dyDescent="0.2">
      <c r="A657" s="10">
        <v>41548</v>
      </c>
      <c r="B657" s="12">
        <v>10906800000000</v>
      </c>
    </row>
    <row r="658" spans="1:2" x14ac:dyDescent="0.2">
      <c r="A658" s="10">
        <v>41579</v>
      </c>
      <c r="B658" s="12">
        <v>10930300000000</v>
      </c>
    </row>
    <row r="659" spans="1:2" x14ac:dyDescent="0.2">
      <c r="A659" s="10">
        <v>41609</v>
      </c>
      <c r="B659" s="12">
        <v>10995700000000</v>
      </c>
    </row>
    <row r="660" spans="1:2" x14ac:dyDescent="0.2">
      <c r="A660" s="10">
        <v>41640</v>
      </c>
      <c r="B660" s="12">
        <v>11048600000000</v>
      </c>
    </row>
    <row r="661" spans="1:2" x14ac:dyDescent="0.2">
      <c r="A661" s="10">
        <v>41671</v>
      </c>
      <c r="B661" s="12">
        <v>11131600000000</v>
      </c>
    </row>
    <row r="662" spans="1:2" x14ac:dyDescent="0.2">
      <c r="A662" s="10">
        <v>41699</v>
      </c>
      <c r="B662" s="12">
        <v>11175600000000</v>
      </c>
    </row>
    <row r="663" spans="1:2" x14ac:dyDescent="0.2">
      <c r="A663" s="10">
        <v>41730</v>
      </c>
      <c r="B663" s="12">
        <v>11232200000000</v>
      </c>
    </row>
    <row r="664" spans="1:2" x14ac:dyDescent="0.2">
      <c r="A664" s="10">
        <v>41760</v>
      </c>
      <c r="B664" s="12">
        <v>11299500000000</v>
      </c>
    </row>
    <row r="665" spans="1:2" x14ac:dyDescent="0.2">
      <c r="A665" s="10">
        <v>41791</v>
      </c>
      <c r="B665" s="12">
        <v>11348800000000</v>
      </c>
    </row>
    <row r="666" spans="1:2" x14ac:dyDescent="0.2">
      <c r="A666" s="10">
        <v>41821</v>
      </c>
      <c r="B666" s="12">
        <v>11408800000000</v>
      </c>
    </row>
    <row r="667" spans="1:2" x14ac:dyDescent="0.2">
      <c r="A667" s="10">
        <v>41852</v>
      </c>
      <c r="B667" s="12">
        <v>11436500000000</v>
      </c>
    </row>
    <row r="668" spans="1:2" x14ac:dyDescent="0.2">
      <c r="A668" s="10">
        <v>41883</v>
      </c>
      <c r="B668" s="12">
        <v>11467900000000</v>
      </c>
    </row>
    <row r="669" spans="1:2" x14ac:dyDescent="0.2">
      <c r="A669" s="10">
        <v>41913</v>
      </c>
      <c r="B669" s="12">
        <v>11512800000000</v>
      </c>
    </row>
    <row r="670" spans="1:2" x14ac:dyDescent="0.2">
      <c r="A670" s="10">
        <v>41944</v>
      </c>
      <c r="B670" s="12">
        <v>11568600000000</v>
      </c>
    </row>
    <row r="671" spans="1:2" x14ac:dyDescent="0.2">
      <c r="A671" s="10">
        <v>41974</v>
      </c>
      <c r="B671" s="12">
        <v>11649200000000</v>
      </c>
    </row>
    <row r="672" spans="1:2" x14ac:dyDescent="0.2">
      <c r="A672" s="10">
        <v>42005</v>
      </c>
      <c r="B672" s="12">
        <v>11714800000000</v>
      </c>
    </row>
    <row r="673" spans="1:2" x14ac:dyDescent="0.2">
      <c r="A673" s="10">
        <v>42036</v>
      </c>
      <c r="B673" s="12">
        <v>11832500000000</v>
      </c>
    </row>
    <row r="674" spans="1:2" x14ac:dyDescent="0.2">
      <c r="A674" s="10">
        <v>42064</v>
      </c>
      <c r="B674" s="12">
        <v>11854400000000</v>
      </c>
    </row>
    <row r="675" spans="1:2" x14ac:dyDescent="0.2">
      <c r="A675" s="10">
        <v>42095</v>
      </c>
      <c r="B675" s="12">
        <v>11899500000000</v>
      </c>
    </row>
    <row r="676" spans="1:2" x14ac:dyDescent="0.2">
      <c r="A676" s="10">
        <v>42125</v>
      </c>
      <c r="B676" s="12">
        <v>11934100000000</v>
      </c>
    </row>
    <row r="677" spans="1:2" x14ac:dyDescent="0.2">
      <c r="A677" s="10">
        <v>42156</v>
      </c>
      <c r="B677" s="12">
        <v>11978700000000</v>
      </c>
    </row>
    <row r="678" spans="1:2" x14ac:dyDescent="0.2">
      <c r="A678" s="10">
        <v>42186</v>
      </c>
      <c r="B678" s="12">
        <v>12032300000000</v>
      </c>
    </row>
    <row r="679" spans="1:2" x14ac:dyDescent="0.2">
      <c r="A679" s="10">
        <v>42217</v>
      </c>
      <c r="B679" s="12">
        <v>12083300000000</v>
      </c>
    </row>
    <row r="680" spans="1:2" x14ac:dyDescent="0.2">
      <c r="A680" s="10">
        <v>42248</v>
      </c>
      <c r="B680" s="12">
        <v>12136300000000</v>
      </c>
    </row>
    <row r="681" spans="1:2" x14ac:dyDescent="0.2">
      <c r="A681" s="10">
        <v>42278</v>
      </c>
      <c r="B681" s="12">
        <v>12149500000000</v>
      </c>
    </row>
    <row r="682" spans="1:2" x14ac:dyDescent="0.2">
      <c r="A682" s="10">
        <v>42309</v>
      </c>
      <c r="B682" s="12">
        <v>12251700000000</v>
      </c>
    </row>
    <row r="683" spans="1:2" x14ac:dyDescent="0.2">
      <c r="A683" s="10">
        <v>42339</v>
      </c>
      <c r="B683" s="12">
        <v>12311900000000</v>
      </c>
    </row>
    <row r="684" spans="1:2" x14ac:dyDescent="0.2">
      <c r="A684" s="10">
        <v>42370</v>
      </c>
      <c r="B684" s="12">
        <v>12442000000000</v>
      </c>
    </row>
    <row r="685" spans="1:2" x14ac:dyDescent="0.2">
      <c r="A685" s="10">
        <v>42401</v>
      </c>
      <c r="B685" s="12">
        <v>12510400000000</v>
      </c>
    </row>
    <row r="686" spans="1:2" x14ac:dyDescent="0.2">
      <c r="A686" s="10">
        <v>42430</v>
      </c>
      <c r="B686" s="12">
        <v>12582300000000</v>
      </c>
    </row>
    <row r="687" spans="1:2" x14ac:dyDescent="0.2">
      <c r="A687" s="10">
        <v>42461</v>
      </c>
      <c r="B687" s="12">
        <v>12668100000000</v>
      </c>
    </row>
    <row r="688" spans="1:2" x14ac:dyDescent="0.2">
      <c r="A688" s="10">
        <v>42491</v>
      </c>
      <c r="B688" s="12">
        <v>12742000000000</v>
      </c>
    </row>
    <row r="689" spans="1:2" x14ac:dyDescent="0.2">
      <c r="A689" s="10">
        <v>42522</v>
      </c>
      <c r="B689" s="12">
        <v>12811100000000</v>
      </c>
    </row>
    <row r="690" spans="1:2" x14ac:dyDescent="0.2">
      <c r="A690" s="10">
        <v>42552</v>
      </c>
      <c r="B690" s="12">
        <v>12872200000000</v>
      </c>
    </row>
    <row r="691" spans="1:2" x14ac:dyDescent="0.2">
      <c r="A691" s="10">
        <v>42583</v>
      </c>
      <c r="B691" s="12">
        <v>12955400000000</v>
      </c>
    </row>
    <row r="692" spans="1:2" x14ac:dyDescent="0.2">
      <c r="A692" s="10">
        <v>42614</v>
      </c>
      <c r="B692" s="12">
        <v>13015600000000</v>
      </c>
    </row>
    <row r="693" spans="1:2" x14ac:dyDescent="0.2">
      <c r="A693" s="10">
        <v>42644</v>
      </c>
      <c r="B693" s="12">
        <v>13070600000000</v>
      </c>
    </row>
    <row r="694" spans="1:2" x14ac:dyDescent="0.2">
      <c r="A694" s="10">
        <v>42675</v>
      </c>
      <c r="B694" s="12">
        <v>13147900000000</v>
      </c>
    </row>
    <row r="695" spans="1:2" x14ac:dyDescent="0.2">
      <c r="A695" s="10">
        <v>42705</v>
      </c>
      <c r="B695" s="12">
        <v>13185100000000</v>
      </c>
    </row>
    <row r="696" spans="1:2" x14ac:dyDescent="0.2">
      <c r="A696" s="10">
        <v>42736</v>
      </c>
      <c r="B696" s="12">
        <v>13268300000000</v>
      </c>
    </row>
    <row r="697" spans="1:2" x14ac:dyDescent="0.2">
      <c r="A697" s="10">
        <v>42767</v>
      </c>
      <c r="B697" s="12">
        <v>13311200000000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workbookViewId="0">
      <selection activeCell="E10" sqref="E10"/>
    </sheetView>
  </sheetViews>
  <sheetFormatPr defaultRowHeight="15" x14ac:dyDescent="0.25"/>
  <cols>
    <col min="1" max="1" width="9.7109375" style="13" bestFit="1" customWidth="1"/>
  </cols>
  <sheetData>
    <row r="1" spans="1:4" x14ac:dyDescent="0.25">
      <c r="C1" t="s">
        <v>594</v>
      </c>
    </row>
    <row r="2" spans="1:4" x14ac:dyDescent="0.25">
      <c r="D2" t="s">
        <v>593</v>
      </c>
    </row>
    <row r="3" spans="1:4" x14ac:dyDescent="0.25">
      <c r="D3" t="s">
        <v>592</v>
      </c>
    </row>
    <row r="4" spans="1:4" x14ac:dyDescent="0.25">
      <c r="C4" t="s">
        <v>585</v>
      </c>
      <c r="D4" t="s">
        <v>584</v>
      </c>
    </row>
    <row r="5" spans="1:4" x14ac:dyDescent="0.25">
      <c r="C5" t="s">
        <v>583</v>
      </c>
      <c r="D5" t="s">
        <v>591</v>
      </c>
    </row>
    <row r="6" spans="1:4" x14ac:dyDescent="0.25">
      <c r="A6" s="13">
        <v>42767</v>
      </c>
      <c r="B6">
        <f>DATE(LEFT(C6,4)*1,VLOOKUP(LOWER(RIGHT(C6,3)),CA_EU!$K$6:$L$17,2,0),1)</f>
        <v>42767</v>
      </c>
      <c r="C6" t="s">
        <v>580</v>
      </c>
      <c r="D6">
        <v>11471510</v>
      </c>
    </row>
    <row r="7" spans="1:4" x14ac:dyDescent="0.25">
      <c r="A7" s="13">
        <v>42736</v>
      </c>
      <c r="B7">
        <f>DATE(LEFT(C7,4)*1,VLOOKUP(LOWER(RIGHT(C7,3)),CA_EU!$K$6:$L$17,2,0),1)</f>
        <v>42736</v>
      </c>
      <c r="C7" t="s">
        <v>579</v>
      </c>
      <c r="D7">
        <v>11433556</v>
      </c>
    </row>
    <row r="8" spans="1:4" x14ac:dyDescent="0.25">
      <c r="A8" s="13">
        <v>42705</v>
      </c>
      <c r="B8">
        <f>DATE(LEFT(C8,4)*1,VLOOKUP(LOWER(RIGHT(C8,3)),CA_EU!$K$6:$L$17,2,0),1)</f>
        <v>42705</v>
      </c>
      <c r="C8" t="s">
        <v>578</v>
      </c>
      <c r="D8">
        <v>11375240</v>
      </c>
    </row>
    <row r="9" spans="1:4" x14ac:dyDescent="0.25">
      <c r="A9" s="13">
        <v>42675</v>
      </c>
      <c r="B9">
        <f>DATE(LEFT(C9,4)*1,VLOOKUP(LOWER(RIGHT(C9,3)),CA_EU!$K$6:$L$17,2,0),1)</f>
        <v>42675</v>
      </c>
      <c r="C9" t="s">
        <v>577</v>
      </c>
      <c r="D9">
        <v>11344748</v>
      </c>
    </row>
    <row r="10" spans="1:4" x14ac:dyDescent="0.25">
      <c r="A10" s="13">
        <v>42644</v>
      </c>
      <c r="B10">
        <f>DATE(LEFT(C10,4)*1,VLOOKUP(LOWER(RIGHT(C10,3)),CA_EU!$K$6:$L$17,2,0),1)</f>
        <v>42644</v>
      </c>
      <c r="C10" t="s">
        <v>576</v>
      </c>
      <c r="D10">
        <v>11259755</v>
      </c>
    </row>
    <row r="11" spans="1:4" x14ac:dyDescent="0.25">
      <c r="A11" s="13">
        <v>42614</v>
      </c>
      <c r="B11">
        <f>DATE(LEFT(C11,4)*1,VLOOKUP(LOWER(RIGHT(C11,3)),CA_EU!$K$6:$L$17,2,0),1)</f>
        <v>42614</v>
      </c>
      <c r="C11" t="s">
        <v>575</v>
      </c>
      <c r="D11">
        <v>11251341</v>
      </c>
    </row>
    <row r="12" spans="1:4" x14ac:dyDescent="0.25">
      <c r="A12" s="13">
        <v>42583</v>
      </c>
      <c r="B12">
        <f>DATE(LEFT(C12,4)*1,VLOOKUP(LOWER(RIGHT(C12,3)),CA_EU!$K$6:$L$17,2,0),1)</f>
        <v>42583</v>
      </c>
      <c r="C12" t="s">
        <v>574</v>
      </c>
      <c r="D12">
        <v>11212540</v>
      </c>
    </row>
    <row r="13" spans="1:4" x14ac:dyDescent="0.25">
      <c r="A13" s="13">
        <v>42552</v>
      </c>
      <c r="B13">
        <f>DATE(LEFT(C13,4)*1,VLOOKUP(LOWER(RIGHT(C13,3)),CA_EU!$K$6:$L$17,2,0),1)</f>
        <v>42552</v>
      </c>
      <c r="C13" t="s">
        <v>573</v>
      </c>
      <c r="D13">
        <v>11180398</v>
      </c>
    </row>
    <row r="14" spans="1:4" x14ac:dyDescent="0.25">
      <c r="A14" s="13">
        <v>42522</v>
      </c>
      <c r="B14">
        <f>DATE(LEFT(C14,4)*1,VLOOKUP(LOWER(RIGHT(C14,3)),CA_EU!$K$6:$L$17,2,0),1)</f>
        <v>42522</v>
      </c>
      <c r="C14" t="s">
        <v>572</v>
      </c>
      <c r="D14">
        <v>11119422</v>
      </c>
    </row>
    <row r="15" spans="1:4" x14ac:dyDescent="0.25">
      <c r="A15" s="13">
        <v>42491</v>
      </c>
      <c r="B15">
        <f>DATE(LEFT(C15,4)*1,VLOOKUP(LOWER(RIGHT(C15,3)),CA_EU!$K$6:$L$17,2,0),1)</f>
        <v>42491</v>
      </c>
      <c r="C15" t="s">
        <v>571</v>
      </c>
      <c r="D15">
        <v>11068064</v>
      </c>
    </row>
    <row r="16" spans="1:4" x14ac:dyDescent="0.25">
      <c r="A16" s="13">
        <v>42461</v>
      </c>
      <c r="B16">
        <f>DATE(LEFT(C16,4)*1,VLOOKUP(LOWER(RIGHT(C16,3)),CA_EU!$K$6:$L$17,2,0),1)</f>
        <v>42461</v>
      </c>
      <c r="C16" t="s">
        <v>570</v>
      </c>
      <c r="D16">
        <v>11029330</v>
      </c>
    </row>
    <row r="17" spans="1:4" x14ac:dyDescent="0.25">
      <c r="A17" s="13">
        <v>42430</v>
      </c>
      <c r="B17">
        <f>DATE(LEFT(C17,4)*1,VLOOKUP(LOWER(RIGHT(C17,3)),CA_EU!$K$6:$L$17,2,0),1)</f>
        <v>42430</v>
      </c>
      <c r="C17" t="s">
        <v>569</v>
      </c>
      <c r="D17">
        <v>10993104</v>
      </c>
    </row>
    <row r="18" spans="1:4" x14ac:dyDescent="0.25">
      <c r="A18" s="13">
        <v>42401</v>
      </c>
      <c r="B18">
        <f>DATE(LEFT(C18,4)*1,VLOOKUP(LOWER(RIGHT(C18,3)),CA_EU!$K$6:$L$17,2,0),1)</f>
        <v>42401</v>
      </c>
      <c r="C18" t="s">
        <v>568</v>
      </c>
      <c r="D18">
        <v>10958599</v>
      </c>
    </row>
    <row r="19" spans="1:4" x14ac:dyDescent="0.25">
      <c r="A19" s="13">
        <v>42370</v>
      </c>
      <c r="B19">
        <f>DATE(LEFT(C19,4)*1,VLOOKUP(LOWER(RIGHT(C19,3)),CA_EU!$K$6:$L$17,2,0),1)</f>
        <v>42370</v>
      </c>
      <c r="C19" t="s">
        <v>567</v>
      </c>
      <c r="D19">
        <v>10911205</v>
      </c>
    </row>
    <row r="20" spans="1:4" x14ac:dyDescent="0.25">
      <c r="A20" s="13">
        <v>42339</v>
      </c>
      <c r="B20">
        <f>DATE(LEFT(C20,4)*1,VLOOKUP(LOWER(RIGHT(C20,3)),CA_EU!$K$6:$L$17,2,0),1)</f>
        <v>42339</v>
      </c>
      <c r="C20" t="s">
        <v>566</v>
      </c>
      <c r="D20">
        <v>10831052</v>
      </c>
    </row>
    <row r="21" spans="1:4" x14ac:dyDescent="0.25">
      <c r="A21" s="13">
        <v>42309</v>
      </c>
      <c r="B21">
        <f>DATE(LEFT(C21,4)*1,VLOOKUP(LOWER(RIGHT(C21,3)),CA_EU!$K$6:$L$17,2,0),1)</f>
        <v>42309</v>
      </c>
      <c r="C21" t="s">
        <v>565</v>
      </c>
      <c r="D21">
        <v>10834755</v>
      </c>
    </row>
    <row r="22" spans="1:4" x14ac:dyDescent="0.25">
      <c r="A22" s="13">
        <v>42278</v>
      </c>
      <c r="B22">
        <f>DATE(LEFT(C22,4)*1,VLOOKUP(LOWER(RIGHT(C22,3)),CA_EU!$K$6:$L$17,2,0),1)</f>
        <v>42278</v>
      </c>
      <c r="C22" t="s">
        <v>564</v>
      </c>
      <c r="D22">
        <v>10776652</v>
      </c>
    </row>
    <row r="23" spans="1:4" x14ac:dyDescent="0.25">
      <c r="A23" s="13">
        <v>42248</v>
      </c>
      <c r="B23">
        <f>DATE(LEFT(C23,4)*1,VLOOKUP(LOWER(RIGHT(C23,3)),CA_EU!$K$6:$L$17,2,0),1)</f>
        <v>42248</v>
      </c>
      <c r="C23" t="s">
        <v>563</v>
      </c>
      <c r="D23">
        <v>10701872</v>
      </c>
    </row>
    <row r="24" spans="1:4" x14ac:dyDescent="0.25">
      <c r="A24" s="13">
        <v>42217</v>
      </c>
      <c r="B24">
        <f>DATE(LEFT(C24,4)*1,VLOOKUP(LOWER(RIGHT(C24,3)),CA_EU!$K$6:$L$17,2,0),1)</f>
        <v>42217</v>
      </c>
      <c r="C24" t="s">
        <v>562</v>
      </c>
      <c r="D24">
        <v>10663357</v>
      </c>
    </row>
    <row r="25" spans="1:4" x14ac:dyDescent="0.25">
      <c r="A25" s="13">
        <v>42186</v>
      </c>
      <c r="B25">
        <f>DATE(LEFT(C25,4)*1,VLOOKUP(LOWER(RIGHT(C25,3)),CA_EU!$K$6:$L$17,2,0),1)</f>
        <v>42186</v>
      </c>
      <c r="C25" t="s">
        <v>561</v>
      </c>
      <c r="D25">
        <v>10644206</v>
      </c>
    </row>
    <row r="26" spans="1:4" x14ac:dyDescent="0.25">
      <c r="A26" s="13">
        <v>42156</v>
      </c>
      <c r="B26">
        <f>DATE(LEFT(C26,4)*1,VLOOKUP(LOWER(RIGHT(C26,3)),CA_EU!$K$6:$L$17,2,0),1)</f>
        <v>42156</v>
      </c>
      <c r="C26" t="s">
        <v>560</v>
      </c>
      <c r="D26">
        <v>10575843</v>
      </c>
    </row>
    <row r="27" spans="1:4" x14ac:dyDescent="0.25">
      <c r="A27" s="13">
        <v>42125</v>
      </c>
      <c r="B27">
        <f>DATE(LEFT(C27,4)*1,VLOOKUP(LOWER(RIGHT(C27,3)),CA_EU!$K$6:$L$17,2,0),1)</f>
        <v>42125</v>
      </c>
      <c r="C27" t="s">
        <v>559</v>
      </c>
      <c r="D27">
        <v>10555206</v>
      </c>
    </row>
    <row r="28" spans="1:4" x14ac:dyDescent="0.25">
      <c r="A28" s="13">
        <v>42095</v>
      </c>
      <c r="B28">
        <f>DATE(LEFT(C28,4)*1,VLOOKUP(LOWER(RIGHT(C28,3)),CA_EU!$K$6:$L$17,2,0),1)</f>
        <v>42095</v>
      </c>
      <c r="C28" t="s">
        <v>558</v>
      </c>
      <c r="D28">
        <v>10535386</v>
      </c>
    </row>
    <row r="29" spans="1:4" x14ac:dyDescent="0.25">
      <c r="A29" s="13">
        <v>42064</v>
      </c>
      <c r="B29">
        <f>DATE(LEFT(C29,4)*1,VLOOKUP(LOWER(RIGHT(C29,3)),CA_EU!$K$6:$L$17,2,0),1)</f>
        <v>42064</v>
      </c>
      <c r="C29" t="s">
        <v>557</v>
      </c>
      <c r="D29">
        <v>10467968</v>
      </c>
    </row>
    <row r="30" spans="1:4" x14ac:dyDescent="0.25">
      <c r="A30" s="13">
        <v>42036</v>
      </c>
      <c r="B30">
        <f>DATE(LEFT(C30,4)*1,VLOOKUP(LOWER(RIGHT(C30,3)),CA_EU!$K$6:$L$17,2,0),1)</f>
        <v>42036</v>
      </c>
      <c r="C30" t="s">
        <v>556</v>
      </c>
      <c r="D30">
        <v>10427035</v>
      </c>
    </row>
    <row r="31" spans="1:4" x14ac:dyDescent="0.25">
      <c r="A31" s="13">
        <v>42005</v>
      </c>
      <c r="B31">
        <f>DATE(LEFT(C31,4)*1,VLOOKUP(LOWER(RIGHT(C31,3)),CA_EU!$K$6:$L$17,2,0),1)</f>
        <v>42005</v>
      </c>
      <c r="C31" t="s">
        <v>555</v>
      </c>
      <c r="D31">
        <v>10400707</v>
      </c>
    </row>
    <row r="32" spans="1:4" x14ac:dyDescent="0.25">
      <c r="A32" s="13">
        <v>41974</v>
      </c>
      <c r="B32">
        <f>DATE(LEFT(C32,4)*1,VLOOKUP(LOWER(RIGHT(C32,3)),CA_EU!$K$6:$L$17,2,0),1)</f>
        <v>41974</v>
      </c>
      <c r="C32" t="s">
        <v>554</v>
      </c>
      <c r="D32">
        <v>10322103</v>
      </c>
    </row>
    <row r="33" spans="1:4" x14ac:dyDescent="0.25">
      <c r="A33" s="13">
        <v>41944</v>
      </c>
      <c r="B33">
        <f>DATE(LEFT(C33,4)*1,VLOOKUP(LOWER(RIGHT(C33,3)),CA_EU!$K$6:$L$17,2,0),1)</f>
        <v>41944</v>
      </c>
      <c r="C33" t="s">
        <v>553</v>
      </c>
      <c r="D33">
        <v>10194494</v>
      </c>
    </row>
    <row r="34" spans="1:4" x14ac:dyDescent="0.25">
      <c r="A34" s="13">
        <v>41913</v>
      </c>
      <c r="B34">
        <f>DATE(LEFT(C34,4)*1,VLOOKUP(LOWER(RIGHT(C34,3)),CA_EU!$K$6:$L$17,2,0),1)</f>
        <v>41913</v>
      </c>
      <c r="C34" t="s">
        <v>552</v>
      </c>
      <c r="D34">
        <v>10120169</v>
      </c>
    </row>
    <row r="35" spans="1:4" x14ac:dyDescent="0.25">
      <c r="A35" s="13">
        <v>41883</v>
      </c>
      <c r="B35">
        <f>DATE(LEFT(C35,4)*1,VLOOKUP(LOWER(RIGHT(C35,3)),CA_EU!$K$6:$L$17,2,0),1)</f>
        <v>41883</v>
      </c>
      <c r="C35" t="s">
        <v>551</v>
      </c>
      <c r="D35">
        <v>10103007</v>
      </c>
    </row>
    <row r="36" spans="1:4" x14ac:dyDescent="0.25">
      <c r="A36" s="13">
        <v>41852</v>
      </c>
      <c r="B36">
        <f>DATE(LEFT(C36,4)*1,VLOOKUP(LOWER(RIGHT(C36,3)),CA_EU!$K$6:$L$17,2,0),1)</f>
        <v>41852</v>
      </c>
      <c r="C36" t="s">
        <v>550</v>
      </c>
      <c r="D36">
        <v>10059235</v>
      </c>
    </row>
    <row r="37" spans="1:4" x14ac:dyDescent="0.25">
      <c r="A37" s="13">
        <v>41821</v>
      </c>
      <c r="B37">
        <f>DATE(LEFT(C37,4)*1,VLOOKUP(LOWER(RIGHT(C37,3)),CA_EU!$K$6:$L$17,2,0),1)</f>
        <v>41821</v>
      </c>
      <c r="C37" t="s">
        <v>549</v>
      </c>
      <c r="D37">
        <v>10005654</v>
      </c>
    </row>
    <row r="38" spans="1:4" x14ac:dyDescent="0.25">
      <c r="A38" s="13">
        <v>41791</v>
      </c>
      <c r="B38">
        <f>DATE(LEFT(C38,4)*1,VLOOKUP(LOWER(RIGHT(C38,3)),CA_EU!$K$6:$L$17,2,0),1)</f>
        <v>41791</v>
      </c>
      <c r="C38" t="s">
        <v>548</v>
      </c>
      <c r="D38">
        <v>9973711</v>
      </c>
    </row>
    <row r="39" spans="1:4" x14ac:dyDescent="0.25">
      <c r="A39" s="13">
        <v>41760</v>
      </c>
      <c r="B39">
        <f>DATE(LEFT(C39,4)*1,VLOOKUP(LOWER(RIGHT(C39,3)),CA_EU!$K$6:$L$17,2,0),1)</f>
        <v>41760</v>
      </c>
      <c r="C39" t="s">
        <v>547</v>
      </c>
      <c r="D39">
        <v>9936522</v>
      </c>
    </row>
    <row r="40" spans="1:4" x14ac:dyDescent="0.25">
      <c r="A40" s="13">
        <v>41730</v>
      </c>
      <c r="B40">
        <f>DATE(LEFT(C40,4)*1,VLOOKUP(LOWER(RIGHT(C40,3)),CA_EU!$K$6:$L$17,2,0),1)</f>
        <v>41730</v>
      </c>
      <c r="C40" t="s">
        <v>546</v>
      </c>
      <c r="D40">
        <v>9877896</v>
      </c>
    </row>
    <row r="41" spans="1:4" x14ac:dyDescent="0.25">
      <c r="A41" s="13">
        <v>41699</v>
      </c>
      <c r="B41">
        <f>DATE(LEFT(C41,4)*1,VLOOKUP(LOWER(RIGHT(C41,3)),CA_EU!$K$6:$L$17,2,0),1)</f>
        <v>41699</v>
      </c>
      <c r="C41" t="s">
        <v>545</v>
      </c>
      <c r="D41">
        <v>9892410</v>
      </c>
    </row>
    <row r="42" spans="1:4" x14ac:dyDescent="0.25">
      <c r="A42" s="13">
        <v>41671</v>
      </c>
      <c r="B42">
        <f>DATE(LEFT(C42,4)*1,VLOOKUP(LOWER(RIGHT(C42,3)),CA_EU!$K$6:$L$17,2,0),1)</f>
        <v>41671</v>
      </c>
      <c r="C42" t="s">
        <v>544</v>
      </c>
      <c r="D42">
        <v>9888966</v>
      </c>
    </row>
    <row r="43" spans="1:4" x14ac:dyDescent="0.25">
      <c r="A43" s="13">
        <v>41640</v>
      </c>
      <c r="B43">
        <f>DATE(LEFT(C43,4)*1,VLOOKUP(LOWER(RIGHT(C43,3)),CA_EU!$K$6:$L$17,2,0),1)</f>
        <v>41640</v>
      </c>
      <c r="C43" t="s">
        <v>543</v>
      </c>
      <c r="D43">
        <v>9869952</v>
      </c>
    </row>
    <row r="44" spans="1:4" x14ac:dyDescent="0.25">
      <c r="A44" s="13">
        <v>41609</v>
      </c>
      <c r="B44">
        <f>DATE(LEFT(C44,4)*1,VLOOKUP(LOWER(RIGHT(C44,3)),CA_EU!$K$6:$L$17,2,0),1)</f>
        <v>41609</v>
      </c>
      <c r="C44" t="s">
        <v>542</v>
      </c>
      <c r="D44">
        <v>9830378</v>
      </c>
    </row>
    <row r="45" spans="1:4" x14ac:dyDescent="0.25">
      <c r="A45" s="13">
        <v>41579</v>
      </c>
      <c r="B45">
        <f>DATE(LEFT(C45,4)*1,VLOOKUP(LOWER(RIGHT(C45,3)),CA_EU!$K$6:$L$17,2,0),1)</f>
        <v>41579</v>
      </c>
      <c r="C45" t="s">
        <v>541</v>
      </c>
      <c r="D45">
        <v>9891279</v>
      </c>
    </row>
    <row r="46" spans="1:4" x14ac:dyDescent="0.25">
      <c r="A46" s="13">
        <v>41548</v>
      </c>
      <c r="B46">
        <f>DATE(LEFT(C46,4)*1,VLOOKUP(LOWER(RIGHT(C46,3)),CA_EU!$K$6:$L$17,2,0),1)</f>
        <v>41548</v>
      </c>
      <c r="C46" t="s">
        <v>540</v>
      </c>
      <c r="D46">
        <v>9881102</v>
      </c>
    </row>
    <row r="47" spans="1:4" x14ac:dyDescent="0.25">
      <c r="A47" s="13">
        <v>41518</v>
      </c>
      <c r="B47">
        <f>DATE(LEFT(C47,4)*1,VLOOKUP(LOWER(RIGHT(C47,3)),CA_EU!$K$6:$L$17,2,0),1)</f>
        <v>41518</v>
      </c>
      <c r="C47" t="s">
        <v>539</v>
      </c>
      <c r="D47">
        <v>9871434</v>
      </c>
    </row>
    <row r="48" spans="1:4" x14ac:dyDescent="0.25">
      <c r="A48" s="13">
        <v>41487</v>
      </c>
      <c r="B48">
        <f>DATE(LEFT(C48,4)*1,VLOOKUP(LOWER(RIGHT(C48,3)),CA_EU!$K$6:$L$17,2,0),1)</f>
        <v>41487</v>
      </c>
      <c r="C48" t="s">
        <v>538</v>
      </c>
      <c r="D48">
        <v>9877130</v>
      </c>
    </row>
    <row r="49" spans="1:4" x14ac:dyDescent="0.25">
      <c r="A49" s="13">
        <v>41456</v>
      </c>
      <c r="B49">
        <f>DATE(LEFT(C49,4)*1,VLOOKUP(LOWER(RIGHT(C49,3)),CA_EU!$K$6:$L$17,2,0),1)</f>
        <v>41456</v>
      </c>
      <c r="C49" t="s">
        <v>537</v>
      </c>
      <c r="D49">
        <v>9831084</v>
      </c>
    </row>
    <row r="50" spans="1:4" x14ac:dyDescent="0.25">
      <c r="A50" s="13">
        <v>41426</v>
      </c>
      <c r="B50">
        <f>DATE(LEFT(C50,4)*1,VLOOKUP(LOWER(RIGHT(C50,3)),CA_EU!$K$6:$L$17,2,0),1)</f>
        <v>41426</v>
      </c>
      <c r="C50" t="s">
        <v>536</v>
      </c>
      <c r="D50">
        <v>9823241</v>
      </c>
    </row>
    <row r="51" spans="1:4" x14ac:dyDescent="0.25">
      <c r="A51" s="13">
        <v>41395</v>
      </c>
      <c r="B51">
        <f>DATE(LEFT(C51,4)*1,VLOOKUP(LOWER(RIGHT(C51,3)),CA_EU!$K$6:$L$17,2,0),1)</f>
        <v>41395</v>
      </c>
      <c r="C51" t="s">
        <v>535</v>
      </c>
      <c r="D51">
        <v>9826377</v>
      </c>
    </row>
    <row r="52" spans="1:4" x14ac:dyDescent="0.25">
      <c r="A52" s="13">
        <v>41365</v>
      </c>
      <c r="B52">
        <f>DATE(LEFT(C52,4)*1,VLOOKUP(LOWER(RIGHT(C52,3)),CA_EU!$K$6:$L$17,2,0),1)</f>
        <v>41365</v>
      </c>
      <c r="C52" t="s">
        <v>534</v>
      </c>
      <c r="D52">
        <v>9816836</v>
      </c>
    </row>
    <row r="53" spans="1:4" x14ac:dyDescent="0.25">
      <c r="A53" s="13">
        <v>41334</v>
      </c>
      <c r="B53">
        <f>DATE(LEFT(C53,4)*1,VLOOKUP(LOWER(RIGHT(C53,3)),CA_EU!$K$6:$L$17,2,0),1)</f>
        <v>41334</v>
      </c>
      <c r="C53" t="s">
        <v>533</v>
      </c>
      <c r="D53">
        <v>9806408</v>
      </c>
    </row>
    <row r="54" spans="1:4" x14ac:dyDescent="0.25">
      <c r="A54" s="13">
        <v>41306</v>
      </c>
      <c r="B54">
        <f>DATE(LEFT(C54,4)*1,VLOOKUP(LOWER(RIGHT(C54,3)),CA_EU!$K$6:$L$17,2,0),1)</f>
        <v>41306</v>
      </c>
      <c r="C54" t="s">
        <v>532</v>
      </c>
      <c r="D54">
        <v>9786554</v>
      </c>
    </row>
    <row r="55" spans="1:4" x14ac:dyDescent="0.25">
      <c r="A55" s="13">
        <v>41275</v>
      </c>
      <c r="B55">
        <f>DATE(LEFT(C55,4)*1,VLOOKUP(LOWER(RIGHT(C55,3)),CA_EU!$K$6:$L$17,2,0),1)</f>
        <v>41275</v>
      </c>
      <c r="C55" t="s">
        <v>531</v>
      </c>
      <c r="D55">
        <v>9770096</v>
      </c>
    </row>
    <row r="56" spans="1:4" x14ac:dyDescent="0.25">
      <c r="A56" s="13">
        <v>41244</v>
      </c>
      <c r="B56">
        <f>DATE(LEFT(C56,4)*1,VLOOKUP(LOWER(RIGHT(C56,3)),CA_EU!$K$6:$L$17,2,0),1)</f>
        <v>41244</v>
      </c>
      <c r="C56" t="s">
        <v>530</v>
      </c>
      <c r="D56">
        <v>9788448</v>
      </c>
    </row>
    <row r="57" spans="1:4" x14ac:dyDescent="0.25">
      <c r="A57" s="13">
        <v>41214</v>
      </c>
      <c r="B57">
        <f>DATE(LEFT(C57,4)*1,VLOOKUP(LOWER(RIGHT(C57,3)),CA_EU!$K$6:$L$17,2,0),1)</f>
        <v>41214</v>
      </c>
      <c r="C57" t="s">
        <v>529</v>
      </c>
      <c r="D57">
        <v>9778718</v>
      </c>
    </row>
    <row r="58" spans="1:4" x14ac:dyDescent="0.25">
      <c r="A58" s="13">
        <v>41183</v>
      </c>
      <c r="B58">
        <f>DATE(LEFT(C58,4)*1,VLOOKUP(LOWER(RIGHT(C58,3)),CA_EU!$K$6:$L$17,2,0),1)</f>
        <v>41183</v>
      </c>
      <c r="C58" t="s">
        <v>528</v>
      </c>
      <c r="D58">
        <v>9781363</v>
      </c>
    </row>
    <row r="59" spans="1:4" x14ac:dyDescent="0.25">
      <c r="A59" s="13">
        <v>41153</v>
      </c>
      <c r="B59">
        <f>DATE(LEFT(C59,4)*1,VLOOKUP(LOWER(RIGHT(C59,3)),CA_EU!$K$6:$L$17,2,0),1)</f>
        <v>41153</v>
      </c>
      <c r="C59" t="s">
        <v>527</v>
      </c>
      <c r="D59">
        <v>9715473</v>
      </c>
    </row>
    <row r="60" spans="1:4" x14ac:dyDescent="0.25">
      <c r="A60" s="13">
        <v>41122</v>
      </c>
      <c r="B60">
        <f>DATE(LEFT(C60,4)*1,VLOOKUP(LOWER(RIGHT(C60,3)),CA_EU!$K$6:$L$17,2,0),1)</f>
        <v>41122</v>
      </c>
      <c r="C60" t="s">
        <v>526</v>
      </c>
      <c r="D60">
        <v>9691632</v>
      </c>
    </row>
    <row r="61" spans="1:4" x14ac:dyDescent="0.25">
      <c r="A61" s="13">
        <v>41091</v>
      </c>
      <c r="B61">
        <f>DATE(LEFT(C61,4)*1,VLOOKUP(LOWER(RIGHT(C61,3)),CA_EU!$K$6:$L$17,2,0),1)</f>
        <v>41091</v>
      </c>
      <c r="C61" t="s">
        <v>525</v>
      </c>
      <c r="D61">
        <v>9699213</v>
      </c>
    </row>
    <row r="62" spans="1:4" x14ac:dyDescent="0.25">
      <c r="A62" s="13">
        <v>41061</v>
      </c>
      <c r="B62">
        <f>DATE(LEFT(C62,4)*1,VLOOKUP(LOWER(RIGHT(C62,3)),CA_EU!$K$6:$L$17,2,0),1)</f>
        <v>41061</v>
      </c>
      <c r="C62" t="s">
        <v>524</v>
      </c>
      <c r="D62">
        <v>9657702</v>
      </c>
    </row>
    <row r="63" spans="1:4" x14ac:dyDescent="0.25">
      <c r="A63" s="13">
        <v>41030</v>
      </c>
      <c r="B63">
        <f>DATE(LEFT(C63,4)*1,VLOOKUP(LOWER(RIGHT(C63,3)),CA_EU!$K$6:$L$17,2,0),1)</f>
        <v>41030</v>
      </c>
      <c r="C63" t="s">
        <v>523</v>
      </c>
      <c r="D63">
        <v>9621978</v>
      </c>
    </row>
    <row r="64" spans="1:4" x14ac:dyDescent="0.25">
      <c r="A64" s="13">
        <v>41000</v>
      </c>
      <c r="B64">
        <f>DATE(LEFT(C64,4)*1,VLOOKUP(LOWER(RIGHT(C64,3)),CA_EU!$K$6:$L$17,2,0),1)</f>
        <v>41000</v>
      </c>
      <c r="C64" t="s">
        <v>522</v>
      </c>
      <c r="D64">
        <v>9573596</v>
      </c>
    </row>
    <row r="65" spans="1:4" x14ac:dyDescent="0.25">
      <c r="A65" s="13">
        <v>40969</v>
      </c>
      <c r="B65">
        <f>DATE(LEFT(C65,4)*1,VLOOKUP(LOWER(RIGHT(C65,3)),CA_EU!$K$6:$L$17,2,0),1)</f>
        <v>40969</v>
      </c>
      <c r="C65" t="s">
        <v>521</v>
      </c>
      <c r="D65">
        <v>9608579</v>
      </c>
    </row>
    <row r="66" spans="1:4" x14ac:dyDescent="0.25">
      <c r="A66" s="13">
        <v>40940</v>
      </c>
      <c r="B66">
        <f>DATE(LEFT(C66,4)*1,VLOOKUP(LOWER(RIGHT(C66,3)),CA_EU!$K$6:$L$17,2,0),1)</f>
        <v>40940</v>
      </c>
      <c r="C66" t="s">
        <v>520</v>
      </c>
      <c r="D66">
        <v>9541040</v>
      </c>
    </row>
    <row r="67" spans="1:4" x14ac:dyDescent="0.25">
      <c r="A67" s="13">
        <v>40909</v>
      </c>
      <c r="B67">
        <f>DATE(LEFT(C67,4)*1,VLOOKUP(LOWER(RIGHT(C67,3)),CA_EU!$K$6:$L$17,2,0),1)</f>
        <v>40909</v>
      </c>
      <c r="C67" t="s">
        <v>519</v>
      </c>
      <c r="D67">
        <v>9508944</v>
      </c>
    </row>
    <row r="68" spans="1:4" x14ac:dyDescent="0.25">
      <c r="A68" s="13">
        <v>40878</v>
      </c>
      <c r="B68">
        <f>DATE(LEFT(C68,4)*1,VLOOKUP(LOWER(RIGHT(C68,3)),CA_EU!$K$6:$L$17,2,0),1)</f>
        <v>40878</v>
      </c>
      <c r="C68" t="s">
        <v>518</v>
      </c>
      <c r="D68">
        <v>9502518</v>
      </c>
    </row>
    <row r="69" spans="1:4" x14ac:dyDescent="0.25">
      <c r="A69" s="13">
        <v>40848</v>
      </c>
      <c r="B69">
        <f>DATE(LEFT(C69,4)*1,VLOOKUP(LOWER(RIGHT(C69,3)),CA_EU!$K$6:$L$17,2,0),1)</f>
        <v>40848</v>
      </c>
      <c r="C69" t="s">
        <v>517</v>
      </c>
      <c r="D69">
        <v>9476679</v>
      </c>
    </row>
    <row r="70" spans="1:4" x14ac:dyDescent="0.25">
      <c r="A70" s="13">
        <v>40817</v>
      </c>
      <c r="B70">
        <f>DATE(LEFT(C70,4)*1,VLOOKUP(LOWER(RIGHT(C70,3)),CA_EU!$K$6:$L$17,2,0),1)</f>
        <v>40817</v>
      </c>
      <c r="C70" t="s">
        <v>516</v>
      </c>
      <c r="D70">
        <v>9462008</v>
      </c>
    </row>
    <row r="71" spans="1:4" x14ac:dyDescent="0.25">
      <c r="A71" s="13">
        <v>40787</v>
      </c>
      <c r="B71">
        <f>DATE(LEFT(C71,4)*1,VLOOKUP(LOWER(RIGHT(C71,3)),CA_EU!$K$6:$L$17,2,0),1)</f>
        <v>40787</v>
      </c>
      <c r="C71" t="s">
        <v>515</v>
      </c>
      <c r="D71">
        <v>9483153</v>
      </c>
    </row>
    <row r="72" spans="1:4" x14ac:dyDescent="0.25">
      <c r="A72" s="13">
        <v>40756</v>
      </c>
      <c r="B72">
        <f>DATE(LEFT(C72,4)*1,VLOOKUP(LOWER(RIGHT(C72,3)),CA_EU!$K$6:$L$17,2,0),1)</f>
        <v>40756</v>
      </c>
      <c r="C72" t="s">
        <v>514</v>
      </c>
      <c r="D72">
        <v>9461742</v>
      </c>
    </row>
    <row r="73" spans="1:4" x14ac:dyDescent="0.25">
      <c r="A73" s="13">
        <v>40725</v>
      </c>
      <c r="B73">
        <f>DATE(LEFT(C73,4)*1,VLOOKUP(LOWER(RIGHT(C73,3)),CA_EU!$K$6:$L$17,2,0),1)</f>
        <v>40725</v>
      </c>
      <c r="C73" t="s">
        <v>513</v>
      </c>
      <c r="D73">
        <v>9393544</v>
      </c>
    </row>
    <row r="74" spans="1:4" x14ac:dyDescent="0.25">
      <c r="A74" s="13">
        <v>40695</v>
      </c>
      <c r="B74">
        <f>DATE(LEFT(C74,4)*1,VLOOKUP(LOWER(RIGHT(C74,3)),CA_EU!$K$6:$L$17,2,0),1)</f>
        <v>40695</v>
      </c>
      <c r="C74" t="s">
        <v>512</v>
      </c>
      <c r="D74">
        <v>9382879</v>
      </c>
    </row>
    <row r="75" spans="1:4" x14ac:dyDescent="0.25">
      <c r="A75" s="13">
        <v>40664</v>
      </c>
      <c r="B75">
        <f>DATE(LEFT(C75,4)*1,VLOOKUP(LOWER(RIGHT(C75,3)),CA_EU!$K$6:$L$17,2,0),1)</f>
        <v>40664</v>
      </c>
      <c r="C75" t="s">
        <v>511</v>
      </c>
      <c r="D75">
        <v>9361107</v>
      </c>
    </row>
    <row r="76" spans="1:4" x14ac:dyDescent="0.25">
      <c r="A76" s="13">
        <v>40634</v>
      </c>
      <c r="B76">
        <f>DATE(LEFT(C76,4)*1,VLOOKUP(LOWER(RIGHT(C76,3)),CA_EU!$K$6:$L$17,2,0),1)</f>
        <v>40634</v>
      </c>
      <c r="C76" t="s">
        <v>510</v>
      </c>
      <c r="D76">
        <v>9350710</v>
      </c>
    </row>
    <row r="77" spans="1:4" x14ac:dyDescent="0.25">
      <c r="A77" s="13">
        <v>40603</v>
      </c>
      <c r="B77">
        <f>DATE(LEFT(C77,4)*1,VLOOKUP(LOWER(RIGHT(C77,3)),CA_EU!$K$6:$L$17,2,0),1)</f>
        <v>40603</v>
      </c>
      <c r="C77" t="s">
        <v>509</v>
      </c>
      <c r="D77">
        <v>9340717</v>
      </c>
    </row>
    <row r="78" spans="1:4" x14ac:dyDescent="0.25">
      <c r="A78" s="13">
        <v>40575</v>
      </c>
      <c r="B78">
        <f>DATE(LEFT(C78,4)*1,VLOOKUP(LOWER(RIGHT(C78,3)),CA_EU!$K$6:$L$17,2,0),1)</f>
        <v>40575</v>
      </c>
      <c r="C78" t="s">
        <v>508</v>
      </c>
      <c r="D78">
        <v>9334359</v>
      </c>
    </row>
    <row r="79" spans="1:4" x14ac:dyDescent="0.25">
      <c r="A79" s="13">
        <v>40544</v>
      </c>
      <c r="B79">
        <f>DATE(LEFT(C79,4)*1,VLOOKUP(LOWER(RIGHT(C79,3)),CA_EU!$K$6:$L$17,2,0),1)</f>
        <v>40544</v>
      </c>
      <c r="C79" t="s">
        <v>507</v>
      </c>
      <c r="D79">
        <v>9325889</v>
      </c>
    </row>
    <row r="80" spans="1:4" x14ac:dyDescent="0.25">
      <c r="A80" s="13">
        <v>40513</v>
      </c>
      <c r="B80">
        <f>DATE(LEFT(C80,4)*1,VLOOKUP(LOWER(RIGHT(C80,3)),CA_EU!$K$6:$L$17,2,0),1)</f>
        <v>40513</v>
      </c>
      <c r="C80" t="s">
        <v>506</v>
      </c>
      <c r="D80">
        <v>9293497</v>
      </c>
    </row>
    <row r="81" spans="1:4" x14ac:dyDescent="0.25">
      <c r="A81" s="13">
        <v>40483</v>
      </c>
      <c r="B81">
        <f>DATE(LEFT(C81,4)*1,VLOOKUP(LOWER(RIGHT(C81,3)),CA_EU!$K$6:$L$17,2,0),1)</f>
        <v>40483</v>
      </c>
      <c r="C81" t="s">
        <v>505</v>
      </c>
      <c r="D81">
        <v>9294507</v>
      </c>
    </row>
    <row r="82" spans="1:4" x14ac:dyDescent="0.25">
      <c r="A82" s="13">
        <v>40452</v>
      </c>
      <c r="B82">
        <f>DATE(LEFT(C82,4)*1,VLOOKUP(LOWER(RIGHT(C82,3)),CA_EU!$K$6:$L$17,2,0),1)</f>
        <v>40452</v>
      </c>
      <c r="C82" t="s">
        <v>504</v>
      </c>
      <c r="D82">
        <v>9272577</v>
      </c>
    </row>
    <row r="83" spans="1:4" x14ac:dyDescent="0.25">
      <c r="A83" s="13">
        <v>40422</v>
      </c>
      <c r="B83">
        <f>DATE(LEFT(C83,4)*1,VLOOKUP(LOWER(RIGHT(C83,3)),CA_EU!$K$6:$L$17,2,0),1)</f>
        <v>40422</v>
      </c>
      <c r="C83" t="s">
        <v>503</v>
      </c>
      <c r="D83">
        <v>9269404</v>
      </c>
    </row>
    <row r="84" spans="1:4" x14ac:dyDescent="0.25">
      <c r="A84" s="13">
        <v>40391</v>
      </c>
      <c r="B84">
        <f>DATE(LEFT(C84,4)*1,VLOOKUP(LOWER(RIGHT(C84,3)),CA_EU!$K$6:$L$17,2,0),1)</f>
        <v>40391</v>
      </c>
      <c r="C84" t="s">
        <v>502</v>
      </c>
      <c r="D84">
        <v>9270418</v>
      </c>
    </row>
    <row r="85" spans="1:4" x14ac:dyDescent="0.25">
      <c r="A85" s="13">
        <v>40360</v>
      </c>
      <c r="B85">
        <f>DATE(LEFT(C85,4)*1,VLOOKUP(LOWER(RIGHT(C85,3)),CA_EU!$K$6:$L$17,2,0),1)</f>
        <v>40360</v>
      </c>
      <c r="C85" t="s">
        <v>501</v>
      </c>
      <c r="D85">
        <v>9224429</v>
      </c>
    </row>
    <row r="86" spans="1:4" x14ac:dyDescent="0.25">
      <c r="A86" s="13">
        <v>40330</v>
      </c>
      <c r="B86">
        <f>DATE(LEFT(C86,4)*1,VLOOKUP(LOWER(RIGHT(C86,3)),CA_EU!$K$6:$L$17,2,0),1)</f>
        <v>40330</v>
      </c>
      <c r="C86" t="s">
        <v>500</v>
      </c>
      <c r="D86">
        <v>9239252</v>
      </c>
    </row>
    <row r="87" spans="1:4" x14ac:dyDescent="0.25">
      <c r="A87" s="13">
        <v>40299</v>
      </c>
      <c r="B87">
        <f>DATE(LEFT(C87,4)*1,VLOOKUP(LOWER(RIGHT(C87,3)),CA_EU!$K$6:$L$17,2,0),1)</f>
        <v>40299</v>
      </c>
      <c r="C87" t="s">
        <v>499</v>
      </c>
      <c r="D87">
        <v>9387274</v>
      </c>
    </row>
    <row r="88" spans="1:4" x14ac:dyDescent="0.25">
      <c r="A88" s="13">
        <v>40269</v>
      </c>
      <c r="B88">
        <f>DATE(LEFT(C88,4)*1,VLOOKUP(LOWER(RIGHT(C88,3)),CA_EU!$K$6:$L$17,2,0),1)</f>
        <v>40269</v>
      </c>
      <c r="C88" t="s">
        <v>498</v>
      </c>
      <c r="D88">
        <v>9370957</v>
      </c>
    </row>
    <row r="89" spans="1:4" x14ac:dyDescent="0.25">
      <c r="A89" s="13">
        <v>40238</v>
      </c>
      <c r="B89">
        <f>DATE(LEFT(C89,4)*1,VLOOKUP(LOWER(RIGHT(C89,3)),CA_EU!$K$6:$L$17,2,0),1)</f>
        <v>40238</v>
      </c>
      <c r="C89" t="s">
        <v>497</v>
      </c>
      <c r="D89">
        <v>9333280</v>
      </c>
    </row>
    <row r="90" spans="1:4" x14ac:dyDescent="0.25">
      <c r="A90" s="13">
        <v>40210</v>
      </c>
      <c r="B90">
        <f>DATE(LEFT(C90,4)*1,VLOOKUP(LOWER(RIGHT(C90,3)),CA_EU!$K$6:$L$17,2,0),1)</f>
        <v>40210</v>
      </c>
      <c r="C90" t="s">
        <v>496</v>
      </c>
      <c r="D90">
        <v>9328622</v>
      </c>
    </row>
    <row r="91" spans="1:4" x14ac:dyDescent="0.25">
      <c r="A91" s="13">
        <v>40179</v>
      </c>
      <c r="B91">
        <f>DATE(LEFT(C91,4)*1,VLOOKUP(LOWER(RIGHT(C91,3)),CA_EU!$K$6:$L$17,2,0),1)</f>
        <v>40179</v>
      </c>
      <c r="C91" t="s">
        <v>495</v>
      </c>
      <c r="D91">
        <v>9329499</v>
      </c>
    </row>
    <row r="92" spans="1:4" x14ac:dyDescent="0.25">
      <c r="A92" s="13">
        <v>40148</v>
      </c>
      <c r="B92">
        <f>DATE(LEFT(C92,4)*1,VLOOKUP(LOWER(RIGHT(C92,3)),CA_EU!$K$6:$L$17,2,0),1)</f>
        <v>40148</v>
      </c>
      <c r="C92" t="s">
        <v>494</v>
      </c>
      <c r="D92">
        <v>9353505</v>
      </c>
    </row>
    <row r="93" spans="1:4" x14ac:dyDescent="0.25">
      <c r="A93" s="13">
        <v>40118</v>
      </c>
      <c r="B93">
        <f>DATE(LEFT(C93,4)*1,VLOOKUP(LOWER(RIGHT(C93,3)),CA_EU!$K$6:$L$17,2,0),1)</f>
        <v>40118</v>
      </c>
      <c r="C93" t="s">
        <v>493</v>
      </c>
      <c r="D93">
        <v>9356069</v>
      </c>
    </row>
    <row r="94" spans="1:4" x14ac:dyDescent="0.25">
      <c r="A94" s="13">
        <v>40087</v>
      </c>
      <c r="B94">
        <f>DATE(LEFT(C94,4)*1,VLOOKUP(LOWER(RIGHT(C94,3)),CA_EU!$K$6:$L$17,2,0),1)</f>
        <v>40087</v>
      </c>
      <c r="C94" t="s">
        <v>492</v>
      </c>
      <c r="D94">
        <v>9383522</v>
      </c>
    </row>
    <row r="95" spans="1:4" x14ac:dyDescent="0.25">
      <c r="A95" s="13">
        <v>40057</v>
      </c>
      <c r="B95">
        <f>DATE(LEFT(C95,4)*1,VLOOKUP(LOWER(RIGHT(C95,3)),CA_EU!$K$6:$L$17,2,0),1)</f>
        <v>40057</v>
      </c>
      <c r="C95" t="s">
        <v>491</v>
      </c>
      <c r="D95">
        <v>9408689</v>
      </c>
    </row>
    <row r="96" spans="1:4" x14ac:dyDescent="0.25">
      <c r="A96" s="13">
        <v>40026</v>
      </c>
      <c r="B96">
        <f>DATE(LEFT(C96,4)*1,VLOOKUP(LOWER(RIGHT(C96,3)),CA_EU!$K$6:$L$17,2,0),1)</f>
        <v>40026</v>
      </c>
      <c r="C96" t="s">
        <v>490</v>
      </c>
      <c r="D96">
        <v>9391420</v>
      </c>
    </row>
    <row r="97" spans="1:4" x14ac:dyDescent="0.25">
      <c r="A97" s="13">
        <v>39995</v>
      </c>
      <c r="B97">
        <f>DATE(LEFT(C97,4)*1,VLOOKUP(LOWER(RIGHT(C97,3)),CA_EU!$K$6:$L$17,2,0),1)</f>
        <v>39995</v>
      </c>
      <c r="C97" t="s">
        <v>489</v>
      </c>
      <c r="D97">
        <v>9425881</v>
      </c>
    </row>
    <row r="98" spans="1:4" x14ac:dyDescent="0.25">
      <c r="A98" s="13">
        <v>39965</v>
      </c>
      <c r="B98">
        <f>DATE(LEFT(C98,4)*1,VLOOKUP(LOWER(RIGHT(C98,3)),CA_EU!$K$6:$L$17,2,0),1)</f>
        <v>39965</v>
      </c>
      <c r="C98" t="s">
        <v>488</v>
      </c>
      <c r="D98">
        <v>9425954</v>
      </c>
    </row>
    <row r="99" spans="1:4" x14ac:dyDescent="0.25">
      <c r="A99" s="13">
        <v>39934</v>
      </c>
      <c r="B99">
        <f>DATE(LEFT(C99,4)*1,VLOOKUP(LOWER(RIGHT(C99,3)),CA_EU!$K$6:$L$17,2,0),1)</f>
        <v>39934</v>
      </c>
      <c r="C99" t="s">
        <v>487</v>
      </c>
      <c r="D99">
        <v>9413695</v>
      </c>
    </row>
    <row r="100" spans="1:4" x14ac:dyDescent="0.25">
      <c r="A100" s="13">
        <v>39904</v>
      </c>
      <c r="B100">
        <f>DATE(LEFT(C100,4)*1,VLOOKUP(LOWER(RIGHT(C100,3)),CA_EU!$K$6:$L$17,2,0),1)</f>
        <v>39904</v>
      </c>
      <c r="C100" t="s">
        <v>486</v>
      </c>
      <c r="D100">
        <v>9455210</v>
      </c>
    </row>
    <row r="101" spans="1:4" x14ac:dyDescent="0.25">
      <c r="A101" s="13">
        <v>39873</v>
      </c>
      <c r="B101">
        <f>DATE(LEFT(C101,4)*1,VLOOKUP(LOWER(RIGHT(C101,3)),CA_EU!$K$6:$L$17,2,0),1)</f>
        <v>39873</v>
      </c>
      <c r="C101" t="s">
        <v>485</v>
      </c>
      <c r="D101">
        <v>9408628</v>
      </c>
    </row>
    <row r="102" spans="1:4" x14ac:dyDescent="0.25">
      <c r="A102" s="13">
        <v>39845</v>
      </c>
      <c r="B102">
        <f>DATE(LEFT(C102,4)*1,VLOOKUP(LOWER(RIGHT(C102,3)),CA_EU!$K$6:$L$17,2,0),1)</f>
        <v>39845</v>
      </c>
      <c r="C102" t="s">
        <v>484</v>
      </c>
      <c r="D102">
        <v>9438431</v>
      </c>
    </row>
    <row r="103" spans="1:4" x14ac:dyDescent="0.25">
      <c r="A103" s="13">
        <v>39814</v>
      </c>
      <c r="B103">
        <f>DATE(LEFT(C103,4)*1,VLOOKUP(LOWER(RIGHT(C103,3)),CA_EU!$K$6:$L$17,2,0),1)</f>
        <v>39814</v>
      </c>
      <c r="C103" t="s">
        <v>483</v>
      </c>
      <c r="D103">
        <v>9401593</v>
      </c>
    </row>
    <row r="104" spans="1:4" x14ac:dyDescent="0.25">
      <c r="A104" s="13">
        <v>39783</v>
      </c>
      <c r="B104">
        <f>DATE(LEFT(C104,4)*1,VLOOKUP(LOWER(RIGHT(C104,3)),CA_EU!$K$6:$L$17,2,0),1)</f>
        <v>39783</v>
      </c>
      <c r="C104" t="s">
        <v>482</v>
      </c>
      <c r="D104">
        <v>9410176</v>
      </c>
    </row>
    <row r="105" spans="1:4" x14ac:dyDescent="0.25">
      <c r="A105" s="13">
        <v>39753</v>
      </c>
      <c r="B105">
        <f>DATE(LEFT(C105,4)*1,VLOOKUP(LOWER(RIGHT(C105,3)),CA_EU!$K$6:$L$17,2,0),1)</f>
        <v>39753</v>
      </c>
      <c r="C105" t="s">
        <v>481</v>
      </c>
      <c r="D105">
        <v>9378827</v>
      </c>
    </row>
    <row r="106" spans="1:4" x14ac:dyDescent="0.25">
      <c r="A106" s="13">
        <v>39722</v>
      </c>
      <c r="B106">
        <f>DATE(LEFT(C106,4)*1,VLOOKUP(LOWER(RIGHT(C106,3)),CA_EU!$K$6:$L$17,2,0),1)</f>
        <v>39722</v>
      </c>
      <c r="C106" t="s">
        <v>480</v>
      </c>
      <c r="D106">
        <v>9369706</v>
      </c>
    </row>
    <row r="107" spans="1:4" x14ac:dyDescent="0.25">
      <c r="A107" s="13">
        <v>39692</v>
      </c>
      <c r="B107">
        <f>DATE(LEFT(C107,4)*1,VLOOKUP(LOWER(RIGHT(C107,3)),CA_EU!$K$6:$L$17,2,0),1)</f>
        <v>39692</v>
      </c>
      <c r="C107" t="s">
        <v>479</v>
      </c>
      <c r="D107">
        <v>9219889</v>
      </c>
    </row>
    <row r="108" spans="1:4" x14ac:dyDescent="0.25">
      <c r="A108" s="13">
        <v>39661</v>
      </c>
      <c r="B108">
        <f>DATE(LEFT(C108,4)*1,VLOOKUP(LOWER(RIGHT(C108,3)),CA_EU!$K$6:$L$17,2,0),1)</f>
        <v>39661</v>
      </c>
      <c r="C108" t="s">
        <v>478</v>
      </c>
      <c r="D108">
        <v>9140692</v>
      </c>
    </row>
    <row r="109" spans="1:4" x14ac:dyDescent="0.25">
      <c r="A109" s="13">
        <v>39630</v>
      </c>
      <c r="B109">
        <f>DATE(LEFT(C109,4)*1,VLOOKUP(LOWER(RIGHT(C109,3)),CA_EU!$K$6:$L$17,2,0),1)</f>
        <v>39630</v>
      </c>
      <c r="C109" t="s">
        <v>477</v>
      </c>
      <c r="D109">
        <v>9110357</v>
      </c>
    </row>
    <row r="110" spans="1:4" x14ac:dyDescent="0.25">
      <c r="A110" s="13">
        <v>39600</v>
      </c>
      <c r="B110">
        <f>DATE(LEFT(C110,4)*1,VLOOKUP(LOWER(RIGHT(C110,3)),CA_EU!$K$6:$L$17,2,0),1)</f>
        <v>39600</v>
      </c>
      <c r="C110" t="s">
        <v>476</v>
      </c>
      <c r="D110">
        <v>9039959</v>
      </c>
    </row>
    <row r="111" spans="1:4" x14ac:dyDescent="0.25">
      <c r="A111" s="13">
        <v>39569</v>
      </c>
      <c r="B111">
        <f>DATE(LEFT(C111,4)*1,VLOOKUP(LOWER(RIGHT(C111,3)),CA_EU!$K$6:$L$17,2,0),1)</f>
        <v>39569</v>
      </c>
      <c r="C111" t="s">
        <v>475</v>
      </c>
      <c r="D111">
        <v>9009270</v>
      </c>
    </row>
    <row r="112" spans="1:4" x14ac:dyDescent="0.25">
      <c r="A112" s="13">
        <v>39539</v>
      </c>
      <c r="B112">
        <f>DATE(LEFT(C112,4)*1,VLOOKUP(LOWER(RIGHT(C112,3)),CA_EU!$K$6:$L$17,2,0),1)</f>
        <v>39539</v>
      </c>
      <c r="C112" t="s">
        <v>474</v>
      </c>
      <c r="D112">
        <v>8948368</v>
      </c>
    </row>
    <row r="113" spans="1:4" x14ac:dyDescent="0.25">
      <c r="A113" s="13">
        <v>39508</v>
      </c>
      <c r="B113">
        <f>DATE(LEFT(C113,4)*1,VLOOKUP(LOWER(RIGHT(C113,3)),CA_EU!$K$6:$L$17,2,0),1)</f>
        <v>39508</v>
      </c>
      <c r="C113" t="s">
        <v>473</v>
      </c>
      <c r="D113">
        <v>8871545</v>
      </c>
    </row>
    <row r="114" spans="1:4" x14ac:dyDescent="0.25">
      <c r="A114" s="13">
        <v>39479</v>
      </c>
      <c r="B114">
        <f>DATE(LEFT(C114,4)*1,VLOOKUP(LOWER(RIGHT(C114,3)),CA_EU!$K$6:$L$17,2,0),1)</f>
        <v>39479</v>
      </c>
      <c r="C114" t="s">
        <v>472</v>
      </c>
      <c r="D114">
        <v>8846311</v>
      </c>
    </row>
    <row r="115" spans="1:4" x14ac:dyDescent="0.25">
      <c r="A115" s="13">
        <v>39448</v>
      </c>
      <c r="B115">
        <f>DATE(LEFT(C115,4)*1,VLOOKUP(LOWER(RIGHT(C115,3)),CA_EU!$K$6:$L$17,2,0),1)</f>
        <v>39448</v>
      </c>
      <c r="C115" t="s">
        <v>471</v>
      </c>
      <c r="D115">
        <v>8799844</v>
      </c>
    </row>
    <row r="116" spans="1:4" x14ac:dyDescent="0.25">
      <c r="A116" s="13">
        <v>39417</v>
      </c>
      <c r="B116">
        <f>DATE(LEFT(C116,4)*1,VLOOKUP(LOWER(RIGHT(C116,3)),CA_EU!$K$6:$L$17,2,0),1)</f>
        <v>39417</v>
      </c>
      <c r="C116" t="s">
        <v>470</v>
      </c>
      <c r="D116">
        <v>8654982</v>
      </c>
    </row>
    <row r="117" spans="1:4" x14ac:dyDescent="0.25">
      <c r="A117" s="13">
        <v>39387</v>
      </c>
      <c r="B117">
        <f>DATE(LEFT(C117,4)*1,VLOOKUP(LOWER(RIGHT(C117,3)),CA_EU!$K$6:$L$17,2,0),1)</f>
        <v>39387</v>
      </c>
      <c r="C117" t="s">
        <v>469</v>
      </c>
      <c r="D117">
        <v>8622955</v>
      </c>
    </row>
    <row r="118" spans="1:4" x14ac:dyDescent="0.25">
      <c r="A118" s="13">
        <v>39356</v>
      </c>
      <c r="B118">
        <f>DATE(LEFT(C118,4)*1,VLOOKUP(LOWER(RIGHT(C118,3)),CA_EU!$K$6:$L$17,2,0),1)</f>
        <v>39356</v>
      </c>
      <c r="C118" t="s">
        <v>468</v>
      </c>
      <c r="D118">
        <v>8546145</v>
      </c>
    </row>
    <row r="119" spans="1:4" x14ac:dyDescent="0.25">
      <c r="A119" s="13">
        <v>39326</v>
      </c>
      <c r="B119">
        <f>DATE(LEFT(C119,4)*1,VLOOKUP(LOWER(RIGHT(C119,3)),CA_EU!$K$6:$L$17,2,0),1)</f>
        <v>39326</v>
      </c>
      <c r="C119" t="s">
        <v>467</v>
      </c>
      <c r="D119">
        <v>8407618</v>
      </c>
    </row>
    <row r="120" spans="1:4" x14ac:dyDescent="0.25">
      <c r="A120" s="13">
        <v>39295</v>
      </c>
      <c r="B120">
        <f>DATE(LEFT(C120,4)*1,VLOOKUP(LOWER(RIGHT(C120,3)),CA_EU!$K$6:$L$17,2,0),1)</f>
        <v>39295</v>
      </c>
      <c r="C120" t="s">
        <v>466</v>
      </c>
      <c r="D120">
        <v>8340189</v>
      </c>
    </row>
    <row r="121" spans="1:4" x14ac:dyDescent="0.25">
      <c r="A121" s="13">
        <v>39264</v>
      </c>
      <c r="B121">
        <f>DATE(LEFT(C121,4)*1,VLOOKUP(LOWER(RIGHT(C121,3)),CA_EU!$K$6:$L$17,2,0),1)</f>
        <v>39264</v>
      </c>
      <c r="C121" t="s">
        <v>465</v>
      </c>
      <c r="D121">
        <v>8291830</v>
      </c>
    </row>
    <row r="122" spans="1:4" x14ac:dyDescent="0.25">
      <c r="A122" s="13">
        <v>39234</v>
      </c>
      <c r="B122">
        <f>DATE(LEFT(C122,4)*1,VLOOKUP(LOWER(RIGHT(C122,3)),CA_EU!$K$6:$L$17,2,0),1)</f>
        <v>39234</v>
      </c>
      <c r="C122" t="s">
        <v>464</v>
      </c>
      <c r="D122">
        <v>8198358</v>
      </c>
    </row>
    <row r="123" spans="1:4" x14ac:dyDescent="0.25">
      <c r="A123" s="13">
        <v>39203</v>
      </c>
      <c r="B123">
        <f>DATE(LEFT(C123,4)*1,VLOOKUP(LOWER(RIGHT(C123,3)),CA_EU!$K$6:$L$17,2,0),1)</f>
        <v>39203</v>
      </c>
      <c r="C123" t="s">
        <v>463</v>
      </c>
      <c r="D123">
        <v>8133243</v>
      </c>
    </row>
    <row r="124" spans="1:4" x14ac:dyDescent="0.25">
      <c r="A124" s="13">
        <v>39173</v>
      </c>
      <c r="B124">
        <f>DATE(LEFT(C124,4)*1,VLOOKUP(LOWER(RIGHT(C124,3)),CA_EU!$K$6:$L$17,2,0),1)</f>
        <v>39173</v>
      </c>
      <c r="C124" t="s">
        <v>462</v>
      </c>
      <c r="D124">
        <v>8038044</v>
      </c>
    </row>
    <row r="125" spans="1:4" x14ac:dyDescent="0.25">
      <c r="A125" s="13">
        <v>39142</v>
      </c>
      <c r="B125">
        <f>DATE(LEFT(C125,4)*1,VLOOKUP(LOWER(RIGHT(C125,3)),CA_EU!$K$6:$L$17,2,0),1)</f>
        <v>39142</v>
      </c>
      <c r="C125" t="s">
        <v>461</v>
      </c>
      <c r="D125">
        <v>8007480</v>
      </c>
    </row>
    <row r="126" spans="1:4" x14ac:dyDescent="0.25">
      <c r="A126" s="13">
        <v>39114</v>
      </c>
      <c r="B126">
        <f>DATE(LEFT(C126,4)*1,VLOOKUP(LOWER(RIGHT(C126,3)),CA_EU!$K$6:$L$17,2,0),1)</f>
        <v>39114</v>
      </c>
      <c r="C126" t="s">
        <v>460</v>
      </c>
      <c r="D126">
        <v>7897753</v>
      </c>
    </row>
    <row r="127" spans="1:4" x14ac:dyDescent="0.25">
      <c r="A127" s="13">
        <v>39083</v>
      </c>
      <c r="B127">
        <f>DATE(LEFT(C127,4)*1,VLOOKUP(LOWER(RIGHT(C127,3)),CA_EU!$K$6:$L$17,2,0),1)</f>
        <v>39083</v>
      </c>
      <c r="C127" t="s">
        <v>459</v>
      </c>
      <c r="D127">
        <v>7840949</v>
      </c>
    </row>
    <row r="128" spans="1:4" x14ac:dyDescent="0.25">
      <c r="A128" s="13">
        <v>39052</v>
      </c>
      <c r="B128">
        <f>DATE(LEFT(C128,4)*1,VLOOKUP(LOWER(RIGHT(C128,3)),CA_EU!$K$6:$L$17,2,0),1)</f>
        <v>39052</v>
      </c>
      <c r="C128" t="s">
        <v>458</v>
      </c>
      <c r="D128">
        <v>7755283</v>
      </c>
    </row>
    <row r="129" spans="1:4" x14ac:dyDescent="0.25">
      <c r="A129" s="13">
        <v>39022</v>
      </c>
      <c r="B129">
        <f>DATE(LEFT(C129,4)*1,VLOOKUP(LOWER(RIGHT(C129,3)),CA_EU!$K$6:$L$17,2,0),1)</f>
        <v>39022</v>
      </c>
      <c r="C129" t="s">
        <v>457</v>
      </c>
      <c r="D129">
        <v>7652514</v>
      </c>
    </row>
    <row r="130" spans="1:4" x14ac:dyDescent="0.25">
      <c r="A130" s="13">
        <v>38991</v>
      </c>
      <c r="B130">
        <f>DATE(LEFT(C130,4)*1,VLOOKUP(LOWER(RIGHT(C130,3)),CA_EU!$K$6:$L$17,2,0),1)</f>
        <v>38991</v>
      </c>
      <c r="C130" t="s">
        <v>456</v>
      </c>
      <c r="D130">
        <v>7599721</v>
      </c>
    </row>
    <row r="131" spans="1:4" x14ac:dyDescent="0.25">
      <c r="A131" s="13">
        <v>38961</v>
      </c>
      <c r="B131">
        <f>DATE(LEFT(C131,4)*1,VLOOKUP(LOWER(RIGHT(C131,3)),CA_EU!$K$6:$L$17,2,0),1)</f>
        <v>38961</v>
      </c>
      <c r="C131" t="s">
        <v>455</v>
      </c>
      <c r="D131">
        <v>7564204</v>
      </c>
    </row>
    <row r="132" spans="1:4" x14ac:dyDescent="0.25">
      <c r="A132" s="13">
        <v>38930</v>
      </c>
      <c r="B132">
        <f>DATE(LEFT(C132,4)*1,VLOOKUP(LOWER(RIGHT(C132,3)),CA_EU!$K$6:$L$17,2,0),1)</f>
        <v>38930</v>
      </c>
      <c r="C132" t="s">
        <v>454</v>
      </c>
      <c r="D132">
        <v>7477821</v>
      </c>
    </row>
    <row r="133" spans="1:4" x14ac:dyDescent="0.25">
      <c r="A133" s="13">
        <v>38899</v>
      </c>
      <c r="B133">
        <f>DATE(LEFT(C133,4)*1,VLOOKUP(LOWER(RIGHT(C133,3)),CA_EU!$K$6:$L$17,2,0),1)</f>
        <v>38899</v>
      </c>
      <c r="C133" t="s">
        <v>453</v>
      </c>
      <c r="D133">
        <v>7402290</v>
      </c>
    </row>
    <row r="134" spans="1:4" x14ac:dyDescent="0.25">
      <c r="A134" s="13">
        <v>38869</v>
      </c>
      <c r="B134">
        <f>DATE(LEFT(C134,4)*1,VLOOKUP(LOWER(RIGHT(C134,3)),CA_EU!$K$6:$L$17,2,0),1)</f>
        <v>38869</v>
      </c>
      <c r="C134" t="s">
        <v>452</v>
      </c>
      <c r="D134">
        <v>7382500</v>
      </c>
    </row>
    <row r="135" spans="1:4" x14ac:dyDescent="0.25">
      <c r="A135" s="13">
        <v>38838</v>
      </c>
      <c r="B135">
        <f>DATE(LEFT(C135,4)*1,VLOOKUP(LOWER(RIGHT(C135,3)),CA_EU!$K$6:$L$17,2,0),1)</f>
        <v>38838</v>
      </c>
      <c r="C135" t="s">
        <v>451</v>
      </c>
      <c r="D135">
        <v>7349146</v>
      </c>
    </row>
    <row r="136" spans="1:4" x14ac:dyDescent="0.25">
      <c r="A136" s="13">
        <v>38808</v>
      </c>
      <c r="B136">
        <f>DATE(LEFT(C136,4)*1,VLOOKUP(LOWER(RIGHT(C136,3)),CA_EU!$K$6:$L$17,2,0),1)</f>
        <v>38808</v>
      </c>
      <c r="C136" t="s">
        <v>450</v>
      </c>
      <c r="D136">
        <v>7303008</v>
      </c>
    </row>
    <row r="137" spans="1:4" x14ac:dyDescent="0.25">
      <c r="A137" s="13">
        <v>38777</v>
      </c>
      <c r="B137">
        <f>DATE(LEFT(C137,4)*1,VLOOKUP(LOWER(RIGHT(C137,3)),CA_EU!$K$6:$L$17,2,0),1)</f>
        <v>38777</v>
      </c>
      <c r="C137" t="s">
        <v>449</v>
      </c>
      <c r="D137">
        <v>7224693</v>
      </c>
    </row>
    <row r="138" spans="1:4" x14ac:dyDescent="0.25">
      <c r="A138" s="13">
        <v>38749</v>
      </c>
      <c r="B138">
        <f>DATE(LEFT(C138,4)*1,VLOOKUP(LOWER(RIGHT(C138,3)),CA_EU!$K$6:$L$17,2,0),1)</f>
        <v>38749</v>
      </c>
      <c r="C138" t="s">
        <v>448</v>
      </c>
      <c r="D138">
        <v>7176580</v>
      </c>
    </row>
    <row r="139" spans="1:4" x14ac:dyDescent="0.25">
      <c r="A139" s="13">
        <v>38718</v>
      </c>
      <c r="B139">
        <f>DATE(LEFT(C139,4)*1,VLOOKUP(LOWER(RIGHT(C139,3)),CA_EU!$K$6:$L$17,2,0),1)</f>
        <v>38718</v>
      </c>
      <c r="C139" t="s">
        <v>447</v>
      </c>
      <c r="D139">
        <v>7121676</v>
      </c>
    </row>
    <row r="140" spans="1:4" x14ac:dyDescent="0.25">
      <c r="A140" s="13">
        <v>38687</v>
      </c>
      <c r="B140">
        <f>DATE(LEFT(C140,4)*1,VLOOKUP(LOWER(RIGHT(C140,3)),CA_EU!$K$6:$L$17,2,0),1)</f>
        <v>38687</v>
      </c>
      <c r="C140" t="s">
        <v>446</v>
      </c>
      <c r="D140">
        <v>7084655</v>
      </c>
    </row>
    <row r="141" spans="1:4" x14ac:dyDescent="0.25">
      <c r="A141" s="13">
        <v>38657</v>
      </c>
      <c r="B141">
        <f>DATE(LEFT(C141,4)*1,VLOOKUP(LOWER(RIGHT(C141,3)),CA_EU!$K$6:$L$17,2,0),1)</f>
        <v>38657</v>
      </c>
      <c r="C141" t="s">
        <v>445</v>
      </c>
      <c r="D141">
        <v>7030144</v>
      </c>
    </row>
    <row r="142" spans="1:4" x14ac:dyDescent="0.25">
      <c r="A142" s="13">
        <v>38626</v>
      </c>
      <c r="B142">
        <f>DATE(LEFT(C142,4)*1,VLOOKUP(LOWER(RIGHT(C142,3)),CA_EU!$K$6:$L$17,2,0),1)</f>
        <v>38626</v>
      </c>
      <c r="C142" t="s">
        <v>444</v>
      </c>
      <c r="D142">
        <v>6992758</v>
      </c>
    </row>
    <row r="143" spans="1:4" x14ac:dyDescent="0.25">
      <c r="A143" s="13">
        <v>38596</v>
      </c>
      <c r="B143">
        <f>DATE(LEFT(C143,4)*1,VLOOKUP(LOWER(RIGHT(C143,3)),CA_EU!$K$6:$L$17,2,0),1)</f>
        <v>38596</v>
      </c>
      <c r="C143" t="s">
        <v>443</v>
      </c>
      <c r="D143">
        <v>6964825</v>
      </c>
    </row>
    <row r="144" spans="1:4" x14ac:dyDescent="0.25">
      <c r="A144" s="13">
        <v>38565</v>
      </c>
      <c r="B144">
        <f>DATE(LEFT(C144,4)*1,VLOOKUP(LOWER(RIGHT(C144,3)),CA_EU!$K$6:$L$17,2,0),1)</f>
        <v>38565</v>
      </c>
      <c r="C144" t="s">
        <v>442</v>
      </c>
      <c r="D144">
        <v>6914394</v>
      </c>
    </row>
    <row r="145" spans="1:4" x14ac:dyDescent="0.25">
      <c r="A145" s="13">
        <v>38534</v>
      </c>
      <c r="B145">
        <f>DATE(LEFT(C145,4)*1,VLOOKUP(LOWER(RIGHT(C145,3)),CA_EU!$K$6:$L$17,2,0),1)</f>
        <v>38534</v>
      </c>
      <c r="C145" t="s">
        <v>441</v>
      </c>
      <c r="D145">
        <v>6872526</v>
      </c>
    </row>
    <row r="146" spans="1:4" x14ac:dyDescent="0.25">
      <c r="A146" s="13">
        <v>38504</v>
      </c>
      <c r="B146">
        <f>DATE(LEFT(C146,4)*1,VLOOKUP(LOWER(RIGHT(C146,3)),CA_EU!$K$6:$L$17,2,0),1)</f>
        <v>38504</v>
      </c>
      <c r="C146" t="s">
        <v>440</v>
      </c>
      <c r="D146">
        <v>6809197</v>
      </c>
    </row>
    <row r="147" spans="1:4" x14ac:dyDescent="0.25">
      <c r="A147" s="13">
        <v>38473</v>
      </c>
      <c r="B147">
        <f>DATE(LEFT(C147,4)*1,VLOOKUP(LOWER(RIGHT(C147,3)),CA_EU!$K$6:$L$17,2,0),1)</f>
        <v>38473</v>
      </c>
      <c r="C147" t="s">
        <v>439</v>
      </c>
      <c r="D147">
        <v>6731956</v>
      </c>
    </row>
    <row r="148" spans="1:4" x14ac:dyDescent="0.25">
      <c r="A148" s="13">
        <v>38443</v>
      </c>
      <c r="B148">
        <f>DATE(LEFT(C148,4)*1,VLOOKUP(LOWER(RIGHT(C148,3)),CA_EU!$K$6:$L$17,2,0),1)</f>
        <v>38443</v>
      </c>
      <c r="C148" t="s">
        <v>438</v>
      </c>
      <c r="D148">
        <v>6678215</v>
      </c>
    </row>
    <row r="149" spans="1:4" x14ac:dyDescent="0.25">
      <c r="A149" s="13">
        <v>38412</v>
      </c>
      <c r="B149">
        <f>DATE(LEFT(C149,4)*1,VLOOKUP(LOWER(RIGHT(C149,3)),CA_EU!$K$6:$L$17,2,0),1)</f>
        <v>38412</v>
      </c>
      <c r="C149" t="s">
        <v>437</v>
      </c>
      <c r="D149">
        <v>6634868</v>
      </c>
    </row>
    <row r="150" spans="1:4" x14ac:dyDescent="0.25">
      <c r="A150" s="13">
        <v>38384</v>
      </c>
      <c r="B150">
        <f>DATE(LEFT(C150,4)*1,VLOOKUP(LOWER(RIGHT(C150,3)),CA_EU!$K$6:$L$17,2,0),1)</f>
        <v>38384</v>
      </c>
      <c r="C150" t="s">
        <v>436</v>
      </c>
      <c r="D150">
        <v>6610797</v>
      </c>
    </row>
    <row r="151" spans="1:4" x14ac:dyDescent="0.25">
      <c r="A151" s="13">
        <v>38353</v>
      </c>
      <c r="B151">
        <f>DATE(LEFT(C151,4)*1,VLOOKUP(LOWER(RIGHT(C151,3)),CA_EU!$K$6:$L$17,2,0),1)</f>
        <v>38353</v>
      </c>
      <c r="C151" t="s">
        <v>435</v>
      </c>
      <c r="D151">
        <v>6574796</v>
      </c>
    </row>
    <row r="152" spans="1:4" x14ac:dyDescent="0.25">
      <c r="A152" s="13">
        <v>38322</v>
      </c>
      <c r="B152">
        <f>DATE(LEFT(C152,4)*1,VLOOKUP(LOWER(RIGHT(C152,3)),CA_EU!$K$6:$L$17,2,0),1)</f>
        <v>38322</v>
      </c>
      <c r="C152" t="s">
        <v>434</v>
      </c>
      <c r="D152">
        <v>6538998</v>
      </c>
    </row>
    <row r="153" spans="1:4" x14ac:dyDescent="0.25">
      <c r="A153" s="13">
        <v>38292</v>
      </c>
      <c r="B153">
        <f>DATE(LEFT(C153,4)*1,VLOOKUP(LOWER(RIGHT(C153,3)),CA_EU!$K$6:$L$17,2,0),1)</f>
        <v>38292</v>
      </c>
      <c r="C153" t="s">
        <v>433</v>
      </c>
      <c r="D153">
        <v>6489029</v>
      </c>
    </row>
    <row r="154" spans="1:4" x14ac:dyDescent="0.25">
      <c r="A154" s="13">
        <v>38261</v>
      </c>
      <c r="B154">
        <f>DATE(LEFT(C154,4)*1,VLOOKUP(LOWER(RIGHT(C154,3)),CA_EU!$K$6:$L$17,2,0),1)</f>
        <v>38261</v>
      </c>
      <c r="C154" t="s">
        <v>432</v>
      </c>
      <c r="D154">
        <v>6457973</v>
      </c>
    </row>
    <row r="155" spans="1:4" x14ac:dyDescent="0.25">
      <c r="A155" s="13">
        <v>38231</v>
      </c>
      <c r="B155">
        <f>DATE(LEFT(C155,4)*1,VLOOKUP(LOWER(RIGHT(C155,3)),CA_EU!$K$6:$L$17,2,0),1)</f>
        <v>38231</v>
      </c>
      <c r="C155" t="s">
        <v>431</v>
      </c>
      <c r="D155">
        <v>6415870</v>
      </c>
    </row>
    <row r="156" spans="1:4" x14ac:dyDescent="0.25">
      <c r="A156" s="13">
        <v>38200</v>
      </c>
      <c r="B156">
        <f>DATE(LEFT(C156,4)*1,VLOOKUP(LOWER(RIGHT(C156,3)),CA_EU!$K$6:$L$17,2,0),1)</f>
        <v>38200</v>
      </c>
      <c r="C156" t="s">
        <v>430</v>
      </c>
      <c r="D156">
        <v>6378550</v>
      </c>
    </row>
    <row r="157" spans="1:4" x14ac:dyDescent="0.25">
      <c r="A157" s="13">
        <v>38169</v>
      </c>
      <c r="B157">
        <f>DATE(LEFT(C157,4)*1,VLOOKUP(LOWER(RIGHT(C157,3)),CA_EU!$K$6:$L$17,2,0),1)</f>
        <v>38169</v>
      </c>
      <c r="C157" t="s">
        <v>429</v>
      </c>
      <c r="D157">
        <v>6350207</v>
      </c>
    </row>
    <row r="158" spans="1:4" x14ac:dyDescent="0.25">
      <c r="A158" s="13">
        <v>38139</v>
      </c>
      <c r="B158">
        <f>DATE(LEFT(C158,4)*1,VLOOKUP(LOWER(RIGHT(C158,3)),CA_EU!$K$6:$L$17,2,0),1)</f>
        <v>38139</v>
      </c>
      <c r="C158" t="s">
        <v>428</v>
      </c>
      <c r="D158">
        <v>6316784</v>
      </c>
    </row>
    <row r="159" spans="1:4" x14ac:dyDescent="0.25">
      <c r="A159" s="13">
        <v>38108</v>
      </c>
      <c r="B159">
        <f>DATE(LEFT(C159,4)*1,VLOOKUP(LOWER(RIGHT(C159,3)),CA_EU!$K$6:$L$17,2,0),1)</f>
        <v>38108</v>
      </c>
      <c r="C159" t="s">
        <v>427</v>
      </c>
      <c r="D159">
        <v>6263909</v>
      </c>
    </row>
    <row r="160" spans="1:4" x14ac:dyDescent="0.25">
      <c r="A160" s="13">
        <v>38078</v>
      </c>
      <c r="B160">
        <f>DATE(LEFT(C160,4)*1,VLOOKUP(LOWER(RIGHT(C160,3)),CA_EU!$K$6:$L$17,2,0),1)</f>
        <v>38078</v>
      </c>
      <c r="C160" t="s">
        <v>426</v>
      </c>
      <c r="D160">
        <v>6259533</v>
      </c>
    </row>
    <row r="161" spans="1:4" x14ac:dyDescent="0.25">
      <c r="A161" s="13">
        <v>38047</v>
      </c>
      <c r="B161">
        <f>DATE(LEFT(C161,4)*1,VLOOKUP(LOWER(RIGHT(C161,3)),CA_EU!$K$6:$L$17,2,0),1)</f>
        <v>38047</v>
      </c>
      <c r="C161" t="s">
        <v>425</v>
      </c>
      <c r="D161">
        <v>6237877</v>
      </c>
    </row>
    <row r="162" spans="1:4" x14ac:dyDescent="0.25">
      <c r="A162" s="13">
        <v>38018</v>
      </c>
      <c r="B162">
        <f>DATE(LEFT(C162,4)*1,VLOOKUP(LOWER(RIGHT(C162,3)),CA_EU!$K$6:$L$17,2,0),1)</f>
        <v>38018</v>
      </c>
      <c r="C162" t="s">
        <v>424</v>
      </c>
      <c r="D162">
        <v>6200087</v>
      </c>
    </row>
    <row r="163" spans="1:4" x14ac:dyDescent="0.25">
      <c r="A163" s="13">
        <v>37987</v>
      </c>
      <c r="B163">
        <f>DATE(LEFT(C163,4)*1,VLOOKUP(LOWER(RIGHT(C163,3)),CA_EU!$K$6:$L$17,2,0),1)</f>
        <v>37987</v>
      </c>
      <c r="C163" t="s">
        <v>423</v>
      </c>
      <c r="D163">
        <v>6161531</v>
      </c>
    </row>
    <row r="164" spans="1:4" x14ac:dyDescent="0.25">
      <c r="A164" s="13">
        <v>37956</v>
      </c>
      <c r="B164">
        <f>DATE(LEFT(C164,4)*1,VLOOKUP(LOWER(RIGHT(C164,3)),CA_EU!$K$6:$L$17,2,0),1)</f>
        <v>37956</v>
      </c>
      <c r="C164" t="s">
        <v>422</v>
      </c>
      <c r="D164">
        <v>6151670</v>
      </c>
    </row>
    <row r="165" spans="1:4" x14ac:dyDescent="0.25">
      <c r="A165" s="13">
        <v>37926</v>
      </c>
      <c r="B165">
        <f>DATE(LEFT(C165,4)*1,VLOOKUP(LOWER(RIGHT(C165,3)),CA_EU!$K$6:$L$17,2,0),1)</f>
        <v>37926</v>
      </c>
      <c r="C165" t="s">
        <v>421</v>
      </c>
      <c r="D165">
        <v>6131600</v>
      </c>
    </row>
    <row r="166" spans="1:4" x14ac:dyDescent="0.25">
      <c r="A166" s="13">
        <v>37895</v>
      </c>
      <c r="B166">
        <f>DATE(LEFT(C166,4)*1,VLOOKUP(LOWER(RIGHT(C166,3)),CA_EU!$K$6:$L$17,2,0),1)</f>
        <v>37895</v>
      </c>
      <c r="C166" t="s">
        <v>420</v>
      </c>
      <c r="D166">
        <v>6108609</v>
      </c>
    </row>
    <row r="167" spans="1:4" x14ac:dyDescent="0.25">
      <c r="A167" s="13">
        <v>37865</v>
      </c>
      <c r="B167">
        <f>DATE(LEFT(C167,4)*1,VLOOKUP(LOWER(RIGHT(C167,3)),CA_EU!$K$6:$L$17,2,0),1)</f>
        <v>37865</v>
      </c>
      <c r="C167" t="s">
        <v>419</v>
      </c>
      <c r="D167">
        <v>6057026</v>
      </c>
    </row>
    <row r="168" spans="1:4" x14ac:dyDescent="0.25">
      <c r="A168" s="13">
        <v>37834</v>
      </c>
      <c r="B168">
        <f>DATE(LEFT(C168,4)*1,VLOOKUP(LOWER(RIGHT(C168,3)),CA_EU!$K$6:$L$17,2,0),1)</f>
        <v>37834</v>
      </c>
      <c r="C168" t="s">
        <v>418</v>
      </c>
      <c r="D168">
        <v>6051087</v>
      </c>
    </row>
    <row r="169" spans="1:4" x14ac:dyDescent="0.25">
      <c r="A169" s="13">
        <v>37803</v>
      </c>
      <c r="B169">
        <f>DATE(LEFT(C169,4)*1,VLOOKUP(LOWER(RIGHT(C169,3)),CA_EU!$K$6:$L$17,2,0),1)</f>
        <v>37803</v>
      </c>
      <c r="C169" t="s">
        <v>417</v>
      </c>
      <c r="D169">
        <v>6032275</v>
      </c>
    </row>
    <row r="170" spans="1:4" x14ac:dyDescent="0.25">
      <c r="A170" s="13">
        <v>37773</v>
      </c>
      <c r="B170">
        <f>DATE(LEFT(C170,4)*1,VLOOKUP(LOWER(RIGHT(C170,3)),CA_EU!$K$6:$L$17,2,0),1)</f>
        <v>37773</v>
      </c>
      <c r="C170" t="s">
        <v>416</v>
      </c>
      <c r="D170">
        <v>5990084</v>
      </c>
    </row>
    <row r="171" spans="1:4" x14ac:dyDescent="0.25">
      <c r="A171" s="13">
        <v>37742</v>
      </c>
      <c r="B171">
        <f>DATE(LEFT(C171,4)*1,VLOOKUP(LOWER(RIGHT(C171,3)),CA_EU!$K$6:$L$17,2,0),1)</f>
        <v>37742</v>
      </c>
      <c r="C171" t="s">
        <v>415</v>
      </c>
      <c r="D171">
        <v>5976847</v>
      </c>
    </row>
    <row r="172" spans="1:4" x14ac:dyDescent="0.25">
      <c r="A172" s="13">
        <v>37712</v>
      </c>
      <c r="B172">
        <f>DATE(LEFT(C172,4)*1,VLOOKUP(LOWER(RIGHT(C172,3)),CA_EU!$K$6:$L$17,2,0),1)</f>
        <v>37712</v>
      </c>
      <c r="C172" t="s">
        <v>414</v>
      </c>
      <c r="D172">
        <v>5960222</v>
      </c>
    </row>
    <row r="173" spans="1:4" x14ac:dyDescent="0.25">
      <c r="A173" s="13">
        <v>37681</v>
      </c>
      <c r="B173">
        <f>DATE(LEFT(C173,4)*1,VLOOKUP(LOWER(RIGHT(C173,3)),CA_EU!$K$6:$L$17,2,0),1)</f>
        <v>37681</v>
      </c>
      <c r="C173" t="s">
        <v>413</v>
      </c>
      <c r="D173">
        <v>5883217</v>
      </c>
    </row>
    <row r="174" spans="1:4" x14ac:dyDescent="0.25">
      <c r="A174" s="13">
        <v>37653</v>
      </c>
      <c r="B174">
        <f>DATE(LEFT(C174,4)*1,VLOOKUP(LOWER(RIGHT(C174,3)),CA_EU!$K$6:$L$17,2,0),1)</f>
        <v>37653</v>
      </c>
      <c r="C174" t="s">
        <v>412</v>
      </c>
      <c r="D174">
        <v>5857521</v>
      </c>
    </row>
    <row r="175" spans="1:4" x14ac:dyDescent="0.25">
      <c r="A175" s="13">
        <v>37622</v>
      </c>
      <c r="B175">
        <f>DATE(LEFT(C175,4)*1,VLOOKUP(LOWER(RIGHT(C175,3)),CA_EU!$K$6:$L$17,2,0),1)</f>
        <v>37622</v>
      </c>
      <c r="C175" t="s">
        <v>411</v>
      </c>
      <c r="D175">
        <v>5808011</v>
      </c>
    </row>
    <row r="176" spans="1:4" x14ac:dyDescent="0.25">
      <c r="A176" s="13">
        <v>37591</v>
      </c>
      <c r="B176">
        <f>DATE(LEFT(C176,4)*1,VLOOKUP(LOWER(RIGHT(C176,3)),CA_EU!$K$6:$L$17,2,0),1)</f>
        <v>37591</v>
      </c>
      <c r="C176" t="s">
        <v>410</v>
      </c>
      <c r="D176">
        <v>5766456</v>
      </c>
    </row>
    <row r="177" spans="1:4" x14ac:dyDescent="0.25">
      <c r="A177" s="13">
        <v>37561</v>
      </c>
      <c r="B177">
        <f>DATE(LEFT(C177,4)*1,VLOOKUP(LOWER(RIGHT(C177,3)),CA_EU!$K$6:$L$17,2,0),1)</f>
        <v>37561</v>
      </c>
      <c r="C177" t="s">
        <v>409</v>
      </c>
      <c r="D177">
        <v>5733992</v>
      </c>
    </row>
    <row r="178" spans="1:4" x14ac:dyDescent="0.25">
      <c r="A178" s="13">
        <v>37530</v>
      </c>
      <c r="B178">
        <f>DATE(LEFT(C178,4)*1,VLOOKUP(LOWER(RIGHT(C178,3)),CA_EU!$K$6:$L$17,2,0),1)</f>
        <v>37530</v>
      </c>
      <c r="C178" t="s">
        <v>408</v>
      </c>
      <c r="D178">
        <v>5686370</v>
      </c>
    </row>
    <row r="179" spans="1:4" x14ac:dyDescent="0.25">
      <c r="A179" s="13">
        <v>37500</v>
      </c>
      <c r="B179">
        <f>DATE(LEFT(C179,4)*1,VLOOKUP(LOWER(RIGHT(C179,3)),CA_EU!$K$6:$L$17,2,0),1)</f>
        <v>37500</v>
      </c>
      <c r="C179" t="s">
        <v>407</v>
      </c>
      <c r="D179">
        <v>5659504</v>
      </c>
    </row>
    <row r="180" spans="1:4" x14ac:dyDescent="0.25">
      <c r="A180" s="13">
        <v>37469</v>
      </c>
      <c r="B180">
        <f>DATE(LEFT(C180,4)*1,VLOOKUP(LOWER(RIGHT(C180,3)),CA_EU!$K$6:$L$17,2,0),1)</f>
        <v>37469</v>
      </c>
      <c r="C180" t="s">
        <v>406</v>
      </c>
      <c r="D180">
        <v>5606774</v>
      </c>
    </row>
    <row r="181" spans="1:4" x14ac:dyDescent="0.25">
      <c r="A181" s="13">
        <v>37438</v>
      </c>
      <c r="B181">
        <f>DATE(LEFT(C181,4)*1,VLOOKUP(LOWER(RIGHT(C181,3)),CA_EU!$K$6:$L$17,2,0),1)</f>
        <v>37438</v>
      </c>
      <c r="C181" t="s">
        <v>405</v>
      </c>
      <c r="D181">
        <v>5569005</v>
      </c>
    </row>
    <row r="182" spans="1:4" x14ac:dyDescent="0.25">
      <c r="A182" s="13">
        <v>37408</v>
      </c>
      <c r="B182">
        <f>DATE(LEFT(C182,4)*1,VLOOKUP(LOWER(RIGHT(C182,3)),CA_EU!$K$6:$L$17,2,0),1)</f>
        <v>37408</v>
      </c>
      <c r="C182" t="s">
        <v>404</v>
      </c>
      <c r="D182">
        <v>5538096</v>
      </c>
    </row>
    <row r="183" spans="1:4" x14ac:dyDescent="0.25">
      <c r="A183" s="13">
        <v>37377</v>
      </c>
      <c r="B183">
        <f>DATE(LEFT(C183,4)*1,VLOOKUP(LOWER(RIGHT(C183,3)),CA_EU!$K$6:$L$17,2,0),1)</f>
        <v>37377</v>
      </c>
      <c r="C183" t="s">
        <v>403</v>
      </c>
      <c r="D183">
        <v>5519300</v>
      </c>
    </row>
    <row r="184" spans="1:4" x14ac:dyDescent="0.25">
      <c r="A184" s="13">
        <v>37347</v>
      </c>
      <c r="B184">
        <f>DATE(LEFT(C184,4)*1,VLOOKUP(LOWER(RIGHT(C184,3)),CA_EU!$K$6:$L$17,2,0),1)</f>
        <v>37347</v>
      </c>
      <c r="C184" t="s">
        <v>402</v>
      </c>
      <c r="D184">
        <v>5482295</v>
      </c>
    </row>
    <row r="185" spans="1:4" x14ac:dyDescent="0.25">
      <c r="A185" s="13">
        <v>37316</v>
      </c>
      <c r="B185">
        <f>DATE(LEFT(C185,4)*1,VLOOKUP(LOWER(RIGHT(C185,3)),CA_EU!$K$6:$L$17,2,0),1)</f>
        <v>37316</v>
      </c>
      <c r="C185" t="s">
        <v>401</v>
      </c>
      <c r="D185">
        <v>5455694</v>
      </c>
    </row>
    <row r="186" spans="1:4" x14ac:dyDescent="0.25">
      <c r="A186" s="13">
        <v>37288</v>
      </c>
      <c r="B186">
        <f>DATE(LEFT(C186,4)*1,VLOOKUP(LOWER(RIGHT(C186,3)),CA_EU!$K$6:$L$17,2,0),1)</f>
        <v>37288</v>
      </c>
      <c r="C186" t="s">
        <v>400</v>
      </c>
      <c r="D186">
        <v>5435299</v>
      </c>
    </row>
    <row r="187" spans="1:4" x14ac:dyDescent="0.25">
      <c r="A187" s="13">
        <v>37257</v>
      </c>
      <c r="B187">
        <f>DATE(LEFT(C187,4)*1,VLOOKUP(LOWER(RIGHT(C187,3)),CA_EU!$K$6:$L$17,2,0),1)</f>
        <v>37257</v>
      </c>
      <c r="C187" t="s">
        <v>399</v>
      </c>
      <c r="D187">
        <v>5427558</v>
      </c>
    </row>
    <row r="188" spans="1:4" x14ac:dyDescent="0.25">
      <c r="A188" s="13">
        <v>37226</v>
      </c>
      <c r="B188">
        <f>DATE(LEFT(C188,4)*1,VLOOKUP(LOWER(RIGHT(C188,3)),CA_EU!$K$6:$L$17,2,0),1)</f>
        <v>37226</v>
      </c>
      <c r="C188" t="s">
        <v>398</v>
      </c>
      <c r="D188">
        <v>5402687</v>
      </c>
    </row>
    <row r="189" spans="1:4" x14ac:dyDescent="0.25">
      <c r="A189" s="13">
        <v>37196</v>
      </c>
      <c r="B189">
        <f>DATE(LEFT(C189,4)*1,VLOOKUP(LOWER(RIGHT(C189,3)),CA_EU!$K$6:$L$17,2,0),1)</f>
        <v>37196</v>
      </c>
      <c r="C189" t="s">
        <v>397</v>
      </c>
      <c r="D189">
        <v>5368916</v>
      </c>
    </row>
    <row r="190" spans="1:4" x14ac:dyDescent="0.25">
      <c r="A190" s="13">
        <v>37165</v>
      </c>
      <c r="B190">
        <f>DATE(LEFT(C190,4)*1,VLOOKUP(LOWER(RIGHT(C190,3)),CA_EU!$K$6:$L$17,2,0),1)</f>
        <v>37165</v>
      </c>
      <c r="C190" t="s">
        <v>396</v>
      </c>
      <c r="D190">
        <v>5333190</v>
      </c>
    </row>
    <row r="191" spans="1:4" x14ac:dyDescent="0.25">
      <c r="A191" s="13">
        <v>37135</v>
      </c>
      <c r="B191">
        <f>DATE(LEFT(C191,4)*1,VLOOKUP(LOWER(RIGHT(C191,3)),CA_EU!$K$6:$L$17,2,0),1)</f>
        <v>37135</v>
      </c>
      <c r="C191" t="s">
        <v>395</v>
      </c>
      <c r="D191">
        <v>5295749</v>
      </c>
    </row>
    <row r="192" spans="1:4" x14ac:dyDescent="0.25">
      <c r="A192" s="13">
        <v>37104</v>
      </c>
      <c r="B192">
        <f>DATE(LEFT(C192,4)*1,VLOOKUP(LOWER(RIGHT(C192,3)),CA_EU!$K$6:$L$17,2,0),1)</f>
        <v>37104</v>
      </c>
      <c r="C192" t="s">
        <v>394</v>
      </c>
      <c r="D192">
        <v>5246893</v>
      </c>
    </row>
    <row r="193" spans="1:4" x14ac:dyDescent="0.25">
      <c r="A193" s="13">
        <v>37073</v>
      </c>
      <c r="B193">
        <f>DATE(LEFT(C193,4)*1,VLOOKUP(LOWER(RIGHT(C193,3)),CA_EU!$K$6:$L$17,2,0),1)</f>
        <v>37073</v>
      </c>
      <c r="C193" t="s">
        <v>393</v>
      </c>
      <c r="D193">
        <v>5214888</v>
      </c>
    </row>
    <row r="194" spans="1:4" x14ac:dyDescent="0.25">
      <c r="A194" s="13">
        <v>37043</v>
      </c>
      <c r="B194">
        <f>DATE(LEFT(C194,4)*1,VLOOKUP(LOWER(RIGHT(C194,3)),CA_EU!$K$6:$L$17,2,0),1)</f>
        <v>37043</v>
      </c>
      <c r="C194" t="s">
        <v>392</v>
      </c>
      <c r="D194">
        <v>5191441</v>
      </c>
    </row>
    <row r="195" spans="1:4" x14ac:dyDescent="0.25">
      <c r="A195" s="13">
        <v>37012</v>
      </c>
      <c r="B195">
        <f>DATE(LEFT(C195,4)*1,VLOOKUP(LOWER(RIGHT(C195,3)),CA_EU!$K$6:$L$17,2,0),1)</f>
        <v>37012</v>
      </c>
      <c r="C195" t="s">
        <v>391</v>
      </c>
      <c r="D195">
        <v>5142387</v>
      </c>
    </row>
    <row r="196" spans="1:4" x14ac:dyDescent="0.25">
      <c r="A196" s="13">
        <v>36982</v>
      </c>
      <c r="B196">
        <f>DATE(LEFT(C196,4)*1,VLOOKUP(LOWER(RIGHT(C196,3)),CA_EU!$K$6:$L$17,2,0),1)</f>
        <v>36982</v>
      </c>
      <c r="C196" t="s">
        <v>390</v>
      </c>
      <c r="D196">
        <v>5110962</v>
      </c>
    </row>
    <row r="197" spans="1:4" x14ac:dyDescent="0.25">
      <c r="A197" s="13">
        <v>36951</v>
      </c>
      <c r="B197">
        <f>DATE(LEFT(C197,4)*1,VLOOKUP(LOWER(RIGHT(C197,3)),CA_EU!$K$6:$L$17,2,0),1)</f>
        <v>36951</v>
      </c>
      <c r="C197" t="s">
        <v>389</v>
      </c>
      <c r="D197">
        <v>5081134</v>
      </c>
    </row>
    <row r="198" spans="1:4" x14ac:dyDescent="0.25">
      <c r="A198" s="13">
        <v>36923</v>
      </c>
      <c r="B198">
        <f>DATE(LEFT(C198,4)*1,VLOOKUP(LOWER(RIGHT(C198,3)),CA_EU!$K$6:$L$17,2,0),1)</f>
        <v>36923</v>
      </c>
      <c r="C198" t="s">
        <v>388</v>
      </c>
      <c r="D198">
        <v>5051765</v>
      </c>
    </row>
    <row r="199" spans="1:4" x14ac:dyDescent="0.25">
      <c r="A199" s="13">
        <v>36892</v>
      </c>
      <c r="B199">
        <f>DATE(LEFT(C199,4)*1,VLOOKUP(LOWER(RIGHT(C199,3)),CA_EU!$K$6:$L$17,2,0),1)</f>
        <v>36892</v>
      </c>
      <c r="C199" t="s">
        <v>387</v>
      </c>
      <c r="D199">
        <v>5025997</v>
      </c>
    </row>
    <row r="200" spans="1:4" x14ac:dyDescent="0.25">
      <c r="A200" s="13">
        <v>36861</v>
      </c>
      <c r="B200">
        <f>DATE(LEFT(C200,4)*1,VLOOKUP(LOWER(RIGHT(C200,3)),CA_EU!$K$6:$L$17,2,0),1)</f>
        <v>36861</v>
      </c>
      <c r="C200" t="s">
        <v>386</v>
      </c>
      <c r="D200">
        <v>4859199</v>
      </c>
    </row>
    <row r="201" spans="1:4" x14ac:dyDescent="0.25">
      <c r="A201" s="13">
        <v>36831</v>
      </c>
      <c r="B201">
        <f>DATE(LEFT(C201,4)*1,VLOOKUP(LOWER(RIGHT(C201,3)),CA_EU!$K$6:$L$17,2,0),1)</f>
        <v>36831</v>
      </c>
      <c r="C201" t="s">
        <v>385</v>
      </c>
      <c r="D201">
        <v>4852993</v>
      </c>
    </row>
    <row r="202" spans="1:4" x14ac:dyDescent="0.25">
      <c r="A202" s="13">
        <v>36800</v>
      </c>
      <c r="B202">
        <f>DATE(LEFT(C202,4)*1,VLOOKUP(LOWER(RIGHT(C202,3)),CA_EU!$K$6:$L$17,2,0),1)</f>
        <v>36800</v>
      </c>
      <c r="C202" t="s">
        <v>384</v>
      </c>
      <c r="D202">
        <v>4845980</v>
      </c>
    </row>
    <row r="203" spans="1:4" x14ac:dyDescent="0.25">
      <c r="A203" s="13">
        <v>36770</v>
      </c>
      <c r="B203">
        <f>DATE(LEFT(C203,4)*1,VLOOKUP(LOWER(RIGHT(C203,3)),CA_EU!$K$6:$L$17,2,0),1)</f>
        <v>36770</v>
      </c>
      <c r="C203" t="s">
        <v>383</v>
      </c>
      <c r="D203">
        <v>4830230</v>
      </c>
    </row>
    <row r="204" spans="1:4" x14ac:dyDescent="0.25">
      <c r="A204" s="13">
        <v>36739</v>
      </c>
      <c r="B204">
        <f>DATE(LEFT(C204,4)*1,VLOOKUP(LOWER(RIGHT(C204,3)),CA_EU!$K$6:$L$17,2,0),1)</f>
        <v>36739</v>
      </c>
      <c r="C204" t="s">
        <v>382</v>
      </c>
      <c r="D204">
        <v>4830414</v>
      </c>
    </row>
    <row r="205" spans="1:4" x14ac:dyDescent="0.25">
      <c r="A205" s="13">
        <v>36708</v>
      </c>
      <c r="B205">
        <f>DATE(LEFT(C205,4)*1,VLOOKUP(LOWER(RIGHT(C205,3)),CA_EU!$K$6:$L$17,2,0),1)</f>
        <v>36708</v>
      </c>
      <c r="C205" t="s">
        <v>381</v>
      </c>
      <c r="D205">
        <v>4804144</v>
      </c>
    </row>
    <row r="206" spans="1:4" x14ac:dyDescent="0.25">
      <c r="A206" s="13">
        <v>36678</v>
      </c>
      <c r="B206">
        <f>DATE(LEFT(C206,4)*1,VLOOKUP(LOWER(RIGHT(C206,3)),CA_EU!$K$6:$L$17,2,0),1)</f>
        <v>36678</v>
      </c>
      <c r="C206" t="s">
        <v>380</v>
      </c>
      <c r="D206">
        <v>4786303</v>
      </c>
    </row>
    <row r="207" spans="1:4" x14ac:dyDescent="0.25">
      <c r="A207" s="13">
        <v>36647</v>
      </c>
      <c r="B207">
        <f>DATE(LEFT(C207,4)*1,VLOOKUP(LOWER(RIGHT(C207,3)),CA_EU!$K$6:$L$17,2,0),1)</f>
        <v>36647</v>
      </c>
      <c r="C207" t="s">
        <v>379</v>
      </c>
      <c r="D207">
        <v>4794911</v>
      </c>
    </row>
    <row r="208" spans="1:4" x14ac:dyDescent="0.25">
      <c r="A208" s="13">
        <v>36617</v>
      </c>
      <c r="B208">
        <f>DATE(LEFT(C208,4)*1,VLOOKUP(LOWER(RIGHT(C208,3)),CA_EU!$K$6:$L$17,2,0),1)</f>
        <v>36617</v>
      </c>
      <c r="C208" t="s">
        <v>378</v>
      </c>
      <c r="D208">
        <v>4801690</v>
      </c>
    </row>
    <row r="209" spans="1:4" x14ac:dyDescent="0.25">
      <c r="A209" s="13">
        <v>36586</v>
      </c>
      <c r="B209">
        <f>DATE(LEFT(C209,4)*1,VLOOKUP(LOWER(RIGHT(C209,3)),CA_EU!$K$6:$L$17,2,0),1)</f>
        <v>36586</v>
      </c>
      <c r="C209" t="s">
        <v>377</v>
      </c>
      <c r="D209">
        <v>4764715</v>
      </c>
    </row>
    <row r="210" spans="1:4" x14ac:dyDescent="0.25">
      <c r="A210" s="13">
        <v>36557</v>
      </c>
      <c r="B210">
        <f>DATE(LEFT(C210,4)*1,VLOOKUP(LOWER(RIGHT(C210,3)),CA_EU!$K$6:$L$17,2,0),1)</f>
        <v>36557</v>
      </c>
      <c r="C210" t="s">
        <v>376</v>
      </c>
      <c r="D210">
        <v>4737328</v>
      </c>
    </row>
    <row r="211" spans="1:4" x14ac:dyDescent="0.25">
      <c r="A211" s="13">
        <v>36526</v>
      </c>
      <c r="B211">
        <f>DATE(LEFT(C211,4)*1,VLOOKUP(LOWER(RIGHT(C211,3)),CA_EU!$K$6:$L$17,2,0),1)</f>
        <v>36526</v>
      </c>
      <c r="C211" t="s">
        <v>375</v>
      </c>
      <c r="D211">
        <v>4715051</v>
      </c>
    </row>
    <row r="212" spans="1:4" x14ac:dyDescent="0.25">
      <c r="A212" s="13">
        <v>36495</v>
      </c>
      <c r="B212">
        <f>DATE(LEFT(C212,4)*1,VLOOKUP(LOWER(RIGHT(C212,3)),CA_EU!$K$6:$L$17,2,0),1)</f>
        <v>36495</v>
      </c>
      <c r="C212" t="s">
        <v>374</v>
      </c>
      <c r="D212">
        <v>4665228</v>
      </c>
    </row>
    <row r="213" spans="1:4" x14ac:dyDescent="0.25">
      <c r="A213" s="13">
        <v>36465</v>
      </c>
      <c r="B213">
        <f>DATE(LEFT(C213,4)*1,VLOOKUP(LOWER(RIGHT(C213,3)),CA_EU!$K$6:$L$17,2,0),1)</f>
        <v>36465</v>
      </c>
      <c r="C213" t="s">
        <v>373</v>
      </c>
      <c r="D213">
        <v>4645453</v>
      </c>
    </row>
    <row r="214" spans="1:4" x14ac:dyDescent="0.25">
      <c r="A214" s="13">
        <v>36434</v>
      </c>
      <c r="B214">
        <f>DATE(LEFT(C214,4)*1,VLOOKUP(LOWER(RIGHT(C214,3)),CA_EU!$K$6:$L$17,2,0),1)</f>
        <v>36434</v>
      </c>
      <c r="C214" t="s">
        <v>372</v>
      </c>
      <c r="D214">
        <v>4614954</v>
      </c>
    </row>
    <row r="215" spans="1:4" x14ac:dyDescent="0.25">
      <c r="A215" s="13">
        <v>36404</v>
      </c>
      <c r="B215">
        <f>DATE(LEFT(C215,4)*1,VLOOKUP(LOWER(RIGHT(C215,3)),CA_EU!$K$6:$L$17,2,0),1)</f>
        <v>36404</v>
      </c>
      <c r="C215" t="s">
        <v>371</v>
      </c>
      <c r="D215">
        <v>4596040</v>
      </c>
    </row>
    <row r="216" spans="1:4" x14ac:dyDescent="0.25">
      <c r="A216" s="13">
        <v>36373</v>
      </c>
      <c r="B216">
        <f>DATE(LEFT(C216,4)*1,VLOOKUP(LOWER(RIGHT(C216,3)),CA_EU!$K$6:$L$17,2,0),1)</f>
        <v>36373</v>
      </c>
      <c r="C216" t="s">
        <v>370</v>
      </c>
      <c r="D216">
        <v>4571919</v>
      </c>
    </row>
    <row r="217" spans="1:4" x14ac:dyDescent="0.25">
      <c r="A217" s="13">
        <v>36342</v>
      </c>
      <c r="B217">
        <f>DATE(LEFT(C217,4)*1,VLOOKUP(LOWER(RIGHT(C217,3)),CA_EU!$K$6:$L$17,2,0),1)</f>
        <v>36342</v>
      </c>
      <c r="C217" t="s">
        <v>369</v>
      </c>
      <c r="D217">
        <v>4566609</v>
      </c>
    </row>
    <row r="218" spans="1:4" x14ac:dyDescent="0.25">
      <c r="A218" s="13">
        <v>36312</v>
      </c>
      <c r="B218">
        <f>DATE(LEFT(C218,4)*1,VLOOKUP(LOWER(RIGHT(C218,3)),CA_EU!$K$6:$L$17,2,0),1)</f>
        <v>36312</v>
      </c>
      <c r="C218" t="s">
        <v>368</v>
      </c>
      <c r="D218">
        <v>4536871</v>
      </c>
    </row>
    <row r="219" spans="1:4" x14ac:dyDescent="0.25">
      <c r="A219" s="13">
        <v>36281</v>
      </c>
      <c r="B219">
        <f>DATE(LEFT(C219,4)*1,VLOOKUP(LOWER(RIGHT(C219,3)),CA_EU!$K$6:$L$17,2,0),1)</f>
        <v>36281</v>
      </c>
      <c r="C219" t="s">
        <v>367</v>
      </c>
      <c r="D219">
        <v>4505714</v>
      </c>
    </row>
    <row r="220" spans="1:4" x14ac:dyDescent="0.25">
      <c r="A220" s="13">
        <v>36251</v>
      </c>
      <c r="B220">
        <f>DATE(LEFT(C220,4)*1,VLOOKUP(LOWER(RIGHT(C220,3)),CA_EU!$K$6:$L$17,2,0),1)</f>
        <v>36251</v>
      </c>
      <c r="C220" t="s">
        <v>366</v>
      </c>
      <c r="D220">
        <v>4484924</v>
      </c>
    </row>
    <row r="221" spans="1:4" x14ac:dyDescent="0.25">
      <c r="A221" s="13">
        <v>36220</v>
      </c>
      <c r="B221">
        <f>DATE(LEFT(C221,4)*1,VLOOKUP(LOWER(RIGHT(C221,3)),CA_EU!$K$6:$L$17,2,0),1)</f>
        <v>36220</v>
      </c>
      <c r="C221" t="s">
        <v>365</v>
      </c>
      <c r="D221">
        <v>4454584</v>
      </c>
    </row>
    <row r="222" spans="1:4" x14ac:dyDescent="0.25">
      <c r="A222" s="13">
        <v>36192</v>
      </c>
      <c r="B222">
        <f>DATE(LEFT(C222,4)*1,VLOOKUP(LOWER(RIGHT(C222,3)),CA_EU!$K$6:$L$17,2,0),1)</f>
        <v>36192</v>
      </c>
      <c r="C222" t="s">
        <v>364</v>
      </c>
      <c r="D222">
        <v>4438087</v>
      </c>
    </row>
    <row r="223" spans="1:4" x14ac:dyDescent="0.25">
      <c r="A223" s="13">
        <v>36161</v>
      </c>
      <c r="B223">
        <f>DATE(LEFT(C223,4)*1,VLOOKUP(LOWER(RIGHT(C223,3)),CA_EU!$K$6:$L$17,2,0),1)</f>
        <v>36161</v>
      </c>
      <c r="C223" t="s">
        <v>363</v>
      </c>
      <c r="D223">
        <v>4448872</v>
      </c>
    </row>
    <row r="224" spans="1:4" x14ac:dyDescent="0.25">
      <c r="A224" s="13">
        <v>36130</v>
      </c>
      <c r="B224">
        <f>DATE(LEFT(C224,4)*1,VLOOKUP(LOWER(RIGHT(C224,3)),CA_EU!$K$6:$L$17,2,0),1)</f>
        <v>36130</v>
      </c>
      <c r="C224" t="s">
        <v>362</v>
      </c>
      <c r="D224">
        <v>4425718</v>
      </c>
    </row>
    <row r="225" spans="1:4" x14ac:dyDescent="0.25">
      <c r="A225" s="13">
        <v>36100</v>
      </c>
      <c r="B225">
        <f>DATE(LEFT(C225,4)*1,VLOOKUP(LOWER(RIGHT(C225,3)),CA_EU!$K$6:$L$17,2,0),1)</f>
        <v>36100</v>
      </c>
      <c r="C225" t="s">
        <v>361</v>
      </c>
      <c r="D225">
        <v>4414388</v>
      </c>
    </row>
    <row r="226" spans="1:4" x14ac:dyDescent="0.25">
      <c r="A226" s="13">
        <v>36069</v>
      </c>
      <c r="B226">
        <f>DATE(LEFT(C226,4)*1,VLOOKUP(LOWER(RIGHT(C226,3)),CA_EU!$K$6:$L$17,2,0),1)</f>
        <v>36069</v>
      </c>
      <c r="C226" t="s">
        <v>360</v>
      </c>
      <c r="D226">
        <v>4407135</v>
      </c>
    </row>
    <row r="227" spans="1:4" x14ac:dyDescent="0.25">
      <c r="A227" s="13">
        <v>36039</v>
      </c>
      <c r="B227">
        <f>DATE(LEFT(C227,4)*1,VLOOKUP(LOWER(RIGHT(C227,3)),CA_EU!$K$6:$L$17,2,0),1)</f>
        <v>36039</v>
      </c>
      <c r="C227" t="s">
        <v>359</v>
      </c>
      <c r="D227">
        <v>4369637</v>
      </c>
    </row>
    <row r="228" spans="1:4" x14ac:dyDescent="0.25">
      <c r="A228" s="13">
        <v>36008</v>
      </c>
      <c r="B228">
        <f>DATE(LEFT(C228,4)*1,VLOOKUP(LOWER(RIGHT(C228,3)),CA_EU!$K$6:$L$17,2,0),1)</f>
        <v>36008</v>
      </c>
      <c r="C228" t="s">
        <v>358</v>
      </c>
      <c r="D228">
        <v>4367063</v>
      </c>
    </row>
    <row r="229" spans="1:4" x14ac:dyDescent="0.25">
      <c r="A229" s="13">
        <v>35977</v>
      </c>
      <c r="B229">
        <f>DATE(LEFT(C229,4)*1,VLOOKUP(LOWER(RIGHT(C229,3)),CA_EU!$K$6:$L$17,2,0),1)</f>
        <v>35977</v>
      </c>
      <c r="C229" t="s">
        <v>357</v>
      </c>
      <c r="D229">
        <v>4358348</v>
      </c>
    </row>
    <row r="230" spans="1:4" x14ac:dyDescent="0.25">
      <c r="A230" s="13">
        <v>35947</v>
      </c>
      <c r="B230">
        <f>DATE(LEFT(C230,4)*1,VLOOKUP(LOWER(RIGHT(C230,3)),CA_EU!$K$6:$L$17,2,0),1)</f>
        <v>35947</v>
      </c>
      <c r="C230" t="s">
        <v>356</v>
      </c>
      <c r="D230">
        <v>4338117</v>
      </c>
    </row>
    <row r="231" spans="1:4" x14ac:dyDescent="0.25">
      <c r="A231" s="13">
        <v>35916</v>
      </c>
      <c r="B231">
        <f>DATE(LEFT(C231,4)*1,VLOOKUP(LOWER(RIGHT(C231,3)),CA_EU!$K$6:$L$17,2,0),1)</f>
        <v>35916</v>
      </c>
      <c r="C231" t="s">
        <v>355</v>
      </c>
      <c r="D231">
        <v>4314497</v>
      </c>
    </row>
    <row r="232" spans="1:4" x14ac:dyDescent="0.25">
      <c r="A232" s="13">
        <v>35886</v>
      </c>
      <c r="B232">
        <f>DATE(LEFT(C232,4)*1,VLOOKUP(LOWER(RIGHT(C232,3)),CA_EU!$K$6:$L$17,2,0),1)</f>
        <v>35886</v>
      </c>
      <c r="C232" t="s">
        <v>354</v>
      </c>
      <c r="D232">
        <v>4299371</v>
      </c>
    </row>
    <row r="233" spans="1:4" x14ac:dyDescent="0.25">
      <c r="A233" s="13">
        <v>35855</v>
      </c>
      <c r="B233">
        <f>DATE(LEFT(C233,4)*1,VLOOKUP(LOWER(RIGHT(C233,3)),CA_EU!$K$6:$L$17,2,0),1)</f>
        <v>35855</v>
      </c>
      <c r="C233" t="s">
        <v>353</v>
      </c>
      <c r="D233">
        <v>4268491</v>
      </c>
    </row>
    <row r="234" spans="1:4" x14ac:dyDescent="0.25">
      <c r="A234" s="13">
        <v>35827</v>
      </c>
      <c r="B234">
        <f>DATE(LEFT(C234,4)*1,VLOOKUP(LOWER(RIGHT(C234,3)),CA_EU!$K$6:$L$17,2,0),1)</f>
        <v>35827</v>
      </c>
      <c r="C234" t="s">
        <v>352</v>
      </c>
      <c r="D234">
        <v>4254068</v>
      </c>
    </row>
    <row r="235" spans="1:4" x14ac:dyDescent="0.25">
      <c r="A235" s="13">
        <v>35796</v>
      </c>
      <c r="B235">
        <f>DATE(LEFT(C235,4)*1,VLOOKUP(LOWER(RIGHT(C235,3)),CA_EU!$K$6:$L$17,2,0),1)</f>
        <v>35796</v>
      </c>
      <c r="C235" t="s">
        <v>351</v>
      </c>
      <c r="D235">
        <v>4242951</v>
      </c>
    </row>
    <row r="236" spans="1:4" x14ac:dyDescent="0.25">
      <c r="A236" s="13">
        <v>35765</v>
      </c>
      <c r="B236">
        <f>DATE(LEFT(C236,4)*1,VLOOKUP(LOWER(RIGHT(C236,3)),CA_EU!$K$6:$L$17,2,0),1)</f>
        <v>35765</v>
      </c>
      <c r="C236" t="s">
        <v>350</v>
      </c>
      <c r="D236">
        <v>4220481</v>
      </c>
    </row>
    <row r="237" spans="1:4" x14ac:dyDescent="0.25">
      <c r="A237" s="13">
        <v>35735</v>
      </c>
      <c r="B237">
        <f>DATE(LEFT(C237,4)*1,VLOOKUP(LOWER(RIGHT(C237,3)),CA_EU!$K$6:$L$17,2,0),1)</f>
        <v>35735</v>
      </c>
      <c r="C237" t="s">
        <v>349</v>
      </c>
      <c r="D237">
        <v>4198645</v>
      </c>
    </row>
    <row r="238" spans="1:4" x14ac:dyDescent="0.25">
      <c r="A238" s="13">
        <v>35704</v>
      </c>
      <c r="B238">
        <f>DATE(LEFT(C238,4)*1,VLOOKUP(LOWER(RIGHT(C238,3)),CA_EU!$K$6:$L$17,2,0),1)</f>
        <v>35704</v>
      </c>
      <c r="C238" t="s">
        <v>348</v>
      </c>
      <c r="D238">
        <v>4183130</v>
      </c>
    </row>
    <row r="239" spans="1:4" x14ac:dyDescent="0.25">
      <c r="A239" s="13">
        <v>35674</v>
      </c>
      <c r="B239">
        <f>DATE(LEFT(C239,4)*1,VLOOKUP(LOWER(RIGHT(C239,3)),CA_EU!$K$6:$L$17,2,0),1)</f>
        <v>35674</v>
      </c>
      <c r="C239" t="s">
        <v>347</v>
      </c>
      <c r="D239">
        <v>4162606</v>
      </c>
    </row>
    <row r="240" spans="1:4" x14ac:dyDescent="0.25">
      <c r="A240" s="13">
        <v>35643</v>
      </c>
      <c r="B240">
        <f>DATE(LEFT(C240,4)*1,VLOOKUP(LOWER(RIGHT(C240,3)),CA_EU!$K$6:$L$17,2,0),1)</f>
        <v>35643</v>
      </c>
      <c r="C240" t="s">
        <v>346</v>
      </c>
      <c r="D240">
        <v>4145967</v>
      </c>
    </row>
    <row r="241" spans="1:4" x14ac:dyDescent="0.25">
      <c r="A241" s="13">
        <v>35612</v>
      </c>
      <c r="B241">
        <f>DATE(LEFT(C241,4)*1,VLOOKUP(LOWER(RIGHT(C241,3)),CA_EU!$K$6:$L$17,2,0),1)</f>
        <v>35612</v>
      </c>
      <c r="C241" t="s">
        <v>345</v>
      </c>
      <c r="D241">
        <v>4145622</v>
      </c>
    </row>
    <row r="242" spans="1:4" x14ac:dyDescent="0.25">
      <c r="A242" s="13">
        <v>35582</v>
      </c>
      <c r="B242">
        <f>DATE(LEFT(C242,4)*1,VLOOKUP(LOWER(RIGHT(C242,3)),CA_EU!$K$6:$L$17,2,0),1)</f>
        <v>35582</v>
      </c>
      <c r="C242" t="s">
        <v>344</v>
      </c>
      <c r="D242">
        <v>4121724</v>
      </c>
    </row>
    <row r="243" spans="1:4" x14ac:dyDescent="0.25">
      <c r="A243" s="13">
        <v>35551</v>
      </c>
      <c r="B243">
        <f>DATE(LEFT(C243,4)*1,VLOOKUP(LOWER(RIGHT(C243,3)),CA_EU!$K$6:$L$17,2,0),1)</f>
        <v>35551</v>
      </c>
      <c r="C243" t="s">
        <v>343</v>
      </c>
      <c r="D243">
        <v>4097919</v>
      </c>
    </row>
    <row r="244" spans="1:4" x14ac:dyDescent="0.25">
      <c r="A244" s="13">
        <v>35521</v>
      </c>
      <c r="B244">
        <f>DATE(LEFT(C244,4)*1,VLOOKUP(LOWER(RIGHT(C244,3)),CA_EU!$K$6:$L$17,2,0),1)</f>
        <v>35521</v>
      </c>
      <c r="C244" t="s">
        <v>342</v>
      </c>
      <c r="D244">
        <v>4067506</v>
      </c>
    </row>
    <row r="245" spans="1:4" x14ac:dyDescent="0.25">
      <c r="A245" s="13">
        <v>35490</v>
      </c>
      <c r="B245">
        <f>DATE(LEFT(C245,4)*1,VLOOKUP(LOWER(RIGHT(C245,3)),CA_EU!$K$6:$L$17,2,0),1)</f>
        <v>35490</v>
      </c>
      <c r="C245" t="s">
        <v>341</v>
      </c>
      <c r="D245">
        <v>4060786</v>
      </c>
    </row>
    <row r="246" spans="1:4" x14ac:dyDescent="0.25">
      <c r="A246" s="13">
        <v>35462</v>
      </c>
      <c r="B246">
        <f>DATE(LEFT(C246,4)*1,VLOOKUP(LOWER(RIGHT(C246,3)),CA_EU!$K$6:$L$17,2,0),1)</f>
        <v>35462</v>
      </c>
      <c r="C246" t="s">
        <v>340</v>
      </c>
      <c r="D246">
        <v>4052046</v>
      </c>
    </row>
    <row r="247" spans="1:4" x14ac:dyDescent="0.25">
      <c r="A247" s="13">
        <v>35431</v>
      </c>
      <c r="B247">
        <f>DATE(LEFT(C247,4)*1,VLOOKUP(LOWER(RIGHT(C247,3)),CA_EU!$K$6:$L$17,2,0),1)</f>
        <v>35431</v>
      </c>
      <c r="C247" t="s">
        <v>339</v>
      </c>
      <c r="D247">
        <v>4039737</v>
      </c>
    </row>
    <row r="248" spans="1:4" x14ac:dyDescent="0.25">
      <c r="A248" s="13">
        <v>35400</v>
      </c>
      <c r="B248">
        <f>DATE(LEFT(C248,4)*1,VLOOKUP(LOWER(RIGHT(C248,3)),CA_EU!$K$6:$L$17,2,0),1)</f>
        <v>35400</v>
      </c>
      <c r="C248" t="s">
        <v>338</v>
      </c>
      <c r="D248">
        <v>4037660</v>
      </c>
    </row>
    <row r="249" spans="1:4" x14ac:dyDescent="0.25">
      <c r="A249" s="13">
        <v>35370</v>
      </c>
      <c r="B249">
        <f>DATE(LEFT(C249,4)*1,VLOOKUP(LOWER(RIGHT(C249,3)),CA_EU!$K$6:$L$17,2,0),1)</f>
        <v>35370</v>
      </c>
      <c r="C249" t="s">
        <v>337</v>
      </c>
      <c r="D249">
        <v>4015324</v>
      </c>
    </row>
    <row r="250" spans="1:4" x14ac:dyDescent="0.25">
      <c r="A250" s="13">
        <v>35339</v>
      </c>
      <c r="B250">
        <f>DATE(LEFT(C250,4)*1,VLOOKUP(LOWER(RIGHT(C250,3)),CA_EU!$K$6:$L$17,2,0),1)</f>
        <v>35339</v>
      </c>
      <c r="C250" t="s">
        <v>336</v>
      </c>
      <c r="D250">
        <v>4008668</v>
      </c>
    </row>
    <row r="251" spans="1:4" x14ac:dyDescent="0.25">
      <c r="A251" s="13">
        <v>35309</v>
      </c>
      <c r="B251">
        <f>DATE(LEFT(C251,4)*1,VLOOKUP(LOWER(RIGHT(C251,3)),CA_EU!$K$6:$L$17,2,0),1)</f>
        <v>35309</v>
      </c>
      <c r="C251" t="s">
        <v>335</v>
      </c>
      <c r="D251">
        <v>4003100</v>
      </c>
    </row>
    <row r="252" spans="1:4" x14ac:dyDescent="0.25">
      <c r="A252" s="13">
        <v>35278</v>
      </c>
      <c r="B252">
        <f>DATE(LEFT(C252,4)*1,VLOOKUP(LOWER(RIGHT(C252,3)),CA_EU!$K$6:$L$17,2,0),1)</f>
        <v>35278</v>
      </c>
      <c r="C252" t="s">
        <v>334</v>
      </c>
      <c r="D252">
        <v>3982747</v>
      </c>
    </row>
    <row r="253" spans="1:4" x14ac:dyDescent="0.25">
      <c r="A253" s="13">
        <v>35247</v>
      </c>
      <c r="B253">
        <f>DATE(LEFT(C253,4)*1,VLOOKUP(LOWER(RIGHT(C253,3)),CA_EU!$K$6:$L$17,2,0),1)</f>
        <v>35247</v>
      </c>
      <c r="C253" t="s">
        <v>333</v>
      </c>
      <c r="D253">
        <v>3963808</v>
      </c>
    </row>
    <row r="254" spans="1:4" x14ac:dyDescent="0.25">
      <c r="A254" s="13">
        <v>35217</v>
      </c>
      <c r="B254">
        <f>DATE(LEFT(C254,4)*1,VLOOKUP(LOWER(RIGHT(C254,3)),CA_EU!$K$6:$L$17,2,0),1)</f>
        <v>35217</v>
      </c>
      <c r="C254" t="s">
        <v>332</v>
      </c>
      <c r="D254">
        <v>3948582</v>
      </c>
    </row>
    <row r="255" spans="1:4" x14ac:dyDescent="0.25">
      <c r="A255" s="13">
        <v>35186</v>
      </c>
      <c r="B255">
        <f>DATE(LEFT(C255,4)*1,VLOOKUP(LOWER(RIGHT(C255,3)),CA_EU!$K$6:$L$17,2,0),1)</f>
        <v>35186</v>
      </c>
      <c r="C255" t="s">
        <v>331</v>
      </c>
      <c r="D255">
        <v>3939363</v>
      </c>
    </row>
    <row r="256" spans="1:4" x14ac:dyDescent="0.25">
      <c r="A256" s="13">
        <v>35156</v>
      </c>
      <c r="B256">
        <f>DATE(LEFT(C256,4)*1,VLOOKUP(LOWER(RIGHT(C256,3)),CA_EU!$K$6:$L$17,2,0),1)</f>
        <v>35156</v>
      </c>
      <c r="C256" t="s">
        <v>330</v>
      </c>
      <c r="D256">
        <v>3931911</v>
      </c>
    </row>
    <row r="257" spans="1:4" x14ac:dyDescent="0.25">
      <c r="A257" s="13">
        <v>35125</v>
      </c>
      <c r="B257">
        <f>DATE(LEFT(C257,4)*1,VLOOKUP(LOWER(RIGHT(C257,3)),CA_EU!$K$6:$L$17,2,0),1)</f>
        <v>35125</v>
      </c>
      <c r="C257" t="s">
        <v>329</v>
      </c>
      <c r="D257">
        <v>3921773</v>
      </c>
    </row>
    <row r="258" spans="1:4" x14ac:dyDescent="0.25">
      <c r="A258" s="13">
        <v>35096</v>
      </c>
      <c r="B258">
        <f>DATE(LEFT(C258,4)*1,VLOOKUP(LOWER(RIGHT(C258,3)),CA_EU!$K$6:$L$17,2,0),1)</f>
        <v>35096</v>
      </c>
      <c r="C258" t="s">
        <v>328</v>
      </c>
      <c r="D258">
        <v>3907296</v>
      </c>
    </row>
    <row r="259" spans="1:4" x14ac:dyDescent="0.25">
      <c r="A259" s="13">
        <v>35065</v>
      </c>
      <c r="B259">
        <f>DATE(LEFT(C259,4)*1,VLOOKUP(LOWER(RIGHT(C259,3)),CA_EU!$K$6:$L$17,2,0),1)</f>
        <v>35065</v>
      </c>
      <c r="C259" t="s">
        <v>327</v>
      </c>
      <c r="D259">
        <v>3892034</v>
      </c>
    </row>
    <row r="260" spans="1:4" x14ac:dyDescent="0.25">
      <c r="A260" s="13">
        <v>35034</v>
      </c>
      <c r="B260">
        <f>DATE(LEFT(C260,4)*1,VLOOKUP(LOWER(RIGHT(C260,3)),CA_EU!$K$6:$L$17,2,0),1)</f>
        <v>35034</v>
      </c>
      <c r="C260" t="s">
        <v>326</v>
      </c>
      <c r="D260">
        <v>3877680</v>
      </c>
    </row>
    <row r="261" spans="1:4" x14ac:dyDescent="0.25">
      <c r="A261" s="13">
        <v>35004</v>
      </c>
      <c r="B261">
        <f>DATE(LEFT(C261,4)*1,VLOOKUP(LOWER(RIGHT(C261,3)),CA_EU!$K$6:$L$17,2,0),1)</f>
        <v>35004</v>
      </c>
      <c r="C261" t="s">
        <v>325</v>
      </c>
      <c r="D261">
        <v>3841967</v>
      </c>
    </row>
    <row r="262" spans="1:4" x14ac:dyDescent="0.25">
      <c r="A262" s="13">
        <v>34973</v>
      </c>
      <c r="B262">
        <f>DATE(LEFT(C262,4)*1,VLOOKUP(LOWER(RIGHT(C262,3)),CA_EU!$K$6:$L$17,2,0),1)</f>
        <v>34973</v>
      </c>
      <c r="C262" t="s">
        <v>324</v>
      </c>
      <c r="D262">
        <v>3819116</v>
      </c>
    </row>
    <row r="263" spans="1:4" x14ac:dyDescent="0.25">
      <c r="A263" s="13">
        <v>34943</v>
      </c>
      <c r="B263">
        <f>DATE(LEFT(C263,4)*1,VLOOKUP(LOWER(RIGHT(C263,3)),CA_EU!$K$6:$L$17,2,0),1)</f>
        <v>34943</v>
      </c>
      <c r="C263" t="s">
        <v>323</v>
      </c>
      <c r="D263">
        <v>3804690</v>
      </c>
    </row>
    <row r="264" spans="1:4" x14ac:dyDescent="0.25">
      <c r="A264" s="13">
        <v>34912</v>
      </c>
      <c r="B264">
        <f>DATE(LEFT(C264,4)*1,VLOOKUP(LOWER(RIGHT(C264,3)),CA_EU!$K$6:$L$17,2,0),1)</f>
        <v>34912</v>
      </c>
      <c r="C264" t="s">
        <v>322</v>
      </c>
      <c r="D264">
        <v>3783262</v>
      </c>
    </row>
    <row r="265" spans="1:4" x14ac:dyDescent="0.25">
      <c r="A265" s="13">
        <v>34881</v>
      </c>
      <c r="B265">
        <f>DATE(LEFT(C265,4)*1,VLOOKUP(LOWER(RIGHT(C265,3)),CA_EU!$K$6:$L$17,2,0),1)</f>
        <v>34881</v>
      </c>
      <c r="C265" t="s">
        <v>321</v>
      </c>
      <c r="D265">
        <v>3759058</v>
      </c>
    </row>
    <row r="266" spans="1:4" x14ac:dyDescent="0.25">
      <c r="A266" s="13">
        <v>34851</v>
      </c>
      <c r="B266">
        <f>DATE(LEFT(C266,4)*1,VLOOKUP(LOWER(RIGHT(C266,3)),CA_EU!$K$6:$L$17,2,0),1)</f>
        <v>34851</v>
      </c>
      <c r="C266" t="s">
        <v>320</v>
      </c>
      <c r="D266">
        <v>3750411</v>
      </c>
    </row>
    <row r="267" spans="1:4" x14ac:dyDescent="0.25">
      <c r="A267" s="13">
        <v>34820</v>
      </c>
      <c r="B267">
        <f>DATE(LEFT(C267,4)*1,VLOOKUP(LOWER(RIGHT(C267,3)),CA_EU!$K$6:$L$17,2,0),1)</f>
        <v>34820</v>
      </c>
      <c r="C267" t="s">
        <v>319</v>
      </c>
      <c r="D267">
        <v>3730634</v>
      </c>
    </row>
    <row r="268" spans="1:4" x14ac:dyDescent="0.25">
      <c r="A268" s="13">
        <v>34790</v>
      </c>
      <c r="B268">
        <f>DATE(LEFT(C268,4)*1,VLOOKUP(LOWER(RIGHT(C268,3)),CA_EU!$K$6:$L$17,2,0),1)</f>
        <v>34790</v>
      </c>
      <c r="C268" t="s">
        <v>318</v>
      </c>
      <c r="D268">
        <v>3708372</v>
      </c>
    </row>
    <row r="269" spans="1:4" x14ac:dyDescent="0.25">
      <c r="A269" s="13">
        <v>34759</v>
      </c>
      <c r="B269">
        <f>DATE(LEFT(C269,4)*1,VLOOKUP(LOWER(RIGHT(C269,3)),CA_EU!$K$6:$L$17,2,0),1)</f>
        <v>34759</v>
      </c>
      <c r="C269" t="s">
        <v>317</v>
      </c>
      <c r="D269">
        <v>3699780</v>
      </c>
    </row>
    <row r="270" spans="1:4" x14ac:dyDescent="0.25">
      <c r="A270" s="13">
        <v>34731</v>
      </c>
      <c r="B270">
        <f>DATE(LEFT(C270,4)*1,VLOOKUP(LOWER(RIGHT(C270,3)),CA_EU!$K$6:$L$17,2,0),1)</f>
        <v>34731</v>
      </c>
      <c r="C270" t="s">
        <v>316</v>
      </c>
      <c r="D270">
        <v>3700379</v>
      </c>
    </row>
    <row r="271" spans="1:4" x14ac:dyDescent="0.25">
      <c r="A271" s="13">
        <v>34700</v>
      </c>
      <c r="B271">
        <f>DATE(LEFT(C271,4)*1,VLOOKUP(LOWER(RIGHT(C271,3)),CA_EU!$K$6:$L$17,2,0),1)</f>
        <v>34700</v>
      </c>
      <c r="C271" t="s">
        <v>315</v>
      </c>
      <c r="D271">
        <v>3679603</v>
      </c>
    </row>
    <row r="272" spans="1:4" x14ac:dyDescent="0.25">
      <c r="A272" s="13">
        <v>34669</v>
      </c>
      <c r="B272">
        <f>DATE(LEFT(C272,4)*1,VLOOKUP(LOWER(RIGHT(C272,3)),CA_EU!$K$6:$L$17,2,0),1)</f>
        <v>34669</v>
      </c>
      <c r="C272" t="s">
        <v>314</v>
      </c>
      <c r="D272">
        <v>3672181</v>
      </c>
    </row>
    <row r="273" spans="1:4" x14ac:dyDescent="0.25">
      <c r="A273" s="13">
        <v>34639</v>
      </c>
      <c r="B273">
        <f>DATE(LEFT(C273,4)*1,VLOOKUP(LOWER(RIGHT(C273,3)),CA_EU!$K$6:$L$17,2,0),1)</f>
        <v>34639</v>
      </c>
      <c r="C273" t="s">
        <v>313</v>
      </c>
      <c r="D273">
        <v>3677823</v>
      </c>
    </row>
    <row r="274" spans="1:4" x14ac:dyDescent="0.25">
      <c r="A274" s="13">
        <v>34608</v>
      </c>
      <c r="B274">
        <f>DATE(LEFT(C274,4)*1,VLOOKUP(LOWER(RIGHT(C274,3)),CA_EU!$K$6:$L$17,2,0),1)</f>
        <v>34608</v>
      </c>
      <c r="C274" t="s">
        <v>312</v>
      </c>
      <c r="D274">
        <v>3669366</v>
      </c>
    </row>
    <row r="275" spans="1:4" x14ac:dyDescent="0.25">
      <c r="A275" s="13">
        <v>34578</v>
      </c>
      <c r="B275">
        <f>DATE(LEFT(C275,4)*1,VLOOKUP(LOWER(RIGHT(C275,3)),CA_EU!$K$6:$L$17,2,0),1)</f>
        <v>34578</v>
      </c>
      <c r="C275" t="s">
        <v>311</v>
      </c>
      <c r="D275">
        <v>3654754</v>
      </c>
    </row>
    <row r="276" spans="1:4" x14ac:dyDescent="0.25">
      <c r="A276" s="13">
        <v>34547</v>
      </c>
      <c r="B276">
        <f>DATE(LEFT(C276,4)*1,VLOOKUP(LOWER(RIGHT(C276,3)),CA_EU!$K$6:$L$17,2,0),1)</f>
        <v>34547</v>
      </c>
      <c r="C276" t="s">
        <v>310</v>
      </c>
      <c r="D276">
        <v>3656647</v>
      </c>
    </row>
    <row r="277" spans="1:4" x14ac:dyDescent="0.25">
      <c r="A277" s="13">
        <v>34516</v>
      </c>
      <c r="B277">
        <f>DATE(LEFT(C277,4)*1,VLOOKUP(LOWER(RIGHT(C277,3)),CA_EU!$K$6:$L$17,2,0),1)</f>
        <v>34516</v>
      </c>
      <c r="C277" t="s">
        <v>309</v>
      </c>
      <c r="D277">
        <v>3657126</v>
      </c>
    </row>
    <row r="278" spans="1:4" x14ac:dyDescent="0.25">
      <c r="A278" s="13">
        <v>34486</v>
      </c>
      <c r="B278">
        <f>DATE(LEFT(C278,4)*1,VLOOKUP(LOWER(RIGHT(C278,3)),CA_EU!$K$6:$L$17,2,0),1)</f>
        <v>34486</v>
      </c>
      <c r="C278" t="s">
        <v>308</v>
      </c>
      <c r="D278">
        <v>3643859</v>
      </c>
    </row>
    <row r="279" spans="1:4" x14ac:dyDescent="0.25">
      <c r="A279" s="13">
        <v>34455</v>
      </c>
      <c r="B279">
        <f>DATE(LEFT(C279,4)*1,VLOOKUP(LOWER(RIGHT(C279,3)),CA_EU!$K$6:$L$17,2,0),1)</f>
        <v>34455</v>
      </c>
      <c r="C279" t="s">
        <v>307</v>
      </c>
      <c r="D279">
        <v>3632433</v>
      </c>
    </row>
    <row r="280" spans="1:4" x14ac:dyDescent="0.25">
      <c r="A280" s="13">
        <v>34425</v>
      </c>
      <c r="B280">
        <f>DATE(LEFT(C280,4)*1,VLOOKUP(LOWER(RIGHT(C280,3)),CA_EU!$K$6:$L$17,2,0),1)</f>
        <v>34425</v>
      </c>
      <c r="C280" t="s">
        <v>306</v>
      </c>
      <c r="D280">
        <v>3631727</v>
      </c>
    </row>
    <row r="281" spans="1:4" x14ac:dyDescent="0.25">
      <c r="A281" s="13">
        <v>34394</v>
      </c>
      <c r="B281">
        <f>DATE(LEFT(C281,4)*1,VLOOKUP(LOWER(RIGHT(C281,3)),CA_EU!$K$6:$L$17,2,0),1)</f>
        <v>34394</v>
      </c>
      <c r="C281" t="s">
        <v>305</v>
      </c>
      <c r="D281">
        <v>3627295</v>
      </c>
    </row>
    <row r="282" spans="1:4" x14ac:dyDescent="0.25">
      <c r="A282" s="13">
        <v>34366</v>
      </c>
      <c r="B282">
        <f>DATE(LEFT(C282,4)*1,VLOOKUP(LOWER(RIGHT(C282,3)),CA_EU!$K$6:$L$17,2,0),1)</f>
        <v>34366</v>
      </c>
      <c r="C282" t="s">
        <v>304</v>
      </c>
      <c r="D282">
        <v>3606386</v>
      </c>
    </row>
    <row r="283" spans="1:4" x14ac:dyDescent="0.25">
      <c r="A283" s="13">
        <v>34335</v>
      </c>
      <c r="B283">
        <f>DATE(LEFT(C283,4)*1,VLOOKUP(LOWER(RIGHT(C283,3)),CA_EU!$K$6:$L$17,2,0),1)</f>
        <v>34335</v>
      </c>
      <c r="C283" t="s">
        <v>303</v>
      </c>
      <c r="D283">
        <v>3599117</v>
      </c>
    </row>
    <row r="284" spans="1:4" x14ac:dyDescent="0.25">
      <c r="A284" s="13">
        <v>34304</v>
      </c>
      <c r="B284">
        <f>DATE(LEFT(C284,4)*1,VLOOKUP(LOWER(RIGHT(C284,3)),CA_EU!$K$6:$L$17,2,0),1)</f>
        <v>34304</v>
      </c>
      <c r="C284" t="s">
        <v>302</v>
      </c>
      <c r="D284">
        <v>3585584</v>
      </c>
    </row>
    <row r="285" spans="1:4" x14ac:dyDescent="0.25">
      <c r="A285" s="13">
        <v>34274</v>
      </c>
      <c r="B285">
        <f>DATE(LEFT(C285,4)*1,VLOOKUP(LOWER(RIGHT(C285,3)),CA_EU!$K$6:$L$17,2,0),1)</f>
        <v>34274</v>
      </c>
      <c r="C285" t="s">
        <v>301</v>
      </c>
      <c r="D285">
        <v>3562954</v>
      </c>
    </row>
    <row r="286" spans="1:4" x14ac:dyDescent="0.25">
      <c r="A286" s="13">
        <v>34243</v>
      </c>
      <c r="B286">
        <f>DATE(LEFT(C286,4)*1,VLOOKUP(LOWER(RIGHT(C286,3)),CA_EU!$K$6:$L$17,2,0),1)</f>
        <v>34243</v>
      </c>
      <c r="C286" t="s">
        <v>300</v>
      </c>
      <c r="D286">
        <v>3539650</v>
      </c>
    </row>
    <row r="287" spans="1:4" x14ac:dyDescent="0.25">
      <c r="A287" s="13">
        <v>34213</v>
      </c>
      <c r="B287">
        <f>DATE(LEFT(C287,4)*1,VLOOKUP(LOWER(RIGHT(C287,3)),CA_EU!$K$6:$L$17,2,0),1)</f>
        <v>34213</v>
      </c>
      <c r="C287" t="s">
        <v>299</v>
      </c>
      <c r="D287">
        <v>3516585</v>
      </c>
    </row>
    <row r="288" spans="1:4" x14ac:dyDescent="0.25">
      <c r="A288" s="13">
        <v>34182</v>
      </c>
      <c r="B288">
        <f>DATE(LEFT(C288,4)*1,VLOOKUP(LOWER(RIGHT(C288,3)),CA_EU!$K$6:$L$17,2,0),1)</f>
        <v>34182</v>
      </c>
      <c r="C288" t="s">
        <v>298</v>
      </c>
      <c r="D288">
        <v>3503684</v>
      </c>
    </row>
    <row r="289" spans="1:4" x14ac:dyDescent="0.25">
      <c r="A289" s="13">
        <v>34151</v>
      </c>
      <c r="B289">
        <f>DATE(LEFT(C289,4)*1,VLOOKUP(LOWER(RIGHT(C289,3)),CA_EU!$K$6:$L$17,2,0),1)</f>
        <v>34151</v>
      </c>
      <c r="C289" t="s">
        <v>297</v>
      </c>
      <c r="D289">
        <v>3487572</v>
      </c>
    </row>
    <row r="290" spans="1:4" x14ac:dyDescent="0.25">
      <c r="A290" s="13">
        <v>34121</v>
      </c>
      <c r="B290">
        <f>DATE(LEFT(C290,4)*1,VLOOKUP(LOWER(RIGHT(C290,3)),CA_EU!$K$6:$L$17,2,0),1)</f>
        <v>34121</v>
      </c>
      <c r="C290" t="s">
        <v>296</v>
      </c>
      <c r="D290">
        <v>3479707</v>
      </c>
    </row>
    <row r="291" spans="1:4" x14ac:dyDescent="0.25">
      <c r="A291" s="13">
        <v>34090</v>
      </c>
      <c r="B291">
        <f>DATE(LEFT(C291,4)*1,VLOOKUP(LOWER(RIGHT(C291,3)),CA_EU!$K$6:$L$17,2,0),1)</f>
        <v>34090</v>
      </c>
      <c r="C291" t="s">
        <v>295</v>
      </c>
      <c r="D291">
        <v>3469917</v>
      </c>
    </row>
    <row r="292" spans="1:4" x14ac:dyDescent="0.25">
      <c r="A292" s="13">
        <v>34060</v>
      </c>
      <c r="B292">
        <f>DATE(LEFT(C292,4)*1,VLOOKUP(LOWER(RIGHT(C292,3)),CA_EU!$K$6:$L$17,2,0),1)</f>
        <v>34060</v>
      </c>
      <c r="C292" t="s">
        <v>294</v>
      </c>
      <c r="D292">
        <v>3448266</v>
      </c>
    </row>
    <row r="293" spans="1:4" x14ac:dyDescent="0.25">
      <c r="A293" s="13">
        <v>34029</v>
      </c>
      <c r="B293">
        <f>DATE(LEFT(C293,4)*1,VLOOKUP(LOWER(RIGHT(C293,3)),CA_EU!$K$6:$L$17,2,0),1)</f>
        <v>34029</v>
      </c>
      <c r="C293" t="s">
        <v>293</v>
      </c>
      <c r="D293">
        <v>3442925</v>
      </c>
    </row>
    <row r="294" spans="1:4" x14ac:dyDescent="0.25">
      <c r="A294" s="13">
        <v>34001</v>
      </c>
      <c r="B294">
        <f>DATE(LEFT(C294,4)*1,VLOOKUP(LOWER(RIGHT(C294,3)),CA_EU!$K$6:$L$17,2,0),1)</f>
        <v>34001</v>
      </c>
      <c r="C294" t="s">
        <v>292</v>
      </c>
      <c r="D294">
        <v>3396991</v>
      </c>
    </row>
    <row r="295" spans="1:4" x14ac:dyDescent="0.25">
      <c r="A295" s="13">
        <v>33970</v>
      </c>
      <c r="B295">
        <f>DATE(LEFT(C295,4)*1,VLOOKUP(LOWER(RIGHT(C295,3)),CA_EU!$K$6:$L$17,2,0),1)</f>
        <v>33970</v>
      </c>
      <c r="C295" t="s">
        <v>291</v>
      </c>
      <c r="D295">
        <v>3379628</v>
      </c>
    </row>
    <row r="296" spans="1:4" x14ac:dyDescent="0.25">
      <c r="A296" s="13">
        <v>33939</v>
      </c>
      <c r="B296">
        <f>DATE(LEFT(C296,4)*1,VLOOKUP(LOWER(RIGHT(C296,3)),CA_EU!$K$6:$L$17,2,0),1)</f>
        <v>33939</v>
      </c>
      <c r="C296" t="s">
        <v>290</v>
      </c>
      <c r="D296">
        <v>3364055</v>
      </c>
    </row>
    <row r="297" spans="1:4" x14ac:dyDescent="0.25">
      <c r="A297" s="13">
        <v>33909</v>
      </c>
      <c r="B297">
        <f>DATE(LEFT(C297,4)*1,VLOOKUP(LOWER(RIGHT(C297,3)),CA_EU!$K$6:$L$17,2,0),1)</f>
        <v>33909</v>
      </c>
      <c r="C297" t="s">
        <v>289</v>
      </c>
      <c r="D297">
        <v>3362464</v>
      </c>
    </row>
    <row r="298" spans="1:4" x14ac:dyDescent="0.25">
      <c r="A298" s="13">
        <v>33878</v>
      </c>
      <c r="B298">
        <f>DATE(LEFT(C298,4)*1,VLOOKUP(LOWER(RIGHT(C298,3)),CA_EU!$K$6:$L$17,2,0),1)</f>
        <v>33878</v>
      </c>
      <c r="C298" t="s">
        <v>288</v>
      </c>
      <c r="D298">
        <v>3335675</v>
      </c>
    </row>
    <row r="299" spans="1:4" x14ac:dyDescent="0.25">
      <c r="A299" s="13">
        <v>33848</v>
      </c>
      <c r="B299">
        <f>DATE(LEFT(C299,4)*1,VLOOKUP(LOWER(RIGHT(C299,3)),CA_EU!$K$6:$L$17,2,0),1)</f>
        <v>33848</v>
      </c>
      <c r="C299" t="s">
        <v>287</v>
      </c>
      <c r="D299">
        <v>3332220</v>
      </c>
    </row>
    <row r="300" spans="1:4" x14ac:dyDescent="0.25">
      <c r="A300" s="13">
        <v>33817</v>
      </c>
      <c r="B300">
        <f>DATE(LEFT(C300,4)*1,VLOOKUP(LOWER(RIGHT(C300,3)),CA_EU!$K$6:$L$17,2,0),1)</f>
        <v>33817</v>
      </c>
      <c r="C300" t="s">
        <v>286</v>
      </c>
      <c r="D300">
        <v>3286082</v>
      </c>
    </row>
    <row r="301" spans="1:4" x14ac:dyDescent="0.25">
      <c r="A301" s="13">
        <v>33786</v>
      </c>
      <c r="B301">
        <f>DATE(LEFT(C301,4)*1,VLOOKUP(LOWER(RIGHT(C301,3)),CA_EU!$K$6:$L$17,2,0),1)</f>
        <v>33786</v>
      </c>
      <c r="C301" t="s">
        <v>285</v>
      </c>
      <c r="D301">
        <v>3270358</v>
      </c>
    </row>
    <row r="302" spans="1:4" x14ac:dyDescent="0.25">
      <c r="A302" s="13">
        <v>33756</v>
      </c>
      <c r="B302">
        <f>DATE(LEFT(C302,4)*1,VLOOKUP(LOWER(RIGHT(C302,3)),CA_EU!$K$6:$L$17,2,0),1)</f>
        <v>33756</v>
      </c>
      <c r="C302" t="s">
        <v>284</v>
      </c>
      <c r="D302">
        <v>3249917</v>
      </c>
    </row>
    <row r="303" spans="1:4" x14ac:dyDescent="0.25">
      <c r="A303" s="13">
        <v>33725</v>
      </c>
      <c r="B303">
        <f>DATE(LEFT(C303,4)*1,VLOOKUP(LOWER(RIGHT(C303,3)),CA_EU!$K$6:$L$17,2,0),1)</f>
        <v>33725</v>
      </c>
      <c r="C303" t="s">
        <v>283</v>
      </c>
      <c r="D303">
        <v>3233456</v>
      </c>
    </row>
    <row r="304" spans="1:4" x14ac:dyDescent="0.25">
      <c r="A304" s="13">
        <v>33695</v>
      </c>
      <c r="B304">
        <f>DATE(LEFT(C304,4)*1,VLOOKUP(LOWER(RIGHT(C304,3)),CA_EU!$K$6:$L$17,2,0),1)</f>
        <v>33695</v>
      </c>
      <c r="C304" t="s">
        <v>282</v>
      </c>
      <c r="D304">
        <v>3207736</v>
      </c>
    </row>
    <row r="305" spans="1:4" x14ac:dyDescent="0.25">
      <c r="A305" s="13">
        <v>33664</v>
      </c>
      <c r="B305">
        <f>DATE(LEFT(C305,4)*1,VLOOKUP(LOWER(RIGHT(C305,3)),CA_EU!$K$6:$L$17,2,0),1)</f>
        <v>33664</v>
      </c>
      <c r="C305" t="s">
        <v>281</v>
      </c>
      <c r="D305">
        <v>3175709</v>
      </c>
    </row>
    <row r="306" spans="1:4" x14ac:dyDescent="0.25">
      <c r="A306" s="13">
        <v>33635</v>
      </c>
      <c r="B306">
        <f>DATE(LEFT(C306,4)*1,VLOOKUP(LOWER(RIGHT(C306,3)),CA_EU!$K$6:$L$17,2,0),1)</f>
        <v>33635</v>
      </c>
      <c r="C306" t="s">
        <v>280</v>
      </c>
      <c r="D306">
        <v>3152999</v>
      </c>
    </row>
    <row r="307" spans="1:4" x14ac:dyDescent="0.25">
      <c r="A307" s="13">
        <v>33604</v>
      </c>
      <c r="B307">
        <f>DATE(LEFT(C307,4)*1,VLOOKUP(LOWER(RIGHT(C307,3)),CA_EU!$K$6:$L$17,2,0),1)</f>
        <v>33604</v>
      </c>
      <c r="C307" t="s">
        <v>279</v>
      </c>
      <c r="D307">
        <v>3137855</v>
      </c>
    </row>
    <row r="308" spans="1:4" x14ac:dyDescent="0.25">
      <c r="A308" s="13">
        <v>33573</v>
      </c>
      <c r="B308">
        <f>DATE(LEFT(C308,4)*1,VLOOKUP(LOWER(RIGHT(C308,3)),CA_EU!$K$6:$L$17,2,0),1)</f>
        <v>33573</v>
      </c>
      <c r="C308" t="s">
        <v>278</v>
      </c>
      <c r="D308">
        <v>3129446</v>
      </c>
    </row>
    <row r="309" spans="1:4" x14ac:dyDescent="0.25">
      <c r="A309" s="13">
        <v>33543</v>
      </c>
      <c r="B309">
        <f>DATE(LEFT(C309,4)*1,VLOOKUP(LOWER(RIGHT(C309,3)),CA_EU!$K$6:$L$17,2,0),1)</f>
        <v>33543</v>
      </c>
      <c r="C309" t="s">
        <v>277</v>
      </c>
      <c r="D309">
        <v>3110545</v>
      </c>
    </row>
    <row r="310" spans="1:4" x14ac:dyDescent="0.25">
      <c r="A310" s="13">
        <v>33512</v>
      </c>
      <c r="B310">
        <f>DATE(LEFT(C310,4)*1,VLOOKUP(LOWER(RIGHT(C310,3)),CA_EU!$K$6:$L$17,2,0),1)</f>
        <v>33512</v>
      </c>
      <c r="C310" t="s">
        <v>276</v>
      </c>
      <c r="D310">
        <v>3088181</v>
      </c>
    </row>
    <row r="311" spans="1:4" x14ac:dyDescent="0.25">
      <c r="A311" s="13">
        <v>33482</v>
      </c>
      <c r="B311">
        <f>DATE(LEFT(C311,4)*1,VLOOKUP(LOWER(RIGHT(C311,3)),CA_EU!$K$6:$L$17,2,0),1)</f>
        <v>33482</v>
      </c>
      <c r="C311" t="s">
        <v>275</v>
      </c>
      <c r="D311">
        <v>3065679</v>
      </c>
    </row>
    <row r="312" spans="1:4" x14ac:dyDescent="0.25">
      <c r="A312" s="13">
        <v>33451</v>
      </c>
      <c r="B312">
        <f>DATE(LEFT(C312,4)*1,VLOOKUP(LOWER(RIGHT(C312,3)),CA_EU!$K$6:$L$17,2,0),1)</f>
        <v>33451</v>
      </c>
      <c r="C312" t="s">
        <v>274</v>
      </c>
      <c r="D312">
        <v>3051212</v>
      </c>
    </row>
    <row r="313" spans="1:4" x14ac:dyDescent="0.25">
      <c r="A313" s="13">
        <v>33420</v>
      </c>
      <c r="B313">
        <f>DATE(LEFT(C313,4)*1,VLOOKUP(LOWER(RIGHT(C313,3)),CA_EU!$K$6:$L$17,2,0),1)</f>
        <v>33420</v>
      </c>
      <c r="C313" t="s">
        <v>273</v>
      </c>
      <c r="D313">
        <v>3026255</v>
      </c>
    </row>
    <row r="314" spans="1:4" x14ac:dyDescent="0.25">
      <c r="A314" s="13">
        <v>33390</v>
      </c>
      <c r="B314">
        <f>DATE(LEFT(C314,4)*1,VLOOKUP(LOWER(RIGHT(C314,3)),CA_EU!$K$6:$L$17,2,0),1)</f>
        <v>33390</v>
      </c>
      <c r="C314" t="s">
        <v>272</v>
      </c>
      <c r="D314">
        <v>3003911</v>
      </c>
    </row>
    <row r="315" spans="1:4" x14ac:dyDescent="0.25">
      <c r="A315" s="13">
        <v>33359</v>
      </c>
      <c r="B315">
        <f>DATE(LEFT(C315,4)*1,VLOOKUP(LOWER(RIGHT(C315,3)),CA_EU!$K$6:$L$17,2,0),1)</f>
        <v>33359</v>
      </c>
      <c r="C315" t="s">
        <v>271</v>
      </c>
      <c r="D315">
        <v>2986971</v>
      </c>
    </row>
    <row r="316" spans="1:4" x14ac:dyDescent="0.25">
      <c r="A316" s="13">
        <v>33329</v>
      </c>
      <c r="B316">
        <f>DATE(LEFT(C316,4)*1,VLOOKUP(LOWER(RIGHT(C316,3)),CA_EU!$K$6:$L$17,2,0),1)</f>
        <v>33329</v>
      </c>
      <c r="C316" t="s">
        <v>270</v>
      </c>
      <c r="D316">
        <v>2969099</v>
      </c>
    </row>
    <row r="317" spans="1:4" x14ac:dyDescent="0.25">
      <c r="A317" s="13">
        <v>33298</v>
      </c>
      <c r="B317">
        <f>DATE(LEFT(C317,4)*1,VLOOKUP(LOWER(RIGHT(C317,3)),CA_EU!$K$6:$L$17,2,0),1)</f>
        <v>33298</v>
      </c>
      <c r="C317" t="s">
        <v>269</v>
      </c>
      <c r="D317">
        <v>2953735</v>
      </c>
    </row>
    <row r="318" spans="1:4" x14ac:dyDescent="0.25">
      <c r="A318" s="13">
        <v>33270</v>
      </c>
      <c r="B318">
        <f>DATE(LEFT(C318,4)*1,VLOOKUP(LOWER(RIGHT(C318,3)),CA_EU!$K$6:$L$17,2,0),1)</f>
        <v>33270</v>
      </c>
      <c r="C318" t="s">
        <v>268</v>
      </c>
      <c r="D318">
        <v>2946082</v>
      </c>
    </row>
    <row r="319" spans="1:4" x14ac:dyDescent="0.25">
      <c r="A319" s="13">
        <v>33239</v>
      </c>
      <c r="B319">
        <f>DATE(LEFT(C319,4)*1,VLOOKUP(LOWER(RIGHT(C319,3)),CA_EU!$K$6:$L$17,2,0),1)</f>
        <v>33239</v>
      </c>
      <c r="C319" t="s">
        <v>267</v>
      </c>
      <c r="D319">
        <v>2923768</v>
      </c>
    </row>
    <row r="320" spans="1:4" x14ac:dyDescent="0.25">
      <c r="A320" s="13">
        <v>33208</v>
      </c>
      <c r="B320">
        <f>DATE(LEFT(C320,4)*1,VLOOKUP(LOWER(RIGHT(C320,3)),CA_EU!$K$6:$L$17,2,0),1)</f>
        <v>33208</v>
      </c>
      <c r="C320" t="s">
        <v>266</v>
      </c>
      <c r="D320">
        <v>2905714</v>
      </c>
    </row>
    <row r="321" spans="1:4" x14ac:dyDescent="0.25">
      <c r="A321" s="13">
        <v>33178</v>
      </c>
      <c r="B321">
        <f>DATE(LEFT(C321,4)*1,VLOOKUP(LOWER(RIGHT(C321,3)),CA_EU!$K$6:$L$17,2,0),1)</f>
        <v>33178</v>
      </c>
      <c r="C321" t="s">
        <v>265</v>
      </c>
      <c r="D321">
        <v>2884102</v>
      </c>
    </row>
    <row r="322" spans="1:4" x14ac:dyDescent="0.25">
      <c r="A322" s="13">
        <v>33147</v>
      </c>
      <c r="B322">
        <f>DATE(LEFT(C322,4)*1,VLOOKUP(LOWER(RIGHT(C322,3)),CA_EU!$K$6:$L$17,2,0),1)</f>
        <v>33147</v>
      </c>
      <c r="C322" t="s">
        <v>264</v>
      </c>
      <c r="D322">
        <v>2864375</v>
      </c>
    </row>
    <row r="323" spans="1:4" x14ac:dyDescent="0.25">
      <c r="A323" s="13">
        <v>33117</v>
      </c>
      <c r="B323">
        <f>DATE(LEFT(C323,4)*1,VLOOKUP(LOWER(RIGHT(C323,3)),CA_EU!$K$6:$L$17,2,0),1)</f>
        <v>33117</v>
      </c>
      <c r="C323" t="s">
        <v>263</v>
      </c>
      <c r="D323">
        <v>2846207</v>
      </c>
    </row>
    <row r="324" spans="1:4" x14ac:dyDescent="0.25">
      <c r="A324" s="13">
        <v>33086</v>
      </c>
      <c r="B324">
        <f>DATE(LEFT(C324,4)*1,VLOOKUP(LOWER(RIGHT(C324,3)),CA_EU!$K$6:$L$17,2,0),1)</f>
        <v>33086</v>
      </c>
      <c r="C324" t="s">
        <v>262</v>
      </c>
      <c r="D324">
        <v>2823366</v>
      </c>
    </row>
    <row r="325" spans="1:4" x14ac:dyDescent="0.25">
      <c r="A325" s="13">
        <v>33055</v>
      </c>
      <c r="B325">
        <f>DATE(LEFT(C325,4)*1,VLOOKUP(LOWER(RIGHT(C325,3)),CA_EU!$K$6:$L$17,2,0),1)</f>
        <v>33055</v>
      </c>
      <c r="C325" t="s">
        <v>261</v>
      </c>
      <c r="D325">
        <v>2804461</v>
      </c>
    </row>
    <row r="326" spans="1:4" x14ac:dyDescent="0.25">
      <c r="A326" s="13">
        <v>33025</v>
      </c>
      <c r="B326">
        <f>DATE(LEFT(C326,4)*1,VLOOKUP(LOWER(RIGHT(C326,3)),CA_EU!$K$6:$L$17,2,0),1)</f>
        <v>33025</v>
      </c>
      <c r="C326" t="s">
        <v>260</v>
      </c>
      <c r="D326">
        <v>2787919</v>
      </c>
    </row>
    <row r="327" spans="1:4" x14ac:dyDescent="0.25">
      <c r="A327" s="13">
        <v>32994</v>
      </c>
      <c r="B327">
        <f>DATE(LEFT(C327,4)*1,VLOOKUP(LOWER(RIGHT(C327,3)),CA_EU!$K$6:$L$17,2,0),1)</f>
        <v>32994</v>
      </c>
      <c r="C327" t="s">
        <v>259</v>
      </c>
      <c r="D327">
        <v>2669389</v>
      </c>
    </row>
    <row r="328" spans="1:4" x14ac:dyDescent="0.25">
      <c r="A328" s="13">
        <v>32964</v>
      </c>
      <c r="B328">
        <f>DATE(LEFT(C328,4)*1,VLOOKUP(LOWER(RIGHT(C328,3)),CA_EU!$K$6:$L$17,2,0),1)</f>
        <v>32964</v>
      </c>
      <c r="C328" t="s">
        <v>258</v>
      </c>
      <c r="D328">
        <v>2656511</v>
      </c>
    </row>
    <row r="329" spans="1:4" x14ac:dyDescent="0.25">
      <c r="A329" s="13">
        <v>32933</v>
      </c>
      <c r="B329">
        <f>DATE(LEFT(C329,4)*1,VLOOKUP(LOWER(RIGHT(C329,3)),CA_EU!$K$6:$L$17,2,0),1)</f>
        <v>32933</v>
      </c>
      <c r="C329" t="s">
        <v>257</v>
      </c>
      <c r="D329">
        <v>2643941</v>
      </c>
    </row>
    <row r="330" spans="1:4" x14ac:dyDescent="0.25">
      <c r="A330" s="13">
        <v>32905</v>
      </c>
      <c r="B330">
        <f>DATE(LEFT(C330,4)*1,VLOOKUP(LOWER(RIGHT(C330,3)),CA_EU!$K$6:$L$17,2,0),1)</f>
        <v>32905</v>
      </c>
      <c r="C330" t="s">
        <v>256</v>
      </c>
      <c r="D330">
        <v>2637079</v>
      </c>
    </row>
    <row r="331" spans="1:4" x14ac:dyDescent="0.25">
      <c r="A331" s="13">
        <v>32874</v>
      </c>
      <c r="B331">
        <f>DATE(LEFT(C331,4)*1,VLOOKUP(LOWER(RIGHT(C331,3)),CA_EU!$K$6:$L$17,2,0),1)</f>
        <v>32874</v>
      </c>
      <c r="C331" t="s">
        <v>255</v>
      </c>
      <c r="D331">
        <v>2623775</v>
      </c>
    </row>
    <row r="332" spans="1:4" x14ac:dyDescent="0.25">
      <c r="A332" s="13">
        <v>32843</v>
      </c>
      <c r="B332">
        <f>DATE(LEFT(C332,4)*1,VLOOKUP(LOWER(RIGHT(C332,3)),CA_EU!$K$6:$L$17,2,0),1)</f>
        <v>32843</v>
      </c>
      <c r="C332" t="s">
        <v>254</v>
      </c>
      <c r="D332">
        <v>2591646</v>
      </c>
    </row>
    <row r="333" spans="1:4" x14ac:dyDescent="0.25">
      <c r="A333" s="13">
        <v>32813</v>
      </c>
      <c r="B333">
        <f>DATE(LEFT(C333,4)*1,VLOOKUP(LOWER(RIGHT(C333,3)),CA_EU!$K$6:$L$17,2,0),1)</f>
        <v>32813</v>
      </c>
      <c r="C333" t="s">
        <v>253</v>
      </c>
      <c r="D333">
        <v>2567072</v>
      </c>
    </row>
    <row r="334" spans="1:4" x14ac:dyDescent="0.25">
      <c r="A334" s="13">
        <v>32782</v>
      </c>
      <c r="B334">
        <f>DATE(LEFT(C334,4)*1,VLOOKUP(LOWER(RIGHT(C334,3)),CA_EU!$K$6:$L$17,2,0),1)</f>
        <v>32782</v>
      </c>
      <c r="C334" t="s">
        <v>252</v>
      </c>
      <c r="D334">
        <v>2548318</v>
      </c>
    </row>
    <row r="335" spans="1:4" x14ac:dyDescent="0.25">
      <c r="A335" s="13">
        <v>32752</v>
      </c>
      <c r="B335">
        <f>DATE(LEFT(C335,4)*1,VLOOKUP(LOWER(RIGHT(C335,3)),CA_EU!$K$6:$L$17,2,0),1)</f>
        <v>32752</v>
      </c>
      <c r="C335" t="s">
        <v>251</v>
      </c>
      <c r="D335">
        <v>2534706</v>
      </c>
    </row>
    <row r="336" spans="1:4" x14ac:dyDescent="0.25">
      <c r="A336" s="13">
        <v>32721</v>
      </c>
      <c r="B336">
        <f>DATE(LEFT(C336,4)*1,VLOOKUP(LOWER(RIGHT(C336,3)),CA_EU!$K$6:$L$17,2,0),1)</f>
        <v>32721</v>
      </c>
      <c r="C336" t="s">
        <v>250</v>
      </c>
      <c r="D336">
        <v>2518352</v>
      </c>
    </row>
    <row r="337" spans="1:4" x14ac:dyDescent="0.25">
      <c r="A337" s="13">
        <v>32690</v>
      </c>
      <c r="B337">
        <f>DATE(LEFT(C337,4)*1,VLOOKUP(LOWER(RIGHT(C337,3)),CA_EU!$K$6:$L$17,2,0),1)</f>
        <v>32690</v>
      </c>
      <c r="C337" t="s">
        <v>249</v>
      </c>
      <c r="D337">
        <v>2504101</v>
      </c>
    </row>
    <row r="338" spans="1:4" x14ac:dyDescent="0.25">
      <c r="A338" s="13">
        <v>32660</v>
      </c>
      <c r="B338">
        <f>DATE(LEFT(C338,4)*1,VLOOKUP(LOWER(RIGHT(C338,3)),CA_EU!$K$6:$L$17,2,0),1)</f>
        <v>32660</v>
      </c>
      <c r="C338" t="s">
        <v>248</v>
      </c>
      <c r="D338">
        <v>2480661</v>
      </c>
    </row>
    <row r="339" spans="1:4" x14ac:dyDescent="0.25">
      <c r="A339" s="13">
        <v>32629</v>
      </c>
      <c r="B339">
        <f>DATE(LEFT(C339,4)*1,VLOOKUP(LOWER(RIGHT(C339,3)),CA_EU!$K$6:$L$17,2,0),1)</f>
        <v>32629</v>
      </c>
      <c r="C339" t="s">
        <v>247</v>
      </c>
      <c r="D339">
        <v>2453212</v>
      </c>
    </row>
    <row r="340" spans="1:4" x14ac:dyDescent="0.25">
      <c r="A340" s="13">
        <v>32599</v>
      </c>
      <c r="B340">
        <f>DATE(LEFT(C340,4)*1,VLOOKUP(LOWER(RIGHT(C340,3)),CA_EU!$K$6:$L$17,2,0),1)</f>
        <v>32599</v>
      </c>
      <c r="C340" t="s">
        <v>246</v>
      </c>
      <c r="D340">
        <v>2430490</v>
      </c>
    </row>
    <row r="341" spans="1:4" x14ac:dyDescent="0.25">
      <c r="A341" s="13">
        <v>32568</v>
      </c>
      <c r="B341">
        <f>DATE(LEFT(C341,4)*1,VLOOKUP(LOWER(RIGHT(C341,3)),CA_EU!$K$6:$L$17,2,0),1)</f>
        <v>32568</v>
      </c>
      <c r="C341" t="s">
        <v>245</v>
      </c>
      <c r="D341">
        <v>2421408</v>
      </c>
    </row>
    <row r="342" spans="1:4" x14ac:dyDescent="0.25">
      <c r="A342" s="13">
        <v>32540</v>
      </c>
      <c r="B342">
        <f>DATE(LEFT(C342,4)*1,VLOOKUP(LOWER(RIGHT(C342,3)),CA_EU!$K$6:$L$17,2,0),1)</f>
        <v>32540</v>
      </c>
      <c r="C342" t="s">
        <v>244</v>
      </c>
      <c r="D342">
        <v>2393534</v>
      </c>
    </row>
    <row r="343" spans="1:4" x14ac:dyDescent="0.25">
      <c r="A343" s="13">
        <v>32509</v>
      </c>
      <c r="B343">
        <f>DATE(LEFT(C343,4)*1,VLOOKUP(LOWER(RIGHT(C343,3)),CA_EU!$K$6:$L$17,2,0),1)</f>
        <v>32509</v>
      </c>
      <c r="C343" t="s">
        <v>243</v>
      </c>
      <c r="D343">
        <v>2376552</v>
      </c>
    </row>
    <row r="344" spans="1:4" x14ac:dyDescent="0.25">
      <c r="A344" s="13">
        <v>32478</v>
      </c>
      <c r="B344">
        <f>DATE(LEFT(C344,4)*1,VLOOKUP(LOWER(RIGHT(C344,3)),CA_EU!$K$6:$L$17,2,0),1)</f>
        <v>32478</v>
      </c>
      <c r="C344" t="s">
        <v>242</v>
      </c>
      <c r="D344">
        <v>2357954</v>
      </c>
    </row>
    <row r="345" spans="1:4" x14ac:dyDescent="0.25">
      <c r="A345" s="13">
        <v>32448</v>
      </c>
      <c r="B345">
        <f>DATE(LEFT(C345,4)*1,VLOOKUP(LOWER(RIGHT(C345,3)),CA_EU!$K$6:$L$17,2,0),1)</f>
        <v>32448</v>
      </c>
      <c r="C345" t="s">
        <v>241</v>
      </c>
      <c r="D345">
        <v>2350473</v>
      </c>
    </row>
    <row r="346" spans="1:4" x14ac:dyDescent="0.25">
      <c r="A346" s="13">
        <v>32417</v>
      </c>
      <c r="B346">
        <f>DATE(LEFT(C346,4)*1,VLOOKUP(LOWER(RIGHT(C346,3)),CA_EU!$K$6:$L$17,2,0),1)</f>
        <v>32417</v>
      </c>
      <c r="C346" t="s">
        <v>240</v>
      </c>
      <c r="D346">
        <v>2335347</v>
      </c>
    </row>
    <row r="347" spans="1:4" x14ac:dyDescent="0.25">
      <c r="A347" s="13">
        <v>32387</v>
      </c>
      <c r="B347">
        <f>DATE(LEFT(C347,4)*1,VLOOKUP(LOWER(RIGHT(C347,3)),CA_EU!$K$6:$L$17,2,0),1)</f>
        <v>32387</v>
      </c>
      <c r="C347" t="s">
        <v>239</v>
      </c>
      <c r="D347">
        <v>2314485</v>
      </c>
    </row>
    <row r="348" spans="1:4" x14ac:dyDescent="0.25">
      <c r="A348" s="13">
        <v>32356</v>
      </c>
      <c r="B348">
        <f>DATE(LEFT(C348,4)*1,VLOOKUP(LOWER(RIGHT(C348,3)),CA_EU!$K$6:$L$17,2,0),1)</f>
        <v>32356</v>
      </c>
      <c r="C348" t="s">
        <v>238</v>
      </c>
      <c r="D348">
        <v>2301345</v>
      </c>
    </row>
    <row r="349" spans="1:4" x14ac:dyDescent="0.25">
      <c r="A349" s="13">
        <v>32325</v>
      </c>
      <c r="B349">
        <f>DATE(LEFT(C349,4)*1,VLOOKUP(LOWER(RIGHT(C349,3)),CA_EU!$K$6:$L$17,2,0),1)</f>
        <v>32325</v>
      </c>
      <c r="C349" t="s">
        <v>237</v>
      </c>
      <c r="D349">
        <v>2280891</v>
      </c>
    </row>
    <row r="350" spans="1:4" x14ac:dyDescent="0.25">
      <c r="A350" s="13">
        <v>32295</v>
      </c>
      <c r="B350">
        <f>DATE(LEFT(C350,4)*1,VLOOKUP(LOWER(RIGHT(C350,3)),CA_EU!$K$6:$L$17,2,0),1)</f>
        <v>32295</v>
      </c>
      <c r="C350" t="s">
        <v>236</v>
      </c>
      <c r="D350">
        <v>2261811</v>
      </c>
    </row>
    <row r="351" spans="1:4" x14ac:dyDescent="0.25">
      <c r="A351" s="13">
        <v>32264</v>
      </c>
      <c r="B351">
        <f>DATE(LEFT(C351,4)*1,VLOOKUP(LOWER(RIGHT(C351,3)),CA_EU!$K$6:$L$17,2,0),1)</f>
        <v>32264</v>
      </c>
      <c r="C351" t="s">
        <v>235</v>
      </c>
      <c r="D351">
        <v>2253224</v>
      </c>
    </row>
    <row r="352" spans="1:4" x14ac:dyDescent="0.25">
      <c r="A352" s="13">
        <v>32234</v>
      </c>
      <c r="B352">
        <f>DATE(LEFT(C352,4)*1,VLOOKUP(LOWER(RIGHT(C352,3)),CA_EU!$K$6:$L$17,2,0),1)</f>
        <v>32234</v>
      </c>
      <c r="C352" t="s">
        <v>234</v>
      </c>
      <c r="D352">
        <v>2234994</v>
      </c>
    </row>
    <row r="353" spans="1:4" x14ac:dyDescent="0.25">
      <c r="A353" s="13">
        <v>32203</v>
      </c>
      <c r="B353">
        <f>DATE(LEFT(C353,4)*1,VLOOKUP(LOWER(RIGHT(C353,3)),CA_EU!$K$6:$L$17,2,0),1)</f>
        <v>32203</v>
      </c>
      <c r="C353" t="s">
        <v>233</v>
      </c>
      <c r="D353">
        <v>2213524</v>
      </c>
    </row>
    <row r="354" spans="1:4" x14ac:dyDescent="0.25">
      <c r="A354" s="13">
        <v>32174</v>
      </c>
      <c r="B354">
        <f>DATE(LEFT(C354,4)*1,VLOOKUP(LOWER(RIGHT(C354,3)),CA_EU!$K$6:$L$17,2,0),1)</f>
        <v>32174</v>
      </c>
      <c r="C354" t="s">
        <v>232</v>
      </c>
      <c r="D354">
        <v>2199067</v>
      </c>
    </row>
    <row r="355" spans="1:4" x14ac:dyDescent="0.25">
      <c r="A355" s="13">
        <v>32143</v>
      </c>
      <c r="B355">
        <f>DATE(LEFT(C355,4)*1,VLOOKUP(LOWER(RIGHT(C355,3)),CA_EU!$K$6:$L$17,2,0),1)</f>
        <v>32143</v>
      </c>
      <c r="C355" t="s">
        <v>231</v>
      </c>
      <c r="D355">
        <v>2186938</v>
      </c>
    </row>
    <row r="356" spans="1:4" x14ac:dyDescent="0.25">
      <c r="A356" s="13">
        <v>32112</v>
      </c>
      <c r="B356">
        <f>DATE(LEFT(C356,4)*1,VLOOKUP(LOWER(RIGHT(C356,3)),CA_EU!$K$6:$L$17,2,0),1)</f>
        <v>32112</v>
      </c>
      <c r="C356" t="s">
        <v>230</v>
      </c>
      <c r="D356">
        <v>2177853</v>
      </c>
    </row>
    <row r="357" spans="1:4" x14ac:dyDescent="0.25">
      <c r="A357" s="13">
        <v>32082</v>
      </c>
      <c r="B357">
        <f>DATE(LEFT(C357,4)*1,VLOOKUP(LOWER(RIGHT(C357,3)),CA_EU!$K$6:$L$17,2,0),1)</f>
        <v>32082</v>
      </c>
      <c r="C357" t="s">
        <v>229</v>
      </c>
      <c r="D357">
        <v>2169453</v>
      </c>
    </row>
    <row r="358" spans="1:4" x14ac:dyDescent="0.25">
      <c r="A358" s="13">
        <v>32051</v>
      </c>
      <c r="B358">
        <f>DATE(LEFT(C358,4)*1,VLOOKUP(LOWER(RIGHT(C358,3)),CA_EU!$K$6:$L$17,2,0),1)</f>
        <v>32051</v>
      </c>
      <c r="C358" t="s">
        <v>228</v>
      </c>
      <c r="D358">
        <v>2155517</v>
      </c>
    </row>
    <row r="359" spans="1:4" x14ac:dyDescent="0.25">
      <c r="A359" s="13">
        <v>32021</v>
      </c>
      <c r="B359">
        <f>DATE(LEFT(C359,4)*1,VLOOKUP(LOWER(RIGHT(C359,3)),CA_EU!$K$6:$L$17,2,0),1)</f>
        <v>32021</v>
      </c>
      <c r="C359" t="s">
        <v>227</v>
      </c>
      <c r="D359">
        <v>2138149</v>
      </c>
    </row>
    <row r="360" spans="1:4" x14ac:dyDescent="0.25">
      <c r="A360" s="13">
        <v>31990</v>
      </c>
      <c r="B360">
        <f>DATE(LEFT(C360,4)*1,VLOOKUP(LOWER(RIGHT(C360,3)),CA_EU!$K$6:$L$17,2,0),1)</f>
        <v>31990</v>
      </c>
      <c r="C360" t="s">
        <v>226</v>
      </c>
      <c r="D360">
        <v>2124930</v>
      </c>
    </row>
    <row r="361" spans="1:4" x14ac:dyDescent="0.25">
      <c r="A361" s="13">
        <v>31959</v>
      </c>
      <c r="B361">
        <f>DATE(LEFT(C361,4)*1,VLOOKUP(LOWER(RIGHT(C361,3)),CA_EU!$K$6:$L$17,2,0),1)</f>
        <v>31959</v>
      </c>
      <c r="C361" t="s">
        <v>225</v>
      </c>
      <c r="D361">
        <v>2109420</v>
      </c>
    </row>
    <row r="362" spans="1:4" x14ac:dyDescent="0.25">
      <c r="A362" s="13">
        <v>31929</v>
      </c>
      <c r="B362">
        <f>DATE(LEFT(C362,4)*1,VLOOKUP(LOWER(RIGHT(C362,3)),CA_EU!$K$6:$L$17,2,0),1)</f>
        <v>31929</v>
      </c>
      <c r="C362" t="s">
        <v>224</v>
      </c>
      <c r="D362">
        <v>2096079</v>
      </c>
    </row>
    <row r="363" spans="1:4" x14ac:dyDescent="0.25">
      <c r="A363" s="13">
        <v>31898</v>
      </c>
      <c r="B363">
        <f>DATE(LEFT(C363,4)*1,VLOOKUP(LOWER(RIGHT(C363,3)),CA_EU!$K$6:$L$17,2,0),1)</f>
        <v>31898</v>
      </c>
      <c r="C363" t="s">
        <v>223</v>
      </c>
      <c r="D363">
        <v>2083981</v>
      </c>
    </row>
    <row r="364" spans="1:4" x14ac:dyDescent="0.25">
      <c r="A364" s="13">
        <v>31868</v>
      </c>
      <c r="B364">
        <f>DATE(LEFT(C364,4)*1,VLOOKUP(LOWER(RIGHT(C364,3)),CA_EU!$K$6:$L$17,2,0),1)</f>
        <v>31868</v>
      </c>
      <c r="C364" t="s">
        <v>222</v>
      </c>
      <c r="D364">
        <v>2073267</v>
      </c>
    </row>
    <row r="365" spans="1:4" x14ac:dyDescent="0.25">
      <c r="A365" s="13">
        <v>31837</v>
      </c>
      <c r="B365">
        <f>DATE(LEFT(C365,4)*1,VLOOKUP(LOWER(RIGHT(C365,3)),CA_EU!$K$6:$L$17,2,0),1)</f>
        <v>31837</v>
      </c>
      <c r="C365" t="s">
        <v>221</v>
      </c>
      <c r="D365">
        <v>2052417</v>
      </c>
    </row>
    <row r="366" spans="1:4" x14ac:dyDescent="0.25">
      <c r="A366" s="13">
        <v>31809</v>
      </c>
      <c r="B366">
        <f>DATE(LEFT(C366,4)*1,VLOOKUP(LOWER(RIGHT(C366,3)),CA_EU!$K$6:$L$17,2,0),1)</f>
        <v>31809</v>
      </c>
      <c r="C366" t="s">
        <v>220</v>
      </c>
      <c r="D366">
        <v>2038732</v>
      </c>
    </row>
    <row r="367" spans="1:4" x14ac:dyDescent="0.25">
      <c r="A367" s="13">
        <v>31778</v>
      </c>
      <c r="B367">
        <f>DATE(LEFT(C367,4)*1,VLOOKUP(LOWER(RIGHT(C367,3)),CA_EU!$K$6:$L$17,2,0),1)</f>
        <v>31778</v>
      </c>
      <c r="C367" t="s">
        <v>219</v>
      </c>
      <c r="D367">
        <v>2026913</v>
      </c>
    </row>
    <row r="368" spans="1:4" x14ac:dyDescent="0.25">
      <c r="A368" s="13">
        <v>31747</v>
      </c>
      <c r="B368">
        <f>DATE(LEFT(C368,4)*1,VLOOKUP(LOWER(RIGHT(C368,3)),CA_EU!$K$6:$L$17,2,0),1)</f>
        <v>31747</v>
      </c>
      <c r="C368" t="s">
        <v>218</v>
      </c>
      <c r="D368">
        <v>2011819</v>
      </c>
    </row>
    <row r="369" spans="1:4" x14ac:dyDescent="0.25">
      <c r="A369" s="13">
        <v>31717</v>
      </c>
      <c r="B369">
        <f>DATE(LEFT(C369,4)*1,VLOOKUP(LOWER(RIGHT(C369,3)),CA_EU!$K$6:$L$17,2,0),1)</f>
        <v>31717</v>
      </c>
      <c r="C369" t="s">
        <v>217</v>
      </c>
      <c r="D369">
        <v>2004170</v>
      </c>
    </row>
    <row r="370" spans="1:4" x14ac:dyDescent="0.25">
      <c r="A370" s="13">
        <v>31686</v>
      </c>
      <c r="B370">
        <f>DATE(LEFT(C370,4)*1,VLOOKUP(LOWER(RIGHT(C370,3)),CA_EU!$K$6:$L$17,2,0),1)</f>
        <v>31686</v>
      </c>
      <c r="C370" t="s">
        <v>216</v>
      </c>
      <c r="D370">
        <v>1994927</v>
      </c>
    </row>
    <row r="371" spans="1:4" x14ac:dyDescent="0.25">
      <c r="A371" s="13">
        <v>31656</v>
      </c>
      <c r="B371">
        <f>DATE(LEFT(C371,4)*1,VLOOKUP(LOWER(RIGHT(C371,3)),CA_EU!$K$6:$L$17,2,0),1)</f>
        <v>31656</v>
      </c>
      <c r="C371" t="s">
        <v>215</v>
      </c>
      <c r="D371">
        <v>1976824</v>
      </c>
    </row>
    <row r="372" spans="1:4" x14ac:dyDescent="0.25">
      <c r="A372" s="13">
        <v>31625</v>
      </c>
      <c r="B372">
        <f>DATE(LEFT(C372,4)*1,VLOOKUP(LOWER(RIGHT(C372,3)),CA_EU!$K$6:$L$17,2,0),1)</f>
        <v>31625</v>
      </c>
      <c r="C372" t="s">
        <v>214</v>
      </c>
      <c r="D372">
        <v>1961255</v>
      </c>
    </row>
    <row r="373" spans="1:4" x14ac:dyDescent="0.25">
      <c r="A373" s="13">
        <v>31594</v>
      </c>
      <c r="B373">
        <f>DATE(LEFT(C373,4)*1,VLOOKUP(LOWER(RIGHT(C373,3)),CA_EU!$K$6:$L$17,2,0),1)</f>
        <v>31594</v>
      </c>
      <c r="C373" t="s">
        <v>213</v>
      </c>
      <c r="D373">
        <v>1949390</v>
      </c>
    </row>
    <row r="374" spans="1:4" x14ac:dyDescent="0.25">
      <c r="A374" s="13">
        <v>31564</v>
      </c>
      <c r="B374">
        <f>DATE(LEFT(C374,4)*1,VLOOKUP(LOWER(RIGHT(C374,3)),CA_EU!$K$6:$L$17,2,0),1)</f>
        <v>31564</v>
      </c>
      <c r="C374" t="s">
        <v>212</v>
      </c>
      <c r="D374">
        <v>1938219</v>
      </c>
    </row>
    <row r="375" spans="1:4" x14ac:dyDescent="0.25">
      <c r="A375" s="13">
        <v>31533</v>
      </c>
      <c r="B375">
        <f>DATE(LEFT(C375,4)*1,VLOOKUP(LOWER(RIGHT(C375,3)),CA_EU!$K$6:$L$17,2,0),1)</f>
        <v>31533</v>
      </c>
      <c r="C375" t="s">
        <v>211</v>
      </c>
      <c r="D375">
        <v>1928396</v>
      </c>
    </row>
    <row r="376" spans="1:4" x14ac:dyDescent="0.25">
      <c r="A376" s="13">
        <v>31503</v>
      </c>
      <c r="B376">
        <f>DATE(LEFT(C376,4)*1,VLOOKUP(LOWER(RIGHT(C376,3)),CA_EU!$K$6:$L$17,2,0),1)</f>
        <v>31503</v>
      </c>
      <c r="C376" t="s">
        <v>210</v>
      </c>
      <c r="D376">
        <v>1917461</v>
      </c>
    </row>
    <row r="377" spans="1:4" x14ac:dyDescent="0.25">
      <c r="A377" s="13">
        <v>31472</v>
      </c>
      <c r="B377">
        <f>DATE(LEFT(C377,4)*1,VLOOKUP(LOWER(RIGHT(C377,3)),CA_EU!$K$6:$L$17,2,0),1)</f>
        <v>31472</v>
      </c>
      <c r="C377" t="s">
        <v>209</v>
      </c>
      <c r="D377">
        <v>1916018</v>
      </c>
    </row>
    <row r="378" spans="1:4" x14ac:dyDescent="0.25">
      <c r="A378" s="13">
        <v>31444</v>
      </c>
      <c r="B378">
        <f>DATE(LEFT(C378,4)*1,VLOOKUP(LOWER(RIGHT(C378,3)),CA_EU!$K$6:$L$17,2,0),1)</f>
        <v>31444</v>
      </c>
      <c r="C378" t="s">
        <v>208</v>
      </c>
      <c r="D378">
        <v>1899386</v>
      </c>
    </row>
    <row r="379" spans="1:4" x14ac:dyDescent="0.25">
      <c r="A379" s="13">
        <v>31413</v>
      </c>
      <c r="B379">
        <f>DATE(LEFT(C379,4)*1,VLOOKUP(LOWER(RIGHT(C379,3)),CA_EU!$K$6:$L$17,2,0),1)</f>
        <v>31413</v>
      </c>
      <c r="C379" t="s">
        <v>207</v>
      </c>
      <c r="D379">
        <v>1890358</v>
      </c>
    </row>
    <row r="380" spans="1:4" x14ac:dyDescent="0.25">
      <c r="A380" s="13">
        <v>31382</v>
      </c>
      <c r="B380">
        <f>DATE(LEFT(C380,4)*1,VLOOKUP(LOWER(RIGHT(C380,3)),CA_EU!$K$6:$L$17,2,0),1)</f>
        <v>31382</v>
      </c>
      <c r="C380" t="s">
        <v>206</v>
      </c>
      <c r="D380">
        <v>1882055</v>
      </c>
    </row>
    <row r="381" spans="1:4" x14ac:dyDescent="0.25">
      <c r="A381" s="13">
        <v>31352</v>
      </c>
      <c r="B381">
        <f>DATE(LEFT(C381,4)*1,VLOOKUP(LOWER(RIGHT(C381,3)),CA_EU!$K$6:$L$17,2,0),1)</f>
        <v>31352</v>
      </c>
      <c r="C381" t="s">
        <v>205</v>
      </c>
      <c r="D381">
        <v>1856668</v>
      </c>
    </row>
    <row r="382" spans="1:4" x14ac:dyDescent="0.25">
      <c r="A382" s="13">
        <v>31321</v>
      </c>
      <c r="B382">
        <f>DATE(LEFT(C382,4)*1,VLOOKUP(LOWER(RIGHT(C382,3)),CA_EU!$K$6:$L$17,2,0),1)</f>
        <v>31321</v>
      </c>
      <c r="C382" t="s">
        <v>204</v>
      </c>
      <c r="D382">
        <v>1853368</v>
      </c>
    </row>
    <row r="383" spans="1:4" x14ac:dyDescent="0.25">
      <c r="A383" s="13">
        <v>31291</v>
      </c>
      <c r="B383">
        <f>DATE(LEFT(C383,4)*1,VLOOKUP(LOWER(RIGHT(C383,3)),CA_EU!$K$6:$L$17,2,0),1)</f>
        <v>31291</v>
      </c>
      <c r="C383" t="s">
        <v>203</v>
      </c>
      <c r="D383">
        <v>1841749</v>
      </c>
    </row>
    <row r="384" spans="1:4" x14ac:dyDescent="0.25">
      <c r="A384" s="13">
        <v>31260</v>
      </c>
      <c r="B384">
        <f>DATE(LEFT(C384,4)*1,VLOOKUP(LOWER(RIGHT(C384,3)),CA_EU!$K$6:$L$17,2,0),1)</f>
        <v>31260</v>
      </c>
      <c r="C384" t="s">
        <v>202</v>
      </c>
      <c r="D384">
        <v>1831716</v>
      </c>
    </row>
    <row r="385" spans="1:4" x14ac:dyDescent="0.25">
      <c r="A385" s="13">
        <v>31229</v>
      </c>
      <c r="B385">
        <f>DATE(LEFT(C385,4)*1,VLOOKUP(LOWER(RIGHT(C385,3)),CA_EU!$K$6:$L$17,2,0),1)</f>
        <v>31229</v>
      </c>
      <c r="C385" t="s">
        <v>201</v>
      </c>
      <c r="D385">
        <v>1824193</v>
      </c>
    </row>
    <row r="386" spans="1:4" x14ac:dyDescent="0.25">
      <c r="A386" s="13">
        <v>31199</v>
      </c>
      <c r="B386">
        <f>DATE(LEFT(C386,4)*1,VLOOKUP(LOWER(RIGHT(C386,3)),CA_EU!$K$6:$L$17,2,0),1)</f>
        <v>31199</v>
      </c>
      <c r="C386" t="s">
        <v>200</v>
      </c>
      <c r="D386">
        <v>1812736</v>
      </c>
    </row>
    <row r="387" spans="1:4" x14ac:dyDescent="0.25">
      <c r="A387" s="13">
        <v>31168</v>
      </c>
      <c r="B387">
        <f>DATE(LEFT(C387,4)*1,VLOOKUP(LOWER(RIGHT(C387,3)),CA_EU!$K$6:$L$17,2,0),1)</f>
        <v>31168</v>
      </c>
      <c r="C387" t="s">
        <v>199</v>
      </c>
      <c r="D387">
        <v>1803833</v>
      </c>
    </row>
    <row r="388" spans="1:4" x14ac:dyDescent="0.25">
      <c r="A388" s="13">
        <v>31138</v>
      </c>
      <c r="B388">
        <f>DATE(LEFT(C388,4)*1,VLOOKUP(LOWER(RIGHT(C388,3)),CA_EU!$K$6:$L$17,2,0),1)</f>
        <v>31138</v>
      </c>
      <c r="C388" t="s">
        <v>198</v>
      </c>
      <c r="D388">
        <v>1797385</v>
      </c>
    </row>
    <row r="389" spans="1:4" x14ac:dyDescent="0.25">
      <c r="A389" s="13">
        <v>31107</v>
      </c>
      <c r="B389">
        <f>DATE(LEFT(C389,4)*1,VLOOKUP(LOWER(RIGHT(C389,3)),CA_EU!$K$6:$L$17,2,0),1)</f>
        <v>31107</v>
      </c>
      <c r="C389" t="s">
        <v>197</v>
      </c>
      <c r="D389">
        <v>1787505</v>
      </c>
    </row>
    <row r="390" spans="1:4" x14ac:dyDescent="0.25">
      <c r="A390" s="13">
        <v>31079</v>
      </c>
      <c r="B390">
        <f>DATE(LEFT(C390,4)*1,VLOOKUP(LOWER(RIGHT(C390,3)),CA_EU!$K$6:$L$17,2,0),1)</f>
        <v>31079</v>
      </c>
      <c r="C390" t="s">
        <v>196</v>
      </c>
      <c r="D390">
        <v>1775453</v>
      </c>
    </row>
    <row r="391" spans="1:4" x14ac:dyDescent="0.25">
      <c r="A391" s="13">
        <v>31048</v>
      </c>
      <c r="B391">
        <f>DATE(LEFT(C391,4)*1,VLOOKUP(LOWER(RIGHT(C391,3)),CA_EU!$K$6:$L$17,2,0),1)</f>
        <v>31048</v>
      </c>
      <c r="C391" t="s">
        <v>195</v>
      </c>
      <c r="D391">
        <v>1757328</v>
      </c>
    </row>
    <row r="392" spans="1:4" x14ac:dyDescent="0.25">
      <c r="A392" s="13">
        <v>31017</v>
      </c>
      <c r="B392">
        <f>DATE(LEFT(C392,4)*1,VLOOKUP(LOWER(RIGHT(C392,3)),CA_EU!$K$6:$L$17,2,0),1)</f>
        <v>31017</v>
      </c>
      <c r="C392" t="s">
        <v>194</v>
      </c>
      <c r="D392">
        <v>1743358</v>
      </c>
    </row>
    <row r="393" spans="1:4" x14ac:dyDescent="0.25">
      <c r="A393" s="13">
        <v>30987</v>
      </c>
      <c r="B393">
        <f>DATE(LEFT(C393,4)*1,VLOOKUP(LOWER(RIGHT(C393,3)),CA_EU!$K$6:$L$17,2,0),1)</f>
        <v>30987</v>
      </c>
      <c r="C393" t="s">
        <v>193</v>
      </c>
      <c r="D393">
        <v>1728423</v>
      </c>
    </row>
    <row r="394" spans="1:4" x14ac:dyDescent="0.25">
      <c r="A394" s="13">
        <v>30956</v>
      </c>
      <c r="B394">
        <f>DATE(LEFT(C394,4)*1,VLOOKUP(LOWER(RIGHT(C394,3)),CA_EU!$K$6:$L$17,2,0),1)</f>
        <v>30956</v>
      </c>
      <c r="C394" t="s">
        <v>192</v>
      </c>
      <c r="D394">
        <v>1718608</v>
      </c>
    </row>
    <row r="395" spans="1:4" x14ac:dyDescent="0.25">
      <c r="A395" s="13">
        <v>30926</v>
      </c>
      <c r="B395">
        <f>DATE(LEFT(C395,4)*1,VLOOKUP(LOWER(RIGHT(C395,3)),CA_EU!$K$6:$L$17,2,0),1)</f>
        <v>30926</v>
      </c>
      <c r="C395" t="s">
        <v>191</v>
      </c>
      <c r="D395">
        <v>1711691</v>
      </c>
    </row>
    <row r="396" spans="1:4" x14ac:dyDescent="0.25">
      <c r="A396" s="13">
        <v>30895</v>
      </c>
      <c r="B396">
        <f>DATE(LEFT(C396,4)*1,VLOOKUP(LOWER(RIGHT(C396,3)),CA_EU!$K$6:$L$17,2,0),1)</f>
        <v>30895</v>
      </c>
      <c r="C396" t="s">
        <v>190</v>
      </c>
      <c r="D396">
        <v>1696396</v>
      </c>
    </row>
    <row r="397" spans="1:4" x14ac:dyDescent="0.25">
      <c r="A397" s="13">
        <v>30864</v>
      </c>
      <c r="B397">
        <f>DATE(LEFT(C397,4)*1,VLOOKUP(LOWER(RIGHT(C397,3)),CA_EU!$K$6:$L$17,2,0),1)</f>
        <v>30864</v>
      </c>
      <c r="C397" t="s">
        <v>189</v>
      </c>
      <c r="D397">
        <v>1682175</v>
      </c>
    </row>
    <row r="398" spans="1:4" x14ac:dyDescent="0.25">
      <c r="A398" s="13">
        <v>30834</v>
      </c>
      <c r="B398">
        <f>DATE(LEFT(C398,4)*1,VLOOKUP(LOWER(RIGHT(C398,3)),CA_EU!$K$6:$L$17,2,0),1)</f>
        <v>30834</v>
      </c>
      <c r="C398" t="s">
        <v>188</v>
      </c>
      <c r="D398">
        <v>1669231</v>
      </c>
    </row>
    <row r="399" spans="1:4" x14ac:dyDescent="0.25">
      <c r="A399" s="13">
        <v>30803</v>
      </c>
      <c r="B399">
        <f>DATE(LEFT(C399,4)*1,VLOOKUP(LOWER(RIGHT(C399,3)),CA_EU!$K$6:$L$17,2,0),1)</f>
        <v>30803</v>
      </c>
      <c r="C399" t="s">
        <v>187</v>
      </c>
      <c r="D399">
        <v>1658677</v>
      </c>
    </row>
    <row r="400" spans="1:4" x14ac:dyDescent="0.25">
      <c r="A400" s="13">
        <v>30773</v>
      </c>
      <c r="B400">
        <f>DATE(LEFT(C400,4)*1,VLOOKUP(LOWER(RIGHT(C400,3)),CA_EU!$K$6:$L$17,2,0),1)</f>
        <v>30773</v>
      </c>
      <c r="C400" t="s">
        <v>186</v>
      </c>
      <c r="D400">
        <v>1644183</v>
      </c>
    </row>
    <row r="401" spans="1:4" x14ac:dyDescent="0.25">
      <c r="A401" s="13">
        <v>30742</v>
      </c>
      <c r="B401">
        <f>DATE(LEFT(C401,4)*1,VLOOKUP(LOWER(RIGHT(C401,3)),CA_EU!$K$6:$L$17,2,0),1)</f>
        <v>30742</v>
      </c>
      <c r="C401" t="s">
        <v>185</v>
      </c>
      <c r="D401">
        <v>1633192</v>
      </c>
    </row>
    <row r="402" spans="1:4" x14ac:dyDescent="0.25">
      <c r="A402" s="13">
        <v>30713</v>
      </c>
      <c r="B402">
        <f>DATE(LEFT(C402,4)*1,VLOOKUP(LOWER(RIGHT(C402,3)),CA_EU!$K$6:$L$17,2,0),1)</f>
        <v>30713</v>
      </c>
      <c r="C402" t="s">
        <v>184</v>
      </c>
      <c r="D402">
        <v>1623715</v>
      </c>
    </row>
    <row r="403" spans="1:4" x14ac:dyDescent="0.25">
      <c r="A403" s="13">
        <v>30682</v>
      </c>
      <c r="B403">
        <f>DATE(LEFT(C403,4)*1,VLOOKUP(LOWER(RIGHT(C403,3)),CA_EU!$K$6:$L$17,2,0),1)</f>
        <v>30682</v>
      </c>
      <c r="C403" t="s">
        <v>183</v>
      </c>
      <c r="D403">
        <v>1616550</v>
      </c>
    </row>
    <row r="404" spans="1:4" x14ac:dyDescent="0.25">
      <c r="A404" s="13">
        <v>30651</v>
      </c>
      <c r="B404">
        <f>DATE(LEFT(C404,4)*1,VLOOKUP(LOWER(RIGHT(C404,3)),CA_EU!$K$6:$L$17,2,0),1)</f>
        <v>30651</v>
      </c>
      <c r="C404" t="s">
        <v>182</v>
      </c>
      <c r="D404">
        <v>1607954</v>
      </c>
    </row>
    <row r="405" spans="1:4" x14ac:dyDescent="0.25">
      <c r="A405" s="13">
        <v>30621</v>
      </c>
      <c r="B405">
        <f>DATE(LEFT(C405,4)*1,VLOOKUP(LOWER(RIGHT(C405,3)),CA_EU!$K$6:$L$17,2,0),1)</f>
        <v>30621</v>
      </c>
      <c r="C405" t="s">
        <v>181</v>
      </c>
      <c r="D405">
        <v>1595072</v>
      </c>
    </row>
    <row r="406" spans="1:4" x14ac:dyDescent="0.25">
      <c r="A406" s="13">
        <v>30590</v>
      </c>
      <c r="B406">
        <f>DATE(LEFT(C406,4)*1,VLOOKUP(LOWER(RIGHT(C406,3)),CA_EU!$K$6:$L$17,2,0),1)</f>
        <v>30590</v>
      </c>
      <c r="C406" t="s">
        <v>180</v>
      </c>
      <c r="D406">
        <v>1582681</v>
      </c>
    </row>
    <row r="407" spans="1:4" x14ac:dyDescent="0.25">
      <c r="A407" s="13">
        <v>30560</v>
      </c>
      <c r="B407">
        <f>DATE(LEFT(C407,4)*1,VLOOKUP(LOWER(RIGHT(C407,3)),CA_EU!$K$6:$L$17,2,0),1)</f>
        <v>30560</v>
      </c>
      <c r="C407" t="s">
        <v>179</v>
      </c>
      <c r="D407">
        <v>1569581</v>
      </c>
    </row>
    <row r="408" spans="1:4" x14ac:dyDescent="0.25">
      <c r="A408" s="13">
        <v>30529</v>
      </c>
      <c r="B408">
        <f>DATE(LEFT(C408,4)*1,VLOOKUP(LOWER(RIGHT(C408,3)),CA_EU!$K$6:$L$17,2,0),1)</f>
        <v>30529</v>
      </c>
      <c r="C408" t="s">
        <v>178</v>
      </c>
      <c r="D408">
        <v>1563073</v>
      </c>
    </row>
    <row r="409" spans="1:4" x14ac:dyDescent="0.25">
      <c r="A409" s="13">
        <v>30498</v>
      </c>
      <c r="B409">
        <f>DATE(LEFT(C409,4)*1,VLOOKUP(LOWER(RIGHT(C409,3)),CA_EU!$K$6:$L$17,2,0),1)</f>
        <v>30498</v>
      </c>
      <c r="C409" t="s">
        <v>177</v>
      </c>
      <c r="D409">
        <v>1550912</v>
      </c>
    </row>
    <row r="410" spans="1:4" x14ac:dyDescent="0.25">
      <c r="A410" s="13">
        <v>30468</v>
      </c>
      <c r="B410">
        <f>DATE(LEFT(C410,4)*1,VLOOKUP(LOWER(RIGHT(C410,3)),CA_EU!$K$6:$L$17,2,0),1)</f>
        <v>30468</v>
      </c>
      <c r="C410" t="s">
        <v>176</v>
      </c>
      <c r="D410">
        <v>1538084</v>
      </c>
    </row>
    <row r="411" spans="1:4" x14ac:dyDescent="0.25">
      <c r="A411" s="13">
        <v>30437</v>
      </c>
      <c r="B411">
        <f>DATE(LEFT(C411,4)*1,VLOOKUP(LOWER(RIGHT(C411,3)),CA_EU!$K$6:$L$17,2,0),1)</f>
        <v>30437</v>
      </c>
      <c r="C411" t="s">
        <v>175</v>
      </c>
      <c r="D411">
        <v>1527700</v>
      </c>
    </row>
    <row r="412" spans="1:4" x14ac:dyDescent="0.25">
      <c r="A412" s="13">
        <v>30407</v>
      </c>
      <c r="B412">
        <f>DATE(LEFT(C412,4)*1,VLOOKUP(LOWER(RIGHT(C412,3)),CA_EU!$K$6:$L$17,2,0),1)</f>
        <v>30407</v>
      </c>
      <c r="C412" t="s">
        <v>174</v>
      </c>
      <c r="D412">
        <v>1516297</v>
      </c>
    </row>
    <row r="413" spans="1:4" x14ac:dyDescent="0.25">
      <c r="A413" s="13">
        <v>30376</v>
      </c>
      <c r="B413">
        <f>DATE(LEFT(C413,4)*1,VLOOKUP(LOWER(RIGHT(C413,3)),CA_EU!$K$6:$L$17,2,0),1)</f>
        <v>30376</v>
      </c>
      <c r="C413" t="s">
        <v>173</v>
      </c>
      <c r="D413">
        <v>1507690</v>
      </c>
    </row>
    <row r="414" spans="1:4" x14ac:dyDescent="0.25">
      <c r="A414" s="13">
        <v>30348</v>
      </c>
      <c r="B414">
        <f>DATE(LEFT(C414,4)*1,VLOOKUP(LOWER(RIGHT(C414,3)),CA_EU!$K$6:$L$17,2,0),1)</f>
        <v>30348</v>
      </c>
      <c r="C414" t="s">
        <v>172</v>
      </c>
      <c r="D414">
        <v>1499010</v>
      </c>
    </row>
    <row r="415" spans="1:4" x14ac:dyDescent="0.25">
      <c r="A415" s="13">
        <v>30317</v>
      </c>
      <c r="B415">
        <f>DATE(LEFT(C415,4)*1,VLOOKUP(LOWER(RIGHT(C415,3)),CA_EU!$K$6:$L$17,2,0),1)</f>
        <v>30317</v>
      </c>
      <c r="C415" t="s">
        <v>171</v>
      </c>
      <c r="D415">
        <v>1488935</v>
      </c>
    </row>
    <row r="416" spans="1:4" x14ac:dyDescent="0.25">
      <c r="A416" s="13">
        <v>30286</v>
      </c>
      <c r="B416">
        <f>DATE(LEFT(C416,4)*1,VLOOKUP(LOWER(RIGHT(C416,3)),CA_EU!$K$6:$L$17,2,0),1)</f>
        <v>30286</v>
      </c>
      <c r="C416" t="s">
        <v>170</v>
      </c>
      <c r="D416">
        <v>1477352</v>
      </c>
    </row>
    <row r="417" spans="1:4" x14ac:dyDescent="0.25">
      <c r="A417" s="13">
        <v>30256</v>
      </c>
      <c r="B417">
        <f>DATE(LEFT(C417,4)*1,VLOOKUP(LOWER(RIGHT(C417,3)),CA_EU!$K$6:$L$17,2,0),1)</f>
        <v>30256</v>
      </c>
      <c r="C417" t="s">
        <v>169</v>
      </c>
      <c r="D417">
        <v>1460871</v>
      </c>
    </row>
    <row r="418" spans="1:4" x14ac:dyDescent="0.25">
      <c r="A418" s="13">
        <v>30225</v>
      </c>
      <c r="B418">
        <f>DATE(LEFT(C418,4)*1,VLOOKUP(LOWER(RIGHT(C418,3)),CA_EU!$K$6:$L$17,2,0),1)</f>
        <v>30225</v>
      </c>
      <c r="C418" t="s">
        <v>168</v>
      </c>
      <c r="D418">
        <v>1448854</v>
      </c>
    </row>
    <row r="419" spans="1:4" x14ac:dyDescent="0.25">
      <c r="A419" s="13">
        <v>30195</v>
      </c>
      <c r="B419">
        <f>DATE(LEFT(C419,4)*1,VLOOKUP(LOWER(RIGHT(C419,3)),CA_EU!$K$6:$L$17,2,0),1)</f>
        <v>30195</v>
      </c>
      <c r="C419" t="s">
        <v>167</v>
      </c>
      <c r="D419">
        <v>1440517</v>
      </c>
    </row>
    <row r="420" spans="1:4" x14ac:dyDescent="0.25">
      <c r="A420" s="13">
        <v>30164</v>
      </c>
      <c r="B420">
        <f>DATE(LEFT(C420,4)*1,VLOOKUP(LOWER(RIGHT(C420,3)),CA_EU!$K$6:$L$17,2,0),1)</f>
        <v>30164</v>
      </c>
      <c r="C420" t="s">
        <v>166</v>
      </c>
      <c r="D420">
        <v>1429245</v>
      </c>
    </row>
    <row r="421" spans="1:4" x14ac:dyDescent="0.25">
      <c r="A421" s="13">
        <v>30133</v>
      </c>
      <c r="B421">
        <f>DATE(LEFT(C421,4)*1,VLOOKUP(LOWER(RIGHT(C421,3)),CA_EU!$K$6:$L$17,2,0),1)</f>
        <v>30133</v>
      </c>
      <c r="C421" t="s">
        <v>165</v>
      </c>
      <c r="D421">
        <v>1415263</v>
      </c>
    </row>
    <row r="422" spans="1:4" x14ac:dyDescent="0.25">
      <c r="A422" s="13">
        <v>30103</v>
      </c>
      <c r="B422">
        <f>DATE(LEFT(C422,4)*1,VLOOKUP(LOWER(RIGHT(C422,3)),CA_EU!$K$6:$L$17,2,0),1)</f>
        <v>30103</v>
      </c>
      <c r="C422" t="s">
        <v>164</v>
      </c>
      <c r="D422">
        <v>1404289</v>
      </c>
    </row>
    <row r="423" spans="1:4" x14ac:dyDescent="0.25">
      <c r="A423" s="13">
        <v>30072</v>
      </c>
      <c r="B423">
        <f>DATE(LEFT(C423,4)*1,VLOOKUP(LOWER(RIGHT(C423,3)),CA_EU!$K$6:$L$17,2,0),1)</f>
        <v>30072</v>
      </c>
      <c r="C423" t="s">
        <v>163</v>
      </c>
      <c r="D423">
        <v>1386221</v>
      </c>
    </row>
    <row r="424" spans="1:4" x14ac:dyDescent="0.25">
      <c r="A424" s="13">
        <v>30042</v>
      </c>
      <c r="B424">
        <f>DATE(LEFT(C424,4)*1,VLOOKUP(LOWER(RIGHT(C424,3)),CA_EU!$K$6:$L$17,2,0),1)</f>
        <v>30042</v>
      </c>
      <c r="C424" t="s">
        <v>162</v>
      </c>
      <c r="D424">
        <v>1376200</v>
      </c>
    </row>
    <row r="425" spans="1:4" x14ac:dyDescent="0.25">
      <c r="A425" s="13">
        <v>30011</v>
      </c>
      <c r="B425">
        <f>DATE(LEFT(C425,4)*1,VLOOKUP(LOWER(RIGHT(C425,3)),CA_EU!$K$6:$L$17,2,0),1)</f>
        <v>30011</v>
      </c>
      <c r="C425" t="s">
        <v>161</v>
      </c>
      <c r="D425">
        <v>1365785</v>
      </c>
    </row>
    <row r="426" spans="1:4" x14ac:dyDescent="0.25">
      <c r="A426" s="13">
        <v>29983</v>
      </c>
      <c r="B426">
        <f>DATE(LEFT(C426,4)*1,VLOOKUP(LOWER(RIGHT(C426,3)),CA_EU!$K$6:$L$17,2,0),1)</f>
        <v>29983</v>
      </c>
      <c r="C426" t="s">
        <v>160</v>
      </c>
      <c r="D426">
        <v>1350767</v>
      </c>
    </row>
    <row r="427" spans="1:4" x14ac:dyDescent="0.25">
      <c r="A427" s="13">
        <v>29952</v>
      </c>
      <c r="B427">
        <f>DATE(LEFT(C427,4)*1,VLOOKUP(LOWER(RIGHT(C427,3)),CA_EU!$K$6:$L$17,2,0),1)</f>
        <v>29952</v>
      </c>
      <c r="C427" t="s">
        <v>159</v>
      </c>
      <c r="D427">
        <v>1338956</v>
      </c>
    </row>
    <row r="428" spans="1:4" x14ac:dyDescent="0.25">
      <c r="A428" s="13">
        <v>29921</v>
      </c>
      <c r="B428">
        <f>DATE(LEFT(C428,4)*1,VLOOKUP(LOWER(RIGHT(C428,3)),CA_EU!$K$6:$L$17,2,0),1)</f>
        <v>29921</v>
      </c>
      <c r="C428" t="s">
        <v>158</v>
      </c>
      <c r="D428">
        <v>1325572</v>
      </c>
    </row>
    <row r="429" spans="1:4" x14ac:dyDescent="0.25">
      <c r="A429" s="13">
        <v>29891</v>
      </c>
      <c r="B429">
        <f>DATE(LEFT(C429,4)*1,VLOOKUP(LOWER(RIGHT(C429,3)),CA_EU!$K$6:$L$17,2,0),1)</f>
        <v>29891</v>
      </c>
      <c r="C429" t="s">
        <v>157</v>
      </c>
      <c r="D429">
        <v>1313281</v>
      </c>
    </row>
    <row r="430" spans="1:4" x14ac:dyDescent="0.25">
      <c r="A430" s="13">
        <v>29860</v>
      </c>
      <c r="B430">
        <f>DATE(LEFT(C430,4)*1,VLOOKUP(LOWER(RIGHT(C430,3)),CA_EU!$K$6:$L$17,2,0),1)</f>
        <v>29860</v>
      </c>
      <c r="C430" t="s">
        <v>156</v>
      </c>
      <c r="D430">
        <v>1302924</v>
      </c>
    </row>
    <row r="431" spans="1:4" x14ac:dyDescent="0.25">
      <c r="A431" s="13">
        <v>29830</v>
      </c>
      <c r="B431">
        <f>DATE(LEFT(C431,4)*1,VLOOKUP(LOWER(RIGHT(C431,3)),CA_EU!$K$6:$L$17,2,0),1)</f>
        <v>29830</v>
      </c>
      <c r="C431" t="s">
        <v>155</v>
      </c>
      <c r="D431">
        <v>1294598</v>
      </c>
    </row>
    <row r="432" spans="1:4" x14ac:dyDescent="0.25">
      <c r="A432" s="13">
        <v>29799</v>
      </c>
      <c r="B432">
        <f>DATE(LEFT(C432,4)*1,VLOOKUP(LOWER(RIGHT(C432,3)),CA_EU!$K$6:$L$17,2,0),1)</f>
        <v>29799</v>
      </c>
      <c r="C432" t="s">
        <v>154</v>
      </c>
      <c r="D432">
        <v>1280334</v>
      </c>
    </row>
    <row r="433" spans="1:4" x14ac:dyDescent="0.25">
      <c r="A433" s="13">
        <v>29768</v>
      </c>
      <c r="B433">
        <f>DATE(LEFT(C433,4)*1,VLOOKUP(LOWER(RIGHT(C433,3)),CA_EU!$K$6:$L$17,2,0),1)</f>
        <v>29768</v>
      </c>
      <c r="C433" t="s">
        <v>153</v>
      </c>
      <c r="D433">
        <v>1274852</v>
      </c>
    </row>
    <row r="434" spans="1:4" x14ac:dyDescent="0.25">
      <c r="A434" s="13">
        <v>29738</v>
      </c>
      <c r="B434">
        <f>DATE(LEFT(C434,4)*1,VLOOKUP(LOWER(RIGHT(C434,3)),CA_EU!$K$6:$L$17,2,0),1)</f>
        <v>29738</v>
      </c>
      <c r="C434" t="s">
        <v>152</v>
      </c>
      <c r="D434">
        <v>1267048</v>
      </c>
    </row>
    <row r="435" spans="1:4" x14ac:dyDescent="0.25">
      <c r="A435" s="13">
        <v>29707</v>
      </c>
      <c r="B435">
        <f>DATE(LEFT(C435,4)*1,VLOOKUP(LOWER(RIGHT(C435,3)),CA_EU!$K$6:$L$17,2,0),1)</f>
        <v>29707</v>
      </c>
      <c r="C435" t="s">
        <v>151</v>
      </c>
      <c r="D435">
        <v>1257804</v>
      </c>
    </row>
    <row r="436" spans="1:4" x14ac:dyDescent="0.25">
      <c r="A436" s="13">
        <v>29677</v>
      </c>
      <c r="B436">
        <f>DATE(LEFT(C436,4)*1,VLOOKUP(LOWER(RIGHT(C436,3)),CA_EU!$K$6:$L$17,2,0),1)</f>
        <v>29677</v>
      </c>
      <c r="C436" t="s">
        <v>150</v>
      </c>
      <c r="D436">
        <v>1246551</v>
      </c>
    </row>
    <row r="437" spans="1:4" x14ac:dyDescent="0.25">
      <c r="A437" s="13">
        <v>29646</v>
      </c>
      <c r="B437">
        <f>DATE(LEFT(C437,4)*1,VLOOKUP(LOWER(RIGHT(C437,3)),CA_EU!$K$6:$L$17,2,0),1)</f>
        <v>29646</v>
      </c>
      <c r="C437" t="s">
        <v>149</v>
      </c>
      <c r="D437">
        <v>1233316</v>
      </c>
    </row>
    <row r="438" spans="1:4" x14ac:dyDescent="0.25">
      <c r="A438" s="13">
        <v>29618</v>
      </c>
      <c r="B438">
        <f>DATE(LEFT(C438,4)*1,VLOOKUP(LOWER(RIGHT(C438,3)),CA_EU!$K$6:$L$17,2,0),1)</f>
        <v>29618</v>
      </c>
      <c r="C438" t="s">
        <v>148</v>
      </c>
      <c r="D438">
        <v>1222643</v>
      </c>
    </row>
    <row r="439" spans="1:4" x14ac:dyDescent="0.25">
      <c r="A439" s="13">
        <v>29587</v>
      </c>
      <c r="B439">
        <f>DATE(LEFT(C439,4)*1,VLOOKUP(LOWER(RIGHT(C439,3)),CA_EU!$K$6:$L$17,2,0),1)</f>
        <v>29587</v>
      </c>
      <c r="C439" t="s">
        <v>147</v>
      </c>
      <c r="D439">
        <v>1210035</v>
      </c>
    </row>
    <row r="440" spans="1:4" x14ac:dyDescent="0.25">
      <c r="A440" s="13">
        <v>29556</v>
      </c>
      <c r="B440">
        <f>DATE(LEFT(C440,4)*1,VLOOKUP(LOWER(RIGHT(C440,3)),CA_EU!$K$6:$L$17,2,0),1)</f>
        <v>29556</v>
      </c>
      <c r="C440" t="s">
        <v>146</v>
      </c>
      <c r="D440">
        <v>1197870</v>
      </c>
    </row>
    <row r="441" spans="1:4" x14ac:dyDescent="0.25">
      <c r="A441" s="13">
        <v>29526</v>
      </c>
      <c r="B441">
        <f>DATE(LEFT(C441,4)*1,VLOOKUP(LOWER(RIGHT(C441,3)),CA_EU!$K$6:$L$17,2,0),1)</f>
        <v>29526</v>
      </c>
      <c r="C441" t="s">
        <v>145</v>
      </c>
      <c r="D441">
        <v>1192140</v>
      </c>
    </row>
    <row r="442" spans="1:4" x14ac:dyDescent="0.25">
      <c r="A442" s="13">
        <v>29495</v>
      </c>
      <c r="B442">
        <f>DATE(LEFT(C442,4)*1,VLOOKUP(LOWER(RIGHT(C442,3)),CA_EU!$K$6:$L$17,2,0),1)</f>
        <v>29495</v>
      </c>
      <c r="C442" t="s">
        <v>144</v>
      </c>
      <c r="D442">
        <v>1176449</v>
      </c>
    </row>
    <row r="443" spans="1:4" x14ac:dyDescent="0.25">
      <c r="A443" s="13">
        <v>29465</v>
      </c>
      <c r="B443">
        <f>DATE(LEFT(C443,4)*1,VLOOKUP(LOWER(RIGHT(C443,3)),CA_EU!$K$6:$L$17,2,0),1)</f>
        <v>29465</v>
      </c>
      <c r="C443" t="s">
        <v>143</v>
      </c>
      <c r="D443">
        <v>1165607</v>
      </c>
    </row>
    <row r="444" spans="1:4" x14ac:dyDescent="0.25">
      <c r="A444" s="13">
        <v>29434</v>
      </c>
      <c r="B444">
        <f>DATE(LEFT(C444,4)*1,VLOOKUP(LOWER(RIGHT(C444,3)),CA_EU!$K$6:$L$17,2,0),1)</f>
        <v>29434</v>
      </c>
      <c r="C444" t="s">
        <v>142</v>
      </c>
      <c r="D444">
        <v>1156924</v>
      </c>
    </row>
    <row r="445" spans="1:4" x14ac:dyDescent="0.25">
      <c r="A445" s="13">
        <v>29403</v>
      </c>
      <c r="B445">
        <f>DATE(LEFT(C445,4)*1,VLOOKUP(LOWER(RIGHT(C445,3)),CA_EU!$K$6:$L$17,2,0),1)</f>
        <v>29403</v>
      </c>
      <c r="C445" t="s">
        <v>141</v>
      </c>
      <c r="D445">
        <v>1149911</v>
      </c>
    </row>
    <row r="446" spans="1:4" x14ac:dyDescent="0.25">
      <c r="A446" s="13">
        <v>29373</v>
      </c>
      <c r="B446">
        <f>DATE(LEFT(C446,4)*1,VLOOKUP(LOWER(RIGHT(C446,3)),CA_EU!$K$6:$L$17,2,0),1)</f>
        <v>29373</v>
      </c>
      <c r="C446" t="s">
        <v>140</v>
      </c>
      <c r="D446">
        <v>1140139</v>
      </c>
    </row>
    <row r="447" spans="1:4" x14ac:dyDescent="0.25">
      <c r="A447" s="13">
        <v>29342</v>
      </c>
      <c r="B447">
        <f>DATE(LEFT(C447,4)*1,VLOOKUP(LOWER(RIGHT(C447,3)),CA_EU!$K$6:$L$17,2,0),1)</f>
        <v>29342</v>
      </c>
      <c r="C447" t="s">
        <v>139</v>
      </c>
      <c r="D447">
        <v>1131228</v>
      </c>
    </row>
    <row r="448" spans="1:4" x14ac:dyDescent="0.25">
      <c r="A448" s="13">
        <v>29312</v>
      </c>
      <c r="B448">
        <f>DATE(LEFT(C448,4)*1,VLOOKUP(LOWER(RIGHT(C448,3)),CA_EU!$K$6:$L$17,2,0),1)</f>
        <v>29312</v>
      </c>
      <c r="C448" t="s">
        <v>138</v>
      </c>
      <c r="D448">
        <v>1122586</v>
      </c>
    </row>
    <row r="449" spans="1:4" x14ac:dyDescent="0.25">
      <c r="A449" s="13">
        <v>29281</v>
      </c>
      <c r="B449">
        <f>DATE(LEFT(C449,4)*1,VLOOKUP(LOWER(RIGHT(C449,3)),CA_EU!$K$6:$L$17,2,0),1)</f>
        <v>29281</v>
      </c>
      <c r="C449" t="s">
        <v>137</v>
      </c>
      <c r="D449">
        <v>1117458</v>
      </c>
    </row>
    <row r="450" spans="1:4" x14ac:dyDescent="0.25">
      <c r="A450" s="13">
        <v>29252</v>
      </c>
      <c r="B450">
        <f>DATE(LEFT(C450,4)*1,VLOOKUP(LOWER(RIGHT(C450,3)),CA_EU!$K$6:$L$17,2,0),1)</f>
        <v>29252</v>
      </c>
      <c r="C450" t="s">
        <v>136</v>
      </c>
      <c r="D450">
        <v>1105462</v>
      </c>
    </row>
    <row r="451" spans="1:4" x14ac:dyDescent="0.25">
      <c r="A451" s="13">
        <v>29221</v>
      </c>
      <c r="B451">
        <f>DATE(LEFT(C451,4)*1,VLOOKUP(LOWER(RIGHT(C451,3)),CA_EU!$K$6:$L$17,2,0),1)</f>
        <v>29221</v>
      </c>
      <c r="C451" t="s">
        <v>135</v>
      </c>
      <c r="D451">
        <v>1097232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workbookViewId="0">
      <selection activeCell="D17" sqref="D17"/>
    </sheetView>
  </sheetViews>
  <sheetFormatPr defaultRowHeight="12.75" x14ac:dyDescent="0.2"/>
  <cols>
    <col min="1" max="256" width="20.7109375" style="22" customWidth="1"/>
    <col min="257" max="16384" width="9.140625" style="22"/>
  </cols>
  <sheetData>
    <row r="1" spans="1:2" x14ac:dyDescent="0.2">
      <c r="A1" s="22" t="s">
        <v>10</v>
      </c>
    </row>
    <row r="2" spans="1:2" x14ac:dyDescent="0.2">
      <c r="A2" s="22" t="s">
        <v>9</v>
      </c>
    </row>
    <row r="3" spans="1:2" x14ac:dyDescent="0.2">
      <c r="A3" s="22" t="s">
        <v>8</v>
      </c>
    </row>
    <row r="4" spans="1:2" x14ac:dyDescent="0.2">
      <c r="A4" s="22" t="s">
        <v>7</v>
      </c>
    </row>
    <row r="5" spans="1:2" x14ac:dyDescent="0.2">
      <c r="A5" s="22" t="s">
        <v>6</v>
      </c>
    </row>
    <row r="6" spans="1:2" x14ac:dyDescent="0.2">
      <c r="A6" s="22" t="s">
        <v>5</v>
      </c>
    </row>
    <row r="8" spans="1:2" x14ac:dyDescent="0.2">
      <c r="A8" s="22" t="s">
        <v>634</v>
      </c>
      <c r="B8" s="22" t="s">
        <v>635</v>
      </c>
    </row>
    <row r="10" spans="1:2" x14ac:dyDescent="0.2">
      <c r="A10" s="22" t="s">
        <v>3</v>
      </c>
    </row>
    <row r="11" spans="1:2" x14ac:dyDescent="0.2">
      <c r="A11" s="22" t="s">
        <v>2</v>
      </c>
      <c r="B11" s="22" t="s">
        <v>634</v>
      </c>
    </row>
    <row r="12" spans="1:2" x14ac:dyDescent="0.2">
      <c r="A12" s="24">
        <v>25934</v>
      </c>
      <c r="B12" s="23">
        <v>2.4058000000000002</v>
      </c>
    </row>
    <row r="13" spans="1:2" x14ac:dyDescent="0.2">
      <c r="A13" s="24">
        <v>25965</v>
      </c>
      <c r="B13" s="23">
        <v>2.4178000000000002</v>
      </c>
    </row>
    <row r="14" spans="1:2" x14ac:dyDescent="0.2">
      <c r="A14" s="24">
        <v>25993</v>
      </c>
      <c r="B14" s="23">
        <v>2.4186999999999999</v>
      </c>
    </row>
    <row r="15" spans="1:2" x14ac:dyDescent="0.2">
      <c r="A15" s="24">
        <v>26024</v>
      </c>
      <c r="B15" s="23">
        <v>2.4178999999999999</v>
      </c>
    </row>
    <row r="16" spans="1:2" x14ac:dyDescent="0.2">
      <c r="A16" s="24">
        <v>26054</v>
      </c>
      <c r="B16" s="23">
        <v>2.4186999999999999</v>
      </c>
    </row>
    <row r="17" spans="1:2" x14ac:dyDescent="0.2">
      <c r="A17" s="24">
        <v>26085</v>
      </c>
      <c r="B17" s="23">
        <v>2.4188000000000001</v>
      </c>
    </row>
    <row r="18" spans="1:2" x14ac:dyDescent="0.2">
      <c r="A18" s="24">
        <v>26115</v>
      </c>
      <c r="B18" s="23">
        <v>2.4184999999999999</v>
      </c>
    </row>
    <row r="19" spans="1:2" x14ac:dyDescent="0.2">
      <c r="A19" s="24">
        <v>26146</v>
      </c>
      <c r="B19" s="23">
        <v>2.4346000000000001</v>
      </c>
    </row>
    <row r="20" spans="1:2" x14ac:dyDescent="0.2">
      <c r="A20" s="24">
        <v>26177</v>
      </c>
      <c r="B20" s="23">
        <v>2.4693999999999998</v>
      </c>
    </row>
    <row r="21" spans="1:2" x14ac:dyDescent="0.2">
      <c r="A21" s="24">
        <v>26207</v>
      </c>
      <c r="B21" s="23">
        <v>2.4895999999999998</v>
      </c>
    </row>
    <row r="22" spans="1:2" x14ac:dyDescent="0.2">
      <c r="A22" s="24">
        <v>26238</v>
      </c>
      <c r="B22" s="23">
        <v>2.4933000000000001</v>
      </c>
    </row>
    <row r="23" spans="1:2" x14ac:dyDescent="0.2">
      <c r="A23" s="24">
        <v>26268</v>
      </c>
      <c r="B23" s="23">
        <v>2.5266000000000002</v>
      </c>
    </row>
    <row r="24" spans="1:2" x14ac:dyDescent="0.2">
      <c r="A24" s="24">
        <v>26299</v>
      </c>
      <c r="B24" s="23">
        <v>2.5705</v>
      </c>
    </row>
    <row r="25" spans="1:2" x14ac:dyDescent="0.2">
      <c r="A25" s="24">
        <v>26330</v>
      </c>
      <c r="B25" s="23">
        <v>2.6036999999999999</v>
      </c>
    </row>
    <row r="26" spans="1:2" x14ac:dyDescent="0.2">
      <c r="A26" s="24">
        <v>26359</v>
      </c>
      <c r="B26" s="23">
        <v>2.6181000000000001</v>
      </c>
    </row>
    <row r="27" spans="1:2" x14ac:dyDescent="0.2">
      <c r="A27" s="24">
        <v>26390</v>
      </c>
      <c r="B27" s="23">
        <v>2.6101999999999999</v>
      </c>
    </row>
    <row r="28" spans="1:2" x14ac:dyDescent="0.2">
      <c r="A28" s="24">
        <v>26420</v>
      </c>
      <c r="B28" s="23">
        <v>2.6124000000000001</v>
      </c>
    </row>
    <row r="29" spans="1:2" x14ac:dyDescent="0.2">
      <c r="A29" s="24">
        <v>26451</v>
      </c>
      <c r="B29" s="23">
        <v>2.5691000000000002</v>
      </c>
    </row>
    <row r="30" spans="1:2" x14ac:dyDescent="0.2">
      <c r="A30" s="24">
        <v>26481</v>
      </c>
      <c r="B30" s="23">
        <v>2.4447000000000001</v>
      </c>
    </row>
    <row r="31" spans="1:2" x14ac:dyDescent="0.2">
      <c r="A31" s="24">
        <v>26512</v>
      </c>
      <c r="B31" s="23">
        <v>2.4502000000000002</v>
      </c>
    </row>
    <row r="32" spans="1:2" x14ac:dyDescent="0.2">
      <c r="A32" s="24">
        <v>26543</v>
      </c>
      <c r="B32" s="23">
        <v>2.4409999999999998</v>
      </c>
    </row>
    <row r="33" spans="1:2" x14ac:dyDescent="0.2">
      <c r="A33" s="24">
        <v>26573</v>
      </c>
      <c r="B33" s="23">
        <v>2.3948</v>
      </c>
    </row>
    <row r="34" spans="1:2" x14ac:dyDescent="0.2">
      <c r="A34" s="24">
        <v>26604</v>
      </c>
      <c r="B34" s="23">
        <v>2.3515000000000001</v>
      </c>
    </row>
    <row r="35" spans="1:2" x14ac:dyDescent="0.2">
      <c r="A35" s="24">
        <v>26634</v>
      </c>
      <c r="B35" s="23">
        <v>2.3449</v>
      </c>
    </row>
    <row r="36" spans="1:2" x14ac:dyDescent="0.2">
      <c r="A36" s="24">
        <v>26665</v>
      </c>
      <c r="B36" s="23">
        <v>2.3563000000000001</v>
      </c>
    </row>
    <row r="37" spans="1:2" x14ac:dyDescent="0.2">
      <c r="A37" s="24">
        <v>26696</v>
      </c>
      <c r="B37" s="23">
        <v>2.4272</v>
      </c>
    </row>
    <row r="38" spans="1:2" x14ac:dyDescent="0.2">
      <c r="A38" s="24">
        <v>26724</v>
      </c>
      <c r="B38" s="23">
        <v>2.4723999999999999</v>
      </c>
    </row>
    <row r="39" spans="1:2" x14ac:dyDescent="0.2">
      <c r="A39" s="24">
        <v>26755</v>
      </c>
      <c r="B39" s="23">
        <v>2.4836999999999998</v>
      </c>
    </row>
    <row r="40" spans="1:2" x14ac:dyDescent="0.2">
      <c r="A40" s="24">
        <v>26785</v>
      </c>
      <c r="B40" s="23">
        <v>2.5306000000000002</v>
      </c>
    </row>
    <row r="41" spans="1:2" x14ac:dyDescent="0.2">
      <c r="A41" s="24">
        <v>26816</v>
      </c>
      <c r="B41" s="23">
        <v>2.5762</v>
      </c>
    </row>
    <row r="42" spans="1:2" x14ac:dyDescent="0.2">
      <c r="A42" s="24">
        <v>26846</v>
      </c>
      <c r="B42" s="23">
        <v>2.5375000000000001</v>
      </c>
    </row>
    <row r="43" spans="1:2" x14ac:dyDescent="0.2">
      <c r="A43" s="24">
        <v>26877</v>
      </c>
      <c r="B43" s="23">
        <v>2.4756999999999998</v>
      </c>
    </row>
    <row r="44" spans="1:2" x14ac:dyDescent="0.2">
      <c r="A44" s="24">
        <v>26908</v>
      </c>
      <c r="B44" s="23">
        <v>2.4182999999999999</v>
      </c>
    </row>
    <row r="45" spans="1:2" x14ac:dyDescent="0.2">
      <c r="A45" s="24">
        <v>26938</v>
      </c>
      <c r="B45" s="23">
        <v>2.4291999999999998</v>
      </c>
    </row>
    <row r="46" spans="1:2" x14ac:dyDescent="0.2">
      <c r="A46" s="24">
        <v>26969</v>
      </c>
      <c r="B46" s="23">
        <v>2.387</v>
      </c>
    </row>
    <row r="47" spans="1:2" x14ac:dyDescent="0.2">
      <c r="A47" s="24">
        <v>26999</v>
      </c>
      <c r="B47" s="23">
        <v>2.3174000000000001</v>
      </c>
    </row>
    <row r="48" spans="1:2" x14ac:dyDescent="0.2">
      <c r="A48" s="24">
        <v>27030</v>
      </c>
      <c r="B48" s="23">
        <v>2.2240000000000002</v>
      </c>
    </row>
    <row r="49" spans="1:2" x14ac:dyDescent="0.2">
      <c r="A49" s="24">
        <v>27061</v>
      </c>
      <c r="B49" s="23">
        <v>2.2749000000000001</v>
      </c>
    </row>
    <row r="50" spans="1:2" x14ac:dyDescent="0.2">
      <c r="A50" s="24">
        <v>27089</v>
      </c>
      <c r="B50" s="23">
        <v>2.3405999999999998</v>
      </c>
    </row>
    <row r="51" spans="1:2" x14ac:dyDescent="0.2">
      <c r="A51" s="24">
        <v>27120</v>
      </c>
      <c r="B51" s="23">
        <v>2.3885999999999998</v>
      </c>
    </row>
    <row r="52" spans="1:2" x14ac:dyDescent="0.2">
      <c r="A52" s="24">
        <v>27150</v>
      </c>
      <c r="B52" s="23">
        <v>2.4137</v>
      </c>
    </row>
    <row r="53" spans="1:2" x14ac:dyDescent="0.2">
      <c r="A53" s="24">
        <v>27181</v>
      </c>
      <c r="B53" s="23">
        <v>2.3902000000000001</v>
      </c>
    </row>
    <row r="54" spans="1:2" x14ac:dyDescent="0.2">
      <c r="A54" s="24">
        <v>27211</v>
      </c>
      <c r="B54" s="23">
        <v>2.3896000000000002</v>
      </c>
    </row>
    <row r="55" spans="1:2" x14ac:dyDescent="0.2">
      <c r="A55" s="24">
        <v>27242</v>
      </c>
      <c r="B55" s="23">
        <v>2.3456000000000001</v>
      </c>
    </row>
    <row r="56" spans="1:2" x14ac:dyDescent="0.2">
      <c r="A56" s="24">
        <v>27273</v>
      </c>
      <c r="B56" s="23">
        <v>2.3165</v>
      </c>
    </row>
    <row r="57" spans="1:2" x14ac:dyDescent="0.2">
      <c r="A57" s="24">
        <v>27303</v>
      </c>
      <c r="B57" s="23">
        <v>2.3330000000000002</v>
      </c>
    </row>
    <row r="58" spans="1:2" x14ac:dyDescent="0.2">
      <c r="A58" s="24">
        <v>27334</v>
      </c>
      <c r="B58" s="23">
        <v>2.3252000000000002</v>
      </c>
    </row>
    <row r="59" spans="1:2" x14ac:dyDescent="0.2">
      <c r="A59" s="24">
        <v>27364</v>
      </c>
      <c r="B59" s="23">
        <v>2.3294000000000001</v>
      </c>
    </row>
    <row r="60" spans="1:2" x14ac:dyDescent="0.2">
      <c r="A60" s="24">
        <v>27395</v>
      </c>
      <c r="B60" s="23">
        <v>2.3622999999999998</v>
      </c>
    </row>
    <row r="61" spans="1:2" x14ac:dyDescent="0.2">
      <c r="A61" s="24">
        <v>27426</v>
      </c>
      <c r="B61" s="23">
        <v>2.3957999999999999</v>
      </c>
    </row>
    <row r="62" spans="1:2" x14ac:dyDescent="0.2">
      <c r="A62" s="24">
        <v>27454</v>
      </c>
      <c r="B62" s="23">
        <v>2.4180000000000001</v>
      </c>
    </row>
    <row r="63" spans="1:2" x14ac:dyDescent="0.2">
      <c r="A63" s="24">
        <v>27485</v>
      </c>
      <c r="B63" s="23">
        <v>2.3706999999999998</v>
      </c>
    </row>
    <row r="64" spans="1:2" x14ac:dyDescent="0.2">
      <c r="A64" s="24">
        <v>27515</v>
      </c>
      <c r="B64" s="23">
        <v>2.3205</v>
      </c>
    </row>
    <row r="65" spans="1:2" x14ac:dyDescent="0.2">
      <c r="A65" s="24">
        <v>27546</v>
      </c>
      <c r="B65" s="23">
        <v>2.2803</v>
      </c>
    </row>
    <row r="66" spans="1:2" x14ac:dyDescent="0.2">
      <c r="A66" s="24">
        <v>27576</v>
      </c>
      <c r="B66" s="23">
        <v>2.1844999999999999</v>
      </c>
    </row>
    <row r="67" spans="1:2" x14ac:dyDescent="0.2">
      <c r="A67" s="24">
        <v>27607</v>
      </c>
      <c r="B67" s="23">
        <v>2.1143000000000001</v>
      </c>
    </row>
    <row r="68" spans="1:2" x14ac:dyDescent="0.2">
      <c r="A68" s="24">
        <v>27638</v>
      </c>
      <c r="B68" s="23">
        <v>2.0834000000000001</v>
      </c>
    </row>
    <row r="69" spans="1:2" x14ac:dyDescent="0.2">
      <c r="A69" s="24">
        <v>27668</v>
      </c>
      <c r="B69" s="23">
        <v>2.0568</v>
      </c>
    </row>
    <row r="70" spans="1:2" x14ac:dyDescent="0.2">
      <c r="A70" s="24">
        <v>27699</v>
      </c>
      <c r="B70" s="23">
        <v>2.0484</v>
      </c>
    </row>
    <row r="71" spans="1:2" x14ac:dyDescent="0.2">
      <c r="A71" s="24">
        <v>27729</v>
      </c>
      <c r="B71" s="23">
        <v>2.0221</v>
      </c>
    </row>
    <row r="72" spans="1:2" x14ac:dyDescent="0.2">
      <c r="A72" s="24">
        <v>27760</v>
      </c>
      <c r="B72" s="23">
        <v>2.0286</v>
      </c>
    </row>
    <row r="73" spans="1:2" x14ac:dyDescent="0.2">
      <c r="A73" s="24">
        <v>27791</v>
      </c>
      <c r="B73" s="23">
        <v>2.0261999999999998</v>
      </c>
    </row>
    <row r="74" spans="1:2" x14ac:dyDescent="0.2">
      <c r="A74" s="24">
        <v>27820</v>
      </c>
      <c r="B74" s="23">
        <v>1.9428000000000001</v>
      </c>
    </row>
    <row r="75" spans="1:2" x14ac:dyDescent="0.2">
      <c r="A75" s="24">
        <v>27851</v>
      </c>
      <c r="B75" s="23">
        <v>1.8463000000000001</v>
      </c>
    </row>
    <row r="76" spans="1:2" x14ac:dyDescent="0.2">
      <c r="A76" s="24">
        <v>27881</v>
      </c>
      <c r="B76" s="23">
        <v>1.8079000000000001</v>
      </c>
    </row>
    <row r="77" spans="1:2" x14ac:dyDescent="0.2">
      <c r="A77" s="24">
        <v>27912</v>
      </c>
      <c r="B77" s="23">
        <v>1.764</v>
      </c>
    </row>
    <row r="78" spans="1:2" x14ac:dyDescent="0.2">
      <c r="A78" s="24">
        <v>27942</v>
      </c>
      <c r="B78" s="23">
        <v>1.7849999999999999</v>
      </c>
    </row>
    <row r="79" spans="1:2" x14ac:dyDescent="0.2">
      <c r="A79" s="24">
        <v>27973</v>
      </c>
      <c r="B79" s="23">
        <v>1.7827999999999999</v>
      </c>
    </row>
    <row r="80" spans="1:2" x14ac:dyDescent="0.2">
      <c r="A80" s="24">
        <v>28004</v>
      </c>
      <c r="B80" s="23">
        <v>1.7272000000000001</v>
      </c>
    </row>
    <row r="81" spans="1:2" x14ac:dyDescent="0.2">
      <c r="A81" s="24">
        <v>28034</v>
      </c>
      <c r="B81" s="23">
        <v>1.6376999999999999</v>
      </c>
    </row>
    <row r="82" spans="1:2" x14ac:dyDescent="0.2">
      <c r="A82" s="24">
        <v>28065</v>
      </c>
      <c r="B82" s="23">
        <v>1.6380999999999999</v>
      </c>
    </row>
    <row r="83" spans="1:2" x14ac:dyDescent="0.2">
      <c r="A83" s="24">
        <v>28095</v>
      </c>
      <c r="B83" s="23">
        <v>1.6783999999999999</v>
      </c>
    </row>
    <row r="84" spans="1:2" x14ac:dyDescent="0.2">
      <c r="A84" s="24">
        <v>28126</v>
      </c>
      <c r="B84" s="23">
        <v>1.7123999999999999</v>
      </c>
    </row>
    <row r="85" spans="1:2" x14ac:dyDescent="0.2">
      <c r="A85" s="24">
        <v>28157</v>
      </c>
      <c r="B85" s="23">
        <v>1.7102999999999999</v>
      </c>
    </row>
    <row r="86" spans="1:2" x14ac:dyDescent="0.2">
      <c r="A86" s="24">
        <v>28185</v>
      </c>
      <c r="B86" s="23">
        <v>1.7174</v>
      </c>
    </row>
    <row r="87" spans="1:2" x14ac:dyDescent="0.2">
      <c r="A87" s="24">
        <v>28216</v>
      </c>
      <c r="B87" s="23">
        <v>1.7190000000000001</v>
      </c>
    </row>
    <row r="88" spans="1:2" x14ac:dyDescent="0.2">
      <c r="A88" s="24">
        <v>28246</v>
      </c>
      <c r="B88" s="23">
        <v>1.7184999999999999</v>
      </c>
    </row>
    <row r="89" spans="1:2" x14ac:dyDescent="0.2">
      <c r="A89" s="24">
        <v>28277</v>
      </c>
      <c r="B89" s="23">
        <v>1.7191000000000001</v>
      </c>
    </row>
    <row r="90" spans="1:2" x14ac:dyDescent="0.2">
      <c r="A90" s="24">
        <v>28307</v>
      </c>
      <c r="B90" s="23">
        <v>1.7225999999999999</v>
      </c>
    </row>
    <row r="91" spans="1:2" x14ac:dyDescent="0.2">
      <c r="A91" s="24">
        <v>28338</v>
      </c>
      <c r="B91" s="23">
        <v>1.7397</v>
      </c>
    </row>
    <row r="92" spans="1:2" x14ac:dyDescent="0.2">
      <c r="A92" s="24">
        <v>28369</v>
      </c>
      <c r="B92" s="23">
        <v>1.7431000000000001</v>
      </c>
    </row>
    <row r="93" spans="1:2" x14ac:dyDescent="0.2">
      <c r="A93" s="24">
        <v>28399</v>
      </c>
      <c r="B93" s="23">
        <v>1.7710999999999999</v>
      </c>
    </row>
    <row r="94" spans="1:2" x14ac:dyDescent="0.2">
      <c r="A94" s="24">
        <v>28430</v>
      </c>
      <c r="B94" s="23">
        <v>1.8178000000000001</v>
      </c>
    </row>
    <row r="95" spans="1:2" x14ac:dyDescent="0.2">
      <c r="A95" s="24">
        <v>28460</v>
      </c>
      <c r="B95" s="23">
        <v>1.8546</v>
      </c>
    </row>
    <row r="96" spans="1:2" x14ac:dyDescent="0.2">
      <c r="A96" s="24">
        <v>28491</v>
      </c>
      <c r="B96" s="23">
        <v>1.9353</v>
      </c>
    </row>
    <row r="97" spans="1:2" x14ac:dyDescent="0.2">
      <c r="A97" s="24">
        <v>28522</v>
      </c>
      <c r="B97" s="23">
        <v>1.9396</v>
      </c>
    </row>
    <row r="98" spans="1:2" x14ac:dyDescent="0.2">
      <c r="A98" s="24">
        <v>28550</v>
      </c>
      <c r="B98" s="23">
        <v>1.9055</v>
      </c>
    </row>
    <row r="99" spans="1:2" x14ac:dyDescent="0.2">
      <c r="A99" s="24">
        <v>28581</v>
      </c>
      <c r="B99" s="23">
        <v>1.8496999999999999</v>
      </c>
    </row>
    <row r="100" spans="1:2" x14ac:dyDescent="0.2">
      <c r="A100" s="24">
        <v>28611</v>
      </c>
      <c r="B100" s="23">
        <v>1.8181</v>
      </c>
    </row>
    <row r="101" spans="1:2" x14ac:dyDescent="0.2">
      <c r="A101" s="24">
        <v>28642</v>
      </c>
      <c r="B101" s="23">
        <v>1.8371999999999999</v>
      </c>
    </row>
    <row r="102" spans="1:2" x14ac:dyDescent="0.2">
      <c r="A102" s="24">
        <v>28672</v>
      </c>
      <c r="B102" s="23">
        <v>1.8949</v>
      </c>
    </row>
    <row r="103" spans="1:2" x14ac:dyDescent="0.2">
      <c r="A103" s="24">
        <v>28703</v>
      </c>
      <c r="B103" s="23">
        <v>1.9406000000000001</v>
      </c>
    </row>
    <row r="104" spans="1:2" x14ac:dyDescent="0.2">
      <c r="A104" s="24">
        <v>28734</v>
      </c>
      <c r="B104" s="23">
        <v>1.9595</v>
      </c>
    </row>
    <row r="105" spans="1:2" x14ac:dyDescent="0.2">
      <c r="A105" s="24">
        <v>28764</v>
      </c>
      <c r="B105" s="23">
        <v>2.0074999999999998</v>
      </c>
    </row>
    <row r="106" spans="1:2" x14ac:dyDescent="0.2">
      <c r="A106" s="24">
        <v>28795</v>
      </c>
      <c r="B106" s="23">
        <v>1.9608000000000001</v>
      </c>
    </row>
    <row r="107" spans="1:2" x14ac:dyDescent="0.2">
      <c r="A107" s="24">
        <v>28825</v>
      </c>
      <c r="B107" s="23">
        <v>1.9861</v>
      </c>
    </row>
    <row r="108" spans="1:2" x14ac:dyDescent="0.2">
      <c r="A108" s="24">
        <v>28856</v>
      </c>
      <c r="B108" s="23">
        <v>2.0053000000000001</v>
      </c>
    </row>
    <row r="109" spans="1:2" x14ac:dyDescent="0.2">
      <c r="A109" s="24">
        <v>28887</v>
      </c>
      <c r="B109" s="23">
        <v>2.0042</v>
      </c>
    </row>
    <row r="110" spans="1:2" x14ac:dyDescent="0.2">
      <c r="A110" s="24">
        <v>28915</v>
      </c>
      <c r="B110" s="23">
        <v>2.0377999999999998</v>
      </c>
    </row>
    <row r="111" spans="1:2" x14ac:dyDescent="0.2">
      <c r="A111" s="24">
        <v>28946</v>
      </c>
      <c r="B111" s="23">
        <v>2.0735000000000001</v>
      </c>
    </row>
    <row r="112" spans="1:2" x14ac:dyDescent="0.2">
      <c r="A112" s="24">
        <v>28976</v>
      </c>
      <c r="B112" s="23">
        <v>2.0587</v>
      </c>
    </row>
    <row r="113" spans="1:2" x14ac:dyDescent="0.2">
      <c r="A113" s="24">
        <v>29007</v>
      </c>
      <c r="B113" s="23">
        <v>2.1118999999999999</v>
      </c>
    </row>
    <row r="114" spans="1:2" x14ac:dyDescent="0.2">
      <c r="A114" s="24">
        <v>29037</v>
      </c>
      <c r="B114" s="23">
        <v>2.2597999999999998</v>
      </c>
    </row>
    <row r="115" spans="1:2" x14ac:dyDescent="0.2">
      <c r="A115" s="24">
        <v>29068</v>
      </c>
      <c r="B115" s="23">
        <v>2.2368000000000001</v>
      </c>
    </row>
    <row r="116" spans="1:2" x14ac:dyDescent="0.2">
      <c r="A116" s="24">
        <v>29099</v>
      </c>
      <c r="B116" s="23">
        <v>2.1966000000000001</v>
      </c>
    </row>
    <row r="117" spans="1:2" x14ac:dyDescent="0.2">
      <c r="A117" s="24">
        <v>29129</v>
      </c>
      <c r="B117" s="23">
        <v>2.1438000000000001</v>
      </c>
    </row>
    <row r="118" spans="1:2" x14ac:dyDescent="0.2">
      <c r="A118" s="24">
        <v>29160</v>
      </c>
      <c r="B118" s="23">
        <v>2.1352000000000002</v>
      </c>
    </row>
    <row r="119" spans="1:2" x14ac:dyDescent="0.2">
      <c r="A119" s="24">
        <v>29190</v>
      </c>
      <c r="B119" s="23">
        <v>2.2006999999999999</v>
      </c>
    </row>
    <row r="120" spans="1:2" x14ac:dyDescent="0.2">
      <c r="A120" s="24">
        <v>29221</v>
      </c>
      <c r="B120" s="23">
        <v>2.2641</v>
      </c>
    </row>
    <row r="121" spans="1:2" x14ac:dyDescent="0.2">
      <c r="A121" s="24">
        <v>29252</v>
      </c>
      <c r="B121" s="23">
        <v>2.2890999999999999</v>
      </c>
    </row>
    <row r="122" spans="1:2" x14ac:dyDescent="0.2">
      <c r="A122" s="24">
        <v>29281</v>
      </c>
      <c r="B122" s="23">
        <v>2.2044999999999999</v>
      </c>
    </row>
    <row r="123" spans="1:2" x14ac:dyDescent="0.2">
      <c r="A123" s="24">
        <v>29312</v>
      </c>
      <c r="B123" s="23">
        <v>2.2094</v>
      </c>
    </row>
    <row r="124" spans="1:2" x14ac:dyDescent="0.2">
      <c r="A124" s="24">
        <v>29342</v>
      </c>
      <c r="B124" s="23">
        <v>2.302</v>
      </c>
    </row>
    <row r="125" spans="1:2" x14ac:dyDescent="0.2">
      <c r="A125" s="24">
        <v>29373</v>
      </c>
      <c r="B125" s="23">
        <v>2.3359000000000001</v>
      </c>
    </row>
    <row r="126" spans="1:2" x14ac:dyDescent="0.2">
      <c r="A126" s="24">
        <v>29403</v>
      </c>
      <c r="B126" s="23">
        <v>2.3732000000000002</v>
      </c>
    </row>
    <row r="127" spans="1:2" x14ac:dyDescent="0.2">
      <c r="A127" s="24">
        <v>29434</v>
      </c>
      <c r="B127" s="23">
        <v>2.3704000000000001</v>
      </c>
    </row>
    <row r="128" spans="1:2" x14ac:dyDescent="0.2">
      <c r="A128" s="24">
        <v>29465</v>
      </c>
      <c r="B128" s="23">
        <v>2.4011999999999998</v>
      </c>
    </row>
    <row r="129" spans="1:2" x14ac:dyDescent="0.2">
      <c r="A129" s="24">
        <v>29495</v>
      </c>
      <c r="B129" s="23">
        <v>2.4165000000000001</v>
      </c>
    </row>
    <row r="130" spans="1:2" x14ac:dyDescent="0.2">
      <c r="A130" s="24">
        <v>29526</v>
      </c>
      <c r="B130" s="23">
        <v>2.3940999999999999</v>
      </c>
    </row>
    <row r="131" spans="1:2" x14ac:dyDescent="0.2">
      <c r="A131" s="24">
        <v>29556</v>
      </c>
      <c r="B131" s="23">
        <v>2.3458999999999999</v>
      </c>
    </row>
    <row r="132" spans="1:2" x14ac:dyDescent="0.2">
      <c r="A132" s="24">
        <v>29587</v>
      </c>
      <c r="B132" s="23">
        <v>2.4028999999999998</v>
      </c>
    </row>
    <row r="133" spans="1:2" x14ac:dyDescent="0.2">
      <c r="A133" s="24">
        <v>29618</v>
      </c>
      <c r="B133" s="23">
        <v>2.2940999999999998</v>
      </c>
    </row>
    <row r="134" spans="1:2" x14ac:dyDescent="0.2">
      <c r="A134" s="24">
        <v>29646</v>
      </c>
      <c r="B134" s="23">
        <v>2.2319</v>
      </c>
    </row>
    <row r="135" spans="1:2" x14ac:dyDescent="0.2">
      <c r="A135" s="24">
        <v>29677</v>
      </c>
      <c r="B135" s="23">
        <v>2.1753</v>
      </c>
    </row>
    <row r="136" spans="1:2" x14ac:dyDescent="0.2">
      <c r="A136" s="24">
        <v>29707</v>
      </c>
      <c r="B136" s="23">
        <v>2.0884</v>
      </c>
    </row>
    <row r="137" spans="1:2" x14ac:dyDescent="0.2">
      <c r="A137" s="24">
        <v>29738</v>
      </c>
      <c r="B137" s="23">
        <v>1.9738</v>
      </c>
    </row>
    <row r="138" spans="1:2" x14ac:dyDescent="0.2">
      <c r="A138" s="24">
        <v>29768</v>
      </c>
      <c r="B138" s="23">
        <v>1.8736999999999999</v>
      </c>
    </row>
    <row r="139" spans="1:2" x14ac:dyDescent="0.2">
      <c r="A139" s="24">
        <v>29799</v>
      </c>
      <c r="B139" s="23">
        <v>1.8203</v>
      </c>
    </row>
    <row r="140" spans="1:2" x14ac:dyDescent="0.2">
      <c r="A140" s="24">
        <v>29830</v>
      </c>
      <c r="B140" s="23">
        <v>1.8146</v>
      </c>
    </row>
    <row r="141" spans="1:2" x14ac:dyDescent="0.2">
      <c r="A141" s="24">
        <v>29860</v>
      </c>
      <c r="B141" s="23">
        <v>1.8407</v>
      </c>
    </row>
    <row r="142" spans="1:2" x14ac:dyDescent="0.2">
      <c r="A142" s="24">
        <v>29891</v>
      </c>
      <c r="B142" s="23">
        <v>1.9025000000000001</v>
      </c>
    </row>
    <row r="143" spans="1:2" x14ac:dyDescent="0.2">
      <c r="A143" s="24">
        <v>29921</v>
      </c>
      <c r="B143" s="23">
        <v>1.9033</v>
      </c>
    </row>
    <row r="144" spans="1:2" x14ac:dyDescent="0.2">
      <c r="A144" s="24">
        <v>29952</v>
      </c>
      <c r="B144" s="23">
        <v>1.8859999999999999</v>
      </c>
    </row>
    <row r="145" spans="1:2" x14ac:dyDescent="0.2">
      <c r="A145" s="24">
        <v>29983</v>
      </c>
      <c r="B145" s="23">
        <v>1.847</v>
      </c>
    </row>
    <row r="146" spans="1:2" x14ac:dyDescent="0.2">
      <c r="A146" s="24">
        <v>30011</v>
      </c>
      <c r="B146" s="23">
        <v>1.8052999999999999</v>
      </c>
    </row>
    <row r="147" spans="1:2" x14ac:dyDescent="0.2">
      <c r="A147" s="24">
        <v>30042</v>
      </c>
      <c r="B147" s="23">
        <v>1.772</v>
      </c>
    </row>
    <row r="148" spans="1:2" x14ac:dyDescent="0.2">
      <c r="A148" s="24">
        <v>30072</v>
      </c>
      <c r="B148" s="23">
        <v>1.8104</v>
      </c>
    </row>
    <row r="149" spans="1:2" x14ac:dyDescent="0.2">
      <c r="A149" s="24">
        <v>30103</v>
      </c>
      <c r="B149" s="23">
        <v>1.7563</v>
      </c>
    </row>
    <row r="150" spans="1:2" x14ac:dyDescent="0.2">
      <c r="A150" s="24">
        <v>30133</v>
      </c>
      <c r="B150" s="23">
        <v>1.7354000000000001</v>
      </c>
    </row>
    <row r="151" spans="1:2" x14ac:dyDescent="0.2">
      <c r="A151" s="24">
        <v>30164</v>
      </c>
      <c r="B151" s="23">
        <v>1.7250000000000001</v>
      </c>
    </row>
    <row r="152" spans="1:2" x14ac:dyDescent="0.2">
      <c r="A152" s="24">
        <v>30195</v>
      </c>
      <c r="B152" s="23">
        <v>1.712</v>
      </c>
    </row>
    <row r="153" spans="1:2" x14ac:dyDescent="0.2">
      <c r="A153" s="24">
        <v>30225</v>
      </c>
      <c r="B153" s="23">
        <v>1.6961999999999999</v>
      </c>
    </row>
    <row r="154" spans="1:2" x14ac:dyDescent="0.2">
      <c r="A154" s="24">
        <v>30256</v>
      </c>
      <c r="B154" s="23">
        <v>1.6321000000000001</v>
      </c>
    </row>
    <row r="155" spans="1:2" x14ac:dyDescent="0.2">
      <c r="A155" s="24">
        <v>30286</v>
      </c>
      <c r="B155" s="23">
        <v>1.6160000000000001</v>
      </c>
    </row>
    <row r="156" spans="1:2" x14ac:dyDescent="0.2">
      <c r="A156" s="24">
        <v>30317</v>
      </c>
      <c r="B156" s="23">
        <v>1.5755999999999999</v>
      </c>
    </row>
    <row r="157" spans="1:2" x14ac:dyDescent="0.2">
      <c r="A157" s="24">
        <v>30348</v>
      </c>
      <c r="B157" s="23">
        <v>1.5328999999999999</v>
      </c>
    </row>
    <row r="158" spans="1:2" x14ac:dyDescent="0.2">
      <c r="A158" s="24">
        <v>30376</v>
      </c>
      <c r="B158" s="23">
        <v>1.49</v>
      </c>
    </row>
    <row r="159" spans="1:2" x14ac:dyDescent="0.2">
      <c r="A159" s="24">
        <v>30407</v>
      </c>
      <c r="B159" s="23">
        <v>1.5361</v>
      </c>
    </row>
    <row r="160" spans="1:2" x14ac:dyDescent="0.2">
      <c r="A160" s="24">
        <v>30437</v>
      </c>
      <c r="B160" s="23">
        <v>1.5722</v>
      </c>
    </row>
    <row r="161" spans="1:2" x14ac:dyDescent="0.2">
      <c r="A161" s="24">
        <v>30468</v>
      </c>
      <c r="B161" s="23">
        <v>1.548</v>
      </c>
    </row>
    <row r="162" spans="1:2" x14ac:dyDescent="0.2">
      <c r="A162" s="24">
        <v>30498</v>
      </c>
      <c r="B162" s="23">
        <v>1.5273000000000001</v>
      </c>
    </row>
    <row r="163" spans="1:2" x14ac:dyDescent="0.2">
      <c r="A163" s="24">
        <v>30529</v>
      </c>
      <c r="B163" s="23">
        <v>1.5025999999999999</v>
      </c>
    </row>
    <row r="164" spans="1:2" x14ac:dyDescent="0.2">
      <c r="A164" s="24">
        <v>30560</v>
      </c>
      <c r="B164" s="23">
        <v>1.4985999999999999</v>
      </c>
    </row>
    <row r="165" spans="1:2" x14ac:dyDescent="0.2">
      <c r="A165" s="24">
        <v>30590</v>
      </c>
      <c r="B165" s="23">
        <v>1.4968999999999999</v>
      </c>
    </row>
    <row r="166" spans="1:2" x14ac:dyDescent="0.2">
      <c r="A166" s="24">
        <v>30621</v>
      </c>
      <c r="B166" s="23">
        <v>1.4765999999999999</v>
      </c>
    </row>
    <row r="167" spans="1:2" x14ac:dyDescent="0.2">
      <c r="A167" s="24">
        <v>30651</v>
      </c>
      <c r="B167" s="23">
        <v>1.4338</v>
      </c>
    </row>
    <row r="168" spans="1:2" x14ac:dyDescent="0.2">
      <c r="A168" s="24">
        <v>30682</v>
      </c>
      <c r="B168" s="23">
        <v>1.4076</v>
      </c>
    </row>
    <row r="169" spans="1:2" x14ac:dyDescent="0.2">
      <c r="A169" s="24">
        <v>30713</v>
      </c>
      <c r="B169" s="23">
        <v>1.4417</v>
      </c>
    </row>
    <row r="170" spans="1:2" x14ac:dyDescent="0.2">
      <c r="A170" s="24">
        <v>30742</v>
      </c>
      <c r="B170" s="23">
        <v>1.4557</v>
      </c>
    </row>
    <row r="171" spans="1:2" x14ac:dyDescent="0.2">
      <c r="A171" s="24">
        <v>30773</v>
      </c>
      <c r="B171" s="23">
        <v>1.421</v>
      </c>
    </row>
    <row r="172" spans="1:2" x14ac:dyDescent="0.2">
      <c r="A172" s="24">
        <v>30803</v>
      </c>
      <c r="B172" s="23">
        <v>1.3894</v>
      </c>
    </row>
    <row r="173" spans="1:2" x14ac:dyDescent="0.2">
      <c r="A173" s="24">
        <v>30834</v>
      </c>
      <c r="B173" s="23">
        <v>1.377</v>
      </c>
    </row>
    <row r="174" spans="1:2" x14ac:dyDescent="0.2">
      <c r="A174" s="24">
        <v>30864</v>
      </c>
      <c r="B174" s="23">
        <v>1.32</v>
      </c>
    </row>
    <row r="175" spans="1:2" x14ac:dyDescent="0.2">
      <c r="A175" s="24">
        <v>30895</v>
      </c>
      <c r="B175" s="23">
        <v>1.3131999999999999</v>
      </c>
    </row>
    <row r="176" spans="1:2" x14ac:dyDescent="0.2">
      <c r="A176" s="24">
        <v>30926</v>
      </c>
      <c r="B176" s="23">
        <v>1.2563</v>
      </c>
    </row>
    <row r="177" spans="1:2" x14ac:dyDescent="0.2">
      <c r="A177" s="24">
        <v>30956</v>
      </c>
      <c r="B177" s="23">
        <v>1.2196</v>
      </c>
    </row>
    <row r="178" spans="1:2" x14ac:dyDescent="0.2">
      <c r="A178" s="24">
        <v>30987</v>
      </c>
      <c r="B178" s="23">
        <v>1.2392000000000001</v>
      </c>
    </row>
    <row r="179" spans="1:2" x14ac:dyDescent="0.2">
      <c r="A179" s="24">
        <v>31017</v>
      </c>
      <c r="B179" s="23">
        <v>1.1860999999999999</v>
      </c>
    </row>
    <row r="180" spans="1:2" x14ac:dyDescent="0.2">
      <c r="A180" s="24">
        <v>31048</v>
      </c>
      <c r="B180" s="23">
        <v>1.1271</v>
      </c>
    </row>
    <row r="181" spans="1:2" x14ac:dyDescent="0.2">
      <c r="A181" s="24">
        <v>31079</v>
      </c>
      <c r="B181" s="23">
        <v>1.0931</v>
      </c>
    </row>
    <row r="182" spans="1:2" x14ac:dyDescent="0.2">
      <c r="A182" s="24">
        <v>31107</v>
      </c>
      <c r="B182" s="23">
        <v>1.1253</v>
      </c>
    </row>
    <row r="183" spans="1:2" x14ac:dyDescent="0.2">
      <c r="A183" s="24">
        <v>31138</v>
      </c>
      <c r="B183" s="23">
        <v>1.2377</v>
      </c>
    </row>
    <row r="184" spans="1:2" x14ac:dyDescent="0.2">
      <c r="A184" s="24">
        <v>31168</v>
      </c>
      <c r="B184" s="23">
        <v>1.2483</v>
      </c>
    </row>
    <row r="185" spans="1:2" x14ac:dyDescent="0.2">
      <c r="A185" s="24">
        <v>31199</v>
      </c>
      <c r="B185" s="23">
        <v>1.2807999999999999</v>
      </c>
    </row>
    <row r="186" spans="1:2" x14ac:dyDescent="0.2">
      <c r="A186" s="24">
        <v>31229</v>
      </c>
      <c r="B186" s="23">
        <v>1.3807</v>
      </c>
    </row>
    <row r="187" spans="1:2" x14ac:dyDescent="0.2">
      <c r="A187" s="24">
        <v>31260</v>
      </c>
      <c r="B187" s="23">
        <v>1.3841000000000001</v>
      </c>
    </row>
    <row r="188" spans="1:2" x14ac:dyDescent="0.2">
      <c r="A188" s="24">
        <v>31291</v>
      </c>
      <c r="B188" s="23">
        <v>1.3642000000000001</v>
      </c>
    </row>
    <row r="189" spans="1:2" x14ac:dyDescent="0.2">
      <c r="A189" s="24">
        <v>31321</v>
      </c>
      <c r="B189" s="23">
        <v>1.4215</v>
      </c>
    </row>
    <row r="190" spans="1:2" x14ac:dyDescent="0.2">
      <c r="A190" s="24">
        <v>31352</v>
      </c>
      <c r="B190" s="23">
        <v>1.4396</v>
      </c>
    </row>
    <row r="191" spans="1:2" x14ac:dyDescent="0.2">
      <c r="A191" s="24">
        <v>31382</v>
      </c>
      <c r="B191" s="23">
        <v>1.4447000000000001</v>
      </c>
    </row>
    <row r="192" spans="1:2" x14ac:dyDescent="0.2">
      <c r="A192" s="24">
        <v>31413</v>
      </c>
      <c r="B192" s="23">
        <v>1.4244000000000001</v>
      </c>
    </row>
    <row r="193" spans="1:2" x14ac:dyDescent="0.2">
      <c r="A193" s="24">
        <v>31444</v>
      </c>
      <c r="B193" s="23">
        <v>1.4297</v>
      </c>
    </row>
    <row r="194" spans="1:2" x14ac:dyDescent="0.2">
      <c r="A194" s="24">
        <v>31472</v>
      </c>
      <c r="B194" s="23">
        <v>1.4674</v>
      </c>
    </row>
    <row r="195" spans="1:2" x14ac:dyDescent="0.2">
      <c r="A195" s="24">
        <v>31503</v>
      </c>
      <c r="B195" s="23">
        <v>1.4984999999999999</v>
      </c>
    </row>
    <row r="196" spans="1:2" x14ac:dyDescent="0.2">
      <c r="A196" s="24">
        <v>31533</v>
      </c>
      <c r="B196" s="23">
        <v>1.5210999999999999</v>
      </c>
    </row>
    <row r="197" spans="1:2" x14ac:dyDescent="0.2">
      <c r="A197" s="24">
        <v>31564</v>
      </c>
      <c r="B197" s="23">
        <v>1.5085</v>
      </c>
    </row>
    <row r="198" spans="1:2" x14ac:dyDescent="0.2">
      <c r="A198" s="24">
        <v>31594</v>
      </c>
      <c r="B198" s="23">
        <v>1.5071000000000001</v>
      </c>
    </row>
    <row r="199" spans="1:2" x14ac:dyDescent="0.2">
      <c r="A199" s="24">
        <v>31625</v>
      </c>
      <c r="B199" s="23">
        <v>1.4861</v>
      </c>
    </row>
    <row r="200" spans="1:2" x14ac:dyDescent="0.2">
      <c r="A200" s="24">
        <v>31656</v>
      </c>
      <c r="B200" s="23">
        <v>1.4698</v>
      </c>
    </row>
    <row r="201" spans="1:2" x14ac:dyDescent="0.2">
      <c r="A201" s="24">
        <v>31686</v>
      </c>
      <c r="B201" s="23">
        <v>1.4263999999999999</v>
      </c>
    </row>
    <row r="202" spans="1:2" x14ac:dyDescent="0.2">
      <c r="A202" s="24">
        <v>31717</v>
      </c>
      <c r="B202" s="23">
        <v>1.4238</v>
      </c>
    </row>
    <row r="203" spans="1:2" x14ac:dyDescent="0.2">
      <c r="A203" s="24">
        <v>31747</v>
      </c>
      <c r="B203" s="23">
        <v>1.4393</v>
      </c>
    </row>
    <row r="204" spans="1:2" x14ac:dyDescent="0.2">
      <c r="A204" s="24">
        <v>31778</v>
      </c>
      <c r="B204" s="23">
        <v>1.5054000000000001</v>
      </c>
    </row>
    <row r="205" spans="1:2" x14ac:dyDescent="0.2">
      <c r="A205" s="24">
        <v>31809</v>
      </c>
      <c r="B205" s="23">
        <v>1.528</v>
      </c>
    </row>
    <row r="206" spans="1:2" x14ac:dyDescent="0.2">
      <c r="A206" s="24">
        <v>31837</v>
      </c>
      <c r="B206" s="23">
        <v>1.5923</v>
      </c>
    </row>
    <row r="207" spans="1:2" x14ac:dyDescent="0.2">
      <c r="A207" s="24">
        <v>31868</v>
      </c>
      <c r="B207" s="23">
        <v>1.6313</v>
      </c>
    </row>
    <row r="208" spans="1:2" x14ac:dyDescent="0.2">
      <c r="A208" s="24">
        <v>31898</v>
      </c>
      <c r="B208" s="23">
        <v>1.6666000000000001</v>
      </c>
    </row>
    <row r="209" spans="1:2" x14ac:dyDescent="0.2">
      <c r="A209" s="24">
        <v>31929</v>
      </c>
      <c r="B209" s="23">
        <v>1.6288</v>
      </c>
    </row>
    <row r="210" spans="1:2" x14ac:dyDescent="0.2">
      <c r="A210" s="24">
        <v>31959</v>
      </c>
      <c r="B210" s="23">
        <v>1.609</v>
      </c>
    </row>
    <row r="211" spans="1:2" x14ac:dyDescent="0.2">
      <c r="A211" s="24">
        <v>31990</v>
      </c>
      <c r="B211" s="23">
        <v>1.5995999999999999</v>
      </c>
    </row>
    <row r="212" spans="1:2" x14ac:dyDescent="0.2">
      <c r="A212" s="24">
        <v>32021</v>
      </c>
      <c r="B212" s="23">
        <v>1.6446000000000001</v>
      </c>
    </row>
    <row r="213" spans="1:2" x14ac:dyDescent="0.2">
      <c r="A213" s="24">
        <v>32051</v>
      </c>
      <c r="B213" s="23">
        <v>1.6619999999999999</v>
      </c>
    </row>
    <row r="214" spans="1:2" x14ac:dyDescent="0.2">
      <c r="A214" s="24">
        <v>32082</v>
      </c>
      <c r="B214" s="23">
        <v>1.7754000000000001</v>
      </c>
    </row>
    <row r="215" spans="1:2" x14ac:dyDescent="0.2">
      <c r="A215" s="24">
        <v>32112</v>
      </c>
      <c r="B215" s="23">
        <v>1.8288</v>
      </c>
    </row>
    <row r="216" spans="1:2" x14ac:dyDescent="0.2">
      <c r="A216" s="24">
        <v>32143</v>
      </c>
      <c r="B216" s="23">
        <v>1.8008999999999999</v>
      </c>
    </row>
    <row r="217" spans="1:2" x14ac:dyDescent="0.2">
      <c r="A217" s="24">
        <v>32174</v>
      </c>
      <c r="B217" s="23">
        <v>1.7582</v>
      </c>
    </row>
    <row r="218" spans="1:2" x14ac:dyDescent="0.2">
      <c r="A218" s="24">
        <v>32203</v>
      </c>
      <c r="B218" s="23">
        <v>1.833</v>
      </c>
    </row>
    <row r="219" spans="1:2" x14ac:dyDescent="0.2">
      <c r="A219" s="24">
        <v>32234</v>
      </c>
      <c r="B219" s="23">
        <v>1.8782000000000001</v>
      </c>
    </row>
    <row r="220" spans="1:2" x14ac:dyDescent="0.2">
      <c r="A220" s="24">
        <v>32264</v>
      </c>
      <c r="B220" s="23">
        <v>1.8694999999999999</v>
      </c>
    </row>
    <row r="221" spans="1:2" x14ac:dyDescent="0.2">
      <c r="A221" s="24">
        <v>32295</v>
      </c>
      <c r="B221" s="23">
        <v>1.7767999999999999</v>
      </c>
    </row>
    <row r="222" spans="1:2" x14ac:dyDescent="0.2">
      <c r="A222" s="24">
        <v>32325</v>
      </c>
      <c r="B222" s="23">
        <v>1.7051000000000001</v>
      </c>
    </row>
    <row r="223" spans="1:2" x14ac:dyDescent="0.2">
      <c r="A223" s="24">
        <v>32356</v>
      </c>
      <c r="B223" s="23">
        <v>1.6964999999999999</v>
      </c>
    </row>
    <row r="224" spans="1:2" x14ac:dyDescent="0.2">
      <c r="A224" s="24">
        <v>32387</v>
      </c>
      <c r="B224" s="23">
        <v>1.6839999999999999</v>
      </c>
    </row>
    <row r="225" spans="1:2" x14ac:dyDescent="0.2">
      <c r="A225" s="24">
        <v>32417</v>
      </c>
      <c r="B225" s="23">
        <v>1.7387999999999999</v>
      </c>
    </row>
    <row r="226" spans="1:2" x14ac:dyDescent="0.2">
      <c r="A226" s="24">
        <v>32448</v>
      </c>
      <c r="B226" s="23">
        <v>1.8085</v>
      </c>
    </row>
    <row r="227" spans="1:2" x14ac:dyDescent="0.2">
      <c r="A227" s="24">
        <v>32478</v>
      </c>
      <c r="B227" s="23">
        <v>1.8258000000000001</v>
      </c>
    </row>
    <row r="228" spans="1:2" x14ac:dyDescent="0.2">
      <c r="A228" s="24">
        <v>32509</v>
      </c>
      <c r="B228" s="23">
        <v>1.7737000000000001</v>
      </c>
    </row>
    <row r="229" spans="1:2" x14ac:dyDescent="0.2">
      <c r="A229" s="24">
        <v>32540</v>
      </c>
      <c r="B229" s="23">
        <v>1.7534000000000001</v>
      </c>
    </row>
    <row r="230" spans="1:2" x14ac:dyDescent="0.2">
      <c r="A230" s="24">
        <v>32568</v>
      </c>
      <c r="B230" s="23">
        <v>1.7134</v>
      </c>
    </row>
    <row r="231" spans="1:2" x14ac:dyDescent="0.2">
      <c r="A231" s="24">
        <v>32599</v>
      </c>
      <c r="B231" s="23">
        <v>1.7008000000000001</v>
      </c>
    </row>
    <row r="232" spans="1:2" x14ac:dyDescent="0.2">
      <c r="A232" s="24">
        <v>32629</v>
      </c>
      <c r="B232" s="23">
        <v>1.6307</v>
      </c>
    </row>
    <row r="233" spans="1:2" x14ac:dyDescent="0.2">
      <c r="A233" s="24">
        <v>32660</v>
      </c>
      <c r="B233" s="23">
        <v>1.5529999999999999</v>
      </c>
    </row>
    <row r="234" spans="1:2" x14ac:dyDescent="0.2">
      <c r="A234" s="24">
        <v>32690</v>
      </c>
      <c r="B234" s="23">
        <v>1.6268</v>
      </c>
    </row>
    <row r="235" spans="1:2" x14ac:dyDescent="0.2">
      <c r="A235" s="24">
        <v>32721</v>
      </c>
      <c r="B235" s="23">
        <v>1.5947</v>
      </c>
    </row>
    <row r="236" spans="1:2" x14ac:dyDescent="0.2">
      <c r="A236" s="24">
        <v>32752</v>
      </c>
      <c r="B236" s="23">
        <v>1.5714999999999999</v>
      </c>
    </row>
    <row r="237" spans="1:2" x14ac:dyDescent="0.2">
      <c r="A237" s="24">
        <v>32782</v>
      </c>
      <c r="B237" s="23">
        <v>1.5873999999999999</v>
      </c>
    </row>
    <row r="238" spans="1:2" x14ac:dyDescent="0.2">
      <c r="A238" s="24">
        <v>32813</v>
      </c>
      <c r="B238" s="23">
        <v>1.5726</v>
      </c>
    </row>
    <row r="239" spans="1:2" x14ac:dyDescent="0.2">
      <c r="A239" s="24">
        <v>32843</v>
      </c>
      <c r="B239" s="23">
        <v>1.5965</v>
      </c>
    </row>
    <row r="240" spans="1:2" x14ac:dyDescent="0.2">
      <c r="A240" s="24">
        <v>32874</v>
      </c>
      <c r="B240" s="23">
        <v>1.6512</v>
      </c>
    </row>
    <row r="241" spans="1:2" x14ac:dyDescent="0.2">
      <c r="A241" s="24">
        <v>32905</v>
      </c>
      <c r="B241" s="23">
        <v>1.6960999999999999</v>
      </c>
    </row>
    <row r="242" spans="1:2" x14ac:dyDescent="0.2">
      <c r="A242" s="24">
        <v>32933</v>
      </c>
      <c r="B242" s="23">
        <v>1.6245000000000001</v>
      </c>
    </row>
    <row r="243" spans="1:2" x14ac:dyDescent="0.2">
      <c r="A243" s="24">
        <v>32964</v>
      </c>
      <c r="B243" s="23">
        <v>1.6372</v>
      </c>
    </row>
    <row r="244" spans="1:2" x14ac:dyDescent="0.2">
      <c r="A244" s="24">
        <v>32994</v>
      </c>
      <c r="B244" s="23">
        <v>1.6774</v>
      </c>
    </row>
    <row r="245" spans="1:2" x14ac:dyDescent="0.2">
      <c r="A245" s="24">
        <v>33025</v>
      </c>
      <c r="B245" s="23">
        <v>1.7102999999999999</v>
      </c>
    </row>
    <row r="246" spans="1:2" x14ac:dyDescent="0.2">
      <c r="A246" s="24">
        <v>33055</v>
      </c>
      <c r="B246" s="23">
        <v>1.8098000000000001</v>
      </c>
    </row>
    <row r="247" spans="1:2" x14ac:dyDescent="0.2">
      <c r="A247" s="24">
        <v>33086</v>
      </c>
      <c r="B247" s="23">
        <v>1.9013</v>
      </c>
    </row>
    <row r="248" spans="1:2" x14ac:dyDescent="0.2">
      <c r="A248" s="24">
        <v>33117</v>
      </c>
      <c r="B248" s="23">
        <v>1.8794</v>
      </c>
    </row>
    <row r="249" spans="1:2" x14ac:dyDescent="0.2">
      <c r="A249" s="24">
        <v>33147</v>
      </c>
      <c r="B249" s="23">
        <v>1.9456</v>
      </c>
    </row>
    <row r="250" spans="1:2" x14ac:dyDescent="0.2">
      <c r="A250" s="24">
        <v>33178</v>
      </c>
      <c r="B250" s="23">
        <v>1.9641999999999999</v>
      </c>
    </row>
    <row r="251" spans="1:2" x14ac:dyDescent="0.2">
      <c r="A251" s="24">
        <v>33208</v>
      </c>
      <c r="B251" s="23">
        <v>1.9218999999999999</v>
      </c>
    </row>
    <row r="252" spans="1:2" x14ac:dyDescent="0.2">
      <c r="A252" s="24">
        <v>33239</v>
      </c>
      <c r="B252" s="23">
        <v>1.9346000000000001</v>
      </c>
    </row>
    <row r="253" spans="1:2" x14ac:dyDescent="0.2">
      <c r="A253" s="24">
        <v>33270</v>
      </c>
      <c r="B253" s="23">
        <v>1.9641</v>
      </c>
    </row>
    <row r="254" spans="1:2" x14ac:dyDescent="0.2">
      <c r="A254" s="24">
        <v>33298</v>
      </c>
      <c r="B254" s="23">
        <v>1.8213999999999999</v>
      </c>
    </row>
    <row r="255" spans="1:2" x14ac:dyDescent="0.2">
      <c r="A255" s="24">
        <v>33329</v>
      </c>
      <c r="B255" s="23">
        <v>1.7497</v>
      </c>
    </row>
    <row r="256" spans="1:2" x14ac:dyDescent="0.2">
      <c r="A256" s="24">
        <v>33359</v>
      </c>
      <c r="B256" s="23">
        <v>1.7238</v>
      </c>
    </row>
    <row r="257" spans="1:2" x14ac:dyDescent="0.2">
      <c r="A257" s="24">
        <v>33390</v>
      </c>
      <c r="B257" s="23">
        <v>1.6496999999999999</v>
      </c>
    </row>
    <row r="258" spans="1:2" x14ac:dyDescent="0.2">
      <c r="A258" s="24">
        <v>33420</v>
      </c>
      <c r="B258" s="23">
        <v>1.6513</v>
      </c>
    </row>
    <row r="259" spans="1:2" x14ac:dyDescent="0.2">
      <c r="A259" s="24">
        <v>33451</v>
      </c>
      <c r="B259" s="23">
        <v>1.6840999999999999</v>
      </c>
    </row>
    <row r="260" spans="1:2" x14ac:dyDescent="0.2">
      <c r="A260" s="24">
        <v>33482</v>
      </c>
      <c r="B260" s="23">
        <v>1.7264999999999999</v>
      </c>
    </row>
    <row r="261" spans="1:2" x14ac:dyDescent="0.2">
      <c r="A261" s="24">
        <v>33512</v>
      </c>
      <c r="B261" s="23">
        <v>1.7231000000000001</v>
      </c>
    </row>
    <row r="262" spans="1:2" x14ac:dyDescent="0.2">
      <c r="A262" s="24">
        <v>33543</v>
      </c>
      <c r="B262" s="23">
        <v>1.7796000000000001</v>
      </c>
    </row>
    <row r="263" spans="1:2" x14ac:dyDescent="0.2">
      <c r="A263" s="24">
        <v>33573</v>
      </c>
      <c r="B263" s="23">
        <v>1.8271999999999999</v>
      </c>
    </row>
    <row r="264" spans="1:2" x14ac:dyDescent="0.2">
      <c r="A264" s="24">
        <v>33604</v>
      </c>
      <c r="B264" s="23">
        <v>1.8089999999999999</v>
      </c>
    </row>
    <row r="265" spans="1:2" x14ac:dyDescent="0.2">
      <c r="A265" s="24">
        <v>33635</v>
      </c>
      <c r="B265" s="23">
        <v>1.7778</v>
      </c>
    </row>
    <row r="266" spans="1:2" x14ac:dyDescent="0.2">
      <c r="A266" s="24">
        <v>33664</v>
      </c>
      <c r="B266" s="23">
        <v>1.7238</v>
      </c>
    </row>
    <row r="267" spans="1:2" x14ac:dyDescent="0.2">
      <c r="A267" s="24">
        <v>33695</v>
      </c>
      <c r="B267" s="23">
        <v>1.7565999999999999</v>
      </c>
    </row>
    <row r="268" spans="1:2" x14ac:dyDescent="0.2">
      <c r="A268" s="24">
        <v>33725</v>
      </c>
      <c r="B268" s="23">
        <v>1.8095000000000001</v>
      </c>
    </row>
    <row r="269" spans="1:2" x14ac:dyDescent="0.2">
      <c r="A269" s="24">
        <v>33756</v>
      </c>
      <c r="B269" s="23">
        <v>1.8551</v>
      </c>
    </row>
    <row r="270" spans="1:2" x14ac:dyDescent="0.2">
      <c r="A270" s="24">
        <v>33786</v>
      </c>
      <c r="B270" s="23">
        <v>1.9177</v>
      </c>
    </row>
    <row r="271" spans="1:2" x14ac:dyDescent="0.2">
      <c r="A271" s="24">
        <v>33817</v>
      </c>
      <c r="B271" s="23">
        <v>1.9434</v>
      </c>
    </row>
    <row r="272" spans="1:2" x14ac:dyDescent="0.2">
      <c r="A272" s="24">
        <v>33848</v>
      </c>
      <c r="B272" s="23">
        <v>1.8465</v>
      </c>
    </row>
    <row r="273" spans="1:2" x14ac:dyDescent="0.2">
      <c r="A273" s="24">
        <v>33878</v>
      </c>
      <c r="B273" s="23">
        <v>1.6529</v>
      </c>
    </row>
    <row r="274" spans="1:2" x14ac:dyDescent="0.2">
      <c r="A274" s="24">
        <v>33909</v>
      </c>
      <c r="B274" s="23">
        <v>1.5267999999999999</v>
      </c>
    </row>
    <row r="275" spans="1:2" x14ac:dyDescent="0.2">
      <c r="A275" s="24">
        <v>33939</v>
      </c>
      <c r="B275" s="23">
        <v>1.5509999999999999</v>
      </c>
    </row>
    <row r="276" spans="1:2" x14ac:dyDescent="0.2">
      <c r="A276" s="24">
        <v>33970</v>
      </c>
      <c r="B276" s="23">
        <v>1.5325</v>
      </c>
    </row>
    <row r="277" spans="1:2" x14ac:dyDescent="0.2">
      <c r="A277" s="24">
        <v>34001</v>
      </c>
      <c r="B277" s="23">
        <v>1.4395</v>
      </c>
    </row>
    <row r="278" spans="1:2" x14ac:dyDescent="0.2">
      <c r="A278" s="24">
        <v>34029</v>
      </c>
      <c r="B278" s="23">
        <v>1.4617</v>
      </c>
    </row>
    <row r="279" spans="1:2" x14ac:dyDescent="0.2">
      <c r="A279" s="24">
        <v>34060</v>
      </c>
      <c r="B279" s="23">
        <v>1.5447</v>
      </c>
    </row>
    <row r="280" spans="1:2" x14ac:dyDescent="0.2">
      <c r="A280" s="24">
        <v>34090</v>
      </c>
      <c r="B280" s="23">
        <v>1.5477000000000001</v>
      </c>
    </row>
    <row r="281" spans="1:2" x14ac:dyDescent="0.2">
      <c r="A281" s="24">
        <v>34121</v>
      </c>
      <c r="B281" s="23">
        <v>1.5082</v>
      </c>
    </row>
    <row r="282" spans="1:2" x14ac:dyDescent="0.2">
      <c r="A282" s="24">
        <v>34151</v>
      </c>
      <c r="B282" s="23">
        <v>1.4955000000000001</v>
      </c>
    </row>
    <row r="283" spans="1:2" x14ac:dyDescent="0.2">
      <c r="A283" s="24">
        <v>34182</v>
      </c>
      <c r="B283" s="23">
        <v>1.4914000000000001</v>
      </c>
    </row>
    <row r="284" spans="1:2" x14ac:dyDescent="0.2">
      <c r="A284" s="24">
        <v>34213</v>
      </c>
      <c r="B284" s="23">
        <v>1.5247999999999999</v>
      </c>
    </row>
    <row r="285" spans="1:2" x14ac:dyDescent="0.2">
      <c r="A285" s="24">
        <v>34243</v>
      </c>
      <c r="B285" s="23">
        <v>1.5023</v>
      </c>
    </row>
    <row r="286" spans="1:2" x14ac:dyDescent="0.2">
      <c r="A286" s="24">
        <v>34274</v>
      </c>
      <c r="B286" s="23">
        <v>1.4807999999999999</v>
      </c>
    </row>
    <row r="287" spans="1:2" x14ac:dyDescent="0.2">
      <c r="A287" s="24">
        <v>34304</v>
      </c>
      <c r="B287" s="23">
        <v>1.4913000000000001</v>
      </c>
    </row>
    <row r="288" spans="1:2" x14ac:dyDescent="0.2">
      <c r="A288" s="24">
        <v>34335</v>
      </c>
      <c r="B288" s="23">
        <v>1.4923</v>
      </c>
    </row>
    <row r="289" spans="1:2" x14ac:dyDescent="0.2">
      <c r="A289" s="24">
        <v>34366</v>
      </c>
      <c r="B289" s="23">
        <v>1.4792000000000001</v>
      </c>
    </row>
    <row r="290" spans="1:2" x14ac:dyDescent="0.2">
      <c r="A290" s="24">
        <v>34394</v>
      </c>
      <c r="B290" s="23">
        <v>1.4919</v>
      </c>
    </row>
    <row r="291" spans="1:2" x14ac:dyDescent="0.2">
      <c r="A291" s="24">
        <v>34425</v>
      </c>
      <c r="B291" s="23">
        <v>1.4823</v>
      </c>
    </row>
    <row r="292" spans="1:2" x14ac:dyDescent="0.2">
      <c r="A292" s="24">
        <v>34455</v>
      </c>
      <c r="B292" s="23">
        <v>1.5042</v>
      </c>
    </row>
    <row r="293" spans="1:2" x14ac:dyDescent="0.2">
      <c r="A293" s="24">
        <v>34486</v>
      </c>
      <c r="B293" s="23">
        <v>1.5262</v>
      </c>
    </row>
    <row r="294" spans="1:2" x14ac:dyDescent="0.2">
      <c r="A294" s="24">
        <v>34516</v>
      </c>
      <c r="B294" s="23">
        <v>1.5467</v>
      </c>
    </row>
    <row r="295" spans="1:2" x14ac:dyDescent="0.2">
      <c r="A295" s="24">
        <v>34547</v>
      </c>
      <c r="B295" s="23">
        <v>1.5422</v>
      </c>
    </row>
    <row r="296" spans="1:2" x14ac:dyDescent="0.2">
      <c r="A296" s="24">
        <v>34578</v>
      </c>
      <c r="B296" s="23">
        <v>1.5661</v>
      </c>
    </row>
    <row r="297" spans="1:2" x14ac:dyDescent="0.2">
      <c r="A297" s="24">
        <v>34608</v>
      </c>
      <c r="B297" s="23">
        <v>1.6064000000000001</v>
      </c>
    </row>
    <row r="298" spans="1:2" x14ac:dyDescent="0.2">
      <c r="A298" s="24">
        <v>34639</v>
      </c>
      <c r="B298" s="23">
        <v>1.5891999999999999</v>
      </c>
    </row>
    <row r="299" spans="1:2" x14ac:dyDescent="0.2">
      <c r="A299" s="24">
        <v>34669</v>
      </c>
      <c r="B299" s="23">
        <v>1.5587</v>
      </c>
    </row>
    <row r="300" spans="1:2" x14ac:dyDescent="0.2">
      <c r="A300" s="24">
        <v>34700</v>
      </c>
      <c r="B300" s="23">
        <v>1.5746</v>
      </c>
    </row>
    <row r="301" spans="1:2" x14ac:dyDescent="0.2">
      <c r="A301" s="24">
        <v>34731</v>
      </c>
      <c r="B301" s="23">
        <v>1.5720000000000001</v>
      </c>
    </row>
    <row r="302" spans="1:2" x14ac:dyDescent="0.2">
      <c r="A302" s="24">
        <v>34759</v>
      </c>
      <c r="B302" s="23">
        <v>1.6002000000000001</v>
      </c>
    </row>
    <row r="303" spans="1:2" x14ac:dyDescent="0.2">
      <c r="A303" s="24">
        <v>34790</v>
      </c>
      <c r="B303" s="23">
        <v>1.6073</v>
      </c>
    </row>
    <row r="304" spans="1:2" x14ac:dyDescent="0.2">
      <c r="A304" s="24">
        <v>34820</v>
      </c>
      <c r="B304" s="23">
        <v>1.5873999999999999</v>
      </c>
    </row>
    <row r="305" spans="1:2" x14ac:dyDescent="0.2">
      <c r="A305" s="24">
        <v>34851</v>
      </c>
      <c r="B305" s="23">
        <v>1.5948</v>
      </c>
    </row>
    <row r="306" spans="1:2" x14ac:dyDescent="0.2">
      <c r="A306" s="24">
        <v>34881</v>
      </c>
      <c r="B306" s="23">
        <v>1.5952</v>
      </c>
    </row>
    <row r="307" spans="1:2" x14ac:dyDescent="0.2">
      <c r="A307" s="24">
        <v>34912</v>
      </c>
      <c r="B307" s="23">
        <v>1.5668</v>
      </c>
    </row>
    <row r="308" spans="1:2" x14ac:dyDescent="0.2">
      <c r="A308" s="24">
        <v>34943</v>
      </c>
      <c r="B308" s="23">
        <v>1.5589999999999999</v>
      </c>
    </row>
    <row r="309" spans="1:2" x14ac:dyDescent="0.2">
      <c r="A309" s="24">
        <v>34973</v>
      </c>
      <c r="B309" s="23">
        <v>1.5779000000000001</v>
      </c>
    </row>
    <row r="310" spans="1:2" x14ac:dyDescent="0.2">
      <c r="A310" s="24">
        <v>35004</v>
      </c>
      <c r="B310" s="23">
        <v>1.5625</v>
      </c>
    </row>
    <row r="311" spans="1:2" x14ac:dyDescent="0.2">
      <c r="A311" s="24">
        <v>35034</v>
      </c>
      <c r="B311" s="23">
        <v>1.5405</v>
      </c>
    </row>
    <row r="312" spans="1:2" x14ac:dyDescent="0.2">
      <c r="A312" s="24">
        <v>35065</v>
      </c>
      <c r="B312" s="23">
        <v>1.5287999999999999</v>
      </c>
    </row>
    <row r="313" spans="1:2" x14ac:dyDescent="0.2">
      <c r="A313" s="24">
        <v>35096</v>
      </c>
      <c r="B313" s="23">
        <v>1.536</v>
      </c>
    </row>
    <row r="314" spans="1:2" x14ac:dyDescent="0.2">
      <c r="A314" s="24">
        <v>35125</v>
      </c>
      <c r="B314" s="23">
        <v>1.5270999999999999</v>
      </c>
    </row>
    <row r="315" spans="1:2" x14ac:dyDescent="0.2">
      <c r="A315" s="24">
        <v>35156</v>
      </c>
      <c r="B315" s="23">
        <v>1.516</v>
      </c>
    </row>
    <row r="316" spans="1:2" x14ac:dyDescent="0.2">
      <c r="A316" s="24">
        <v>35186</v>
      </c>
      <c r="B316" s="23">
        <v>1.5152000000000001</v>
      </c>
    </row>
    <row r="317" spans="1:2" x14ac:dyDescent="0.2">
      <c r="A317" s="24">
        <v>35217</v>
      </c>
      <c r="B317" s="23">
        <v>1.5416000000000001</v>
      </c>
    </row>
    <row r="318" spans="1:2" x14ac:dyDescent="0.2">
      <c r="A318" s="24">
        <v>35247</v>
      </c>
      <c r="B318" s="23">
        <v>1.5529999999999999</v>
      </c>
    </row>
    <row r="319" spans="1:2" x14ac:dyDescent="0.2">
      <c r="A319" s="24">
        <v>35278</v>
      </c>
      <c r="B319" s="23">
        <v>1.5499000000000001</v>
      </c>
    </row>
    <row r="320" spans="1:2" x14ac:dyDescent="0.2">
      <c r="A320" s="24">
        <v>35309</v>
      </c>
      <c r="B320" s="23">
        <v>1.5592999999999999</v>
      </c>
    </row>
    <row r="321" spans="1:2" x14ac:dyDescent="0.2">
      <c r="A321" s="24">
        <v>35339</v>
      </c>
      <c r="B321" s="23">
        <v>1.5863</v>
      </c>
    </row>
    <row r="322" spans="1:2" x14ac:dyDescent="0.2">
      <c r="A322" s="24">
        <v>35370</v>
      </c>
      <c r="B322" s="23">
        <v>1.6623000000000001</v>
      </c>
    </row>
    <row r="323" spans="1:2" x14ac:dyDescent="0.2">
      <c r="A323" s="24">
        <v>35400</v>
      </c>
      <c r="B323" s="23">
        <v>1.6638999999999999</v>
      </c>
    </row>
    <row r="324" spans="1:2" x14ac:dyDescent="0.2">
      <c r="A324" s="24">
        <v>35431</v>
      </c>
      <c r="B324" s="23">
        <v>1.6585000000000001</v>
      </c>
    </row>
    <row r="325" spans="1:2" x14ac:dyDescent="0.2">
      <c r="A325" s="24">
        <v>35462</v>
      </c>
      <c r="B325" s="23">
        <v>1.6255999999999999</v>
      </c>
    </row>
    <row r="326" spans="1:2" x14ac:dyDescent="0.2">
      <c r="A326" s="24">
        <v>35490</v>
      </c>
      <c r="B326" s="23">
        <v>1.6095999999999999</v>
      </c>
    </row>
    <row r="327" spans="1:2" x14ac:dyDescent="0.2">
      <c r="A327" s="24">
        <v>35521</v>
      </c>
      <c r="B327" s="23">
        <v>1.6293</v>
      </c>
    </row>
    <row r="328" spans="1:2" x14ac:dyDescent="0.2">
      <c r="A328" s="24">
        <v>35551</v>
      </c>
      <c r="B328" s="23">
        <v>1.6322000000000001</v>
      </c>
    </row>
    <row r="329" spans="1:2" x14ac:dyDescent="0.2">
      <c r="A329" s="24">
        <v>35582</v>
      </c>
      <c r="B329" s="23">
        <v>1.6449</v>
      </c>
    </row>
    <row r="330" spans="1:2" x14ac:dyDescent="0.2">
      <c r="A330" s="24">
        <v>35612</v>
      </c>
      <c r="B330" s="23">
        <v>1.6694</v>
      </c>
    </row>
    <row r="331" spans="1:2" x14ac:dyDescent="0.2">
      <c r="A331" s="24">
        <v>35643</v>
      </c>
      <c r="B331" s="23">
        <v>1.6034999999999999</v>
      </c>
    </row>
    <row r="332" spans="1:2" x14ac:dyDescent="0.2">
      <c r="A332" s="24">
        <v>35674</v>
      </c>
      <c r="B332" s="23">
        <v>1.6012999999999999</v>
      </c>
    </row>
    <row r="333" spans="1:2" x14ac:dyDescent="0.2">
      <c r="A333" s="24">
        <v>35704</v>
      </c>
      <c r="B333" s="23">
        <v>1.633</v>
      </c>
    </row>
    <row r="334" spans="1:2" x14ac:dyDescent="0.2">
      <c r="A334" s="24">
        <v>35735</v>
      </c>
      <c r="B334" s="23">
        <v>1.6889000000000001</v>
      </c>
    </row>
    <row r="335" spans="1:2" x14ac:dyDescent="0.2">
      <c r="A335" s="24">
        <v>35765</v>
      </c>
      <c r="B335" s="23">
        <v>1.6597</v>
      </c>
    </row>
    <row r="336" spans="1:2" x14ac:dyDescent="0.2">
      <c r="A336" s="24">
        <v>35796</v>
      </c>
      <c r="B336" s="23">
        <v>1.635</v>
      </c>
    </row>
    <row r="337" spans="1:2" x14ac:dyDescent="0.2">
      <c r="A337" s="24">
        <v>35827</v>
      </c>
      <c r="B337" s="23">
        <v>1.6408</v>
      </c>
    </row>
    <row r="338" spans="1:2" x14ac:dyDescent="0.2">
      <c r="A338" s="24">
        <v>35855</v>
      </c>
      <c r="B338" s="23">
        <v>1.6618999999999999</v>
      </c>
    </row>
    <row r="339" spans="1:2" x14ac:dyDescent="0.2">
      <c r="A339" s="24">
        <v>35886</v>
      </c>
      <c r="B339" s="23">
        <v>1.6722999999999999</v>
      </c>
    </row>
    <row r="340" spans="1:2" x14ac:dyDescent="0.2">
      <c r="A340" s="24">
        <v>35916</v>
      </c>
      <c r="B340" s="23">
        <v>1.6382000000000001</v>
      </c>
    </row>
    <row r="341" spans="1:2" x14ac:dyDescent="0.2">
      <c r="A341" s="24">
        <v>35947</v>
      </c>
      <c r="B341" s="23">
        <v>1.6504000000000001</v>
      </c>
    </row>
    <row r="342" spans="1:2" x14ac:dyDescent="0.2">
      <c r="A342" s="24">
        <v>35977</v>
      </c>
      <c r="B342" s="23">
        <v>1.6436999999999999</v>
      </c>
    </row>
    <row r="343" spans="1:2" x14ac:dyDescent="0.2">
      <c r="A343" s="24">
        <v>36008</v>
      </c>
      <c r="B343" s="23">
        <v>1.6342000000000001</v>
      </c>
    </row>
    <row r="344" spans="1:2" x14ac:dyDescent="0.2">
      <c r="A344" s="24">
        <v>36039</v>
      </c>
      <c r="B344" s="23">
        <v>1.6822999999999999</v>
      </c>
    </row>
    <row r="345" spans="1:2" x14ac:dyDescent="0.2">
      <c r="A345" s="24">
        <v>36069</v>
      </c>
      <c r="B345" s="23">
        <v>1.6943999999999999</v>
      </c>
    </row>
    <row r="346" spans="1:2" x14ac:dyDescent="0.2">
      <c r="A346" s="24">
        <v>36100</v>
      </c>
      <c r="B346" s="23">
        <v>1.6611</v>
      </c>
    </row>
    <row r="347" spans="1:2" x14ac:dyDescent="0.2">
      <c r="A347" s="24">
        <v>36130</v>
      </c>
      <c r="B347" s="23">
        <v>1.6708000000000001</v>
      </c>
    </row>
    <row r="348" spans="1:2" x14ac:dyDescent="0.2">
      <c r="A348" s="24">
        <v>36161</v>
      </c>
      <c r="B348" s="23">
        <v>1.6497999999999999</v>
      </c>
    </row>
    <row r="349" spans="1:2" x14ac:dyDescent="0.2">
      <c r="A349" s="24">
        <v>36192</v>
      </c>
      <c r="B349" s="23">
        <v>1.6275999999999999</v>
      </c>
    </row>
    <row r="350" spans="1:2" x14ac:dyDescent="0.2">
      <c r="A350" s="24">
        <v>36220</v>
      </c>
      <c r="B350" s="23">
        <v>1.6213</v>
      </c>
    </row>
    <row r="351" spans="1:2" x14ac:dyDescent="0.2">
      <c r="A351" s="24">
        <v>36251</v>
      </c>
      <c r="B351" s="23">
        <v>1.6089</v>
      </c>
    </row>
    <row r="352" spans="1:2" x14ac:dyDescent="0.2">
      <c r="A352" s="24">
        <v>36281</v>
      </c>
      <c r="B352" s="23">
        <v>1.6153999999999999</v>
      </c>
    </row>
    <row r="353" spans="1:2" x14ac:dyDescent="0.2">
      <c r="A353" s="24">
        <v>36312</v>
      </c>
      <c r="B353" s="23">
        <v>1.595</v>
      </c>
    </row>
    <row r="354" spans="1:2" x14ac:dyDescent="0.2">
      <c r="A354" s="24">
        <v>36342</v>
      </c>
      <c r="B354" s="23">
        <v>1.5750999999999999</v>
      </c>
    </row>
    <row r="355" spans="1:2" x14ac:dyDescent="0.2">
      <c r="A355" s="24">
        <v>36373</v>
      </c>
      <c r="B355" s="23">
        <v>1.6057999999999999</v>
      </c>
    </row>
    <row r="356" spans="1:2" x14ac:dyDescent="0.2">
      <c r="A356" s="24">
        <v>36404</v>
      </c>
      <c r="B356" s="23">
        <v>1.6247</v>
      </c>
    </row>
    <row r="357" spans="1:2" x14ac:dyDescent="0.2">
      <c r="A357" s="24">
        <v>36434</v>
      </c>
      <c r="B357" s="23">
        <v>1.6572</v>
      </c>
    </row>
    <row r="358" spans="1:2" x14ac:dyDescent="0.2">
      <c r="A358" s="24">
        <v>36465</v>
      </c>
      <c r="B358" s="23">
        <v>1.6205000000000001</v>
      </c>
    </row>
    <row r="359" spans="1:2" x14ac:dyDescent="0.2">
      <c r="A359" s="24">
        <v>36495</v>
      </c>
      <c r="B359" s="23">
        <v>1.6132</v>
      </c>
    </row>
    <row r="360" spans="1:2" x14ac:dyDescent="0.2">
      <c r="A360" s="24">
        <v>36526</v>
      </c>
      <c r="B360" s="23">
        <v>1.6404000000000001</v>
      </c>
    </row>
    <row r="361" spans="1:2" x14ac:dyDescent="0.2">
      <c r="A361" s="24">
        <v>36557</v>
      </c>
      <c r="B361" s="23">
        <v>1.6</v>
      </c>
    </row>
    <row r="362" spans="1:2" x14ac:dyDescent="0.2">
      <c r="A362" s="24">
        <v>36586</v>
      </c>
      <c r="B362" s="23">
        <v>1.5799000000000001</v>
      </c>
    </row>
    <row r="363" spans="1:2" x14ac:dyDescent="0.2">
      <c r="A363" s="24">
        <v>36617</v>
      </c>
      <c r="B363" s="23">
        <v>1.5823</v>
      </c>
    </row>
    <row r="364" spans="1:2" x14ac:dyDescent="0.2">
      <c r="A364" s="24">
        <v>36647</v>
      </c>
      <c r="B364" s="23">
        <v>1.5089999999999999</v>
      </c>
    </row>
    <row r="365" spans="1:2" x14ac:dyDescent="0.2">
      <c r="A365" s="24">
        <v>36678</v>
      </c>
      <c r="B365" s="23">
        <v>1.5092000000000001</v>
      </c>
    </row>
    <row r="366" spans="1:2" x14ac:dyDescent="0.2">
      <c r="A366" s="24">
        <v>36708</v>
      </c>
      <c r="B366" s="23">
        <v>1.5076000000000001</v>
      </c>
    </row>
    <row r="367" spans="1:2" x14ac:dyDescent="0.2">
      <c r="A367" s="24">
        <v>36739</v>
      </c>
      <c r="B367" s="23">
        <v>1.4888999999999999</v>
      </c>
    </row>
    <row r="368" spans="1:2" x14ac:dyDescent="0.2">
      <c r="A368" s="24">
        <v>36770</v>
      </c>
      <c r="B368" s="23">
        <v>1.4336</v>
      </c>
    </row>
    <row r="369" spans="1:2" x14ac:dyDescent="0.2">
      <c r="A369" s="24">
        <v>36800</v>
      </c>
      <c r="B369" s="23">
        <v>1.4505999999999999</v>
      </c>
    </row>
    <row r="370" spans="1:2" x14ac:dyDescent="0.2">
      <c r="A370" s="24">
        <v>36831</v>
      </c>
      <c r="B370" s="23">
        <v>1.4258</v>
      </c>
    </row>
    <row r="371" spans="1:2" x14ac:dyDescent="0.2">
      <c r="A371" s="24">
        <v>36861</v>
      </c>
      <c r="B371" s="23">
        <v>1.4629000000000001</v>
      </c>
    </row>
    <row r="372" spans="1:2" x14ac:dyDescent="0.2">
      <c r="A372" s="24">
        <v>36892</v>
      </c>
      <c r="B372" s="23">
        <v>1.4775</v>
      </c>
    </row>
    <row r="373" spans="1:2" x14ac:dyDescent="0.2">
      <c r="A373" s="24">
        <v>36923</v>
      </c>
      <c r="B373" s="23">
        <v>1.4524999999999999</v>
      </c>
    </row>
    <row r="374" spans="1:2" x14ac:dyDescent="0.2">
      <c r="A374" s="24">
        <v>36951</v>
      </c>
      <c r="B374" s="23">
        <v>1.4444999999999999</v>
      </c>
    </row>
    <row r="375" spans="1:2" x14ac:dyDescent="0.2">
      <c r="A375" s="24">
        <v>36982</v>
      </c>
      <c r="B375" s="23">
        <v>1.4348000000000001</v>
      </c>
    </row>
    <row r="376" spans="1:2" x14ac:dyDescent="0.2">
      <c r="A376" s="24">
        <v>37012</v>
      </c>
      <c r="B376" s="23">
        <v>1.4265000000000001</v>
      </c>
    </row>
    <row r="377" spans="1:2" x14ac:dyDescent="0.2">
      <c r="A377" s="24">
        <v>37043</v>
      </c>
      <c r="B377" s="23">
        <v>1.4019999999999999</v>
      </c>
    </row>
    <row r="378" spans="1:2" x14ac:dyDescent="0.2">
      <c r="A378" s="24">
        <v>37073</v>
      </c>
      <c r="B378" s="23">
        <v>1.4148000000000001</v>
      </c>
    </row>
    <row r="379" spans="1:2" x14ac:dyDescent="0.2">
      <c r="A379" s="24">
        <v>37104</v>
      </c>
      <c r="B379" s="23">
        <v>1.4372</v>
      </c>
    </row>
    <row r="380" spans="1:2" x14ac:dyDescent="0.2">
      <c r="A380" s="24">
        <v>37135</v>
      </c>
      <c r="B380" s="23">
        <v>1.4638</v>
      </c>
    </row>
    <row r="381" spans="1:2" x14ac:dyDescent="0.2">
      <c r="A381" s="24">
        <v>37165</v>
      </c>
      <c r="B381" s="23">
        <v>1.4500999999999999</v>
      </c>
    </row>
    <row r="382" spans="1:2" x14ac:dyDescent="0.2">
      <c r="A382" s="24">
        <v>37196</v>
      </c>
      <c r="B382" s="23">
        <v>1.4356</v>
      </c>
    </row>
    <row r="383" spans="1:2" x14ac:dyDescent="0.2">
      <c r="A383" s="24">
        <v>37226</v>
      </c>
      <c r="B383" s="23">
        <v>1.4413</v>
      </c>
    </row>
    <row r="384" spans="1:2" x14ac:dyDescent="0.2">
      <c r="A384" s="24">
        <v>37257</v>
      </c>
      <c r="B384" s="23">
        <v>1.4321999999999999</v>
      </c>
    </row>
    <row r="385" spans="1:2" x14ac:dyDescent="0.2">
      <c r="A385" s="24">
        <v>37288</v>
      </c>
      <c r="B385" s="23">
        <v>1.4227000000000001</v>
      </c>
    </row>
    <row r="386" spans="1:2" x14ac:dyDescent="0.2">
      <c r="A386" s="24">
        <v>37316</v>
      </c>
      <c r="B386" s="23">
        <v>1.423</v>
      </c>
    </row>
    <row r="387" spans="1:2" x14ac:dyDescent="0.2">
      <c r="A387" s="24">
        <v>37347</v>
      </c>
      <c r="B387" s="23">
        <v>1.4429000000000001</v>
      </c>
    </row>
    <row r="388" spans="1:2" x14ac:dyDescent="0.2">
      <c r="A388" s="24">
        <v>37377</v>
      </c>
      <c r="B388" s="23">
        <v>1.4598</v>
      </c>
    </row>
    <row r="389" spans="1:2" x14ac:dyDescent="0.2">
      <c r="A389" s="24">
        <v>37408</v>
      </c>
      <c r="B389" s="23">
        <v>1.4837</v>
      </c>
    </row>
    <row r="390" spans="1:2" x14ac:dyDescent="0.2">
      <c r="A390" s="24">
        <v>37438</v>
      </c>
      <c r="B390" s="23">
        <v>1.5565</v>
      </c>
    </row>
    <row r="391" spans="1:2" x14ac:dyDescent="0.2">
      <c r="A391" s="24">
        <v>37469</v>
      </c>
      <c r="B391" s="23">
        <v>1.5367999999999999</v>
      </c>
    </row>
    <row r="392" spans="1:2" x14ac:dyDescent="0.2">
      <c r="A392" s="24">
        <v>37500</v>
      </c>
      <c r="B392" s="23">
        <v>1.5563</v>
      </c>
    </row>
    <row r="393" spans="1:2" x14ac:dyDescent="0.2">
      <c r="A393" s="24">
        <v>37530</v>
      </c>
      <c r="B393" s="23">
        <v>1.5575000000000001</v>
      </c>
    </row>
    <row r="394" spans="1:2" x14ac:dyDescent="0.2">
      <c r="A394" s="24">
        <v>37561</v>
      </c>
      <c r="B394" s="23">
        <v>1.5710999999999999</v>
      </c>
    </row>
    <row r="395" spans="1:2" x14ac:dyDescent="0.2">
      <c r="A395" s="24">
        <v>37591</v>
      </c>
      <c r="B395" s="23">
        <v>1.5863</v>
      </c>
    </row>
    <row r="396" spans="1:2" x14ac:dyDescent="0.2">
      <c r="A396" s="24">
        <v>37622</v>
      </c>
      <c r="B396" s="23">
        <v>1.6174999999999999</v>
      </c>
    </row>
    <row r="397" spans="1:2" x14ac:dyDescent="0.2">
      <c r="A397" s="24">
        <v>37653</v>
      </c>
      <c r="B397" s="23">
        <v>1.6079000000000001</v>
      </c>
    </row>
    <row r="398" spans="1:2" x14ac:dyDescent="0.2">
      <c r="A398" s="24">
        <v>37681</v>
      </c>
      <c r="B398" s="23">
        <v>1.5825</v>
      </c>
    </row>
    <row r="399" spans="1:2" x14ac:dyDescent="0.2">
      <c r="A399" s="24">
        <v>37712</v>
      </c>
      <c r="B399" s="23">
        <v>1.5739000000000001</v>
      </c>
    </row>
    <row r="400" spans="1:2" x14ac:dyDescent="0.2">
      <c r="A400" s="24">
        <v>37742</v>
      </c>
      <c r="B400" s="23">
        <v>1.6224000000000001</v>
      </c>
    </row>
    <row r="401" spans="1:2" x14ac:dyDescent="0.2">
      <c r="A401" s="24">
        <v>37773</v>
      </c>
      <c r="B401" s="23">
        <v>1.6609</v>
      </c>
    </row>
    <row r="402" spans="1:2" x14ac:dyDescent="0.2">
      <c r="A402" s="24">
        <v>37803</v>
      </c>
      <c r="B402" s="23">
        <v>1.6221000000000001</v>
      </c>
    </row>
    <row r="403" spans="1:2" x14ac:dyDescent="0.2">
      <c r="A403" s="24">
        <v>37834</v>
      </c>
      <c r="B403" s="23">
        <v>1.5939000000000001</v>
      </c>
    </row>
    <row r="404" spans="1:2" x14ac:dyDescent="0.2">
      <c r="A404" s="24">
        <v>37865</v>
      </c>
      <c r="B404" s="23">
        <v>1.6154999999999999</v>
      </c>
    </row>
    <row r="405" spans="1:2" x14ac:dyDescent="0.2">
      <c r="A405" s="24">
        <v>37895</v>
      </c>
      <c r="B405" s="23">
        <v>1.6792</v>
      </c>
    </row>
    <row r="406" spans="1:2" x14ac:dyDescent="0.2">
      <c r="A406" s="24">
        <v>37926</v>
      </c>
      <c r="B406" s="23">
        <v>1.6897</v>
      </c>
    </row>
    <row r="407" spans="1:2" x14ac:dyDescent="0.2">
      <c r="A407" s="24">
        <v>37956</v>
      </c>
      <c r="B407" s="23">
        <v>1.7516</v>
      </c>
    </row>
    <row r="408" spans="1:2" x14ac:dyDescent="0.2">
      <c r="A408" s="24">
        <v>37987</v>
      </c>
      <c r="B408" s="23">
        <v>1.8254999999999999</v>
      </c>
    </row>
    <row r="409" spans="1:2" x14ac:dyDescent="0.2">
      <c r="A409" s="24">
        <v>38018</v>
      </c>
      <c r="B409" s="23">
        <v>1.8673</v>
      </c>
    </row>
    <row r="410" spans="1:2" x14ac:dyDescent="0.2">
      <c r="A410" s="24">
        <v>38047</v>
      </c>
      <c r="B410" s="23">
        <v>1.8261000000000001</v>
      </c>
    </row>
    <row r="411" spans="1:2" x14ac:dyDescent="0.2">
      <c r="A411" s="24">
        <v>38078</v>
      </c>
      <c r="B411" s="23">
        <v>1.8030999999999999</v>
      </c>
    </row>
    <row r="412" spans="1:2" x14ac:dyDescent="0.2">
      <c r="A412" s="24">
        <v>38108</v>
      </c>
      <c r="B412" s="23">
        <v>1.786</v>
      </c>
    </row>
    <row r="413" spans="1:2" x14ac:dyDescent="0.2">
      <c r="A413" s="24">
        <v>38139</v>
      </c>
      <c r="B413" s="23">
        <v>1.8279000000000001</v>
      </c>
    </row>
    <row r="414" spans="1:2" x14ac:dyDescent="0.2">
      <c r="A414" s="24">
        <v>38169</v>
      </c>
      <c r="B414" s="23">
        <v>1.8438000000000001</v>
      </c>
    </row>
    <row r="415" spans="1:2" x14ac:dyDescent="0.2">
      <c r="A415" s="24">
        <v>38200</v>
      </c>
      <c r="B415" s="23">
        <v>1.8203</v>
      </c>
    </row>
    <row r="416" spans="1:2" x14ac:dyDescent="0.2">
      <c r="A416" s="24">
        <v>38231</v>
      </c>
      <c r="B416" s="23">
        <v>1.7937000000000001</v>
      </c>
    </row>
    <row r="417" spans="1:2" x14ac:dyDescent="0.2">
      <c r="A417" s="24">
        <v>38261</v>
      </c>
      <c r="B417" s="23">
        <v>1.8077000000000001</v>
      </c>
    </row>
    <row r="418" spans="1:2" x14ac:dyDescent="0.2">
      <c r="A418" s="24">
        <v>38292</v>
      </c>
      <c r="B418" s="23">
        <v>1.8607</v>
      </c>
    </row>
    <row r="419" spans="1:2" x14ac:dyDescent="0.2">
      <c r="A419" s="24">
        <v>38322</v>
      </c>
      <c r="B419" s="23">
        <v>1.9286000000000001</v>
      </c>
    </row>
    <row r="420" spans="1:2" x14ac:dyDescent="0.2">
      <c r="A420" s="24">
        <v>38353</v>
      </c>
      <c r="B420" s="23">
        <v>1.8796999999999999</v>
      </c>
    </row>
    <row r="421" spans="1:2" x14ac:dyDescent="0.2">
      <c r="A421" s="24">
        <v>38384</v>
      </c>
      <c r="B421" s="23">
        <v>1.8871</v>
      </c>
    </row>
    <row r="422" spans="1:2" x14ac:dyDescent="0.2">
      <c r="A422" s="24">
        <v>38412</v>
      </c>
      <c r="B422" s="23">
        <v>1.9043000000000001</v>
      </c>
    </row>
    <row r="423" spans="1:2" x14ac:dyDescent="0.2">
      <c r="A423" s="24">
        <v>38443</v>
      </c>
      <c r="B423" s="23">
        <v>1.8960999999999999</v>
      </c>
    </row>
    <row r="424" spans="1:2" x14ac:dyDescent="0.2">
      <c r="A424" s="24">
        <v>38473</v>
      </c>
      <c r="B424" s="23">
        <v>1.8559000000000001</v>
      </c>
    </row>
    <row r="425" spans="1:2" x14ac:dyDescent="0.2">
      <c r="A425" s="24">
        <v>38504</v>
      </c>
      <c r="B425" s="23">
        <v>1.8177000000000001</v>
      </c>
    </row>
    <row r="426" spans="1:2" x14ac:dyDescent="0.2">
      <c r="A426" s="24">
        <v>38534</v>
      </c>
      <c r="B426" s="23">
        <v>1.7506999999999999</v>
      </c>
    </row>
    <row r="427" spans="1:2" x14ac:dyDescent="0.2">
      <c r="A427" s="24">
        <v>38565</v>
      </c>
      <c r="B427" s="23">
        <v>1.7944</v>
      </c>
    </row>
    <row r="428" spans="1:2" x14ac:dyDescent="0.2">
      <c r="A428" s="24">
        <v>38596</v>
      </c>
      <c r="B428" s="23">
        <v>1.8064</v>
      </c>
    </row>
    <row r="429" spans="1:2" x14ac:dyDescent="0.2">
      <c r="A429" s="24">
        <v>38626</v>
      </c>
      <c r="B429" s="23">
        <v>1.7650999999999999</v>
      </c>
    </row>
    <row r="430" spans="1:2" x14ac:dyDescent="0.2">
      <c r="A430" s="24">
        <v>38657</v>
      </c>
      <c r="B430" s="23">
        <v>1.7349000000000001</v>
      </c>
    </row>
    <row r="431" spans="1:2" x14ac:dyDescent="0.2">
      <c r="A431" s="24">
        <v>38687</v>
      </c>
      <c r="B431" s="23">
        <v>1.7458</v>
      </c>
    </row>
    <row r="432" spans="1:2" x14ac:dyDescent="0.2">
      <c r="A432" s="24">
        <v>38718</v>
      </c>
      <c r="B432" s="23">
        <v>1.7685999999999999</v>
      </c>
    </row>
    <row r="433" spans="1:2" x14ac:dyDescent="0.2">
      <c r="A433" s="24">
        <v>38749</v>
      </c>
      <c r="B433" s="23">
        <v>1.748</v>
      </c>
    </row>
    <row r="434" spans="1:2" x14ac:dyDescent="0.2">
      <c r="A434" s="24">
        <v>38777</v>
      </c>
      <c r="B434" s="23">
        <v>1.7442</v>
      </c>
    </row>
    <row r="435" spans="1:2" x14ac:dyDescent="0.2">
      <c r="A435" s="24">
        <v>38808</v>
      </c>
      <c r="B435" s="23">
        <v>1.768</v>
      </c>
    </row>
    <row r="436" spans="1:2" x14ac:dyDescent="0.2">
      <c r="A436" s="24">
        <v>38838</v>
      </c>
      <c r="B436" s="23">
        <v>1.8687</v>
      </c>
    </row>
    <row r="437" spans="1:2" x14ac:dyDescent="0.2">
      <c r="A437" s="24">
        <v>38869</v>
      </c>
      <c r="B437" s="23">
        <v>1.8434999999999999</v>
      </c>
    </row>
    <row r="438" spans="1:2" x14ac:dyDescent="0.2">
      <c r="A438" s="24">
        <v>38899</v>
      </c>
      <c r="B438" s="23">
        <v>1.8443000000000001</v>
      </c>
    </row>
    <row r="439" spans="1:2" x14ac:dyDescent="0.2">
      <c r="A439" s="24">
        <v>38930</v>
      </c>
      <c r="B439" s="23">
        <v>1.8940999999999999</v>
      </c>
    </row>
    <row r="440" spans="1:2" x14ac:dyDescent="0.2">
      <c r="A440" s="24">
        <v>38961</v>
      </c>
      <c r="B440" s="23">
        <v>1.8838999999999999</v>
      </c>
    </row>
    <row r="441" spans="1:2" x14ac:dyDescent="0.2">
      <c r="A441" s="24">
        <v>38991</v>
      </c>
      <c r="B441" s="23">
        <v>1.8765000000000001</v>
      </c>
    </row>
    <row r="442" spans="1:2" x14ac:dyDescent="0.2">
      <c r="A442" s="24">
        <v>39022</v>
      </c>
      <c r="B442" s="23">
        <v>1.9125000000000001</v>
      </c>
    </row>
    <row r="443" spans="1:2" x14ac:dyDescent="0.2">
      <c r="A443" s="24">
        <v>39052</v>
      </c>
      <c r="B443" s="23">
        <v>1.9629000000000001</v>
      </c>
    </row>
    <row r="444" spans="1:2" x14ac:dyDescent="0.2">
      <c r="A444" s="24">
        <v>39083</v>
      </c>
      <c r="B444" s="23">
        <v>1.9587000000000001</v>
      </c>
    </row>
    <row r="445" spans="1:2" x14ac:dyDescent="0.2">
      <c r="A445" s="24">
        <v>39114</v>
      </c>
      <c r="B445" s="23">
        <v>1.9589000000000001</v>
      </c>
    </row>
    <row r="446" spans="1:2" x14ac:dyDescent="0.2">
      <c r="A446" s="24">
        <v>39142</v>
      </c>
      <c r="B446" s="23">
        <v>1.9474</v>
      </c>
    </row>
    <row r="447" spans="1:2" x14ac:dyDescent="0.2">
      <c r="A447" s="24">
        <v>39173</v>
      </c>
      <c r="B447" s="23">
        <v>1.9879</v>
      </c>
    </row>
    <row r="448" spans="1:2" x14ac:dyDescent="0.2">
      <c r="A448" s="24">
        <v>39203</v>
      </c>
      <c r="B448" s="23">
        <v>1.9842</v>
      </c>
    </row>
    <row r="449" spans="1:2" x14ac:dyDescent="0.2">
      <c r="A449" s="24">
        <v>39234</v>
      </c>
      <c r="B449" s="23">
        <v>1.9866999999999999</v>
      </c>
    </row>
    <row r="450" spans="1:2" x14ac:dyDescent="0.2">
      <c r="A450" s="24">
        <v>39264</v>
      </c>
      <c r="B450" s="23">
        <v>2.0354999999999999</v>
      </c>
    </row>
    <row r="451" spans="1:2" x14ac:dyDescent="0.2">
      <c r="A451" s="24">
        <v>39295</v>
      </c>
      <c r="B451" s="23">
        <v>2.0110000000000001</v>
      </c>
    </row>
    <row r="452" spans="1:2" x14ac:dyDescent="0.2">
      <c r="A452" s="24">
        <v>39326</v>
      </c>
      <c r="B452" s="23">
        <v>2.0184000000000002</v>
      </c>
    </row>
    <row r="453" spans="1:2" x14ac:dyDescent="0.2">
      <c r="A453" s="24">
        <v>39356</v>
      </c>
      <c r="B453" s="23">
        <v>2.0449000000000002</v>
      </c>
    </row>
    <row r="454" spans="1:2" x14ac:dyDescent="0.2">
      <c r="A454" s="24">
        <v>39387</v>
      </c>
      <c r="B454" s="23">
        <v>2.0701000000000001</v>
      </c>
    </row>
    <row r="455" spans="1:2" x14ac:dyDescent="0.2">
      <c r="A455" s="24">
        <v>39417</v>
      </c>
      <c r="B455" s="23">
        <v>2.0160999999999998</v>
      </c>
    </row>
    <row r="456" spans="1:2" x14ac:dyDescent="0.2">
      <c r="A456" s="24">
        <v>39448</v>
      </c>
      <c r="B456" s="23">
        <v>1.9702</v>
      </c>
    </row>
    <row r="457" spans="1:2" x14ac:dyDescent="0.2">
      <c r="A457" s="24">
        <v>39479</v>
      </c>
      <c r="B457" s="23">
        <v>1.9645999999999999</v>
      </c>
    </row>
    <row r="458" spans="1:2" x14ac:dyDescent="0.2">
      <c r="A458" s="24">
        <v>39508</v>
      </c>
      <c r="B458" s="23">
        <v>2.0015000000000001</v>
      </c>
    </row>
    <row r="459" spans="1:2" x14ac:dyDescent="0.2">
      <c r="A459" s="24">
        <v>39539</v>
      </c>
      <c r="B459" s="23">
        <v>1.9816</v>
      </c>
    </row>
    <row r="460" spans="1:2" x14ac:dyDescent="0.2">
      <c r="A460" s="24">
        <v>39569</v>
      </c>
      <c r="B460" s="23">
        <v>1.9650000000000001</v>
      </c>
    </row>
    <row r="461" spans="1:2" x14ac:dyDescent="0.2">
      <c r="A461" s="24">
        <v>39600</v>
      </c>
      <c r="B461" s="23">
        <v>1.9663999999999999</v>
      </c>
    </row>
    <row r="462" spans="1:2" x14ac:dyDescent="0.2">
      <c r="A462" s="24">
        <v>39630</v>
      </c>
      <c r="B462" s="23">
        <v>1.9887999999999999</v>
      </c>
    </row>
    <row r="463" spans="1:2" x14ac:dyDescent="0.2">
      <c r="A463" s="24">
        <v>39661</v>
      </c>
      <c r="B463" s="23">
        <v>1.8865000000000001</v>
      </c>
    </row>
    <row r="464" spans="1:2" x14ac:dyDescent="0.2">
      <c r="A464" s="24">
        <v>39692</v>
      </c>
      <c r="B464" s="23">
        <v>1.7972999999999999</v>
      </c>
    </row>
    <row r="465" spans="1:2" x14ac:dyDescent="0.2">
      <c r="A465" s="24">
        <v>39722</v>
      </c>
      <c r="B465" s="23">
        <v>1.6861999999999999</v>
      </c>
    </row>
    <row r="466" spans="1:2" x14ac:dyDescent="0.2">
      <c r="A466" s="24">
        <v>39753</v>
      </c>
      <c r="B466" s="23">
        <v>1.5327</v>
      </c>
    </row>
    <row r="467" spans="1:2" x14ac:dyDescent="0.2">
      <c r="A467" s="24">
        <v>39783</v>
      </c>
      <c r="B467" s="23">
        <v>1.4854000000000001</v>
      </c>
    </row>
    <row r="468" spans="1:2" x14ac:dyDescent="0.2">
      <c r="A468" s="24">
        <v>39814</v>
      </c>
      <c r="B468" s="23">
        <v>1.4461999999999999</v>
      </c>
    </row>
    <row r="469" spans="1:2" x14ac:dyDescent="0.2">
      <c r="A469" s="24">
        <v>39845</v>
      </c>
      <c r="B469" s="23">
        <v>1.4421999999999999</v>
      </c>
    </row>
    <row r="470" spans="1:2" x14ac:dyDescent="0.2">
      <c r="A470" s="24">
        <v>39873</v>
      </c>
      <c r="B470" s="23">
        <v>1.417</v>
      </c>
    </row>
    <row r="471" spans="1:2" x14ac:dyDescent="0.2">
      <c r="A471" s="24">
        <v>39904</v>
      </c>
      <c r="B471" s="23">
        <v>1.4712000000000001</v>
      </c>
    </row>
    <row r="472" spans="1:2" x14ac:dyDescent="0.2">
      <c r="A472" s="24">
        <v>39934</v>
      </c>
      <c r="B472" s="23">
        <v>1.5418000000000001</v>
      </c>
    </row>
    <row r="473" spans="1:2" x14ac:dyDescent="0.2">
      <c r="A473" s="24">
        <v>39965</v>
      </c>
      <c r="B473" s="23">
        <v>1.6369</v>
      </c>
    </row>
    <row r="474" spans="1:2" x14ac:dyDescent="0.2">
      <c r="A474" s="24">
        <v>39995</v>
      </c>
      <c r="B474" s="23">
        <v>1.6377999999999999</v>
      </c>
    </row>
    <row r="475" spans="1:2" x14ac:dyDescent="0.2">
      <c r="A475" s="24">
        <v>40026</v>
      </c>
      <c r="B475" s="23">
        <v>1.6532</v>
      </c>
    </row>
    <row r="476" spans="1:2" x14ac:dyDescent="0.2">
      <c r="A476" s="24">
        <v>40057</v>
      </c>
      <c r="B476" s="23">
        <v>1.6323000000000001</v>
      </c>
    </row>
    <row r="477" spans="1:2" x14ac:dyDescent="0.2">
      <c r="A477" s="24">
        <v>40087</v>
      </c>
      <c r="B477" s="23">
        <v>1.6212</v>
      </c>
    </row>
    <row r="478" spans="1:2" x14ac:dyDescent="0.2">
      <c r="A478" s="24">
        <v>40118</v>
      </c>
      <c r="B478" s="23">
        <v>1.6598999999999999</v>
      </c>
    </row>
    <row r="479" spans="1:2" x14ac:dyDescent="0.2">
      <c r="A479" s="24">
        <v>40148</v>
      </c>
      <c r="B479" s="23">
        <v>1.6226</v>
      </c>
    </row>
    <row r="480" spans="1:2" x14ac:dyDescent="0.2">
      <c r="A480" s="24">
        <v>40179</v>
      </c>
      <c r="B480" s="23">
        <v>1.6157999999999999</v>
      </c>
    </row>
    <row r="481" spans="1:2" x14ac:dyDescent="0.2">
      <c r="A481" s="24">
        <v>40210</v>
      </c>
      <c r="B481" s="23">
        <v>1.5618000000000001</v>
      </c>
    </row>
    <row r="482" spans="1:2" x14ac:dyDescent="0.2">
      <c r="A482" s="24">
        <v>40238</v>
      </c>
      <c r="B482" s="23">
        <v>1.5058</v>
      </c>
    </row>
    <row r="483" spans="1:2" x14ac:dyDescent="0.2">
      <c r="A483" s="24">
        <v>40269</v>
      </c>
      <c r="B483" s="23">
        <v>1.5331999999999999</v>
      </c>
    </row>
    <row r="484" spans="1:2" x14ac:dyDescent="0.2">
      <c r="A484" s="24">
        <v>40299</v>
      </c>
      <c r="B484" s="23">
        <v>1.4669000000000001</v>
      </c>
    </row>
    <row r="485" spans="1:2" x14ac:dyDescent="0.2">
      <c r="A485" s="24">
        <v>40330</v>
      </c>
      <c r="B485" s="23">
        <v>1.4767999999999999</v>
      </c>
    </row>
    <row r="486" spans="1:2" x14ac:dyDescent="0.2">
      <c r="A486" s="24">
        <v>40360</v>
      </c>
      <c r="B486" s="23">
        <v>1.5304</v>
      </c>
    </row>
    <row r="487" spans="1:2" x14ac:dyDescent="0.2">
      <c r="A487" s="24">
        <v>40391</v>
      </c>
      <c r="B487" s="23">
        <v>1.5661</v>
      </c>
    </row>
    <row r="488" spans="1:2" x14ac:dyDescent="0.2">
      <c r="A488" s="24">
        <v>40422</v>
      </c>
      <c r="B488" s="23">
        <v>1.5590999999999999</v>
      </c>
    </row>
    <row r="489" spans="1:2" x14ac:dyDescent="0.2">
      <c r="A489" s="24">
        <v>40452</v>
      </c>
      <c r="B489" s="23">
        <v>1.5867</v>
      </c>
    </row>
    <row r="490" spans="1:2" x14ac:dyDescent="0.2">
      <c r="A490" s="24">
        <v>40483</v>
      </c>
      <c r="B490" s="23">
        <v>1.5961000000000001</v>
      </c>
    </row>
    <row r="491" spans="1:2" x14ac:dyDescent="0.2">
      <c r="A491" s="24">
        <v>40513</v>
      </c>
      <c r="B491" s="23">
        <v>1.5595000000000001</v>
      </c>
    </row>
    <row r="492" spans="1:2" x14ac:dyDescent="0.2">
      <c r="A492" s="24">
        <v>40544</v>
      </c>
      <c r="B492" s="23">
        <v>1.5782</v>
      </c>
    </row>
    <row r="493" spans="1:2" x14ac:dyDescent="0.2">
      <c r="A493" s="24">
        <v>40575</v>
      </c>
      <c r="B493" s="23">
        <v>1.6124000000000001</v>
      </c>
    </row>
    <row r="494" spans="1:2" x14ac:dyDescent="0.2">
      <c r="A494" s="24">
        <v>40603</v>
      </c>
      <c r="B494" s="23">
        <v>1.6158999999999999</v>
      </c>
    </row>
    <row r="495" spans="1:2" x14ac:dyDescent="0.2">
      <c r="A495" s="24">
        <v>40634</v>
      </c>
      <c r="B495" s="23">
        <v>1.6378999999999999</v>
      </c>
    </row>
    <row r="496" spans="1:2" x14ac:dyDescent="0.2">
      <c r="A496" s="24">
        <v>40664</v>
      </c>
      <c r="B496" s="23">
        <v>1.6332</v>
      </c>
    </row>
    <row r="497" spans="1:2" x14ac:dyDescent="0.2">
      <c r="A497" s="24">
        <v>40695</v>
      </c>
      <c r="B497" s="23">
        <v>1.6218999999999999</v>
      </c>
    </row>
    <row r="498" spans="1:2" x14ac:dyDescent="0.2">
      <c r="A498" s="24">
        <v>40725</v>
      </c>
      <c r="B498" s="23">
        <v>1.6157999999999999</v>
      </c>
    </row>
    <row r="499" spans="1:2" x14ac:dyDescent="0.2">
      <c r="A499" s="24">
        <v>40756</v>
      </c>
      <c r="B499" s="23">
        <v>1.6355999999999999</v>
      </c>
    </row>
    <row r="500" spans="1:2" x14ac:dyDescent="0.2">
      <c r="A500" s="24">
        <v>40787</v>
      </c>
      <c r="B500" s="23">
        <v>1.5770999999999999</v>
      </c>
    </row>
    <row r="501" spans="1:2" x14ac:dyDescent="0.2">
      <c r="A501" s="24">
        <v>40817</v>
      </c>
      <c r="B501" s="23">
        <v>1.5768</v>
      </c>
    </row>
    <row r="502" spans="1:2" x14ac:dyDescent="0.2">
      <c r="A502" s="24">
        <v>40848</v>
      </c>
      <c r="B502" s="23">
        <v>1.5806</v>
      </c>
    </row>
    <row r="503" spans="1:2" x14ac:dyDescent="0.2">
      <c r="A503" s="24">
        <v>40878</v>
      </c>
      <c r="B503" s="23">
        <v>1.5587</v>
      </c>
    </row>
    <row r="504" spans="1:2" x14ac:dyDescent="0.2">
      <c r="A504" s="24">
        <v>40909</v>
      </c>
      <c r="B504" s="23">
        <v>1.5524</v>
      </c>
    </row>
    <row r="505" spans="1:2" x14ac:dyDescent="0.2">
      <c r="A505" s="24">
        <v>40940</v>
      </c>
      <c r="B505" s="23">
        <v>1.5804</v>
      </c>
    </row>
    <row r="506" spans="1:2" x14ac:dyDescent="0.2">
      <c r="A506" s="24">
        <v>40969</v>
      </c>
      <c r="B506" s="23">
        <v>1.5824</v>
      </c>
    </row>
    <row r="507" spans="1:2" x14ac:dyDescent="0.2">
      <c r="A507" s="24">
        <v>41000</v>
      </c>
      <c r="B507" s="23">
        <v>1.6</v>
      </c>
    </row>
    <row r="508" spans="1:2" x14ac:dyDescent="0.2">
      <c r="A508" s="24">
        <v>41030</v>
      </c>
      <c r="B508" s="23">
        <v>1.5924</v>
      </c>
    </row>
    <row r="509" spans="1:2" x14ac:dyDescent="0.2">
      <c r="A509" s="24">
        <v>41061</v>
      </c>
      <c r="B509" s="23">
        <v>1.5556000000000001</v>
      </c>
    </row>
    <row r="510" spans="1:2" x14ac:dyDescent="0.2">
      <c r="A510" s="24">
        <v>41091</v>
      </c>
      <c r="B510" s="23">
        <v>1.5592999999999999</v>
      </c>
    </row>
    <row r="511" spans="1:2" x14ac:dyDescent="0.2">
      <c r="A511" s="24">
        <v>41122</v>
      </c>
      <c r="B511" s="23">
        <v>1.5722</v>
      </c>
    </row>
    <row r="512" spans="1:2" x14ac:dyDescent="0.2">
      <c r="A512" s="24">
        <v>41153</v>
      </c>
      <c r="B512" s="23">
        <v>1.6126</v>
      </c>
    </row>
    <row r="513" spans="1:2" x14ac:dyDescent="0.2">
      <c r="A513" s="24">
        <v>41183</v>
      </c>
      <c r="B513" s="23">
        <v>1.6080000000000001</v>
      </c>
    </row>
    <row r="514" spans="1:2" x14ac:dyDescent="0.2">
      <c r="A514" s="24">
        <v>41214</v>
      </c>
      <c r="B514" s="23">
        <v>1.5968</v>
      </c>
    </row>
    <row r="515" spans="1:2" x14ac:dyDescent="0.2">
      <c r="A515" s="24">
        <v>41244</v>
      </c>
      <c r="B515" s="23">
        <v>1.6145</v>
      </c>
    </row>
    <row r="516" spans="1:2" x14ac:dyDescent="0.2">
      <c r="A516" s="24">
        <v>41275</v>
      </c>
      <c r="B516" s="23">
        <v>1.5965</v>
      </c>
    </row>
    <row r="517" spans="1:2" x14ac:dyDescent="0.2">
      <c r="A517" s="24">
        <v>41306</v>
      </c>
      <c r="B517" s="23">
        <v>1.5474000000000001</v>
      </c>
    </row>
    <row r="518" spans="1:2" x14ac:dyDescent="0.2">
      <c r="A518" s="24">
        <v>41334</v>
      </c>
      <c r="B518" s="23">
        <v>1.508</v>
      </c>
    </row>
    <row r="519" spans="1:2" x14ac:dyDescent="0.2">
      <c r="A519" s="24">
        <v>41365</v>
      </c>
      <c r="B519" s="23">
        <v>1.5310999999999999</v>
      </c>
    </row>
    <row r="520" spans="1:2" x14ac:dyDescent="0.2">
      <c r="A520" s="24">
        <v>41395</v>
      </c>
      <c r="B520" s="23">
        <v>1.5297000000000001</v>
      </c>
    </row>
    <row r="521" spans="1:2" x14ac:dyDescent="0.2">
      <c r="A521" s="24">
        <v>41426</v>
      </c>
      <c r="B521" s="23">
        <v>1.5492999999999999</v>
      </c>
    </row>
    <row r="522" spans="1:2" x14ac:dyDescent="0.2">
      <c r="A522" s="24">
        <v>41456</v>
      </c>
      <c r="B522" s="23">
        <v>1.5179</v>
      </c>
    </row>
    <row r="523" spans="1:2" x14ac:dyDescent="0.2">
      <c r="A523" s="24">
        <v>41487</v>
      </c>
      <c r="B523" s="23">
        <v>1.5505</v>
      </c>
    </row>
    <row r="524" spans="1:2" x14ac:dyDescent="0.2">
      <c r="A524" s="24">
        <v>41518</v>
      </c>
      <c r="B524" s="23">
        <v>1.5885</v>
      </c>
    </row>
    <row r="525" spans="1:2" x14ac:dyDescent="0.2">
      <c r="A525" s="24">
        <v>41548</v>
      </c>
      <c r="B525" s="23">
        <v>1.6097999999999999</v>
      </c>
    </row>
    <row r="526" spans="1:2" x14ac:dyDescent="0.2">
      <c r="A526" s="24">
        <v>41579</v>
      </c>
      <c r="B526" s="23">
        <v>1.61</v>
      </c>
    </row>
    <row r="527" spans="1:2" x14ac:dyDescent="0.2">
      <c r="A527" s="24">
        <v>41609</v>
      </c>
      <c r="B527" s="23">
        <v>1.6383000000000001</v>
      </c>
    </row>
    <row r="528" spans="1:2" x14ac:dyDescent="0.2">
      <c r="A528" s="24">
        <v>41640</v>
      </c>
      <c r="B528" s="23">
        <v>1.647</v>
      </c>
    </row>
    <row r="529" spans="1:2" x14ac:dyDescent="0.2">
      <c r="A529" s="24">
        <v>41671</v>
      </c>
      <c r="B529" s="23">
        <v>1.6557999999999999</v>
      </c>
    </row>
    <row r="530" spans="1:2" x14ac:dyDescent="0.2">
      <c r="A530" s="24">
        <v>41699</v>
      </c>
      <c r="B530" s="23">
        <v>1.6624000000000001</v>
      </c>
    </row>
    <row r="531" spans="1:2" x14ac:dyDescent="0.2">
      <c r="A531" s="24">
        <v>41730</v>
      </c>
      <c r="B531" s="23">
        <v>1.6748000000000001</v>
      </c>
    </row>
    <row r="532" spans="1:2" x14ac:dyDescent="0.2">
      <c r="A532" s="24">
        <v>41760</v>
      </c>
      <c r="B532" s="23">
        <v>1.6841999999999999</v>
      </c>
    </row>
    <row r="533" spans="1:2" x14ac:dyDescent="0.2">
      <c r="A533" s="24">
        <v>41791</v>
      </c>
      <c r="B533" s="23">
        <v>1.6908000000000001</v>
      </c>
    </row>
    <row r="534" spans="1:2" x14ac:dyDescent="0.2">
      <c r="A534" s="24">
        <v>41821</v>
      </c>
      <c r="B534" s="23">
        <v>1.7065999999999999</v>
      </c>
    </row>
    <row r="535" spans="1:2" x14ac:dyDescent="0.2">
      <c r="A535" s="24">
        <v>41852</v>
      </c>
      <c r="B535" s="23">
        <v>1.67</v>
      </c>
    </row>
    <row r="536" spans="1:2" x14ac:dyDescent="0.2">
      <c r="A536" s="24">
        <v>41883</v>
      </c>
      <c r="B536" s="23">
        <v>1.629</v>
      </c>
    </row>
    <row r="537" spans="1:2" x14ac:dyDescent="0.2">
      <c r="A537" s="24">
        <v>41913</v>
      </c>
      <c r="B537" s="23">
        <v>1.6073999999999999</v>
      </c>
    </row>
    <row r="538" spans="1:2" x14ac:dyDescent="0.2">
      <c r="A538" s="24">
        <v>41944</v>
      </c>
      <c r="B538" s="23">
        <v>1.5770999999999999</v>
      </c>
    </row>
    <row r="539" spans="1:2" x14ac:dyDescent="0.2">
      <c r="A539" s="24">
        <v>41974</v>
      </c>
      <c r="B539" s="23">
        <v>1.5644</v>
      </c>
    </row>
    <row r="540" spans="1:2" x14ac:dyDescent="0.2">
      <c r="A540" s="24">
        <v>42005</v>
      </c>
      <c r="B540" s="23">
        <v>1.5142</v>
      </c>
    </row>
    <row r="541" spans="1:2" x14ac:dyDescent="0.2">
      <c r="A541" s="24">
        <v>42036</v>
      </c>
      <c r="B541" s="23">
        <v>1.5328999999999999</v>
      </c>
    </row>
    <row r="542" spans="1:2" x14ac:dyDescent="0.2">
      <c r="A542" s="24">
        <v>42064</v>
      </c>
      <c r="B542" s="23">
        <v>1.4958</v>
      </c>
    </row>
    <row r="543" spans="1:2" x14ac:dyDescent="0.2">
      <c r="A543" s="24">
        <v>42095</v>
      </c>
      <c r="B543" s="23">
        <v>1.4967999999999999</v>
      </c>
    </row>
    <row r="544" spans="1:2" x14ac:dyDescent="0.2">
      <c r="A544" s="24">
        <v>42125</v>
      </c>
      <c r="B544" s="23">
        <v>1.5456000000000001</v>
      </c>
    </row>
    <row r="545" spans="1:2" x14ac:dyDescent="0.2">
      <c r="A545" s="24">
        <v>42156</v>
      </c>
      <c r="B545" s="23">
        <v>1.5576000000000001</v>
      </c>
    </row>
    <row r="546" spans="1:2" x14ac:dyDescent="0.2">
      <c r="A546" s="24">
        <v>42186</v>
      </c>
      <c r="B546" s="23">
        <v>1.556</v>
      </c>
    </row>
    <row r="547" spans="1:2" x14ac:dyDescent="0.2">
      <c r="A547" s="24">
        <v>42217</v>
      </c>
      <c r="B547" s="23">
        <v>1.5578000000000001</v>
      </c>
    </row>
    <row r="548" spans="1:2" x14ac:dyDescent="0.2">
      <c r="A548" s="24">
        <v>42248</v>
      </c>
      <c r="B548" s="23">
        <v>1.5338000000000001</v>
      </c>
    </row>
    <row r="549" spans="1:2" x14ac:dyDescent="0.2">
      <c r="A549" s="24">
        <v>42278</v>
      </c>
      <c r="B549" s="23">
        <v>1.5343</v>
      </c>
    </row>
    <row r="550" spans="1:2" x14ac:dyDescent="0.2">
      <c r="A550" s="24">
        <v>42309</v>
      </c>
      <c r="B550" s="23">
        <v>1.5194000000000001</v>
      </c>
    </row>
    <row r="551" spans="1:2" x14ac:dyDescent="0.2">
      <c r="A551" s="24">
        <v>42339</v>
      </c>
      <c r="B551" s="23">
        <v>1.4981</v>
      </c>
    </row>
    <row r="552" spans="1:2" x14ac:dyDescent="0.2">
      <c r="A552" s="24">
        <v>42370</v>
      </c>
      <c r="B552" s="23">
        <v>1.4392</v>
      </c>
    </row>
    <row r="553" spans="1:2" x14ac:dyDescent="0.2">
      <c r="A553" s="24">
        <v>42401</v>
      </c>
      <c r="B553" s="23">
        <v>1.429</v>
      </c>
    </row>
    <row r="554" spans="1:2" x14ac:dyDescent="0.2">
      <c r="A554" s="24">
        <v>42430</v>
      </c>
      <c r="B554" s="23">
        <v>1.4249000000000001</v>
      </c>
    </row>
    <row r="555" spans="1:2" x14ac:dyDescent="0.2">
      <c r="A555" s="24">
        <v>42461</v>
      </c>
      <c r="B555" s="23">
        <v>1.4319</v>
      </c>
    </row>
    <row r="556" spans="1:2" x14ac:dyDescent="0.2">
      <c r="A556" s="24">
        <v>42491</v>
      </c>
      <c r="B556" s="23">
        <v>1.4523999999999999</v>
      </c>
    </row>
    <row r="557" spans="1:2" x14ac:dyDescent="0.2">
      <c r="A557" s="24">
        <v>42522</v>
      </c>
      <c r="B557" s="23">
        <v>1.4197</v>
      </c>
    </row>
    <row r="558" spans="1:2" x14ac:dyDescent="0.2">
      <c r="A558" s="24">
        <v>42552</v>
      </c>
      <c r="B558" s="23">
        <v>1.3133999999999999</v>
      </c>
    </row>
    <row r="559" spans="1:2" x14ac:dyDescent="0.2">
      <c r="A559" s="24">
        <v>42583</v>
      </c>
      <c r="B559" s="23">
        <v>1.3101</v>
      </c>
    </row>
    <row r="560" spans="1:2" x14ac:dyDescent="0.2">
      <c r="A560" s="24">
        <v>42614</v>
      </c>
      <c r="B560" s="23">
        <v>1.3140000000000001</v>
      </c>
    </row>
    <row r="561" spans="1:2" x14ac:dyDescent="0.2">
      <c r="A561" s="24">
        <v>42644</v>
      </c>
      <c r="B561" s="23">
        <v>1.2330000000000001</v>
      </c>
    </row>
    <row r="562" spans="1:2" x14ac:dyDescent="0.2">
      <c r="A562" s="24">
        <v>42675</v>
      </c>
      <c r="B562" s="23">
        <v>1.2432000000000001</v>
      </c>
    </row>
    <row r="563" spans="1:2" x14ac:dyDescent="0.2">
      <c r="A563" s="24">
        <v>42705</v>
      </c>
      <c r="B563" s="23">
        <v>1.2483</v>
      </c>
    </row>
    <row r="564" spans="1:2" x14ac:dyDescent="0.2">
      <c r="A564" s="24">
        <v>42736</v>
      </c>
      <c r="B564" s="23">
        <v>1.2366999999999999</v>
      </c>
    </row>
    <row r="565" spans="1:2" x14ac:dyDescent="0.2">
      <c r="A565" s="24">
        <v>42767</v>
      </c>
      <c r="B565" s="23">
        <v>1.2495000000000001</v>
      </c>
    </row>
    <row r="566" spans="1:2" x14ac:dyDescent="0.2">
      <c r="A566" s="24">
        <v>42795</v>
      </c>
      <c r="B566" s="23">
        <v>1.2346999999999999</v>
      </c>
    </row>
    <row r="567" spans="1:2" x14ac:dyDescent="0.2">
      <c r="A567" s="24">
        <v>42826</v>
      </c>
      <c r="B567" s="23">
        <v>1.2566999999999999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Charts</vt:lpstr>
      </vt:variant>
      <vt:variant>
        <vt:i4>1</vt:i4>
      </vt:variant>
    </vt:vector>
  </HeadingPairs>
  <TitlesOfParts>
    <vt:vector size="15" baseType="lpstr">
      <vt:lpstr>Summary_Values</vt:lpstr>
      <vt:lpstr>Sheet1</vt:lpstr>
      <vt:lpstr>Brexit</vt:lpstr>
      <vt:lpstr>Sum_Forms</vt:lpstr>
      <vt:lpstr>FX</vt:lpstr>
      <vt:lpstr>US_CPI</vt:lpstr>
      <vt:lpstr>HCPI</vt:lpstr>
      <vt:lpstr>US_Bal_Trade</vt:lpstr>
      <vt:lpstr>CA_EU</vt:lpstr>
      <vt:lpstr>10_EuroBond</vt:lpstr>
      <vt:lpstr>10_US_Bond</vt:lpstr>
      <vt:lpstr>US_M3</vt:lpstr>
      <vt:lpstr>EU_M3</vt:lpstr>
      <vt:lpstr>us_uk</vt:lpstr>
      <vt:lpstr>CPI_HCPI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Worthley, Manning</dc:creator>
  <cp:lastModifiedBy>Worthley, Manning</cp:lastModifiedBy>
  <dcterms:created xsi:type="dcterms:W3CDTF">2017-04-24T16:58:27Z</dcterms:created>
  <dcterms:modified xsi:type="dcterms:W3CDTF">2017-04-27T20:17:36Z</dcterms:modified>
</cp:coreProperties>
</file>